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60" windowWidth="15195" windowHeight="9210" tabRatio="831"/>
  </bookViews>
  <sheets>
    <sheet name="MWh Impact Summary" sheetId="8" r:id="rId1"/>
  </sheets>
  <calcPr calcId="162913"/>
</workbook>
</file>

<file path=xl/calcChain.xml><?xml version="1.0" encoding="utf-8"?>
<calcChain xmlns="http://schemas.openxmlformats.org/spreadsheetml/2006/main">
  <c r="F27" i="8" l="1"/>
  <c r="G27" i="8"/>
  <c r="G28" i="8" s="1"/>
  <c r="C27" i="8"/>
  <c r="C28" i="8" s="1"/>
  <c r="C29" i="8" s="1"/>
  <c r="C30" i="8" s="1"/>
  <c r="C31" i="8" s="1"/>
  <c r="C32" i="8" s="1"/>
  <c r="D27" i="8"/>
  <c r="D28" i="8" s="1"/>
  <c r="D29" i="8" s="1"/>
  <c r="D30" i="8" s="1"/>
  <c r="D31" i="8" s="1"/>
  <c r="D32" i="8" s="1"/>
  <c r="H27" i="8"/>
  <c r="H28" i="8" s="1"/>
  <c r="A27" i="8"/>
  <c r="A28" i="8" s="1"/>
  <c r="A29" i="8" s="1"/>
  <c r="A30" i="8" s="1"/>
  <c r="A31" i="8" s="1"/>
  <c r="A32" i="8" s="1"/>
  <c r="H29" i="8" l="1"/>
  <c r="K25" i="8"/>
  <c r="K23" i="8"/>
  <c r="K21" i="8"/>
  <c r="H30" i="8"/>
  <c r="G29" i="8"/>
  <c r="G30" i="8" s="1"/>
  <c r="G31" i="8" s="1"/>
  <c r="G32" i="8" s="1"/>
  <c r="K19" i="8"/>
  <c r="K20" i="8"/>
  <c r="F28" i="8"/>
  <c r="K18" i="8"/>
  <c r="K26" i="8"/>
  <c r="B27" i="8"/>
  <c r="K24" i="8"/>
  <c r="K22" i="8"/>
  <c r="K17" i="8"/>
  <c r="F29" i="8" l="1"/>
  <c r="H31" i="8"/>
  <c r="K27" i="8"/>
  <c r="B28" i="8"/>
  <c r="H32" i="8" l="1"/>
  <c r="F30" i="8"/>
  <c r="B29" i="8"/>
  <c r="K28" i="8"/>
  <c r="F31" i="8" l="1"/>
  <c r="B30" i="8"/>
  <c r="K29" i="8"/>
  <c r="F32" i="8" l="1"/>
  <c r="B31" i="8"/>
  <c r="K30" i="8"/>
  <c r="K31" i="8" l="1"/>
  <c r="B32" i="8"/>
  <c r="K32" i="8" l="1"/>
</calcChain>
</file>

<file path=xl/sharedStrings.xml><?xml version="1.0" encoding="utf-8"?>
<sst xmlns="http://schemas.openxmlformats.org/spreadsheetml/2006/main" count="59" uniqueCount="41">
  <si>
    <t xml:space="preserve">Florida Power &amp; Light </t>
  </si>
  <si>
    <t>Year</t>
  </si>
  <si>
    <t>Residential AC Efficiency</t>
  </si>
  <si>
    <t>Cumulative Impact on FPL Load</t>
  </si>
  <si>
    <t>Due to SEER 13 Standard</t>
  </si>
  <si>
    <t>Replacing Current Efficiency Mix</t>
  </si>
  <si>
    <t>CI DX Efficiency</t>
  </si>
  <si>
    <t>Due to ASHRAE 90.1 2001 and Federal Standards</t>
  </si>
  <si>
    <t>Replacing ASHRAE 90.1 1989</t>
  </si>
  <si>
    <t>Summary of Load Forecast Impacts</t>
  </si>
  <si>
    <t>CI Lighting Efficiency</t>
  </si>
  <si>
    <t>Due to Electronic Ballast Standards</t>
  </si>
  <si>
    <t>Replacing Energy Saver Magnetic</t>
  </si>
  <si>
    <t>CI Refrigeration Efficiency</t>
  </si>
  <si>
    <t>Due to and Federal Standards in 2010</t>
  </si>
  <si>
    <t>Replacing Conventional Equipment</t>
  </si>
  <si>
    <t>Federal Facility ENERGY STAR Procurement</t>
  </si>
  <si>
    <t>Due to Federal Procurement Initiative</t>
  </si>
  <si>
    <t>for ENERGY STAR Products</t>
  </si>
  <si>
    <t>TOTAL</t>
  </si>
  <si>
    <t>for Replacement and Procurement of Equipment</t>
  </si>
  <si>
    <t>CI Chiller Efficiency</t>
  </si>
  <si>
    <t>Due to ASHRAE 90.1 2001</t>
  </si>
  <si>
    <t>2005 - 2014, Annual Energy Impact Estimates</t>
  </si>
  <si>
    <t>Annual MWh</t>
  </si>
  <si>
    <t xml:space="preserve">Prepared by Itron, Inc. </t>
  </si>
  <si>
    <t>Revised 04-30-08</t>
  </si>
  <si>
    <t>Impact of the Energy Policy Act of 2005 and Florida Energy Efficiency Code on the FPL System Load</t>
  </si>
  <si>
    <t>Due to Selected Codes and Standards</t>
  </si>
  <si>
    <t>Due to EISA Federal Standards</t>
  </si>
  <si>
    <t>MWh</t>
  </si>
  <si>
    <t>C/I SPVU Efficiency</t>
  </si>
  <si>
    <t>Cumulative Impact on</t>
  </si>
  <si>
    <t>FPL Load Replacing</t>
  </si>
  <si>
    <t xml:space="preserve"> Current Efficiency Mix</t>
  </si>
  <si>
    <t>CI Walk-in Refrigeration Efficiency</t>
  </si>
  <si>
    <t>Due to All EISA Compliant</t>
  </si>
  <si>
    <t>Incandescent Bulbs</t>
  </si>
  <si>
    <t>plus cooling interaction</t>
  </si>
  <si>
    <t>FPL 003881</t>
  </si>
  <si>
    <t>20190015-EG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</si>
</sst>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7">
    <font>
      <sz val="10"/>
      <name val="Arial"/>
    </font>
    <font>
      <sz val="10"/>
      <name val="Arial"/>
    </font>
    <font>
      <b/>
      <i/>
      <sz val="12"/>
      <name val="Optima"/>
      <family val="2"/>
    </font>
    <font>
      <sz val="10"/>
      <name val="Optima"/>
      <family val="2"/>
    </font>
    <font>
      <b/>
      <sz val="10"/>
      <name val="Optima"/>
      <family val="2"/>
    </font>
    <font>
      <sz val="9"/>
      <color indexed="20"/>
      <name val="Arial"/>
      <family val="2"/>
    </font>
    <font>
      <b/>
      <sz val="10"/>
      <name val="Optima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>
      <alignment horizontal="left" wrapText="1"/>
    </xf>
    <xf numFmtId="0" fontId="1" fillId="0" borderId="0"/>
    <xf numFmtId="0" fontId="5" fillId="2" borderId="0"/>
  </cellStyleXfs>
  <cellXfs count="2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Continuous"/>
    </xf>
    <xf numFmtId="0" fontId="4" fillId="0" borderId="0" xfId="0" applyFont="1"/>
    <xf numFmtId="0" fontId="4" fillId="0" borderId="4" xfId="0" applyFont="1" applyBorder="1"/>
    <xf numFmtId="0" fontId="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3" xfId="2" applyFont="1" applyBorder="1" applyAlignment="1">
      <alignment horizontal="centerContinuous"/>
    </xf>
    <xf numFmtId="0" fontId="4" fillId="0" borderId="4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6" xfId="2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6" fillId="0" borderId="0" xfId="0" applyFont="1"/>
  </cellXfs>
  <cellStyles count="4">
    <cellStyle name="Normal" xfId="0" builtinId="0"/>
    <cellStyle name="Normal_CI DX Workbook CJ" xfId="2"/>
    <cellStyle name="SEM-BPS-data" xfId="3"/>
    <cellStyle name="Styl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41"/>
  <sheetViews>
    <sheetView tabSelected="1" workbookViewId="0">
      <selection activeCell="B2" sqref="B2"/>
    </sheetView>
  </sheetViews>
  <sheetFormatPr defaultRowHeight="12.75"/>
  <cols>
    <col min="1" max="1" width="14.140625" style="4" customWidth="1"/>
    <col min="2" max="2" width="42.42578125" style="4" customWidth="1"/>
    <col min="3" max="3" width="48.42578125" style="4" customWidth="1"/>
    <col min="4" max="7" width="42.42578125" style="4" customWidth="1"/>
    <col min="8" max="10" width="44.5703125" style="4" customWidth="1"/>
    <col min="11" max="11" width="44.7109375" style="4" customWidth="1"/>
    <col min="12" max="16384" width="9.140625" style="4"/>
  </cols>
  <sheetData>
    <row r="1" spans="1:11">
      <c r="A1" s="28" t="s">
        <v>39</v>
      </c>
    </row>
    <row r="2" spans="1:11">
      <c r="A2" s="28" t="s">
        <v>40</v>
      </c>
    </row>
    <row r="7" spans="1:11" s="2" customFormat="1" ht="1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2" customFormat="1" ht="15">
      <c r="A8" s="1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" customFormat="1" ht="15">
      <c r="A9" s="1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2" customFormat="1" ht="15">
      <c r="A10" s="1" t="s">
        <v>23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7" customFormat="1">
      <c r="A12" s="5"/>
      <c r="B12" s="6" t="s">
        <v>2</v>
      </c>
      <c r="C12" s="6" t="s">
        <v>6</v>
      </c>
      <c r="D12" s="25" t="s">
        <v>21</v>
      </c>
      <c r="E12" s="6" t="s">
        <v>31</v>
      </c>
      <c r="F12" s="6" t="s">
        <v>10</v>
      </c>
      <c r="G12" s="6" t="s">
        <v>13</v>
      </c>
      <c r="H12" s="17" t="s">
        <v>16</v>
      </c>
      <c r="I12" s="25" t="s">
        <v>35</v>
      </c>
      <c r="J12" s="9" t="s">
        <v>3</v>
      </c>
      <c r="K12" s="15" t="s">
        <v>19</v>
      </c>
    </row>
    <row r="13" spans="1:11" s="7" customFormat="1">
      <c r="A13" s="8"/>
      <c r="B13" s="9" t="s">
        <v>3</v>
      </c>
      <c r="C13" s="9" t="s">
        <v>3</v>
      </c>
      <c r="D13" s="9" t="s">
        <v>3</v>
      </c>
      <c r="E13" s="10" t="s">
        <v>32</v>
      </c>
      <c r="F13" s="9" t="s">
        <v>3</v>
      </c>
      <c r="G13" s="9" t="s">
        <v>3</v>
      </c>
      <c r="H13" s="9" t="s">
        <v>3</v>
      </c>
      <c r="I13" s="9" t="s">
        <v>3</v>
      </c>
      <c r="J13" s="11" t="s">
        <v>36</v>
      </c>
      <c r="K13" s="26" t="s">
        <v>3</v>
      </c>
    </row>
    <row r="14" spans="1:11" s="7" customFormat="1">
      <c r="A14" s="8"/>
      <c r="B14" s="11" t="s">
        <v>4</v>
      </c>
      <c r="C14" s="11" t="s">
        <v>7</v>
      </c>
      <c r="D14" s="11" t="s">
        <v>22</v>
      </c>
      <c r="E14" s="11" t="s">
        <v>33</v>
      </c>
      <c r="F14" s="11" t="s">
        <v>11</v>
      </c>
      <c r="G14" s="11" t="s">
        <v>14</v>
      </c>
      <c r="H14" s="16" t="s">
        <v>17</v>
      </c>
      <c r="I14" s="11" t="s">
        <v>29</v>
      </c>
      <c r="J14" s="11" t="s">
        <v>37</v>
      </c>
      <c r="K14" s="27" t="s">
        <v>28</v>
      </c>
    </row>
    <row r="15" spans="1:11" s="7" customFormat="1">
      <c r="A15" s="8"/>
      <c r="B15" s="11" t="s">
        <v>5</v>
      </c>
      <c r="C15" s="11" t="s">
        <v>8</v>
      </c>
      <c r="D15" s="11" t="s">
        <v>8</v>
      </c>
      <c r="E15" s="11" t="s">
        <v>34</v>
      </c>
      <c r="F15" s="11" t="s">
        <v>12</v>
      </c>
      <c r="G15" s="11" t="s">
        <v>15</v>
      </c>
      <c r="H15" s="16" t="s">
        <v>18</v>
      </c>
      <c r="I15" s="11" t="s">
        <v>15</v>
      </c>
      <c r="J15" s="14" t="s">
        <v>38</v>
      </c>
      <c r="K15" s="16" t="s">
        <v>20</v>
      </c>
    </row>
    <row r="16" spans="1:11" s="7" customFormat="1">
      <c r="A16" s="12" t="s">
        <v>1</v>
      </c>
      <c r="B16" s="12" t="s">
        <v>24</v>
      </c>
      <c r="C16" s="12" t="s">
        <v>24</v>
      </c>
      <c r="D16" s="12" t="s">
        <v>24</v>
      </c>
      <c r="E16" s="12" t="s">
        <v>24</v>
      </c>
      <c r="F16" s="12" t="s">
        <v>24</v>
      </c>
      <c r="G16" s="12" t="s">
        <v>24</v>
      </c>
      <c r="H16" s="12" t="s">
        <v>24</v>
      </c>
      <c r="I16" s="12" t="s">
        <v>30</v>
      </c>
      <c r="J16" s="12" t="s">
        <v>24</v>
      </c>
      <c r="K16" s="12" t="s">
        <v>24</v>
      </c>
    </row>
    <row r="17" spans="1:11">
      <c r="A17" s="18">
        <v>2005</v>
      </c>
      <c r="B17" s="19">
        <v>0</v>
      </c>
      <c r="C17" s="19">
        <v>58095.292697677549</v>
      </c>
      <c r="D17" s="19">
        <v>46413.647533775533</v>
      </c>
      <c r="E17" s="19"/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f>SUM(B17:J17)</f>
        <v>104508.94023145307</v>
      </c>
    </row>
    <row r="18" spans="1:11">
      <c r="A18" s="18">
        <v>2006</v>
      </c>
      <c r="B18" s="19">
        <v>218734.83384286685</v>
      </c>
      <c r="C18" s="19">
        <v>198641.24046927691</v>
      </c>
      <c r="D18" s="19">
        <v>106618.93431456276</v>
      </c>
      <c r="E18" s="19"/>
      <c r="F18" s="19">
        <v>0</v>
      </c>
      <c r="G18" s="19">
        <v>0</v>
      </c>
      <c r="H18" s="19">
        <v>1367.8209417769035</v>
      </c>
      <c r="I18" s="19">
        <v>0</v>
      </c>
      <c r="J18" s="19">
        <v>0</v>
      </c>
      <c r="K18" s="20">
        <f t="shared" ref="K18:K32" si="0">SUM(B18:J18)</f>
        <v>525362.8295684834</v>
      </c>
    </row>
    <row r="19" spans="1:11">
      <c r="A19" s="18">
        <v>2007</v>
      </c>
      <c r="B19" s="19">
        <v>423764.90640928259</v>
      </c>
      <c r="C19" s="19">
        <v>346046.83723685768</v>
      </c>
      <c r="D19" s="19">
        <v>169762.67034675862</v>
      </c>
      <c r="E19" s="19"/>
      <c r="F19" s="19">
        <v>133321.02800311436</v>
      </c>
      <c r="G19" s="19">
        <v>0</v>
      </c>
      <c r="H19" s="19">
        <v>2735.641883553807</v>
      </c>
      <c r="I19" s="19">
        <v>0</v>
      </c>
      <c r="J19" s="19">
        <v>0</v>
      </c>
      <c r="K19" s="20">
        <f t="shared" si="0"/>
        <v>1075631.0838795668</v>
      </c>
    </row>
    <row r="20" spans="1:11">
      <c r="A20" s="21">
        <v>2008</v>
      </c>
      <c r="B20" s="19">
        <v>605697.12081470282</v>
      </c>
      <c r="C20" s="19">
        <v>461390.79340876947</v>
      </c>
      <c r="D20" s="19">
        <v>219172.24828098298</v>
      </c>
      <c r="E20" s="22">
        <v>0</v>
      </c>
      <c r="F20" s="19">
        <v>225567.07063584981</v>
      </c>
      <c r="G20" s="19">
        <v>0</v>
      </c>
      <c r="H20" s="19">
        <v>4103.462825330711</v>
      </c>
      <c r="I20" s="24">
        <v>0</v>
      </c>
      <c r="J20" s="24">
        <v>0</v>
      </c>
      <c r="K20" s="20">
        <f t="shared" si="0"/>
        <v>1515930.6959656358</v>
      </c>
    </row>
    <row r="21" spans="1:11">
      <c r="A21" s="23">
        <v>2009</v>
      </c>
      <c r="B21" s="19">
        <v>779642.49751892383</v>
      </c>
      <c r="C21" s="19">
        <v>603879.00784185913</v>
      </c>
      <c r="D21" s="19">
        <v>280209.53856819426</v>
      </c>
      <c r="E21" s="24">
        <v>0</v>
      </c>
      <c r="F21" s="19">
        <v>352588.31473217777</v>
      </c>
      <c r="G21" s="19">
        <v>0</v>
      </c>
      <c r="H21" s="19">
        <v>5471.283767107614</v>
      </c>
      <c r="I21" s="24">
        <v>43301.769018776642</v>
      </c>
      <c r="J21" s="24">
        <v>0</v>
      </c>
      <c r="K21" s="20">
        <f t="shared" si="0"/>
        <v>2065092.4114470396</v>
      </c>
    </row>
    <row r="22" spans="1:11">
      <c r="A22" s="23">
        <v>2010</v>
      </c>
      <c r="B22" s="19">
        <v>946164.50903285109</v>
      </c>
      <c r="C22" s="19">
        <v>776087.93150307261</v>
      </c>
      <c r="D22" s="19">
        <v>341478.89832875237</v>
      </c>
      <c r="E22" s="24">
        <v>925.33356258609967</v>
      </c>
      <c r="F22" s="19">
        <v>480303.61303661211</v>
      </c>
      <c r="G22" s="19">
        <v>7728.460186525449</v>
      </c>
      <c r="H22" s="19">
        <v>6839.104708884518</v>
      </c>
      <c r="I22" s="24">
        <v>86734.636458534806</v>
      </c>
      <c r="J22" s="24">
        <v>0</v>
      </c>
      <c r="K22" s="20">
        <f t="shared" si="0"/>
        <v>2646262.4868178186</v>
      </c>
    </row>
    <row r="23" spans="1:11">
      <c r="A23" s="23">
        <v>2011</v>
      </c>
      <c r="B23" s="19">
        <v>1140136.4348305606</v>
      </c>
      <c r="C23" s="19">
        <v>951072.63566395675</v>
      </c>
      <c r="D23" s="19">
        <v>403735.83928101131</v>
      </c>
      <c r="E23" s="24">
        <v>1864.625483788511</v>
      </c>
      <c r="F23" s="19">
        <v>610972.48757861438</v>
      </c>
      <c r="G23" s="19">
        <v>17069.723113001251</v>
      </c>
      <c r="H23" s="19">
        <v>7929.3704728207504</v>
      </c>
      <c r="I23" s="24">
        <v>130725.39862246899</v>
      </c>
      <c r="J23" s="24">
        <v>0</v>
      </c>
      <c r="K23" s="20">
        <f t="shared" si="0"/>
        <v>3263506.5150462226</v>
      </c>
    </row>
    <row r="24" spans="1:11">
      <c r="A24" s="23">
        <v>2012</v>
      </c>
      <c r="B24" s="19">
        <v>1332459.7340967988</v>
      </c>
      <c r="C24" s="19">
        <v>1124551.9734067915</v>
      </c>
      <c r="D24" s="19">
        <v>465457.19337355217</v>
      </c>
      <c r="E24" s="24">
        <v>2796.3474821116984</v>
      </c>
      <c r="F24" s="19">
        <v>740039.57318891701</v>
      </c>
      <c r="G24" s="19">
        <v>26356.464802508228</v>
      </c>
      <c r="H24" s="19">
        <v>9019.6362367569818</v>
      </c>
      <c r="I24" s="24">
        <v>174413.60228702513</v>
      </c>
      <c r="J24" s="24">
        <v>0</v>
      </c>
      <c r="K24" s="20">
        <f t="shared" si="0"/>
        <v>3875094.5248744618</v>
      </c>
    </row>
    <row r="25" spans="1:11">
      <c r="A25" s="23">
        <v>2013</v>
      </c>
      <c r="B25" s="19">
        <v>1522577.1616519506</v>
      </c>
      <c r="C25" s="19">
        <v>1294844.4970371441</v>
      </c>
      <c r="D25" s="19">
        <v>526044.72666171193</v>
      </c>
      <c r="E25" s="24">
        <v>3712.0441880061403</v>
      </c>
      <c r="F25" s="19">
        <v>865715.72120986402</v>
      </c>
      <c r="G25" s="19">
        <v>35527.786720909658</v>
      </c>
      <c r="H25" s="19">
        <v>10109.902000693215</v>
      </c>
      <c r="I25" s="24">
        <v>217461.29897327826</v>
      </c>
      <c r="J25" s="24">
        <v>394352.37502439716</v>
      </c>
      <c r="K25" s="20">
        <f t="shared" si="0"/>
        <v>4870345.5134679554</v>
      </c>
    </row>
    <row r="26" spans="1:11">
      <c r="A26" s="23">
        <v>2014</v>
      </c>
      <c r="B26" s="19">
        <v>1712035.986322083</v>
      </c>
      <c r="C26" s="19">
        <v>1465729.6205340943</v>
      </c>
      <c r="D26" s="19">
        <v>586843.0981204377</v>
      </c>
      <c r="E26" s="24">
        <v>4630.7208562768546</v>
      </c>
      <c r="F26" s="19">
        <v>992022.42661261989</v>
      </c>
      <c r="G26" s="19">
        <v>44720.571372481238</v>
      </c>
      <c r="H26" s="19">
        <v>11200.167764629448</v>
      </c>
      <c r="I26" s="24">
        <v>260628.10030024656</v>
      </c>
      <c r="J26" s="24">
        <v>870366.97484802862</v>
      </c>
      <c r="K26" s="20">
        <f t="shared" si="0"/>
        <v>5948177.6667308975</v>
      </c>
    </row>
    <row r="27" spans="1:11">
      <c r="A27" s="23">
        <f t="shared" ref="A27:A32" si="1">A26+1</f>
        <v>2015</v>
      </c>
      <c r="B27" s="19">
        <f>B26</f>
        <v>1712035.986322083</v>
      </c>
      <c r="C27" s="19">
        <f>C26</f>
        <v>1465729.6205340943</v>
      </c>
      <c r="D27" s="19">
        <f>D26</f>
        <v>586843.0981204377</v>
      </c>
      <c r="E27" s="24">
        <v>5551.3981641572236</v>
      </c>
      <c r="F27" s="19">
        <f t="shared" ref="F27:H32" si="2">F26</f>
        <v>992022.42661261989</v>
      </c>
      <c r="G27" s="19">
        <f t="shared" si="2"/>
        <v>44720.571372481238</v>
      </c>
      <c r="H27" s="19">
        <f t="shared" si="2"/>
        <v>11200.167764629448</v>
      </c>
      <c r="I27" s="24">
        <v>303874.86420117534</v>
      </c>
      <c r="J27" s="24">
        <v>1430744.9222624162</v>
      </c>
      <c r="K27" s="20">
        <f t="shared" si="0"/>
        <v>6552723.0553540941</v>
      </c>
    </row>
    <row r="28" spans="1:11">
      <c r="A28" s="23">
        <f t="shared" si="1"/>
        <v>2016</v>
      </c>
      <c r="B28" s="19">
        <f t="shared" ref="B28:D32" si="3">B27</f>
        <v>1712035.986322083</v>
      </c>
      <c r="C28" s="19">
        <f t="shared" si="3"/>
        <v>1465729.6205340943</v>
      </c>
      <c r="D28" s="19">
        <f t="shared" si="3"/>
        <v>586843.0981204377</v>
      </c>
      <c r="E28" s="24">
        <v>6474.5116819844761</v>
      </c>
      <c r="F28" s="19">
        <f t="shared" si="2"/>
        <v>992022.42661261989</v>
      </c>
      <c r="G28" s="19">
        <f t="shared" si="2"/>
        <v>44720.571372481238</v>
      </c>
      <c r="H28" s="19">
        <f t="shared" si="2"/>
        <v>11200.167764629448</v>
      </c>
      <c r="I28" s="24">
        <v>347218.99977120315</v>
      </c>
      <c r="J28" s="24">
        <v>2078911.8825719855</v>
      </c>
      <c r="K28" s="20">
        <f t="shared" si="0"/>
        <v>7245157.2647515181</v>
      </c>
    </row>
    <row r="29" spans="1:11">
      <c r="A29" s="23">
        <f t="shared" si="1"/>
        <v>2017</v>
      </c>
      <c r="B29" s="19">
        <f t="shared" si="3"/>
        <v>1712035.986322083</v>
      </c>
      <c r="C29" s="19">
        <f t="shared" si="3"/>
        <v>1465729.6205340943</v>
      </c>
      <c r="D29" s="19">
        <f t="shared" si="3"/>
        <v>586843.0981204377</v>
      </c>
      <c r="E29" s="24">
        <v>7398.7887580542674</v>
      </c>
      <c r="F29" s="19">
        <f t="shared" si="2"/>
        <v>992022.42661261989</v>
      </c>
      <c r="G29" s="19">
        <f t="shared" si="2"/>
        <v>44720.571372481238</v>
      </c>
      <c r="H29" s="19">
        <f t="shared" si="2"/>
        <v>11200.167764629448</v>
      </c>
      <c r="I29" s="24">
        <v>390609.6410244999</v>
      </c>
      <c r="J29" s="24">
        <v>2754271.9034844693</v>
      </c>
      <c r="K29" s="20">
        <f t="shared" si="0"/>
        <v>7964832.2039933698</v>
      </c>
    </row>
    <row r="30" spans="1:11">
      <c r="A30" s="23">
        <f t="shared" si="1"/>
        <v>2018</v>
      </c>
      <c r="B30" s="19">
        <f t="shared" si="3"/>
        <v>1712035.986322083</v>
      </c>
      <c r="C30" s="19">
        <f t="shared" si="3"/>
        <v>1465729.6205340943</v>
      </c>
      <c r="D30" s="19">
        <f t="shared" si="3"/>
        <v>586843.0981204377</v>
      </c>
      <c r="E30" s="24">
        <v>8328.0204863208983</v>
      </c>
      <c r="F30" s="19">
        <f t="shared" si="2"/>
        <v>992022.42661261989</v>
      </c>
      <c r="G30" s="19">
        <f t="shared" si="2"/>
        <v>44720.571372481238</v>
      </c>
      <c r="H30" s="19">
        <f t="shared" si="2"/>
        <v>11200.167764629448</v>
      </c>
      <c r="I30" s="24">
        <v>434198.31231820007</v>
      </c>
      <c r="J30" s="24">
        <v>3195504.3778726421</v>
      </c>
      <c r="K30" s="20">
        <f t="shared" si="0"/>
        <v>8450582.5814035088</v>
      </c>
    </row>
    <row r="31" spans="1:11">
      <c r="A31" s="23">
        <f t="shared" si="1"/>
        <v>2019</v>
      </c>
      <c r="B31" s="19">
        <f t="shared" si="3"/>
        <v>1712035.986322083</v>
      </c>
      <c r="C31" s="19">
        <f t="shared" si="3"/>
        <v>1465729.6205340943</v>
      </c>
      <c r="D31" s="19">
        <f t="shared" si="3"/>
        <v>586843.0981204377</v>
      </c>
      <c r="E31" s="24">
        <v>9256.618953111436</v>
      </c>
      <c r="F31" s="19">
        <f t="shared" si="2"/>
        <v>992022.42661261989</v>
      </c>
      <c r="G31" s="19">
        <f t="shared" si="2"/>
        <v>44720.571372481238</v>
      </c>
      <c r="H31" s="19">
        <f t="shared" si="2"/>
        <v>11200.167764629448</v>
      </c>
      <c r="I31" s="24">
        <v>477761.67309751688</v>
      </c>
      <c r="J31" s="24">
        <v>3650913.1719046063</v>
      </c>
      <c r="K31" s="20">
        <f t="shared" si="0"/>
        <v>8950483.3346815817</v>
      </c>
    </row>
    <row r="32" spans="1:11">
      <c r="A32" s="23">
        <f t="shared" si="1"/>
        <v>2020</v>
      </c>
      <c r="B32" s="19">
        <f t="shared" si="3"/>
        <v>1712035.986322083</v>
      </c>
      <c r="C32" s="19">
        <f t="shared" si="3"/>
        <v>1465729.6205340943</v>
      </c>
      <c r="D32" s="19">
        <f t="shared" si="3"/>
        <v>586843.0981204377</v>
      </c>
      <c r="E32" s="24">
        <v>10193.433294035245</v>
      </c>
      <c r="F32" s="19">
        <f t="shared" si="2"/>
        <v>992022.42661261989</v>
      </c>
      <c r="G32" s="19">
        <f t="shared" si="2"/>
        <v>44720.571372481238</v>
      </c>
      <c r="H32" s="19">
        <f t="shared" si="2"/>
        <v>11200.167764629448</v>
      </c>
      <c r="I32" s="24">
        <v>521653.41008204775</v>
      </c>
      <c r="J32" s="24">
        <v>4121516.5882893596</v>
      </c>
      <c r="K32" s="20">
        <f t="shared" si="0"/>
        <v>9465915.302391788</v>
      </c>
    </row>
    <row r="33" spans="1:2">
      <c r="A33" s="4" t="s">
        <v>25</v>
      </c>
      <c r="B33" s="13"/>
    </row>
    <row r="34" spans="1:2">
      <c r="A34" s="4" t="s">
        <v>26</v>
      </c>
      <c r="B34" s="13"/>
    </row>
    <row r="35" spans="1:2">
      <c r="B35" s="13"/>
    </row>
    <row r="36" spans="1:2">
      <c r="B36" s="13"/>
    </row>
    <row r="37" spans="1:2">
      <c r="B37" s="13"/>
    </row>
    <row r="38" spans="1:2">
      <c r="B38" s="13"/>
    </row>
    <row r="39" spans="1:2">
      <c r="B39" s="13"/>
    </row>
    <row r="40" spans="1:2">
      <c r="B40" s="13"/>
    </row>
    <row r="41" spans="1:2">
      <c r="B41" s="13"/>
    </row>
  </sheetData>
  <phoneticPr fontId="0" type="noConversion"/>
  <pageMargins left="0.75" right="0.75" top="1" bottom="1" header="0.5" footer="0.5"/>
  <pageSetup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MWh Impact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