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60" windowWidth="15480" windowHeight="8505"/>
  </bookViews>
  <sheets>
    <sheet name="Forecast" sheetId="1" r:id="rId1"/>
  </sheets>
  <definedNames>
    <definedName name="_xlnm._FilterDatabase" localSheetId="0" hidden="1">Forecast!$A$4:$O$4</definedName>
  </definedNames>
  <calcPr calcId="125725"/>
</workbook>
</file>

<file path=xl/calcChain.xml><?xml version="1.0" encoding="utf-8"?>
<calcChain xmlns="http://schemas.openxmlformats.org/spreadsheetml/2006/main">
  <c r="O18" i="1"/>
  <c r="N18"/>
  <c r="M18"/>
  <c r="L18"/>
  <c r="K18"/>
  <c r="J18"/>
  <c r="I18"/>
  <c r="H18"/>
  <c r="G18"/>
  <c r="F18"/>
  <c r="E18"/>
  <c r="D18"/>
  <c r="C18"/>
  <c r="O9"/>
  <c r="O11" s="1"/>
  <c r="O21" s="1"/>
  <c r="O27" s="1"/>
  <c r="N9"/>
  <c r="N11" s="1"/>
  <c r="N21" s="1"/>
  <c r="N27" s="1"/>
  <c r="M9"/>
  <c r="M11" s="1"/>
  <c r="M21" s="1"/>
  <c r="M27" s="1"/>
  <c r="L9"/>
  <c r="L11" s="1"/>
  <c r="L21" s="1"/>
  <c r="L27" s="1"/>
  <c r="K9"/>
  <c r="K11" s="1"/>
  <c r="K21" s="1"/>
  <c r="K27" s="1"/>
  <c r="J9"/>
  <c r="J11" s="1"/>
  <c r="J21" s="1"/>
  <c r="J27" s="1"/>
  <c r="I9"/>
  <c r="I11" s="1"/>
  <c r="I21" s="1"/>
  <c r="I27" s="1"/>
  <c r="H9"/>
  <c r="H11" s="1"/>
  <c r="H21" s="1"/>
  <c r="H27" s="1"/>
  <c r="G9"/>
  <c r="G11" s="1"/>
  <c r="G21" s="1"/>
  <c r="G27" s="1"/>
  <c r="F9"/>
  <c r="F11" s="1"/>
  <c r="F21" s="1"/>
  <c r="F27" s="1"/>
  <c r="E9"/>
  <c r="E11" s="1"/>
  <c r="E21" s="1"/>
  <c r="E27" s="1"/>
  <c r="D9"/>
  <c r="D11" s="1"/>
  <c r="D21" s="1"/>
  <c r="D27" s="1"/>
  <c r="C9"/>
  <c r="C11" s="1"/>
  <c r="C21" s="1"/>
  <c r="C27" s="1"/>
  <c r="K4"/>
  <c r="L4" s="1"/>
  <c r="M4" s="1"/>
  <c r="N4" s="1"/>
  <c r="O4" s="1"/>
</calcChain>
</file>

<file path=xl/sharedStrings.xml><?xml version="1.0" encoding="utf-8"?>
<sst xmlns="http://schemas.openxmlformats.org/spreadsheetml/2006/main" count="21" uniqueCount="21">
  <si>
    <t>Northern Appalachia</t>
  </si>
  <si>
    <t>Central Appalachia</t>
  </si>
  <si>
    <t>Alabama</t>
  </si>
  <si>
    <t>Appalachia Total</t>
  </si>
  <si>
    <t>Illinois Basin</t>
  </si>
  <si>
    <t>East Total</t>
  </si>
  <si>
    <t>Powder River Basin</t>
  </si>
  <si>
    <t>Rockies</t>
  </si>
  <si>
    <t>Lignite</t>
  </si>
  <si>
    <t>Southwest</t>
  </si>
  <si>
    <t>Interior</t>
  </si>
  <si>
    <t>West Total</t>
  </si>
  <si>
    <t>Alaska</t>
  </si>
  <si>
    <t>U. S. Total</t>
  </si>
  <si>
    <t>Imports</t>
  </si>
  <si>
    <t>Waste Coal</t>
  </si>
  <si>
    <t>Anthracite</t>
  </si>
  <si>
    <t>Total Supply</t>
  </si>
  <si>
    <t>Production (mm tons)</t>
  </si>
  <si>
    <t>Energy Ventures Analysis, Inc.</t>
  </si>
  <si>
    <t>Regional Coal Production Forecast</t>
  </si>
</sst>
</file>

<file path=xl/styles.xml><?xml version="1.0" encoding="utf-8"?>
<styleSheet xmlns="http://schemas.openxmlformats.org/spreadsheetml/2006/main">
  <numFmts count="2">
    <numFmt numFmtId="164" formatCode="[$-409]dd\-mmm\-yy;@"/>
    <numFmt numFmtId="165" formatCode="#,##0.0_);\(#,##0.0\)"/>
  </numFmts>
  <fonts count="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164" fontId="0" fillId="0" borderId="0"/>
    <xf numFmtId="164" fontId="2" fillId="0" borderId="0"/>
    <xf numFmtId="164" fontId="2" fillId="0" borderId="0"/>
    <xf numFmtId="0" fontId="2" fillId="0" borderId="0"/>
    <xf numFmtId="37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164" fontId="2" fillId="0" borderId="0"/>
    <xf numFmtId="164" fontId="2" fillId="0" borderId="0"/>
    <xf numFmtId="164" fontId="1" fillId="0" borderId="0"/>
    <xf numFmtId="0" fontId="4" fillId="0" borderId="0"/>
    <xf numFmtId="0" fontId="5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">
    <xf numFmtId="164" fontId="0" fillId="0" borderId="0" xfId="0"/>
    <xf numFmtId="0" fontId="0" fillId="0" borderId="0" xfId="0" applyNumberFormat="1"/>
    <xf numFmtId="0" fontId="3" fillId="0" borderId="0" xfId="1" applyNumberFormat="1" applyFont="1" applyAlignment="1">
      <alignment horizontal="center"/>
    </xf>
    <xf numFmtId="0" fontId="3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0" fontId="2" fillId="0" borderId="0" xfId="0" applyNumberFormat="1" applyFont="1"/>
    <xf numFmtId="0" fontId="0" fillId="0" borderId="0" xfId="0" applyNumberFormat="1" applyFont="1"/>
    <xf numFmtId="165" fontId="2" fillId="0" borderId="0" xfId="0" applyNumberFormat="1" applyFont="1"/>
    <xf numFmtId="3" fontId="2" fillId="0" borderId="0" xfId="0" applyNumberFormat="1" applyFont="1"/>
    <xf numFmtId="164" fontId="2" fillId="0" borderId="0" xfId="1" applyFont="1"/>
    <xf numFmtId="0" fontId="3" fillId="0" borderId="0" xfId="0" applyNumberFormat="1" applyFont="1" applyAlignment="1">
      <alignment horizontal="center"/>
    </xf>
  </cellXfs>
  <cellStyles count="15">
    <cellStyle name="_x0013_" xfId="1"/>
    <cellStyle name="_x0013_ 2" xfId="2"/>
    <cellStyle name="_x0013_ 3" xfId="3"/>
    <cellStyle name="Comma 2" xfId="4"/>
    <cellStyle name="Comma 2 2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Percent 2" xfId="12"/>
    <cellStyle name="Percent 2 2" xfId="13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view="pageBreakPreview" zoomScale="150" zoomScaleNormal="100" zoomScaleSheetLayoutView="150" workbookViewId="0">
      <pane xSplit="2" ySplit="4" topLeftCell="G5" activePane="bottomRight" state="frozen"/>
      <selection pane="topRight" activeCell="B1" sqref="B1"/>
      <selection pane="bottomLeft" activeCell="A4" sqref="A4"/>
      <selection pane="bottomRight" sqref="A1:B1"/>
    </sheetView>
  </sheetViews>
  <sheetFormatPr defaultRowHeight="12.75" outlineLevelCol="1"/>
  <cols>
    <col min="1" max="1" width="3.7109375" style="1" customWidth="1"/>
    <col min="2" max="2" width="29.5703125" style="1" customWidth="1"/>
    <col min="3" max="6" width="7.7109375" style="1" hidden="1" customWidth="1" outlineLevel="1"/>
    <col min="7" max="7" width="7.7109375" style="1" bestFit="1" customWidth="1" outlineLevel="1"/>
    <col min="8" max="15" width="7.7109375" style="1" customWidth="1"/>
    <col min="16" max="16384" width="9.140625" style="1"/>
  </cols>
  <sheetData>
    <row r="1" spans="1:15">
      <c r="A1" s="11" t="s">
        <v>19</v>
      </c>
      <c r="B1" s="11"/>
    </row>
    <row r="2" spans="1:15">
      <c r="A2" s="11" t="s">
        <v>20</v>
      </c>
      <c r="B2" s="11"/>
    </row>
    <row r="4" spans="1:15">
      <c r="C4" s="2">
        <v>2003</v>
      </c>
      <c r="D4" s="2">
        <v>2004</v>
      </c>
      <c r="E4" s="2">
        <v>2005</v>
      </c>
      <c r="F4" s="2">
        <v>2006</v>
      </c>
      <c r="G4" s="2">
        <v>2007</v>
      </c>
      <c r="H4" s="2">
        <v>2008</v>
      </c>
      <c r="I4" s="2">
        <v>2009</v>
      </c>
      <c r="J4" s="2">
        <v>2010</v>
      </c>
      <c r="K4" s="2">
        <f>J4+1</f>
        <v>2011</v>
      </c>
      <c r="L4" s="2">
        <f t="shared" ref="L4:O4" si="0">K4+1</f>
        <v>2012</v>
      </c>
      <c r="M4" s="2">
        <f t="shared" si="0"/>
        <v>2013</v>
      </c>
      <c r="N4" s="2">
        <f t="shared" si="0"/>
        <v>2014</v>
      </c>
      <c r="O4" s="2">
        <f t="shared" si="0"/>
        <v>2015</v>
      </c>
    </row>
    <row r="5" spans="1:15">
      <c r="A5" s="3" t="s">
        <v>18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B6" s="1" t="s">
        <v>0</v>
      </c>
      <c r="C6" s="4">
        <v>124.011081</v>
      </c>
      <c r="D6" s="4">
        <v>133.11232000000001</v>
      </c>
      <c r="E6" s="4">
        <v>138.19219799999999</v>
      </c>
      <c r="F6" s="4">
        <v>133.8250956</v>
      </c>
      <c r="G6" s="4">
        <v>131.13889699999999</v>
      </c>
      <c r="H6" s="4">
        <v>134.49346122</v>
      </c>
      <c r="I6" s="4">
        <v>125.38217299999999</v>
      </c>
      <c r="J6" s="4">
        <v>128.089358</v>
      </c>
      <c r="K6" s="4">
        <v>137.74185064099515</v>
      </c>
      <c r="L6" s="4">
        <v>135.19347810804891</v>
      </c>
      <c r="M6" s="4">
        <v>128.95498159964717</v>
      </c>
      <c r="N6" s="4">
        <v>125.03139970800906</v>
      </c>
      <c r="O6" s="4">
        <v>121.75227868322564</v>
      </c>
    </row>
    <row r="7" spans="1:15">
      <c r="B7" s="1" t="s">
        <v>1</v>
      </c>
      <c r="C7" s="4">
        <v>230.955975</v>
      </c>
      <c r="D7" s="4">
        <v>232.433077</v>
      </c>
      <c r="E7" s="4">
        <v>235.45143040000005</v>
      </c>
      <c r="F7" s="4">
        <v>236.51784330000007</v>
      </c>
      <c r="G7" s="4">
        <v>226.31031950000002</v>
      </c>
      <c r="H7" s="4">
        <v>234.10140027</v>
      </c>
      <c r="I7" s="4">
        <v>195.39607800000005</v>
      </c>
      <c r="J7" s="4">
        <v>184.97782100000001</v>
      </c>
      <c r="K7" s="4">
        <v>187.10449996706043</v>
      </c>
      <c r="L7" s="4">
        <v>177.5127107307249</v>
      </c>
      <c r="M7" s="4">
        <v>164.23917606418479</v>
      </c>
      <c r="N7" s="4">
        <v>153.55863495771661</v>
      </c>
      <c r="O7" s="4">
        <v>146.80353880074284</v>
      </c>
    </row>
    <row r="8" spans="1:15">
      <c r="B8" s="1" t="s">
        <v>2</v>
      </c>
      <c r="C8" s="4">
        <v>20.112688000000002</v>
      </c>
      <c r="D8" s="4">
        <v>22.396608999999998</v>
      </c>
      <c r="E8" s="4">
        <v>21.426636999999999</v>
      </c>
      <c r="F8" s="4">
        <v>19.214835000000001</v>
      </c>
      <c r="G8" s="4">
        <v>19.962137999999999</v>
      </c>
      <c r="H8" s="4">
        <v>21.139331119999998</v>
      </c>
      <c r="I8" s="4">
        <v>19.159753000000002</v>
      </c>
      <c r="J8" s="4">
        <v>20.638437</v>
      </c>
      <c r="K8" s="4">
        <v>22.429747594654064</v>
      </c>
      <c r="L8" s="4">
        <v>22.296720940964846</v>
      </c>
      <c r="M8" s="4">
        <v>21.798497924594571</v>
      </c>
      <c r="N8" s="4">
        <v>21.169540297548899</v>
      </c>
      <c r="O8" s="4">
        <v>20.894294113278253</v>
      </c>
    </row>
    <row r="9" spans="1:15">
      <c r="B9" s="3" t="s">
        <v>3</v>
      </c>
      <c r="C9" s="5">
        <f>SUM(C6:C8)</f>
        <v>375.07974400000001</v>
      </c>
      <c r="D9" s="5">
        <f t="shared" ref="D9:O9" si="1">SUM(D6:D8)</f>
        <v>387.94200599999999</v>
      </c>
      <c r="E9" s="5">
        <f t="shared" si="1"/>
        <v>395.07026540000004</v>
      </c>
      <c r="F9" s="5">
        <f t="shared" si="1"/>
        <v>389.55777390000003</v>
      </c>
      <c r="G9" s="5">
        <f t="shared" si="1"/>
        <v>377.41135450000002</v>
      </c>
      <c r="H9" s="5">
        <f t="shared" si="1"/>
        <v>389.73419260999998</v>
      </c>
      <c r="I9" s="5">
        <f t="shared" si="1"/>
        <v>339.93800400000009</v>
      </c>
      <c r="J9" s="5">
        <f t="shared" si="1"/>
        <v>333.70561600000002</v>
      </c>
      <c r="K9" s="5">
        <f t="shared" si="1"/>
        <v>347.27609820270965</v>
      </c>
      <c r="L9" s="5">
        <f t="shared" si="1"/>
        <v>335.00290977973867</v>
      </c>
      <c r="M9" s="5">
        <f t="shared" si="1"/>
        <v>314.99265558842654</v>
      </c>
      <c r="N9" s="5">
        <f t="shared" si="1"/>
        <v>299.75957496327459</v>
      </c>
      <c r="O9" s="5">
        <f t="shared" si="1"/>
        <v>289.45011159724675</v>
      </c>
    </row>
    <row r="10" spans="1:15">
      <c r="B10" s="1" t="s">
        <v>4</v>
      </c>
      <c r="C10" s="4">
        <v>88.642797999999999</v>
      </c>
      <c r="D10" s="4">
        <v>90.798878000000002</v>
      </c>
      <c r="E10" s="4">
        <v>92.721543999999994</v>
      </c>
      <c r="F10" s="4">
        <v>94.715294</v>
      </c>
      <c r="G10" s="4">
        <v>95.82</v>
      </c>
      <c r="H10" s="4">
        <v>99.288045000000011</v>
      </c>
      <c r="I10" s="4">
        <v>103.284873</v>
      </c>
      <c r="J10" s="4">
        <v>105.65784600000001</v>
      </c>
      <c r="K10" s="4">
        <v>115.67679709682938</v>
      </c>
      <c r="L10" s="4">
        <v>119.4378211426353</v>
      </c>
      <c r="M10" s="4">
        <v>120.14564212286136</v>
      </c>
      <c r="N10" s="4">
        <v>120.25402759495876</v>
      </c>
      <c r="O10" s="4">
        <v>119.23860743184926</v>
      </c>
    </row>
    <row r="11" spans="1:15">
      <c r="B11" s="3" t="s">
        <v>5</v>
      </c>
      <c r="C11" s="5">
        <f>SUM(C9:C10)</f>
        <v>463.72254199999998</v>
      </c>
      <c r="D11" s="5">
        <f t="shared" ref="D11:O11" si="2">SUM(D9:D10)</f>
        <v>478.74088399999999</v>
      </c>
      <c r="E11" s="5">
        <f t="shared" si="2"/>
        <v>487.79180940000003</v>
      </c>
      <c r="F11" s="5">
        <f t="shared" si="2"/>
        <v>484.2730679</v>
      </c>
      <c r="G11" s="5">
        <f t="shared" si="2"/>
        <v>473.23135450000001</v>
      </c>
      <c r="H11" s="5">
        <f t="shared" si="2"/>
        <v>489.02223760999999</v>
      </c>
      <c r="I11" s="5">
        <f t="shared" si="2"/>
        <v>443.2228770000001</v>
      </c>
      <c r="J11" s="5">
        <f t="shared" si="2"/>
        <v>439.36346200000003</v>
      </c>
      <c r="K11" s="5">
        <f t="shared" si="2"/>
        <v>462.95289529953902</v>
      </c>
      <c r="L11" s="5">
        <f t="shared" si="2"/>
        <v>454.44073092237397</v>
      </c>
      <c r="M11" s="5">
        <f t="shared" si="2"/>
        <v>435.13829771128792</v>
      </c>
      <c r="N11" s="5">
        <f t="shared" si="2"/>
        <v>420.01360255823334</v>
      </c>
      <c r="O11" s="5">
        <f t="shared" si="2"/>
        <v>408.68871902909598</v>
      </c>
    </row>
    <row r="12" spans="1: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B13" s="1" t="s">
        <v>6</v>
      </c>
      <c r="C13" s="4">
        <v>399.93415300000004</v>
      </c>
      <c r="D13" s="4">
        <v>420.99185299999994</v>
      </c>
      <c r="E13" s="4">
        <v>429.99648399999995</v>
      </c>
      <c r="F13" s="4">
        <v>472.16526299999998</v>
      </c>
      <c r="G13" s="4">
        <v>479.49589999999995</v>
      </c>
      <c r="H13" s="4">
        <v>495.96350200000001</v>
      </c>
      <c r="I13" s="4">
        <v>455.65958771999999</v>
      </c>
      <c r="J13" s="4">
        <v>468.42934100000002</v>
      </c>
      <c r="K13" s="4">
        <v>474.02945109446802</v>
      </c>
      <c r="L13" s="4">
        <v>481.86041882317278</v>
      </c>
      <c r="M13" s="4">
        <v>482.6655272201001</v>
      </c>
      <c r="N13" s="4">
        <v>471.84671027027957</v>
      </c>
      <c r="O13" s="4">
        <v>466.58530492331965</v>
      </c>
    </row>
    <row r="14" spans="1:15">
      <c r="B14" s="1" t="s">
        <v>7</v>
      </c>
      <c r="C14" s="4">
        <v>83.552786999999995</v>
      </c>
      <c r="D14" s="4">
        <v>87.308800000000005</v>
      </c>
      <c r="E14" s="4">
        <v>87.647657999999993</v>
      </c>
      <c r="F14" s="4">
        <v>86.181606000000016</v>
      </c>
      <c r="G14" s="4">
        <v>84.905849000000003</v>
      </c>
      <c r="H14" s="4">
        <v>81.485315</v>
      </c>
      <c r="I14" s="4">
        <v>74.942032999999995</v>
      </c>
      <c r="J14" s="4">
        <v>71.202389999999994</v>
      </c>
      <c r="K14" s="4">
        <v>73.184945123140935</v>
      </c>
      <c r="L14" s="4">
        <v>72.680514886267943</v>
      </c>
      <c r="M14" s="4">
        <v>70.092928513880167</v>
      </c>
      <c r="N14" s="4">
        <v>65.032340309719004</v>
      </c>
      <c r="O14" s="4">
        <v>64.269947155196789</v>
      </c>
    </row>
    <row r="15" spans="1:15">
      <c r="B15" s="6" t="s">
        <v>8</v>
      </c>
      <c r="C15" s="4">
        <v>86.366463999999993</v>
      </c>
      <c r="D15" s="4">
        <v>83.539698000000001</v>
      </c>
      <c r="E15" s="4">
        <v>83.953933000000006</v>
      </c>
      <c r="F15" s="4">
        <v>84.243203999999992</v>
      </c>
      <c r="G15" s="4">
        <v>78.520000999999993</v>
      </c>
      <c r="H15" s="4">
        <v>75.679638000000011</v>
      </c>
      <c r="I15" s="4">
        <v>72.476603999999995</v>
      </c>
      <c r="J15" s="4">
        <v>78.890505999999988</v>
      </c>
      <c r="K15" s="4">
        <v>76.941025533450969</v>
      </c>
      <c r="L15" s="4">
        <v>76.78927432532555</v>
      </c>
      <c r="M15" s="4">
        <v>77.097377851123653</v>
      </c>
      <c r="N15" s="4">
        <v>76.348550418422192</v>
      </c>
      <c r="O15" s="4">
        <v>76.07230780949233</v>
      </c>
    </row>
    <row r="16" spans="1:15">
      <c r="B16" s="1" t="s">
        <v>9</v>
      </c>
      <c r="C16" s="4">
        <v>26.938040000000001</v>
      </c>
      <c r="D16" s="4">
        <v>28.405890999999997</v>
      </c>
      <c r="E16" s="4">
        <v>29.772091</v>
      </c>
      <c r="F16" s="4">
        <v>23.648109000000005</v>
      </c>
      <c r="G16" s="4">
        <v>23.410578999999998</v>
      </c>
      <c r="H16" s="4">
        <v>23.976984999999999</v>
      </c>
      <c r="I16" s="4">
        <v>22.391468999999997</v>
      </c>
      <c r="J16" s="4">
        <v>20.494097</v>
      </c>
      <c r="K16" s="4">
        <v>20.95367831087238</v>
      </c>
      <c r="L16" s="4">
        <v>20.855479999173077</v>
      </c>
      <c r="M16" s="4">
        <v>20.935877255827215</v>
      </c>
      <c r="N16" s="4">
        <v>18.843288268821759</v>
      </c>
      <c r="O16" s="4">
        <v>18.803940103706015</v>
      </c>
    </row>
    <row r="17" spans="2:15">
      <c r="B17" s="6" t="s">
        <v>10</v>
      </c>
      <c r="C17" s="4">
        <v>8.4834870000000002</v>
      </c>
      <c r="D17" s="4">
        <v>8.1020419999999991</v>
      </c>
      <c r="E17" s="4">
        <v>7.8798019999999998</v>
      </c>
      <c r="F17" s="4">
        <v>5.2964789999999997</v>
      </c>
      <c r="G17" s="4">
        <v>2.3871549999999999</v>
      </c>
      <c r="H17" s="4">
        <v>2.0076070000000001</v>
      </c>
      <c r="I17" s="4">
        <v>1.5976140000000001</v>
      </c>
      <c r="J17" s="4">
        <v>1.6337600000000001</v>
      </c>
      <c r="K17" s="4">
        <v>1.3528553073910139</v>
      </c>
      <c r="L17" s="4">
        <v>1.359523577857185</v>
      </c>
      <c r="M17" s="4">
        <v>1.3627767037526177</v>
      </c>
      <c r="N17" s="4">
        <v>1.2293636964801065</v>
      </c>
      <c r="O17" s="4">
        <v>1.2110489352759279</v>
      </c>
    </row>
    <row r="18" spans="2:15">
      <c r="B18" s="3" t="s">
        <v>11</v>
      </c>
      <c r="C18" s="5">
        <f>SUM(C13:C17)</f>
        <v>605.27493099999992</v>
      </c>
      <c r="D18" s="5">
        <f t="shared" ref="D18:O18" si="3">SUM(D13:D17)</f>
        <v>628.34828399999992</v>
      </c>
      <c r="E18" s="5">
        <f t="shared" si="3"/>
        <v>639.24996800000008</v>
      </c>
      <c r="F18" s="5">
        <f t="shared" si="3"/>
        <v>671.53466099999991</v>
      </c>
      <c r="G18" s="5">
        <f t="shared" si="3"/>
        <v>668.71948399999997</v>
      </c>
      <c r="H18" s="5">
        <f t="shared" si="3"/>
        <v>679.11304700000005</v>
      </c>
      <c r="I18" s="5">
        <f t="shared" si="3"/>
        <v>627.06730772000003</v>
      </c>
      <c r="J18" s="5">
        <f t="shared" si="3"/>
        <v>640.65009400000008</v>
      </c>
      <c r="K18" s="5">
        <f t="shared" si="3"/>
        <v>646.46195536932339</v>
      </c>
      <c r="L18" s="5">
        <f t="shared" si="3"/>
        <v>653.54521161179662</v>
      </c>
      <c r="M18" s="5">
        <f t="shared" si="3"/>
        <v>652.15448754468378</v>
      </c>
      <c r="N18" s="5">
        <f t="shared" si="3"/>
        <v>633.30025296372253</v>
      </c>
      <c r="O18" s="5">
        <f t="shared" si="3"/>
        <v>626.94254892699075</v>
      </c>
    </row>
    <row r="19" spans="2:1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2:15">
      <c r="B20" s="7" t="s">
        <v>12</v>
      </c>
      <c r="C20" s="4">
        <v>1.0813229999999998</v>
      </c>
      <c r="D20" s="4">
        <v>1.5381279999999997</v>
      </c>
      <c r="E20" s="4">
        <v>1.4540140000000001</v>
      </c>
      <c r="F20" s="4">
        <v>1.4250229999999999</v>
      </c>
      <c r="G20" s="4">
        <v>1.3235599999999998</v>
      </c>
      <c r="H20" s="4">
        <v>1.4770150000000002</v>
      </c>
      <c r="I20" s="4">
        <v>1.846576</v>
      </c>
      <c r="J20" s="4">
        <v>2.1510940000000001</v>
      </c>
      <c r="K20" s="4">
        <v>1.9268010358901975</v>
      </c>
      <c r="L20" s="4">
        <v>1.9267293922316227</v>
      </c>
      <c r="M20" s="4">
        <v>3.0946870808422569</v>
      </c>
      <c r="N20" s="4">
        <v>3.3448729549979368</v>
      </c>
      <c r="O20" s="4">
        <v>3.3448684579522023</v>
      </c>
    </row>
    <row r="21" spans="2:15">
      <c r="B21" s="3" t="s">
        <v>13</v>
      </c>
      <c r="C21" s="5">
        <f>C11+C18+C20</f>
        <v>1070.078796</v>
      </c>
      <c r="D21" s="5">
        <f t="shared" ref="D21:O21" si="4">D11+D18+D20</f>
        <v>1108.6272959999999</v>
      </c>
      <c r="E21" s="5">
        <f t="shared" si="4"/>
        <v>1128.4957914000001</v>
      </c>
      <c r="F21" s="5">
        <f t="shared" si="4"/>
        <v>1157.2327518999998</v>
      </c>
      <c r="G21" s="5">
        <f t="shared" si="4"/>
        <v>1143.2743985</v>
      </c>
      <c r="H21" s="5">
        <f t="shared" si="4"/>
        <v>1169.61229961</v>
      </c>
      <c r="I21" s="5">
        <f t="shared" si="4"/>
        <v>1072.13676072</v>
      </c>
      <c r="J21" s="5">
        <f t="shared" si="4"/>
        <v>1082.1646500000002</v>
      </c>
      <c r="K21" s="5">
        <f t="shared" si="4"/>
        <v>1111.3416517047526</v>
      </c>
      <c r="L21" s="5">
        <f t="shared" si="4"/>
        <v>1109.9126719264023</v>
      </c>
      <c r="M21" s="5">
        <f t="shared" si="4"/>
        <v>1090.387472336814</v>
      </c>
      <c r="N21" s="5">
        <f t="shared" si="4"/>
        <v>1056.6587284769539</v>
      </c>
      <c r="O21" s="5">
        <f t="shared" si="4"/>
        <v>1038.976136414039</v>
      </c>
    </row>
    <row r="22" spans="2:15">
      <c r="B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s="6" customFormat="1">
      <c r="B23" s="6" t="s">
        <v>14</v>
      </c>
      <c r="C23" s="8">
        <v>23.595808999999999</v>
      </c>
      <c r="D23" s="8">
        <v>25.678643999999998</v>
      </c>
      <c r="E23" s="8">
        <v>28.785919000000003</v>
      </c>
      <c r="F23" s="8">
        <v>34.303832</v>
      </c>
      <c r="G23" s="8">
        <v>34.348570000000002</v>
      </c>
      <c r="H23" s="8">
        <v>32.245805999999995</v>
      </c>
      <c r="I23" s="8">
        <v>20.889847000000003</v>
      </c>
      <c r="J23" s="8">
        <v>17.798059999999996</v>
      </c>
      <c r="K23" s="4">
        <v>12.488331157056585</v>
      </c>
      <c r="L23" s="4">
        <v>11.798343080219393</v>
      </c>
      <c r="M23" s="4">
        <v>10.323378423369407</v>
      </c>
      <c r="N23" s="4">
        <v>7.4842306107754863</v>
      </c>
      <c r="O23" s="4">
        <v>7.1832933587524446</v>
      </c>
    </row>
    <row r="24" spans="2:15">
      <c r="B24" s="9" t="s">
        <v>15</v>
      </c>
      <c r="C24" s="4"/>
      <c r="D24" s="4"/>
      <c r="E24" s="4"/>
      <c r="F24" s="4"/>
      <c r="G24" s="4"/>
      <c r="H24" s="4">
        <v>13.408541175731578</v>
      </c>
      <c r="I24" s="4">
        <v>12.968081354717665</v>
      </c>
      <c r="J24" s="4">
        <v>12.908491433684141</v>
      </c>
      <c r="K24" s="4">
        <v>11.488206265032613</v>
      </c>
      <c r="L24" s="4">
        <v>11.316558921586948</v>
      </c>
      <c r="M24" s="4">
        <v>11.339805878926599</v>
      </c>
      <c r="N24" s="4">
        <v>10.78240524476494</v>
      </c>
      <c r="O24" s="4">
        <v>10.259236013486008</v>
      </c>
    </row>
    <row r="25" spans="2:15">
      <c r="B25" s="10" t="s">
        <v>16</v>
      </c>
      <c r="C25" s="4">
        <v>1.2922690000000001</v>
      </c>
      <c r="D25" s="4">
        <v>1.6819429999999997</v>
      </c>
      <c r="E25" s="4">
        <v>1.6671020000000001</v>
      </c>
      <c r="F25" s="4">
        <v>1.4780139999999999</v>
      </c>
      <c r="G25" s="4">
        <v>1.5427299999999999</v>
      </c>
      <c r="H25" s="4">
        <v>1.7071010000000002</v>
      </c>
      <c r="I25" s="4">
        <v>1.73</v>
      </c>
      <c r="J25" s="4">
        <v>1.7432319999999999</v>
      </c>
      <c r="K25" s="4">
        <v>0.51054212962962964</v>
      </c>
      <c r="L25" s="4">
        <v>0.48585128703703706</v>
      </c>
      <c r="M25" s="4">
        <v>0.46125426129629626</v>
      </c>
      <c r="N25" s="4">
        <v>0.45354917607037037</v>
      </c>
      <c r="O25" s="4">
        <v>0.44599819254896289</v>
      </c>
    </row>
    <row r="26" spans="2:1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>
      <c r="B27" s="3" t="s">
        <v>17</v>
      </c>
      <c r="C27" s="5">
        <f>C21+SUM(C23:C25)</f>
        <v>1094.966874</v>
      </c>
      <c r="D27" s="5">
        <f t="shared" ref="D27:O27" si="5">D21+SUM(D23:D25)</f>
        <v>1135.9878829999998</v>
      </c>
      <c r="E27" s="5">
        <f t="shared" si="5"/>
        <v>1158.9488124000002</v>
      </c>
      <c r="F27" s="5">
        <f t="shared" si="5"/>
        <v>1193.0145978999999</v>
      </c>
      <c r="G27" s="5">
        <f t="shared" si="5"/>
        <v>1179.1656985</v>
      </c>
      <c r="H27" s="5">
        <f t="shared" si="5"/>
        <v>1216.9737477857316</v>
      </c>
      <c r="I27" s="5">
        <f t="shared" si="5"/>
        <v>1107.7246890747176</v>
      </c>
      <c r="J27" s="5">
        <f t="shared" si="5"/>
        <v>1114.6144334336843</v>
      </c>
      <c r="K27" s="5">
        <f t="shared" si="5"/>
        <v>1135.8287312564714</v>
      </c>
      <c r="L27" s="5">
        <f t="shared" si="5"/>
        <v>1133.5134252152457</v>
      </c>
      <c r="M27" s="5">
        <f t="shared" si="5"/>
        <v>1112.5119109004063</v>
      </c>
      <c r="N27" s="5">
        <f t="shared" si="5"/>
        <v>1075.3789135085647</v>
      </c>
      <c r="O27" s="5">
        <f t="shared" si="5"/>
        <v>1056.8646639788265</v>
      </c>
    </row>
  </sheetData>
  <mergeCells count="2">
    <mergeCell ref="A1:B1"/>
    <mergeCell ref="A2:B2"/>
  </mergeCells>
  <pageMargins left="0.7" right="0.7" top="0.75" bottom="0.75" header="0.3" footer="0.3"/>
  <pageSetup scale="8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Forecast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Schwartz</dc:creator>
  <cp:lastModifiedBy>hrball</cp:lastModifiedBy>
  <cp:lastPrinted>2011-08-23T14:30:34Z</cp:lastPrinted>
  <dcterms:created xsi:type="dcterms:W3CDTF">2011-08-11T14:03:40Z</dcterms:created>
  <dcterms:modified xsi:type="dcterms:W3CDTF">2011-09-01T18:46:35Z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473001455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RWGROVE@southernco.com</vt:lpwstr>
  </property>
  <property fmtid="{D5CDD505-2E9C-101B-9397-08002B2CF9AE}" pid="6" name="_AuthorEmailDisplayName">
    <vt:lpwstr>Grove, Ray W.</vt:lpwstr>
  </property>
  <property fmtid="{D5CDD505-2E9C-101B-9397-08002B2CF9AE}" pid="7" name="_PreviousAdHocReviewCycleID">
    <vt:i4>-41611065</vt:i4>
  </property>
</Properties>
</file>