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19260" windowHeight="5805" firstSheet="1" activeTab="1"/>
  </bookViews>
  <sheets>
    <sheet name="MFR C-24 Period End" sheetId="3" state="hidden" r:id="rId1"/>
    <sheet name="MFR G-14 Average Balance" sheetId="4" r:id="rId2"/>
    <sheet name="PD Adj" sheetId="5" r:id="rId3"/>
    <sheet name="System Weight" sheetId="6" r:id="rId4"/>
  </sheets>
  <definedNames>
    <definedName name="_Regression_Int" localSheetId="0" hidden="1">1</definedName>
    <definedName name="_Regression_Int" localSheetId="1" hidden="1">1</definedName>
    <definedName name="_xlnm.Print_Area" localSheetId="0">'MFR C-24 Period End'!$A$1:$N$90</definedName>
    <definedName name="_xlnm.Print_Area" localSheetId="1">'MFR G-14 Average Balance'!$A$1:$N$46</definedName>
    <definedName name="Print_Area_MI" localSheetId="0">'MFR C-24 Period End'!$A$1:$Q$58</definedName>
    <definedName name="Print_Area_MI" localSheetId="1">'MFR G-14 Average Balance'!$A$1:$Q$59</definedName>
  </definedNames>
  <calcPr calcId="125725" calcMode="manual"/>
</workbook>
</file>

<file path=xl/calcChain.xml><?xml version="1.0" encoding="utf-8"?>
<calcChain xmlns="http://schemas.openxmlformats.org/spreadsheetml/2006/main">
  <c r="L27" i="4"/>
  <c r="E17"/>
  <c r="E13"/>
  <c r="E11"/>
  <c r="L27" i="3"/>
  <c r="L72"/>
  <c r="E62"/>
  <c r="E17"/>
  <c r="E25" i="4"/>
  <c r="H23"/>
  <c r="L23"/>
  <c r="E25" i="3"/>
  <c r="J84"/>
  <c r="E70"/>
  <c r="H58"/>
  <c r="L58"/>
  <c r="H11" i="4"/>
  <c r="H15"/>
  <c r="L15"/>
  <c r="H62" i="3"/>
  <c r="L62"/>
  <c r="H13" i="4"/>
  <c r="L13"/>
  <c r="H17"/>
  <c r="L17"/>
  <c r="H17" i="3"/>
  <c r="L17"/>
  <c r="H11"/>
  <c r="H19"/>
  <c r="L19"/>
  <c r="H21"/>
  <c r="L21"/>
  <c r="H23"/>
  <c r="L23"/>
  <c r="H13"/>
  <c r="L13"/>
  <c r="H15"/>
  <c r="L15"/>
  <c r="H19" i="4"/>
  <c r="L19"/>
  <c r="H21"/>
  <c r="L21"/>
  <c r="H68" i="3"/>
  <c r="L68"/>
  <c r="H66"/>
  <c r="L66"/>
  <c r="H64"/>
  <c r="L64"/>
  <c r="H60"/>
  <c r="L60"/>
  <c r="H56"/>
  <c r="L11" i="4"/>
  <c r="L25"/>
  <c r="H25"/>
  <c r="L56" i="3"/>
  <c r="L70"/>
  <c r="H70"/>
  <c r="L11"/>
  <c r="L25"/>
  <c r="H25"/>
</calcChain>
</file>

<file path=xl/sharedStrings.xml><?xml version="1.0" encoding="utf-8"?>
<sst xmlns="http://schemas.openxmlformats.org/spreadsheetml/2006/main" count="152" uniqueCount="73">
  <si>
    <t>PARENT(S) DEBT INFORMATION</t>
  </si>
  <si>
    <t>FLORIDA PUBLIC SERVICE COMMISSION</t>
  </si>
  <si>
    <t>Type of Data Shown:</t>
  </si>
  <si>
    <t>COMPANY: GULF POWER COMPANY</t>
  </si>
  <si>
    <t xml:space="preserve"> </t>
  </si>
  <si>
    <t xml:space="preserve">  </t>
  </si>
  <si>
    <t>Schedule C-24</t>
  </si>
  <si>
    <t xml:space="preserve">DOCKET NO.: </t>
  </si>
  <si>
    <t>Amount</t>
  </si>
  <si>
    <t>Percent of Capital</t>
  </si>
  <si>
    <t>(1)</t>
  </si>
  <si>
    <t>(2)</t>
  </si>
  <si>
    <t>Long Term Debt</t>
  </si>
  <si>
    <t>Short Term Debt</t>
  </si>
  <si>
    <t>Preferred Stock</t>
  </si>
  <si>
    <t>Common Equity</t>
  </si>
  <si>
    <t>Deferred Income Tax</t>
  </si>
  <si>
    <t>Investment Tax Credits</t>
  </si>
  <si>
    <t>Other (specify)</t>
  </si>
  <si>
    <t>Total</t>
  </si>
  <si>
    <t>(3)</t>
  </si>
  <si>
    <t>(4)</t>
  </si>
  <si>
    <t>Cost Rate</t>
  </si>
  <si>
    <t>(5)</t>
  </si>
  <si>
    <t>Weighted Cost</t>
  </si>
  <si>
    <t>Page 1 of 2</t>
  </si>
  <si>
    <t>Page 2 of 2</t>
  </si>
  <si>
    <t xml:space="preserve">EXPLANATION:  Provide information required in order to adjust income tax expenses by reason of interest expense of parent(s) that may be invested in the equity of the utility in question.  If a projected test period is used, provide on both a projected and historical basis. </t>
  </si>
  <si>
    <t>X</t>
  </si>
  <si>
    <t>Projected Test Year Ended 12/31/12</t>
  </si>
  <si>
    <t>Prior Year Ended 12/31/11</t>
  </si>
  <si>
    <t>Historical Year Ended 12/31/10</t>
  </si>
  <si>
    <t>(000's)</t>
  </si>
  <si>
    <t>Supporting Schedules:</t>
  </si>
  <si>
    <t>Recap Schedules:</t>
  </si>
  <si>
    <t>(6)</t>
  </si>
  <si>
    <t>No.</t>
  </si>
  <si>
    <t>Description</t>
  </si>
  <si>
    <t>Long-Term Debt</t>
  </si>
  <si>
    <t>Short-Term Debt</t>
  </si>
  <si>
    <t>Witness:  R. S. Teel, C. J. Erickson</t>
  </si>
  <si>
    <t>Line</t>
  </si>
  <si>
    <t xml:space="preserve"> No.</t>
  </si>
  <si>
    <t>4/27/11 4:05 p.m.</t>
  </si>
  <si>
    <t>=</t>
  </si>
  <si>
    <t>Weighted cost of parent debt 0.68% x Consolidated tax rate 38.432% x equity of subsidiary $1,015,220,000</t>
  </si>
  <si>
    <t>Weighted cost of parent debt 0.46% x Consolidated tax rate 38.432% x equity of subsidiary $841,435,000</t>
  </si>
  <si>
    <t xml:space="preserve">DOCKET NO.:  110138-EI </t>
  </si>
  <si>
    <t>INTERIM PARENT(S) DEBT INFORMATION</t>
  </si>
  <si>
    <t>Schedule G-14</t>
  </si>
  <si>
    <t xml:space="preserve">EXPLANATION:  Provide information required in order to adjust income tax expenses by reason of interest expense of parent(s) that may be invested in the equity of the utility in question.  </t>
  </si>
  <si>
    <t>Historical Test Year Ended 3/31/11</t>
  </si>
  <si>
    <t>Page 1 of 1</t>
  </si>
  <si>
    <t>Common Equity*</t>
  </si>
  <si>
    <t>Weighted cost of parent debt 0.33% x Consolidated tax rate 38.432% x equity* of subsidiary $852,857,000</t>
  </si>
  <si>
    <t>*  Excluding retained earnings</t>
  </si>
  <si>
    <t>No Parent Debt Adjustment was made in Gulf's last base rate case.</t>
  </si>
  <si>
    <t>Witness:  R. J. McMillan</t>
  </si>
  <si>
    <t>Composite</t>
  </si>
  <si>
    <t>% of</t>
  </si>
  <si>
    <t>State</t>
  </si>
  <si>
    <t>Federal</t>
  </si>
  <si>
    <t>After Tax</t>
  </si>
  <si>
    <t>Assets</t>
  </si>
  <si>
    <t xml:space="preserve">Total </t>
  </si>
  <si>
    <t>Tax</t>
  </si>
  <si>
    <t>Hurdle Rate</t>
  </si>
  <si>
    <t>Rate</t>
  </si>
  <si>
    <t>APCO</t>
  </si>
  <si>
    <t>GPCO</t>
  </si>
  <si>
    <t>Gulf</t>
  </si>
  <si>
    <t>MPCO</t>
  </si>
  <si>
    <t>Source : 2010 10-K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</si>
</sst>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&quot;$&quot;#,##0"/>
    <numFmt numFmtId="168" formatCode="0.000%"/>
  </numFmts>
  <fonts count="14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1"/>
      <name val="Arial"/>
      <family val="2"/>
    </font>
    <font>
      <sz val="11"/>
      <color indexed="12"/>
      <name val="Arial"/>
      <family val="2"/>
    </font>
    <font>
      <u/>
      <sz val="11"/>
      <name val="Arial"/>
      <family val="2"/>
    </font>
    <font>
      <sz val="10"/>
      <name val="Courier"/>
      <family val="3"/>
    </font>
    <font>
      <sz val="10"/>
      <name val="Courier"/>
    </font>
    <font>
      <sz val="15"/>
      <color indexed="12"/>
      <name val="Times New Roman"/>
      <family val="1"/>
    </font>
    <font>
      <sz val="15"/>
      <name val="Times New Roman"/>
      <family val="1"/>
    </font>
    <font>
      <sz val="12"/>
      <name val="Times"/>
      <family val="1"/>
    </font>
    <font>
      <b/>
      <sz val="12"/>
      <name val="Times"/>
      <family val="1"/>
    </font>
    <font>
      <b/>
      <u/>
      <sz val="12"/>
      <name val="Times"/>
      <family val="1"/>
    </font>
    <font>
      <b/>
      <sz val="12"/>
      <color indexed="18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/>
    <xf numFmtId="0" fontId="10" fillId="0" borderId="0"/>
  </cellStyleXfs>
  <cellXfs count="117">
    <xf numFmtId="0" fontId="0" fillId="0" borderId="0" xfId="0"/>
    <xf numFmtId="0" fontId="3" fillId="0" borderId="1" xfId="0" quotePrefix="1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  <protection locked="0"/>
    </xf>
    <xf numFmtId="0" fontId="3" fillId="0" borderId="1" xfId="0" applyFont="1" applyBorder="1"/>
    <xf numFmtId="0" fontId="4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left"/>
    </xf>
    <xf numFmtId="0" fontId="3" fillId="0" borderId="0" xfId="0" applyFont="1"/>
    <xf numFmtId="0" fontId="3" fillId="0" borderId="0" xfId="0" applyFont="1" applyAlignment="1" applyProtection="1">
      <alignment horizontal="left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0" xfId="0" quotePrefix="1" applyFont="1" applyAlignment="1" applyProtection="1">
      <alignment horizontal="left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Protection="1">
      <protection locked="0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quotePrefix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3" fillId="2" borderId="0" xfId="0" applyFont="1" applyFill="1"/>
    <xf numFmtId="3" fontId="4" fillId="0" borderId="0" xfId="1" applyNumberFormat="1" applyFont="1" applyProtection="1">
      <protection locked="0"/>
    </xf>
    <xf numFmtId="164" fontId="4" fillId="0" borderId="0" xfId="2" applyNumberFormat="1" applyFont="1" applyAlignment="1" applyProtection="1">
      <alignment horizontal="right"/>
      <protection locked="0"/>
    </xf>
    <xf numFmtId="9" fontId="4" fillId="0" borderId="0" xfId="2" applyFont="1" applyAlignment="1" applyProtection="1">
      <alignment horizontal="right"/>
      <protection locked="0"/>
    </xf>
    <xf numFmtId="3" fontId="4" fillId="0" borderId="0" xfId="0" applyNumberFormat="1" applyFont="1" applyProtection="1">
      <protection locked="0"/>
    </xf>
    <xf numFmtId="2" fontId="3" fillId="0" borderId="0" xfId="0" applyNumberFormat="1" applyFont="1"/>
    <xf numFmtId="165" fontId="4" fillId="0" borderId="3" xfId="1" applyNumberFormat="1" applyFont="1" applyBorder="1" applyAlignment="1" applyProtection="1">
      <alignment horizontal="right"/>
      <protection locked="0"/>
    </xf>
    <xf numFmtId="43" fontId="4" fillId="0" borderId="0" xfId="0" applyNumberFormat="1" applyFont="1" applyProtection="1">
      <protection locked="0"/>
    </xf>
    <xf numFmtId="164" fontId="4" fillId="0" borderId="0" xfId="2" applyNumberFormat="1" applyFont="1" applyBorder="1" applyAlignment="1" applyProtection="1">
      <alignment horizontal="right"/>
      <protection locked="0"/>
    </xf>
    <xf numFmtId="0" fontId="4" fillId="0" borderId="0" xfId="0" quotePrefix="1" applyFont="1" applyAlignment="1" applyProtection="1">
      <alignment horizontal="left"/>
      <protection locked="0"/>
    </xf>
    <xf numFmtId="0" fontId="4" fillId="0" borderId="0" xfId="0" quotePrefix="1" applyFont="1" applyProtection="1">
      <protection locked="0"/>
    </xf>
    <xf numFmtId="0" fontId="3" fillId="0" borderId="4" xfId="0" applyFont="1" applyBorder="1" applyAlignment="1" applyProtection="1">
      <alignment horizontal="left"/>
      <protection locked="0"/>
    </xf>
    <xf numFmtId="17" fontId="3" fillId="0" borderId="4" xfId="0" applyNumberFormat="1" applyFont="1" applyBorder="1" applyProtection="1">
      <protection locked="0"/>
    </xf>
    <xf numFmtId="165" fontId="3" fillId="0" borderId="4" xfId="1" applyNumberFormat="1" applyFont="1" applyBorder="1" applyProtection="1">
      <protection locked="0"/>
    </xf>
    <xf numFmtId="165" fontId="3" fillId="0" borderId="4" xfId="1" applyNumberFormat="1" applyFont="1" applyBorder="1"/>
    <xf numFmtId="0" fontId="3" fillId="0" borderId="4" xfId="0" applyFont="1" applyBorder="1"/>
    <xf numFmtId="0" fontId="3" fillId="0" borderId="0" xfId="0" applyFont="1" applyBorder="1" applyAlignment="1" applyProtection="1">
      <alignment horizontal="left"/>
      <protection locked="0"/>
    </xf>
    <xf numFmtId="0" fontId="4" fillId="0" borderId="0" xfId="0" applyFont="1" applyBorder="1" applyProtection="1">
      <protection locked="0"/>
    </xf>
    <xf numFmtId="0" fontId="3" fillId="0" borderId="0" xfId="0" applyFont="1" applyBorder="1"/>
    <xf numFmtId="0" fontId="5" fillId="0" borderId="2" xfId="0" applyFont="1" applyBorder="1" applyAlignment="1" applyProtection="1">
      <alignment horizontal="center"/>
      <protection locked="0"/>
    </xf>
    <xf numFmtId="0" fontId="3" fillId="0" borderId="1" xfId="0" quotePrefix="1" applyFont="1" applyBorder="1" applyAlignment="1">
      <alignment horizontal="center"/>
    </xf>
    <xf numFmtId="0" fontId="3" fillId="2" borderId="0" xfId="0" applyFont="1" applyFill="1" applyBorder="1"/>
    <xf numFmtId="0" fontId="4" fillId="2" borderId="0" xfId="0" applyFont="1" applyFill="1" applyBorder="1" applyProtection="1">
      <protection locked="0"/>
    </xf>
    <xf numFmtId="165" fontId="4" fillId="0" borderId="0" xfId="1" applyNumberFormat="1" applyFont="1" applyAlignment="1" applyProtection="1">
      <alignment horizontal="right"/>
      <protection locked="0"/>
    </xf>
    <xf numFmtId="37" fontId="4" fillId="0" borderId="0" xfId="1" applyNumberFormat="1" applyFont="1" applyAlignment="1" applyProtection="1">
      <alignment horizontal="right"/>
      <protection locked="0"/>
    </xf>
    <xf numFmtId="3" fontId="4" fillId="0" borderId="5" xfId="2" applyNumberFormat="1" applyFont="1" applyBorder="1" applyAlignment="1" applyProtection="1">
      <alignment horizontal="right"/>
      <protection locked="0"/>
    </xf>
    <xf numFmtId="10" fontId="4" fillId="0" borderId="0" xfId="2" applyNumberFormat="1" applyFont="1" applyAlignment="1" applyProtection="1">
      <alignment horizontal="right"/>
      <protection locked="0"/>
    </xf>
    <xf numFmtId="10" fontId="4" fillId="0" borderId="3" xfId="2" applyNumberFormat="1" applyFont="1" applyBorder="1" applyAlignment="1" applyProtection="1">
      <alignment horizontal="right"/>
      <protection locked="0"/>
    </xf>
    <xf numFmtId="164" fontId="4" fillId="0" borderId="0" xfId="2" applyNumberFormat="1" applyFont="1" applyFill="1" applyAlignment="1" applyProtection="1">
      <alignment horizontal="right"/>
      <protection locked="0"/>
    </xf>
    <xf numFmtId="9" fontId="4" fillId="0" borderId="0" xfId="2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4" fillId="0" borderId="0" xfId="0" applyFont="1" applyFill="1" applyProtection="1">
      <protection locked="0"/>
    </xf>
    <xf numFmtId="43" fontId="4" fillId="0" borderId="0" xfId="1" applyFont="1" applyFill="1" applyProtection="1">
      <protection locked="0"/>
    </xf>
    <xf numFmtId="165" fontId="4" fillId="0" borderId="0" xfId="1" applyNumberFormat="1" applyFont="1" applyProtection="1">
      <protection locked="0"/>
    </xf>
    <xf numFmtId="165" fontId="4" fillId="0" borderId="1" xfId="1" applyNumberFormat="1" applyFont="1" applyBorder="1" applyProtection="1">
      <protection locked="0"/>
    </xf>
    <xf numFmtId="165" fontId="4" fillId="0" borderId="0" xfId="0" applyNumberFormat="1" applyFont="1" applyProtection="1">
      <protection locked="0"/>
    </xf>
    <xf numFmtId="0" fontId="3" fillId="0" borderId="1" xfId="0" applyFont="1" applyBorder="1" applyAlignment="1">
      <alignment horizontal="center"/>
    </xf>
    <xf numFmtId="165" fontId="4" fillId="0" borderId="0" xfId="1" applyNumberFormat="1" applyFont="1" applyBorder="1" applyProtection="1">
      <protection locked="0"/>
    </xf>
    <xf numFmtId="165" fontId="4" fillId="0" borderId="0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3" fontId="3" fillId="0" borderId="0" xfId="1" applyNumberFormat="1" applyFont="1" applyProtection="1">
      <protection locked="0"/>
    </xf>
    <xf numFmtId="0" fontId="3" fillId="0" borderId="0" xfId="0" applyFont="1" applyFill="1" applyAlignment="1" applyProtection="1">
      <alignment horizontal="left"/>
      <protection locked="0"/>
    </xf>
    <xf numFmtId="10" fontId="3" fillId="0" borderId="0" xfId="2" applyNumberFormat="1" applyFont="1" applyAlignment="1" applyProtection="1">
      <alignment horizontal="right"/>
      <protection locked="0"/>
    </xf>
    <xf numFmtId="9" fontId="3" fillId="0" borderId="0" xfId="2" applyFont="1" applyAlignment="1" applyProtection="1">
      <alignment horizontal="right"/>
      <protection locked="0"/>
    </xf>
    <xf numFmtId="164" fontId="3" fillId="0" borderId="0" xfId="2" applyNumberFormat="1" applyFont="1" applyFill="1" applyAlignment="1" applyProtection="1">
      <alignment horizontal="right"/>
      <protection locked="0"/>
    </xf>
    <xf numFmtId="3" fontId="3" fillId="0" borderId="0" xfId="0" applyNumberFormat="1" applyFont="1" applyProtection="1">
      <protection locked="0"/>
    </xf>
    <xf numFmtId="0" fontId="3" fillId="0" borderId="0" xfId="0" applyFont="1" applyFill="1" applyProtection="1">
      <protection locked="0"/>
    </xf>
    <xf numFmtId="43" fontId="3" fillId="0" borderId="0" xfId="1" applyFont="1" applyFill="1" applyProtection="1">
      <protection locked="0"/>
    </xf>
    <xf numFmtId="9" fontId="3" fillId="0" borderId="0" xfId="2" applyFont="1" applyFill="1" applyAlignment="1" applyProtection="1">
      <alignment horizontal="right"/>
      <protection locked="0"/>
    </xf>
    <xf numFmtId="164" fontId="3" fillId="0" borderId="0" xfId="2" applyNumberFormat="1" applyFont="1" applyAlignment="1" applyProtection="1">
      <alignment horizontal="right"/>
      <protection locked="0"/>
    </xf>
    <xf numFmtId="165" fontId="3" fillId="0" borderId="3" xfId="1" applyNumberFormat="1" applyFont="1" applyBorder="1" applyAlignment="1" applyProtection="1">
      <alignment horizontal="right"/>
      <protection locked="0"/>
    </xf>
    <xf numFmtId="43" fontId="3" fillId="0" borderId="0" xfId="0" applyNumberFormat="1" applyFont="1" applyProtection="1">
      <protection locked="0"/>
    </xf>
    <xf numFmtId="10" fontId="3" fillId="0" borderId="3" xfId="2" applyNumberFormat="1" applyFont="1" applyBorder="1" applyAlignment="1" applyProtection="1">
      <alignment horizontal="right"/>
      <protection locked="0"/>
    </xf>
    <xf numFmtId="164" fontId="3" fillId="0" borderId="0" xfId="2" applyNumberFormat="1" applyFont="1" applyBorder="1" applyAlignment="1" applyProtection="1">
      <alignment horizontal="right"/>
      <protection locked="0"/>
    </xf>
    <xf numFmtId="0" fontId="3" fillId="0" borderId="0" xfId="0" quotePrefix="1" applyFont="1" applyProtection="1">
      <protection locked="0"/>
    </xf>
    <xf numFmtId="3" fontId="3" fillId="0" borderId="5" xfId="2" applyNumberFormat="1" applyFont="1" applyBorder="1" applyAlignment="1" applyProtection="1">
      <alignment horizontal="right"/>
      <protection locked="0"/>
    </xf>
    <xf numFmtId="165" fontId="3" fillId="0" borderId="0" xfId="1" applyNumberFormat="1" applyFont="1" applyAlignment="1" applyProtection="1">
      <alignment horizontal="right"/>
      <protection locked="0"/>
    </xf>
    <xf numFmtId="37" fontId="3" fillId="0" borderId="0" xfId="1" applyNumberFormat="1" applyFont="1" applyAlignment="1" applyProtection="1">
      <alignment horizontal="right"/>
      <protection locked="0"/>
    </xf>
    <xf numFmtId="0" fontId="3" fillId="0" borderId="0" xfId="0" quotePrefix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166" fontId="3" fillId="0" borderId="3" xfId="3" applyNumberFormat="1" applyFont="1" applyBorder="1" applyAlignment="1" applyProtection="1">
      <alignment horizontal="right"/>
      <protection locked="0"/>
    </xf>
    <xf numFmtId="167" fontId="3" fillId="0" borderId="5" xfId="2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4" applyFont="1" applyAlignment="1" applyProtection="1">
      <alignment horizontal="left"/>
      <protection locked="0"/>
    </xf>
    <xf numFmtId="0" fontId="8" fillId="0" borderId="0" xfId="4" applyFont="1" applyProtection="1">
      <protection locked="0"/>
    </xf>
    <xf numFmtId="165" fontId="8" fillId="0" borderId="0" xfId="1" applyNumberFormat="1" applyFont="1" applyProtection="1">
      <protection locked="0"/>
    </xf>
    <xf numFmtId="164" fontId="8" fillId="0" borderId="0" xfId="2" applyNumberFormat="1" applyFont="1" applyAlignment="1" applyProtection="1">
      <alignment horizontal="right"/>
      <protection locked="0"/>
    </xf>
    <xf numFmtId="9" fontId="8" fillId="0" borderId="0" xfId="2" applyFont="1" applyAlignment="1" applyProtection="1">
      <alignment horizontal="right"/>
      <protection locked="0"/>
    </xf>
    <xf numFmtId="0" fontId="9" fillId="0" borderId="0" xfId="4" applyFont="1" applyAlignment="1" applyProtection="1">
      <alignment horizontal="left"/>
    </xf>
    <xf numFmtId="43" fontId="8" fillId="0" borderId="0" xfId="1" applyFont="1" applyProtection="1">
      <protection locked="0"/>
    </xf>
    <xf numFmtId="0" fontId="9" fillId="0" borderId="0" xfId="4" applyFont="1"/>
    <xf numFmtId="43" fontId="8" fillId="0" borderId="0" xfId="4" applyNumberFormat="1" applyFont="1" applyProtection="1">
      <protection locked="0"/>
    </xf>
    <xf numFmtId="9" fontId="8" fillId="0" borderId="3" xfId="2" applyFont="1" applyBorder="1" applyAlignment="1" applyProtection="1">
      <alignment horizontal="right"/>
      <protection locked="0"/>
    </xf>
    <xf numFmtId="164" fontId="8" fillId="0" borderId="3" xfId="2" applyNumberFormat="1" applyFont="1" applyBorder="1" applyAlignment="1" applyProtection="1">
      <alignment horizontal="right"/>
      <protection locked="0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7" fontId="0" fillId="0" borderId="0" xfId="5" applyNumberFormat="1" applyFont="1" applyAlignment="1">
      <alignment horizontal="center"/>
    </xf>
    <xf numFmtId="10" fontId="0" fillId="0" borderId="0" xfId="5" applyNumberFormat="1" applyFont="1" applyAlignment="1">
      <alignment horizontal="center"/>
    </xf>
    <xf numFmtId="168" fontId="0" fillId="0" borderId="0" xfId="5" applyNumberFormat="1" applyFont="1" applyAlignment="1">
      <alignment horizontal="center"/>
    </xf>
    <xf numFmtId="167" fontId="13" fillId="3" borderId="0" xfId="5" applyNumberFormat="1" applyFont="1" applyFill="1" applyAlignment="1">
      <alignment horizontal="center"/>
    </xf>
    <xf numFmtId="10" fontId="13" fillId="3" borderId="0" xfId="5" applyNumberFormat="1" applyFont="1" applyFill="1" applyAlignment="1">
      <alignment horizontal="center"/>
    </xf>
    <xf numFmtId="168" fontId="13" fillId="3" borderId="0" xfId="5" applyNumberFormat="1" applyFont="1" applyFill="1" applyAlignment="1">
      <alignment horizontal="center"/>
    </xf>
    <xf numFmtId="0" fontId="10" fillId="0" borderId="0" xfId="5" quotePrefix="1" applyFont="1" applyAlignment="1">
      <alignment horizontal="left"/>
    </xf>
  </cellXfs>
  <cellStyles count="6">
    <cellStyle name="_x0013_" xfId="5"/>
    <cellStyle name="Comma" xfId="1" builtinId="3"/>
    <cellStyle name="Currency" xfId="3" builtinId="4"/>
    <cellStyle name="Normal" xfId="0" builtinId="0"/>
    <cellStyle name="Normal_G-14 Interim Parents Debt Information" xfId="4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1" transitionEvaluation="1" codeName="Sheet1"/>
  <dimension ref="A1:S91"/>
  <sheetViews>
    <sheetView showGridLines="0" zoomScaleNormal="100" zoomScaleSheetLayoutView="80" workbookViewId="0">
      <selection activeCell="J13" sqref="J13"/>
    </sheetView>
  </sheetViews>
  <sheetFormatPr defaultColWidth="9.625" defaultRowHeight="15" customHeight="1"/>
  <cols>
    <col min="1" max="1" width="7.125" style="6" customWidth="1"/>
    <col min="2" max="3" width="9.625" style="6"/>
    <col min="4" max="4" width="5.625" style="6" customWidth="1"/>
    <col min="5" max="5" width="14.625" style="6" customWidth="1"/>
    <col min="6" max="6" width="8.625" style="6" customWidth="1"/>
    <col min="7" max="7" width="5.625" style="6" customWidth="1"/>
    <col min="8" max="8" width="10.625" style="6" customWidth="1"/>
    <col min="9" max="9" width="8.625" style="6" customWidth="1"/>
    <col min="10" max="10" width="14.375" style="6" customWidth="1"/>
    <col min="11" max="11" width="7.375" style="6" customWidth="1"/>
    <col min="12" max="12" width="9.375" style="6" customWidth="1"/>
    <col min="13" max="13" width="10.625" style="6" customWidth="1"/>
    <col min="14" max="14" width="23.375" style="6" customWidth="1"/>
    <col min="15" max="15" width="9.625" style="6"/>
    <col min="16" max="16" width="13.875" style="6" customWidth="1"/>
    <col min="17" max="17" width="15.25" style="6" customWidth="1"/>
    <col min="18" max="16384" width="9.625" style="6"/>
  </cols>
  <sheetData>
    <row r="1" spans="1:19" ht="15" customHeight="1">
      <c r="A1" s="1" t="s">
        <v>6</v>
      </c>
      <c r="B1" s="2"/>
      <c r="C1" s="3"/>
      <c r="D1" s="3"/>
      <c r="E1" s="4"/>
      <c r="F1" s="4"/>
      <c r="G1" s="2" t="s">
        <v>0</v>
      </c>
      <c r="H1" s="4"/>
      <c r="I1" s="4"/>
      <c r="J1" s="3"/>
      <c r="K1" s="3"/>
      <c r="L1" s="5"/>
      <c r="M1" s="5"/>
      <c r="N1" s="5" t="s">
        <v>26</v>
      </c>
      <c r="O1" s="3"/>
      <c r="P1" s="3"/>
    </row>
    <row r="2" spans="1:19" ht="15" customHeight="1">
      <c r="A2" s="7" t="s">
        <v>1</v>
      </c>
      <c r="F2" s="92" t="s">
        <v>27</v>
      </c>
      <c r="G2" s="92"/>
      <c r="H2" s="92"/>
      <c r="I2" s="92"/>
      <c r="J2" s="92"/>
      <c r="L2" s="8" t="s">
        <v>2</v>
      </c>
      <c r="M2" s="8"/>
      <c r="N2" s="7"/>
      <c r="Q2" s="7" t="s">
        <v>4</v>
      </c>
      <c r="R2" s="9"/>
      <c r="S2" s="9"/>
    </row>
    <row r="3" spans="1:19" ht="15" customHeight="1">
      <c r="F3" s="93"/>
      <c r="G3" s="93"/>
      <c r="H3" s="93"/>
      <c r="I3" s="93"/>
      <c r="J3" s="93"/>
      <c r="L3" s="10"/>
      <c r="M3" s="8" t="s">
        <v>29</v>
      </c>
      <c r="Q3" s="11" t="s">
        <v>5</v>
      </c>
      <c r="R3" s="9"/>
      <c r="S3" s="9"/>
    </row>
    <row r="4" spans="1:19" ht="15" customHeight="1">
      <c r="A4" s="12" t="s">
        <v>3</v>
      </c>
      <c r="F4" s="93"/>
      <c r="G4" s="93"/>
      <c r="H4" s="93"/>
      <c r="I4" s="93"/>
      <c r="J4" s="93"/>
      <c r="L4" s="13"/>
      <c r="M4" s="8" t="s">
        <v>30</v>
      </c>
      <c r="Q4" s="11" t="s">
        <v>5</v>
      </c>
      <c r="R4" s="9"/>
      <c r="S4" s="9"/>
    </row>
    <row r="5" spans="1:19" ht="15" customHeight="1">
      <c r="F5" s="93"/>
      <c r="G5" s="93"/>
      <c r="H5" s="93"/>
      <c r="I5" s="93"/>
      <c r="J5" s="93"/>
      <c r="L5" s="13" t="s">
        <v>28</v>
      </c>
      <c r="M5" s="14" t="s">
        <v>31</v>
      </c>
      <c r="O5" s="15"/>
      <c r="Q5" s="11" t="s">
        <v>4</v>
      </c>
      <c r="R5" s="9"/>
      <c r="S5" s="9"/>
    </row>
    <row r="6" spans="1:19" s="3" customFormat="1" ht="15" customHeight="1">
      <c r="A6" s="1" t="s">
        <v>7</v>
      </c>
      <c r="E6" s="16"/>
      <c r="F6" s="94"/>
      <c r="G6" s="94"/>
      <c r="H6" s="94"/>
      <c r="I6" s="94"/>
      <c r="J6" s="94"/>
      <c r="L6" s="17" t="s">
        <v>40</v>
      </c>
      <c r="M6" s="17"/>
      <c r="N6" s="5"/>
      <c r="Q6" s="2" t="s">
        <v>5</v>
      </c>
      <c r="R6" s="4"/>
      <c r="S6" s="4"/>
    </row>
    <row r="7" spans="1:19" s="19" customFormat="1" ht="15" customHeight="1">
      <c r="A7" s="18" t="s">
        <v>10</v>
      </c>
      <c r="B7" s="18" t="s">
        <v>11</v>
      </c>
      <c r="E7" s="20" t="s">
        <v>20</v>
      </c>
      <c r="F7" s="21"/>
      <c r="G7" s="21"/>
      <c r="H7" s="18" t="s">
        <v>21</v>
      </c>
      <c r="I7" s="21"/>
      <c r="J7" s="18" t="s">
        <v>23</v>
      </c>
      <c r="L7" s="18" t="s">
        <v>35</v>
      </c>
      <c r="M7" s="18"/>
    </row>
    <row r="8" spans="1:19" s="19" customFormat="1" ht="15" customHeight="1">
      <c r="A8" s="19" t="s">
        <v>41</v>
      </c>
      <c r="B8" s="18"/>
      <c r="E8" s="21" t="s">
        <v>8</v>
      </c>
      <c r="F8" s="21"/>
      <c r="G8" s="21"/>
      <c r="H8" s="18"/>
      <c r="I8" s="21"/>
      <c r="J8" s="18"/>
      <c r="L8" s="18"/>
      <c r="M8" s="18"/>
    </row>
    <row r="9" spans="1:19" s="16" customFormat="1" ht="15" customHeight="1">
      <c r="A9" s="16" t="s">
        <v>42</v>
      </c>
      <c r="E9" s="44" t="s">
        <v>32</v>
      </c>
      <c r="F9" s="10"/>
      <c r="G9" s="10"/>
      <c r="H9" s="10" t="s">
        <v>9</v>
      </c>
      <c r="I9" s="10"/>
      <c r="J9" s="16" t="s">
        <v>22</v>
      </c>
      <c r="L9" s="16" t="s">
        <v>24</v>
      </c>
    </row>
    <row r="10" spans="1:19" s="24" customFormat="1" ht="15" customHeight="1">
      <c r="A10" s="22"/>
      <c r="B10" s="23"/>
      <c r="C10" s="23"/>
      <c r="D10" s="22"/>
      <c r="E10" s="23"/>
      <c r="F10" s="23"/>
      <c r="G10" s="23"/>
      <c r="H10" s="23"/>
      <c r="I10" s="23"/>
      <c r="J10" s="23"/>
      <c r="K10" s="23"/>
      <c r="L10" s="23"/>
      <c r="M10" s="23"/>
    </row>
    <row r="11" spans="1:19" ht="15" customHeight="1">
      <c r="A11" s="11">
        <v>1</v>
      </c>
      <c r="B11" s="9" t="s">
        <v>12</v>
      </c>
      <c r="C11" s="9"/>
      <c r="D11" s="9"/>
      <c r="E11" s="25">
        <v>1258853</v>
      </c>
      <c r="F11" s="54"/>
      <c r="G11" s="9"/>
      <c r="H11" s="50">
        <f>ROUND(E11/$E$25,3)</f>
        <v>0.10299999999999999</v>
      </c>
      <c r="I11" s="27"/>
      <c r="J11" s="50">
        <v>4.3799999999999999E-2</v>
      </c>
      <c r="K11" s="52"/>
      <c r="L11" s="50">
        <f>J11*H11</f>
        <v>4.5113999999999996E-3</v>
      </c>
      <c r="M11" s="26"/>
    </row>
    <row r="12" spans="1:19" ht="15" customHeight="1">
      <c r="A12" s="7"/>
      <c r="B12" s="9"/>
      <c r="C12" s="9"/>
      <c r="D12" s="9"/>
      <c r="E12" s="28"/>
      <c r="F12" s="55"/>
      <c r="G12" s="9"/>
      <c r="H12" s="50"/>
      <c r="I12" s="27"/>
      <c r="J12" s="50"/>
      <c r="K12" s="52"/>
      <c r="L12" s="27"/>
      <c r="M12" s="27"/>
    </row>
    <row r="13" spans="1:19" ht="15" customHeight="1">
      <c r="A13" s="11">
        <v>2</v>
      </c>
      <c r="B13" s="11" t="s">
        <v>13</v>
      </c>
      <c r="C13" s="9"/>
      <c r="D13" s="9"/>
      <c r="E13" s="25">
        <v>664809</v>
      </c>
      <c r="F13" s="56"/>
      <c r="G13" s="9"/>
      <c r="H13" s="50">
        <f>ROUND(E13/$E$25,3)</f>
        <v>5.3999999999999999E-2</v>
      </c>
      <c r="I13" s="27"/>
      <c r="J13" s="50">
        <v>1E-3</v>
      </c>
      <c r="K13" s="52"/>
      <c r="L13" s="50">
        <f>J13*H13</f>
        <v>5.3999999999999998E-5</v>
      </c>
      <c r="M13" s="26"/>
      <c r="N13" s="29"/>
      <c r="O13" s="7"/>
    </row>
    <row r="14" spans="1:19" ht="15" customHeight="1">
      <c r="A14" s="9"/>
      <c r="B14" s="9"/>
      <c r="C14" s="9"/>
      <c r="D14" s="9"/>
      <c r="E14" s="9"/>
      <c r="F14" s="55"/>
      <c r="G14" s="9"/>
      <c r="H14" s="50"/>
      <c r="I14" s="27"/>
      <c r="J14" s="27"/>
      <c r="K14" s="53"/>
      <c r="L14" s="27"/>
      <c r="M14" s="27"/>
    </row>
    <row r="15" spans="1:19" ht="15" customHeight="1">
      <c r="A15" s="11">
        <v>3</v>
      </c>
      <c r="B15" s="11" t="s">
        <v>14</v>
      </c>
      <c r="C15" s="9"/>
      <c r="D15" s="9"/>
      <c r="E15" s="25">
        <v>0</v>
      </c>
      <c r="F15" s="56"/>
      <c r="G15" s="9"/>
      <c r="H15" s="50">
        <f>E15/$E$25</f>
        <v>0</v>
      </c>
      <c r="I15" s="27"/>
      <c r="J15" s="27"/>
      <c r="K15" s="27"/>
      <c r="L15" s="26">
        <f>J15*H15</f>
        <v>0</v>
      </c>
      <c r="M15" s="26"/>
      <c r="N15" s="29"/>
      <c r="O15" s="7"/>
    </row>
    <row r="16" spans="1:19" ht="15" customHeight="1">
      <c r="A16" s="9"/>
      <c r="B16" s="9"/>
      <c r="C16" s="9"/>
      <c r="D16" s="9"/>
      <c r="E16" s="28"/>
      <c r="F16" s="55"/>
      <c r="G16" s="9"/>
      <c r="H16" s="50"/>
      <c r="I16" s="27"/>
      <c r="J16" s="27"/>
      <c r="K16" s="27"/>
      <c r="L16" s="26"/>
      <c r="M16" s="26"/>
    </row>
    <row r="17" spans="1:15" ht="15" customHeight="1">
      <c r="A17" s="11">
        <v>4</v>
      </c>
      <c r="B17" s="11" t="s">
        <v>15</v>
      </c>
      <c r="C17" s="9"/>
      <c r="D17" s="9"/>
      <c r="E17" s="25">
        <f>16283075-5946513</f>
        <v>10336562</v>
      </c>
      <c r="F17" s="55"/>
      <c r="G17" s="9"/>
      <c r="H17" s="50">
        <f>ROUND(E17/$E$25,3)</f>
        <v>0.84299999999999997</v>
      </c>
      <c r="I17" s="27"/>
      <c r="J17" s="26"/>
      <c r="K17" s="27"/>
      <c r="L17" s="26">
        <f>J17*H17</f>
        <v>0</v>
      </c>
      <c r="M17" s="26"/>
    </row>
    <row r="18" spans="1:15" ht="15" customHeight="1">
      <c r="A18" s="9"/>
      <c r="B18" s="9"/>
      <c r="C18" s="9"/>
      <c r="D18" s="9"/>
      <c r="E18" s="28"/>
      <c r="F18" s="55"/>
      <c r="G18" s="9"/>
      <c r="H18" s="50"/>
      <c r="I18" s="27"/>
      <c r="J18" s="27"/>
      <c r="K18" s="27"/>
      <c r="L18" s="27"/>
      <c r="M18" s="27"/>
    </row>
    <row r="19" spans="1:15" ht="15" customHeight="1">
      <c r="A19" s="11">
        <v>5</v>
      </c>
      <c r="B19" s="11" t="s">
        <v>16</v>
      </c>
      <c r="C19" s="9"/>
      <c r="D19" s="9"/>
      <c r="E19" s="25">
        <v>0</v>
      </c>
      <c r="F19" s="55"/>
      <c r="G19" s="9"/>
      <c r="H19" s="50">
        <f>E19/$E$25</f>
        <v>0</v>
      </c>
      <c r="I19" s="27"/>
      <c r="J19" s="27"/>
      <c r="K19" s="27"/>
      <c r="L19" s="26">
        <f>J19*H19</f>
        <v>0</v>
      </c>
      <c r="M19" s="26"/>
    </row>
    <row r="20" spans="1:15" ht="15" customHeight="1">
      <c r="A20" s="9"/>
      <c r="B20" s="9"/>
      <c r="C20" s="9"/>
      <c r="D20" s="9"/>
      <c r="E20" s="28"/>
      <c r="F20" s="55"/>
      <c r="G20" s="9"/>
      <c r="H20" s="50"/>
      <c r="I20" s="27"/>
      <c r="J20" s="27"/>
      <c r="K20" s="27"/>
      <c r="L20" s="27"/>
      <c r="M20" s="27"/>
    </row>
    <row r="21" spans="1:15" ht="15" customHeight="1">
      <c r="A21" s="11">
        <v>6</v>
      </c>
      <c r="B21" s="11" t="s">
        <v>17</v>
      </c>
      <c r="C21" s="9"/>
      <c r="D21" s="9"/>
      <c r="E21" s="25">
        <v>0</v>
      </c>
      <c r="F21" s="9"/>
      <c r="G21" s="9"/>
      <c r="H21" s="50">
        <f>E21/$E$25</f>
        <v>0</v>
      </c>
      <c r="I21" s="27"/>
      <c r="J21" s="27"/>
      <c r="K21" s="27"/>
      <c r="L21" s="26">
        <f>J21*H21</f>
        <v>0</v>
      </c>
      <c r="M21" s="26"/>
    </row>
    <row r="22" spans="1:15" ht="15" customHeight="1">
      <c r="B22" s="9"/>
      <c r="C22" s="9"/>
      <c r="D22" s="9"/>
      <c r="E22" s="28"/>
      <c r="F22" s="9"/>
      <c r="G22" s="9"/>
      <c r="H22" s="50"/>
      <c r="I22" s="27"/>
      <c r="J22" s="27"/>
      <c r="K22" s="27"/>
      <c r="L22" s="27"/>
      <c r="M22" s="27"/>
    </row>
    <row r="23" spans="1:15" ht="15" customHeight="1">
      <c r="A23" s="11">
        <v>7</v>
      </c>
      <c r="B23" s="11" t="s">
        <v>18</v>
      </c>
      <c r="C23" s="9"/>
      <c r="D23" s="9"/>
      <c r="E23" s="25">
        <v>0</v>
      </c>
      <c r="F23" s="9"/>
      <c r="G23" s="9"/>
      <c r="H23" s="50">
        <f>E23/$E$25</f>
        <v>0</v>
      </c>
      <c r="I23" s="27"/>
      <c r="J23" s="27"/>
      <c r="K23" s="27"/>
      <c r="L23" s="26">
        <f>J23*H23</f>
        <v>0</v>
      </c>
      <c r="M23" s="26"/>
    </row>
    <row r="24" spans="1:15" ht="15" customHeight="1">
      <c r="A24" s="9"/>
      <c r="B24" s="9"/>
      <c r="C24" s="9"/>
      <c r="D24" s="9"/>
      <c r="E24" s="9"/>
      <c r="F24" s="11"/>
      <c r="G24" s="9"/>
      <c r="H24" s="50"/>
      <c r="I24" s="27"/>
      <c r="J24" s="27"/>
      <c r="K24" s="27"/>
      <c r="L24" s="27"/>
      <c r="M24" s="27"/>
      <c r="N24" s="11"/>
    </row>
    <row r="25" spans="1:15" ht="15" customHeight="1" thickBot="1">
      <c r="A25" s="11">
        <v>8</v>
      </c>
      <c r="B25" s="11" t="s">
        <v>19</v>
      </c>
      <c r="C25" s="9"/>
      <c r="D25" s="9"/>
      <c r="E25" s="30">
        <f>SUM(E11,E13,E15,E17,E19,E21,E23)</f>
        <v>12260224</v>
      </c>
      <c r="F25" s="31"/>
      <c r="G25" s="9"/>
      <c r="H25" s="51">
        <f>SUM(H11,H13,H15,H17,H19,H21,H23)</f>
        <v>1</v>
      </c>
      <c r="I25" s="27"/>
      <c r="J25" s="32"/>
      <c r="K25" s="27"/>
      <c r="L25" s="51">
        <f>SUM(L11:L23)</f>
        <v>4.5653999999999998E-3</v>
      </c>
      <c r="M25" s="32"/>
      <c r="N25" s="9"/>
      <c r="O25" s="7"/>
    </row>
    <row r="26" spans="1:15" ht="15" customHeight="1" thickTop="1">
      <c r="A26" s="9"/>
      <c r="B26" s="9"/>
      <c r="C26" s="9"/>
      <c r="D26" s="9"/>
      <c r="E26" s="9"/>
      <c r="F26" s="33"/>
      <c r="G26" s="9"/>
      <c r="H26" s="9"/>
      <c r="I26" s="11"/>
      <c r="J26" s="9"/>
      <c r="K26" s="9"/>
      <c r="L26" s="9"/>
      <c r="M26" s="9"/>
      <c r="N26" s="11"/>
    </row>
    <row r="27" spans="1:15" ht="15" customHeight="1" thickBot="1">
      <c r="A27" s="11">
        <v>9</v>
      </c>
      <c r="B27" s="9" t="s">
        <v>46</v>
      </c>
      <c r="C27" s="9"/>
      <c r="D27" s="9"/>
      <c r="E27" s="9"/>
      <c r="F27" s="9"/>
      <c r="G27" s="9"/>
      <c r="H27" s="9"/>
      <c r="I27" s="9"/>
      <c r="J27" s="9"/>
      <c r="K27" s="34" t="s">
        <v>44</v>
      </c>
      <c r="L27" s="49">
        <f>ROUND((0.0046*0.38432*841435000),0)</f>
        <v>1487549</v>
      </c>
      <c r="M27" s="32"/>
    </row>
    <row r="28" spans="1:15" ht="15" customHeight="1" thickTop="1">
      <c r="A28" s="11"/>
      <c r="B28" s="9"/>
      <c r="C28" s="9"/>
      <c r="D28" s="9"/>
      <c r="E28" s="9"/>
      <c r="F28" s="9"/>
      <c r="G28" s="9"/>
      <c r="H28" s="9"/>
      <c r="I28" s="9"/>
      <c r="J28" s="9"/>
      <c r="K28" s="34"/>
      <c r="L28" s="32"/>
      <c r="M28" s="32"/>
    </row>
    <row r="29" spans="1:15" ht="15" customHeight="1">
      <c r="A29" s="11"/>
      <c r="B29" s="9"/>
      <c r="C29" s="9"/>
      <c r="D29" s="9"/>
      <c r="E29" s="9"/>
      <c r="F29" s="9"/>
      <c r="G29" s="9"/>
      <c r="H29" s="9"/>
      <c r="I29" s="9"/>
      <c r="J29" s="9"/>
      <c r="K29" s="34"/>
      <c r="L29" s="32"/>
      <c r="M29" s="32"/>
    </row>
    <row r="30" spans="1:15" ht="15" customHeight="1">
      <c r="A30" s="11"/>
      <c r="B30" s="9"/>
      <c r="C30" s="9"/>
      <c r="D30" s="9"/>
      <c r="E30" s="9"/>
      <c r="F30" s="9"/>
      <c r="G30" s="9"/>
      <c r="H30" s="9"/>
      <c r="I30" s="9"/>
      <c r="J30" s="9"/>
      <c r="K30" s="34"/>
      <c r="L30" s="32"/>
      <c r="M30" s="32"/>
    </row>
    <row r="31" spans="1:15" ht="15" customHeight="1">
      <c r="A31" s="11"/>
      <c r="B31" s="9"/>
      <c r="C31" s="9"/>
      <c r="D31" s="9"/>
      <c r="E31" s="9"/>
      <c r="F31" s="9"/>
      <c r="G31" s="9"/>
      <c r="H31" s="9"/>
      <c r="I31" s="9"/>
      <c r="J31" s="9"/>
      <c r="K31" s="34"/>
      <c r="L31" s="32"/>
      <c r="M31" s="32"/>
    </row>
    <row r="32" spans="1:15" ht="15" customHeight="1">
      <c r="A32" s="11"/>
      <c r="B32" s="9"/>
      <c r="C32" s="9"/>
      <c r="D32" s="9"/>
      <c r="E32" s="9"/>
      <c r="F32" s="9"/>
      <c r="G32" s="9"/>
      <c r="H32" s="9"/>
      <c r="I32" s="9"/>
      <c r="J32" s="9"/>
      <c r="K32" s="34"/>
      <c r="L32" s="32"/>
      <c r="M32" s="32"/>
    </row>
    <row r="33" spans="1:17" ht="15" customHeight="1">
      <c r="A33" s="11"/>
      <c r="B33" s="9"/>
      <c r="C33" s="9"/>
      <c r="D33" s="9"/>
      <c r="E33" s="9"/>
      <c r="F33" s="9"/>
      <c r="G33" s="9"/>
      <c r="H33" s="9"/>
      <c r="I33" s="9"/>
      <c r="J33" s="9"/>
      <c r="K33" s="34"/>
      <c r="L33" s="32"/>
      <c r="M33" s="32"/>
    </row>
    <row r="34" spans="1:17" ht="15" customHeight="1">
      <c r="A34" s="11"/>
      <c r="B34" s="9"/>
      <c r="C34" s="9"/>
      <c r="D34" s="9"/>
      <c r="E34" s="9"/>
      <c r="F34" s="9"/>
      <c r="G34" s="9"/>
      <c r="H34" s="9"/>
      <c r="I34" s="9"/>
      <c r="J34" s="9"/>
      <c r="K34" s="34"/>
      <c r="L34" s="32"/>
      <c r="M34" s="32"/>
    </row>
    <row r="35" spans="1:17" ht="15" customHeight="1">
      <c r="A35" s="11"/>
      <c r="B35" s="9"/>
      <c r="C35" s="9"/>
      <c r="D35" s="9"/>
      <c r="E35" s="9"/>
      <c r="F35" s="9"/>
      <c r="G35" s="9"/>
      <c r="H35" s="9"/>
      <c r="I35" s="9"/>
      <c r="J35" s="9"/>
      <c r="K35" s="34"/>
      <c r="L35" s="32"/>
      <c r="M35" s="32"/>
    </row>
    <row r="36" spans="1:17" ht="15" customHeight="1">
      <c r="A36" s="11"/>
      <c r="B36" s="9"/>
      <c r="C36" s="9"/>
      <c r="D36" s="9"/>
      <c r="E36" s="9"/>
      <c r="F36" s="9"/>
      <c r="G36" s="9"/>
      <c r="H36" s="9"/>
      <c r="I36" s="9"/>
      <c r="J36" s="9"/>
      <c r="K36" s="34"/>
      <c r="L36" s="32"/>
      <c r="M36" s="32"/>
    </row>
    <row r="37" spans="1:17" ht="15" customHeight="1">
      <c r="A37" s="11"/>
      <c r="B37" s="9"/>
      <c r="C37" s="9"/>
      <c r="D37" s="9"/>
      <c r="E37" s="9"/>
      <c r="F37" s="9"/>
      <c r="G37" s="9"/>
      <c r="H37" s="9"/>
      <c r="I37" s="9"/>
      <c r="J37" s="9"/>
      <c r="K37" s="34"/>
      <c r="L37" s="32"/>
      <c r="M37" s="32"/>
    </row>
    <row r="38" spans="1:17" ht="15" customHeight="1">
      <c r="A38" s="11"/>
      <c r="B38" s="9"/>
      <c r="C38" s="9"/>
      <c r="D38" s="9"/>
      <c r="E38" s="9"/>
      <c r="F38" s="9"/>
      <c r="G38" s="9"/>
      <c r="H38" s="9"/>
      <c r="I38" s="9"/>
      <c r="J38" s="9"/>
      <c r="K38" s="34"/>
      <c r="L38" s="32"/>
      <c r="M38" s="32"/>
    </row>
    <row r="39" spans="1:17" ht="15" customHeight="1">
      <c r="A39" s="11"/>
      <c r="B39" s="9"/>
      <c r="C39" s="9"/>
      <c r="D39" s="9"/>
      <c r="E39" s="9"/>
      <c r="F39" s="9"/>
      <c r="G39" s="9"/>
      <c r="H39" s="9"/>
      <c r="I39" s="9"/>
      <c r="J39" s="9"/>
      <c r="K39" s="34"/>
      <c r="L39" s="32"/>
      <c r="M39" s="32"/>
    </row>
    <row r="40" spans="1:17" ht="15" customHeight="1">
      <c r="A40" s="11"/>
      <c r="B40" s="9"/>
      <c r="C40" s="9"/>
      <c r="D40" s="9"/>
      <c r="E40" s="9"/>
      <c r="F40" s="9"/>
      <c r="G40" s="9"/>
      <c r="H40" s="9"/>
      <c r="I40" s="9"/>
      <c r="J40" s="9"/>
      <c r="K40" s="34"/>
      <c r="L40" s="32"/>
      <c r="M40" s="32"/>
    </row>
    <row r="41" spans="1:17" ht="15" customHeight="1">
      <c r="A41" s="11"/>
      <c r="B41" s="9"/>
      <c r="C41" s="9"/>
      <c r="D41" s="9"/>
      <c r="E41" s="9"/>
      <c r="F41" s="9"/>
      <c r="G41" s="9"/>
      <c r="H41" s="9"/>
      <c r="I41" s="9"/>
      <c r="J41" s="9"/>
      <c r="K41" s="34"/>
      <c r="L41" s="32"/>
      <c r="M41" s="32"/>
    </row>
    <row r="42" spans="1:17" ht="1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7" ht="1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7" s="39" customFormat="1" ht="15" customHeight="1">
      <c r="A44" s="35" t="s">
        <v>33</v>
      </c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 t="s">
        <v>34</v>
      </c>
      <c r="M44" s="37"/>
      <c r="N44" s="37"/>
      <c r="O44" s="37"/>
      <c r="P44" s="37"/>
      <c r="Q44" s="38"/>
    </row>
    <row r="45" spans="1:17" s="42" customFormat="1" ht="15" customHeight="1">
      <c r="A45" s="40" t="s">
        <v>43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</row>
    <row r="46" spans="1:17" s="3" customFormat="1" ht="15" customHeight="1">
      <c r="A46" s="1" t="s">
        <v>6</v>
      </c>
      <c r="B46" s="2"/>
      <c r="E46" s="4"/>
      <c r="F46" s="4"/>
      <c r="G46" s="2" t="s">
        <v>0</v>
      </c>
      <c r="H46" s="4"/>
      <c r="I46" s="4"/>
      <c r="L46" s="5"/>
      <c r="M46" s="5"/>
      <c r="N46" s="5" t="s">
        <v>25</v>
      </c>
    </row>
    <row r="47" spans="1:17" ht="15" customHeight="1">
      <c r="A47" s="7" t="s">
        <v>1</v>
      </c>
      <c r="F47" s="92" t="s">
        <v>27</v>
      </c>
      <c r="G47" s="92"/>
      <c r="H47" s="92"/>
      <c r="I47" s="92"/>
      <c r="J47" s="92"/>
      <c r="L47" s="8" t="s">
        <v>2</v>
      </c>
      <c r="M47" s="8"/>
      <c r="N47" s="7"/>
    </row>
    <row r="48" spans="1:17" ht="15" customHeight="1">
      <c r="F48" s="93"/>
      <c r="G48" s="93"/>
      <c r="H48" s="93"/>
      <c r="I48" s="93"/>
      <c r="J48" s="93"/>
      <c r="L48" s="10" t="s">
        <v>28</v>
      </c>
      <c r="M48" s="8" t="s">
        <v>29</v>
      </c>
    </row>
    <row r="49" spans="1:15" ht="15" customHeight="1">
      <c r="A49" s="12" t="s">
        <v>3</v>
      </c>
      <c r="F49" s="93"/>
      <c r="G49" s="93"/>
      <c r="H49" s="93"/>
      <c r="I49" s="93"/>
      <c r="J49" s="93"/>
      <c r="L49" s="13"/>
      <c r="M49" s="8" t="s">
        <v>30</v>
      </c>
    </row>
    <row r="50" spans="1:15" ht="15" customHeight="1">
      <c r="F50" s="93"/>
      <c r="G50" s="93"/>
      <c r="H50" s="93"/>
      <c r="I50" s="93"/>
      <c r="J50" s="93"/>
      <c r="L50" s="43"/>
      <c r="M50" s="14" t="s">
        <v>31</v>
      </c>
      <c r="O50" s="15"/>
    </row>
    <row r="51" spans="1:15" s="3" customFormat="1" ht="15" customHeight="1">
      <c r="A51" s="1" t="s">
        <v>7</v>
      </c>
      <c r="E51" s="16"/>
      <c r="F51" s="94"/>
      <c r="G51" s="94"/>
      <c r="H51" s="94"/>
      <c r="I51" s="94"/>
      <c r="J51" s="94"/>
      <c r="L51" s="17" t="s">
        <v>40</v>
      </c>
      <c r="M51" s="17"/>
      <c r="N51" s="5"/>
    </row>
    <row r="52" spans="1:15" s="19" customFormat="1" ht="15" customHeight="1">
      <c r="A52" s="18" t="s">
        <v>10</v>
      </c>
      <c r="B52" s="91" t="s">
        <v>11</v>
      </c>
      <c r="C52" s="91"/>
      <c r="E52" s="20" t="s">
        <v>20</v>
      </c>
      <c r="F52" s="21"/>
      <c r="G52" s="21"/>
      <c r="H52" s="18" t="s">
        <v>21</v>
      </c>
      <c r="I52" s="21"/>
      <c r="J52" s="18" t="s">
        <v>23</v>
      </c>
      <c r="L52" s="18" t="s">
        <v>35</v>
      </c>
      <c r="M52" s="18"/>
    </row>
    <row r="53" spans="1:15" s="19" customFormat="1" ht="15" customHeight="1">
      <c r="A53" s="19" t="s">
        <v>41</v>
      </c>
      <c r="B53" s="18"/>
      <c r="E53" s="19" t="s">
        <v>8</v>
      </c>
      <c r="F53" s="21"/>
      <c r="G53" s="21"/>
      <c r="H53" s="18"/>
      <c r="I53" s="21"/>
      <c r="J53" s="18"/>
      <c r="L53" s="18"/>
      <c r="M53" s="18"/>
    </row>
    <row r="54" spans="1:15" s="16" customFormat="1" ht="15" customHeight="1">
      <c r="A54" s="16" t="s">
        <v>36</v>
      </c>
      <c r="B54" s="90" t="s">
        <v>37</v>
      </c>
      <c r="C54" s="90"/>
      <c r="E54" s="44" t="s">
        <v>32</v>
      </c>
      <c r="F54" s="10"/>
      <c r="G54" s="10"/>
      <c r="H54" s="10" t="s">
        <v>9</v>
      </c>
      <c r="I54" s="10"/>
      <c r="J54" s="16" t="s">
        <v>22</v>
      </c>
      <c r="L54" s="16" t="s">
        <v>24</v>
      </c>
    </row>
    <row r="55" spans="1:15" s="42" customFormat="1" ht="15" customHeight="1">
      <c r="C55" s="45"/>
      <c r="D55" s="45"/>
      <c r="E55" s="45"/>
      <c r="F55" s="46"/>
      <c r="G55" s="46"/>
      <c r="H55" s="46"/>
      <c r="I55" s="46"/>
      <c r="J55" s="45"/>
      <c r="K55" s="45"/>
      <c r="L55" s="45"/>
      <c r="M55" s="45"/>
      <c r="N55" s="45"/>
    </row>
    <row r="56" spans="1:15" ht="15" customHeight="1">
      <c r="A56" s="11">
        <v>1</v>
      </c>
      <c r="B56" s="9" t="s">
        <v>38</v>
      </c>
      <c r="C56" s="9"/>
      <c r="D56" s="9"/>
      <c r="E56" s="47">
        <v>1250000</v>
      </c>
      <c r="F56" s="54"/>
      <c r="G56" s="9"/>
      <c r="H56" s="50">
        <f>E56/$E$70</f>
        <v>9.2943899879938785E-2</v>
      </c>
      <c r="J56" s="50">
        <v>5.9900000000000002E-2</v>
      </c>
      <c r="K56" s="52"/>
      <c r="L56" s="50">
        <f>H56*J56</f>
        <v>5.5673396028083338E-3</v>
      </c>
      <c r="M56" s="26"/>
    </row>
    <row r="57" spans="1:15" ht="15" customHeight="1">
      <c r="A57" s="7"/>
      <c r="B57" s="9"/>
      <c r="C57" s="9"/>
      <c r="D57" s="9"/>
      <c r="E57" s="47"/>
      <c r="F57" s="55"/>
      <c r="G57" s="9"/>
      <c r="H57" s="50"/>
      <c r="J57" s="50"/>
      <c r="K57" s="52"/>
      <c r="L57" s="26"/>
      <c r="M57" s="26"/>
    </row>
    <row r="58" spans="1:15" ht="15" customHeight="1">
      <c r="A58" s="11">
        <v>2</v>
      </c>
      <c r="B58" s="11" t="s">
        <v>39</v>
      </c>
      <c r="C58" s="9"/>
      <c r="D58" s="9"/>
      <c r="E58" s="47">
        <v>734475</v>
      </c>
      <c r="F58" s="56"/>
      <c r="G58" s="9"/>
      <c r="H58" s="50">
        <f>E58/$E$70</f>
        <v>5.4611976691454435E-2</v>
      </c>
      <c r="J58" s="50">
        <v>2.2499999999999999E-2</v>
      </c>
      <c r="K58" s="52"/>
      <c r="L58" s="50">
        <f>H58*J58</f>
        <v>1.2287694755577247E-3</v>
      </c>
      <c r="M58" s="26"/>
      <c r="N58" s="29"/>
      <c r="O58" s="7"/>
    </row>
    <row r="59" spans="1:15" ht="15" customHeight="1">
      <c r="A59" s="9"/>
      <c r="B59" s="9"/>
      <c r="C59" s="9"/>
      <c r="D59" s="9"/>
      <c r="E59" s="47"/>
      <c r="F59" s="55"/>
      <c r="G59" s="9"/>
      <c r="H59" s="50"/>
      <c r="I59" s="27"/>
      <c r="J59" s="26"/>
      <c r="K59" s="26"/>
      <c r="L59" s="26"/>
      <c r="M59" s="26"/>
    </row>
    <row r="60" spans="1:15" ht="15" customHeight="1">
      <c r="A60" s="11">
        <v>3</v>
      </c>
      <c r="B60" s="11" t="s">
        <v>14</v>
      </c>
      <c r="C60" s="9"/>
      <c r="D60" s="9"/>
      <c r="E60" s="48">
        <v>0</v>
      </c>
      <c r="F60" s="56"/>
      <c r="G60" s="9"/>
      <c r="H60" s="50">
        <f>E60/$E$70</f>
        <v>0</v>
      </c>
      <c r="I60" s="27"/>
      <c r="J60" s="26"/>
      <c r="K60" s="26"/>
      <c r="L60" s="26">
        <f>H60*J60</f>
        <v>0</v>
      </c>
      <c r="M60" s="26"/>
      <c r="N60" s="29"/>
      <c r="O60" s="7"/>
    </row>
    <row r="61" spans="1:15" ht="15" customHeight="1">
      <c r="A61" s="9"/>
      <c r="B61" s="9"/>
      <c r="C61" s="9"/>
      <c r="D61" s="9"/>
      <c r="E61" s="47"/>
      <c r="F61" s="55"/>
      <c r="G61" s="9"/>
      <c r="H61" s="50"/>
      <c r="I61" s="27"/>
      <c r="J61" s="26"/>
      <c r="K61" s="26"/>
      <c r="L61" s="26"/>
      <c r="M61" s="26"/>
    </row>
    <row r="62" spans="1:15" ht="15" customHeight="1">
      <c r="A62" s="11">
        <v>4</v>
      </c>
      <c r="B62" s="11" t="s">
        <v>15</v>
      </c>
      <c r="C62" s="9"/>
      <c r="D62" s="9"/>
      <c r="E62" s="47">
        <f>18283918-6819420</f>
        <v>11464498</v>
      </c>
      <c r="F62" s="55"/>
      <c r="G62" s="9"/>
      <c r="H62" s="50">
        <f>E62/$E$70</f>
        <v>0.85244412342860676</v>
      </c>
      <c r="I62" s="27"/>
      <c r="J62" s="26"/>
      <c r="K62" s="26"/>
      <c r="L62" s="26">
        <f>H62*J62</f>
        <v>0</v>
      </c>
      <c r="M62" s="26"/>
    </row>
    <row r="63" spans="1:15" ht="15" customHeight="1">
      <c r="A63" s="9"/>
      <c r="B63" s="9"/>
      <c r="C63" s="9"/>
      <c r="D63" s="9"/>
      <c r="E63" s="47"/>
      <c r="F63" s="9"/>
      <c r="G63" s="9"/>
      <c r="H63" s="50"/>
      <c r="I63" s="27"/>
      <c r="J63" s="26"/>
      <c r="K63" s="26"/>
      <c r="L63" s="26"/>
      <c r="M63" s="26"/>
    </row>
    <row r="64" spans="1:15" ht="15" customHeight="1">
      <c r="A64" s="11">
        <v>5</v>
      </c>
      <c r="B64" s="11" t="s">
        <v>16</v>
      </c>
      <c r="C64" s="9"/>
      <c r="D64" s="9"/>
      <c r="E64" s="48">
        <v>0</v>
      </c>
      <c r="F64" s="9"/>
      <c r="G64" s="9"/>
      <c r="H64" s="50">
        <f>E64/$E$70</f>
        <v>0</v>
      </c>
      <c r="I64" s="27"/>
      <c r="J64" s="26"/>
      <c r="K64" s="26"/>
      <c r="L64" s="26">
        <f>H64*J64</f>
        <v>0</v>
      </c>
      <c r="M64" s="26"/>
    </row>
    <row r="65" spans="1:15" ht="15" customHeight="1">
      <c r="A65" s="9"/>
      <c r="B65" s="9"/>
      <c r="C65" s="9"/>
      <c r="D65" s="9"/>
      <c r="E65" s="48"/>
      <c r="F65" s="9"/>
      <c r="G65" s="9"/>
      <c r="H65" s="50"/>
      <c r="I65" s="27"/>
      <c r="J65" s="26"/>
      <c r="K65" s="26"/>
      <c r="L65" s="26"/>
      <c r="M65" s="26"/>
    </row>
    <row r="66" spans="1:15" ht="15" customHeight="1">
      <c r="A66" s="11">
        <v>6</v>
      </c>
      <c r="B66" s="11" t="s">
        <v>17</v>
      </c>
      <c r="C66" s="9"/>
      <c r="D66" s="9"/>
      <c r="E66" s="48">
        <v>0</v>
      </c>
      <c r="F66" s="9"/>
      <c r="G66" s="9"/>
      <c r="H66" s="50">
        <f>E66/$E$70</f>
        <v>0</v>
      </c>
      <c r="I66" s="27"/>
      <c r="J66" s="26"/>
      <c r="K66" s="26"/>
      <c r="L66" s="26">
        <f>H66*J66</f>
        <v>0</v>
      </c>
      <c r="M66" s="26"/>
    </row>
    <row r="67" spans="1:15" ht="15" customHeight="1">
      <c r="B67" s="9"/>
      <c r="C67" s="9"/>
      <c r="D67" s="9"/>
      <c r="E67" s="48"/>
      <c r="F67" s="9"/>
      <c r="G67" s="9"/>
      <c r="H67" s="50"/>
      <c r="I67" s="27"/>
      <c r="J67" s="26"/>
      <c r="K67" s="26"/>
      <c r="L67" s="26"/>
      <c r="M67" s="26"/>
    </row>
    <row r="68" spans="1:15" ht="15" customHeight="1">
      <c r="A68" s="11">
        <v>7</v>
      </c>
      <c r="B68" s="11" t="s">
        <v>18</v>
      </c>
      <c r="C68" s="9"/>
      <c r="D68" s="9"/>
      <c r="E68" s="48">
        <v>0</v>
      </c>
      <c r="F68" s="9"/>
      <c r="G68" s="9"/>
      <c r="H68" s="50">
        <f>E68/$E$70</f>
        <v>0</v>
      </c>
      <c r="I68" s="27"/>
      <c r="J68" s="26"/>
      <c r="K68" s="26"/>
      <c r="L68" s="26">
        <f>H68*J68</f>
        <v>0</v>
      </c>
      <c r="M68" s="26"/>
    </row>
    <row r="69" spans="1:15" ht="15" customHeight="1">
      <c r="A69" s="9"/>
      <c r="B69" s="9"/>
      <c r="C69" s="9"/>
      <c r="D69" s="9"/>
      <c r="E69" s="9"/>
      <c r="F69" s="11"/>
      <c r="G69" s="9"/>
      <c r="H69" s="50"/>
      <c r="I69" s="27"/>
      <c r="J69" s="26"/>
      <c r="K69" s="26"/>
      <c r="L69" s="50"/>
      <c r="M69" s="26"/>
      <c r="N69" s="11"/>
    </row>
    <row r="70" spans="1:15" ht="15" customHeight="1" thickBot="1">
      <c r="A70" s="11">
        <v>8</v>
      </c>
      <c r="B70" s="11" t="s">
        <v>19</v>
      </c>
      <c r="C70" s="9"/>
      <c r="D70" s="9"/>
      <c r="E70" s="30">
        <f>SUM(E56,E58,E60,E62,E64,E66,E68)</f>
        <v>13448973</v>
      </c>
      <c r="F70" s="31"/>
      <c r="G70" s="9"/>
      <c r="H70" s="51">
        <f>SUM(H56,H58,H60,H62,H64,H66,H68)</f>
        <v>1</v>
      </c>
      <c r="I70" s="27"/>
      <c r="J70" s="32"/>
      <c r="K70" s="26"/>
      <c r="L70" s="51">
        <f>SUM(L56:L68)</f>
        <v>6.7961090783660583E-3</v>
      </c>
      <c r="M70" s="32"/>
      <c r="N70" s="9"/>
      <c r="O70" s="7"/>
    </row>
    <row r="71" spans="1:15" ht="15" customHeight="1" thickTop="1">
      <c r="A71" s="9"/>
      <c r="B71" s="9"/>
      <c r="C71" s="9"/>
      <c r="D71" s="9"/>
      <c r="E71" s="9"/>
      <c r="F71" s="33"/>
      <c r="G71" s="9"/>
      <c r="H71" s="9"/>
      <c r="I71" s="11"/>
      <c r="J71" s="9"/>
      <c r="K71" s="9"/>
      <c r="L71" s="9"/>
      <c r="M71" s="9"/>
      <c r="N71" s="11"/>
    </row>
    <row r="72" spans="1:15" ht="15" customHeight="1" thickBot="1">
      <c r="A72" s="11">
        <v>9</v>
      </c>
      <c r="B72" s="9" t="s">
        <v>45</v>
      </c>
      <c r="C72" s="9"/>
      <c r="D72" s="9"/>
      <c r="E72" s="9"/>
      <c r="F72" s="9"/>
      <c r="G72" s="9"/>
      <c r="H72" s="9"/>
      <c r="I72" s="9"/>
      <c r="J72" s="9"/>
      <c r="K72" s="34" t="s">
        <v>44</v>
      </c>
      <c r="L72" s="49">
        <f>ROUND((0.0068*0.38432*1015220000),0)</f>
        <v>2653152</v>
      </c>
      <c r="M72" s="32"/>
    </row>
    <row r="73" spans="1:15" ht="15" customHeight="1" thickTop="1">
      <c r="A73" s="11"/>
      <c r="B73" s="9"/>
      <c r="C73" s="9"/>
      <c r="D73" s="9"/>
      <c r="E73" s="9"/>
      <c r="F73" s="9"/>
      <c r="G73" s="9"/>
      <c r="H73" s="9"/>
      <c r="I73" s="9"/>
      <c r="J73" s="9"/>
      <c r="K73" s="34"/>
      <c r="L73" s="32"/>
      <c r="M73" s="32"/>
    </row>
    <row r="74" spans="1:15" ht="15" customHeight="1">
      <c r="A74" s="11"/>
      <c r="B74" s="9"/>
      <c r="C74" s="9"/>
      <c r="D74" s="9"/>
      <c r="E74" s="9"/>
      <c r="F74" s="9"/>
      <c r="G74" s="9"/>
      <c r="H74" s="9"/>
      <c r="I74" s="9"/>
      <c r="J74" s="9"/>
      <c r="K74" s="34"/>
      <c r="L74" s="32"/>
      <c r="M74" s="32"/>
    </row>
    <row r="75" spans="1:15" ht="15" customHeight="1">
      <c r="A75" s="11"/>
      <c r="B75" s="9"/>
      <c r="C75" s="9"/>
      <c r="D75" s="9"/>
      <c r="E75" s="9"/>
      <c r="F75" s="9"/>
      <c r="G75" s="9"/>
      <c r="H75" s="9"/>
      <c r="I75" s="9"/>
      <c r="J75" s="9"/>
      <c r="K75" s="34"/>
      <c r="L75" s="32"/>
      <c r="M75" s="32"/>
    </row>
    <row r="76" spans="1:15" ht="15" customHeight="1">
      <c r="A76" s="11"/>
      <c r="B76" s="9"/>
      <c r="C76" s="9"/>
      <c r="D76" s="9"/>
      <c r="E76" s="9"/>
      <c r="F76" s="9"/>
      <c r="G76" s="9"/>
      <c r="H76" s="9"/>
      <c r="I76" s="9"/>
      <c r="K76" s="34"/>
      <c r="L76" s="32"/>
      <c r="M76" s="32"/>
    </row>
    <row r="77" spans="1:15" ht="15" customHeight="1">
      <c r="A77" s="11"/>
      <c r="B77" s="9"/>
      <c r="C77" s="9"/>
      <c r="D77" s="9"/>
      <c r="E77" s="9"/>
      <c r="F77" s="9"/>
      <c r="G77" s="9"/>
      <c r="H77" s="9"/>
      <c r="I77" s="9"/>
      <c r="K77" s="34"/>
      <c r="L77" s="32"/>
      <c r="M77" s="32"/>
    </row>
    <row r="78" spans="1:15" ht="15" customHeight="1">
      <c r="A78" s="11"/>
      <c r="B78" s="9"/>
      <c r="C78" s="9"/>
      <c r="D78" s="9"/>
      <c r="E78" s="9"/>
      <c r="F78" s="9"/>
      <c r="G78" s="9"/>
      <c r="H78" s="9"/>
      <c r="I78" s="9"/>
      <c r="K78" s="34"/>
      <c r="L78" s="32"/>
      <c r="M78" s="32"/>
    </row>
    <row r="79" spans="1:15" ht="15" customHeight="1">
      <c r="A79" s="11"/>
      <c r="B79" s="9"/>
      <c r="C79" s="9"/>
      <c r="D79" s="9"/>
      <c r="E79" s="9"/>
      <c r="F79" s="9"/>
      <c r="G79" s="9"/>
      <c r="H79" s="9"/>
      <c r="I79" s="9"/>
      <c r="K79" s="34"/>
      <c r="L79" s="32"/>
      <c r="M79" s="32"/>
    </row>
    <row r="80" spans="1:15" ht="15" customHeight="1">
      <c r="A80" s="11"/>
      <c r="B80" s="9"/>
      <c r="C80" s="9"/>
      <c r="D80" s="9"/>
      <c r="E80" s="9"/>
      <c r="F80" s="9"/>
      <c r="G80" s="9"/>
      <c r="H80" s="9"/>
      <c r="I80" s="9"/>
      <c r="J80" s="9"/>
      <c r="K80" s="34"/>
      <c r="L80" s="32"/>
      <c r="M80" s="32"/>
    </row>
    <row r="81" spans="1:17" ht="15" customHeight="1">
      <c r="A81" s="11"/>
      <c r="B81" s="9"/>
      <c r="C81" s="9"/>
      <c r="D81" s="9"/>
      <c r="E81" s="9"/>
      <c r="F81" s="9"/>
      <c r="G81" s="9"/>
      <c r="H81" s="9"/>
      <c r="I81" s="9"/>
      <c r="J81" s="57">
        <v>303060</v>
      </c>
      <c r="K81" s="34"/>
      <c r="L81" s="32"/>
      <c r="M81" s="32"/>
    </row>
    <row r="82" spans="1:17" ht="15" customHeight="1">
      <c r="A82" s="11"/>
      <c r="B82" s="9"/>
      <c r="C82" s="9"/>
      <c r="D82" s="9"/>
      <c r="E82" s="9"/>
      <c r="F82" s="9"/>
      <c r="G82" s="9"/>
      <c r="H82" s="9"/>
      <c r="I82" s="9"/>
      <c r="J82" s="57">
        <v>712160</v>
      </c>
      <c r="K82" s="34"/>
      <c r="L82" s="32"/>
      <c r="M82" s="32"/>
    </row>
    <row r="83" spans="1:17" ht="15" customHeight="1">
      <c r="A83" s="11"/>
      <c r="B83" s="9"/>
      <c r="C83" s="9"/>
      <c r="D83" s="9"/>
      <c r="E83" s="9"/>
      <c r="F83" s="9"/>
      <c r="G83" s="9"/>
      <c r="H83" s="9"/>
      <c r="I83" s="9"/>
      <c r="J83" s="58">
        <v>-2002</v>
      </c>
      <c r="K83" s="34"/>
      <c r="L83" s="32"/>
      <c r="M83" s="32"/>
    </row>
    <row r="84" spans="1:17" ht="15" customHeight="1">
      <c r="A84" s="11"/>
      <c r="B84" s="9"/>
      <c r="C84" s="9"/>
      <c r="D84" s="9"/>
      <c r="E84" s="9"/>
      <c r="F84" s="9"/>
      <c r="G84" s="9"/>
      <c r="H84" s="9"/>
      <c r="I84" s="9"/>
      <c r="J84" s="59">
        <f>SUM(J81:J83)</f>
        <v>1013218</v>
      </c>
      <c r="K84" s="34"/>
      <c r="L84" s="32"/>
      <c r="M84" s="32"/>
    </row>
    <row r="85" spans="1:17" ht="15" customHeight="1">
      <c r="A85" s="11"/>
      <c r="B85" s="9"/>
      <c r="C85" s="9"/>
      <c r="D85" s="9"/>
      <c r="E85" s="9"/>
      <c r="F85" s="9"/>
      <c r="G85" s="9"/>
      <c r="H85" s="9"/>
      <c r="I85" s="9"/>
      <c r="J85" s="9"/>
      <c r="K85" s="34"/>
      <c r="L85" s="32"/>
      <c r="M85" s="32"/>
    </row>
    <row r="86" spans="1:17" ht="15" customHeight="1">
      <c r="A86" s="11"/>
      <c r="B86" s="9"/>
      <c r="C86" s="9"/>
      <c r="D86" s="9"/>
      <c r="E86" s="9"/>
      <c r="F86" s="9"/>
      <c r="G86" s="9"/>
      <c r="H86" s="9"/>
      <c r="I86" s="9"/>
      <c r="J86" s="9"/>
      <c r="K86" s="34"/>
      <c r="L86" s="32"/>
      <c r="M86" s="32"/>
    </row>
    <row r="87" spans="1:17" ht="1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7" ht="1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7" s="39" customFormat="1" ht="15" customHeight="1">
      <c r="A89" s="35" t="s">
        <v>33</v>
      </c>
      <c r="B89" s="36"/>
      <c r="C89" s="37"/>
      <c r="D89" s="37"/>
      <c r="E89" s="37"/>
      <c r="F89" s="37"/>
      <c r="G89" s="37"/>
      <c r="H89" s="37"/>
      <c r="I89" s="37"/>
      <c r="J89" s="37"/>
      <c r="K89" s="37"/>
      <c r="L89" s="37" t="s">
        <v>34</v>
      </c>
      <c r="M89" s="37"/>
      <c r="N89" s="37"/>
      <c r="O89" s="37"/>
      <c r="P89" s="37"/>
      <c r="Q89" s="38"/>
    </row>
    <row r="90" spans="1:17" s="42" customFormat="1" ht="15" customHeight="1">
      <c r="A90" s="40" t="s">
        <v>43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</row>
    <row r="91" spans="1:17" s="42" customFormat="1" ht="15" customHeight="1"/>
  </sheetData>
  <mergeCells count="4">
    <mergeCell ref="B54:C54"/>
    <mergeCell ref="B52:C52"/>
    <mergeCell ref="F47:J51"/>
    <mergeCell ref="F2:J6"/>
  </mergeCells>
  <phoneticPr fontId="2" type="noConversion"/>
  <pageMargins left="0.75" right="0.5" top="1" bottom="0.5" header="0.5" footer="0.25"/>
  <pageSetup scale="80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syncVertical="1" syncRef="A1" transitionEvaluation="1"/>
  <dimension ref="A1:S92"/>
  <sheetViews>
    <sheetView showGridLines="0" tabSelected="1" view="pageBreakPreview" zoomScale="80" zoomScaleNormal="100" zoomScaleSheetLayoutView="80" workbookViewId="0">
      <selection activeCell="P25" sqref="P25"/>
    </sheetView>
  </sheetViews>
  <sheetFormatPr defaultColWidth="9.625" defaultRowHeight="15" customHeight="1"/>
  <cols>
    <col min="1" max="1" width="7.125" style="6" customWidth="1"/>
    <col min="2" max="3" width="9.625" style="6"/>
    <col min="4" max="4" width="5.625" style="6" customWidth="1"/>
    <col min="5" max="5" width="14.625" style="6" customWidth="1"/>
    <col min="6" max="6" width="8.625" style="6" customWidth="1"/>
    <col min="7" max="7" width="5.625" style="6" customWidth="1"/>
    <col min="8" max="8" width="10.625" style="6" customWidth="1"/>
    <col min="9" max="9" width="8.625" style="6" customWidth="1"/>
    <col min="10" max="10" width="14.375" style="6" customWidth="1"/>
    <col min="11" max="11" width="6.625" style="6" customWidth="1"/>
    <col min="12" max="13" width="10.625" style="6" customWidth="1"/>
    <col min="14" max="14" width="21" style="6" customWidth="1"/>
    <col min="15" max="15" width="9.625" style="6"/>
    <col min="16" max="16" width="13.875" style="6" customWidth="1"/>
    <col min="17" max="17" width="15.25" style="6" customWidth="1"/>
    <col min="18" max="16384" width="9.625" style="6"/>
  </cols>
  <sheetData>
    <row r="1" spans="1:19" ht="15" customHeight="1">
      <c r="A1" s="1" t="s">
        <v>49</v>
      </c>
      <c r="B1" s="2"/>
      <c r="C1" s="3"/>
      <c r="D1" s="3"/>
      <c r="E1" s="4"/>
      <c r="F1" s="4"/>
      <c r="G1" s="63" t="s">
        <v>48</v>
      </c>
      <c r="H1" s="4"/>
      <c r="I1" s="4"/>
      <c r="J1" s="3"/>
      <c r="K1" s="3"/>
      <c r="L1" s="5"/>
      <c r="M1" s="5"/>
      <c r="N1" s="5" t="s">
        <v>52</v>
      </c>
      <c r="O1" s="3"/>
      <c r="P1" s="3"/>
    </row>
    <row r="2" spans="1:19" ht="15" customHeight="1">
      <c r="A2" s="7" t="s">
        <v>1</v>
      </c>
      <c r="F2" s="92" t="s">
        <v>50</v>
      </c>
      <c r="G2" s="92"/>
      <c r="H2" s="92"/>
      <c r="I2" s="92"/>
      <c r="J2" s="92"/>
      <c r="L2" s="8" t="s">
        <v>2</v>
      </c>
      <c r="M2" s="8"/>
      <c r="N2" s="7"/>
      <c r="Q2" s="7"/>
      <c r="R2" s="9"/>
      <c r="S2" s="9"/>
    </row>
    <row r="3" spans="1:19" ht="15" customHeight="1">
      <c r="F3" s="93"/>
      <c r="G3" s="93"/>
      <c r="H3" s="93"/>
      <c r="I3" s="93"/>
      <c r="J3" s="93"/>
      <c r="L3" s="10"/>
      <c r="M3" s="8" t="s">
        <v>29</v>
      </c>
      <c r="Q3" s="11"/>
      <c r="R3" s="9"/>
      <c r="S3" s="9"/>
    </row>
    <row r="4" spans="1:19" ht="15" customHeight="1">
      <c r="A4" s="12" t="s">
        <v>3</v>
      </c>
      <c r="F4" s="93"/>
      <c r="G4" s="93"/>
      <c r="H4" s="93"/>
      <c r="I4" s="93"/>
      <c r="J4" s="93"/>
      <c r="L4" s="13"/>
      <c r="M4" s="8" t="s">
        <v>30</v>
      </c>
      <c r="Q4" s="11"/>
      <c r="R4" s="9"/>
      <c r="S4" s="9"/>
    </row>
    <row r="5" spans="1:19" ht="15" customHeight="1">
      <c r="F5" s="93"/>
      <c r="G5" s="93"/>
      <c r="H5" s="93"/>
      <c r="I5" s="93"/>
      <c r="J5" s="93"/>
      <c r="L5" s="13" t="s">
        <v>28</v>
      </c>
      <c r="M5" s="14" t="s">
        <v>51</v>
      </c>
      <c r="O5" s="15"/>
      <c r="Q5" s="11"/>
      <c r="R5" s="9"/>
      <c r="S5" s="9"/>
    </row>
    <row r="6" spans="1:19" s="3" customFormat="1" ht="15" customHeight="1">
      <c r="A6" s="1" t="s">
        <v>47</v>
      </c>
      <c r="E6" s="60"/>
      <c r="F6" s="94"/>
      <c r="G6" s="94"/>
      <c r="H6" s="94"/>
      <c r="I6" s="94"/>
      <c r="J6" s="94"/>
      <c r="L6" s="17" t="s">
        <v>57</v>
      </c>
      <c r="M6" s="17"/>
      <c r="N6" s="5"/>
      <c r="Q6" s="2"/>
      <c r="R6" s="4"/>
      <c r="S6" s="4"/>
    </row>
    <row r="7" spans="1:19" s="19" customFormat="1" ht="15" customHeight="1">
      <c r="A7" s="18" t="s">
        <v>10</v>
      </c>
      <c r="B7" s="91" t="s">
        <v>11</v>
      </c>
      <c r="C7" s="95"/>
      <c r="E7" s="20" t="s">
        <v>20</v>
      </c>
      <c r="F7" s="21"/>
      <c r="G7" s="21"/>
      <c r="H7" s="18" t="s">
        <v>21</v>
      </c>
      <c r="I7" s="21"/>
      <c r="J7" s="18" t="s">
        <v>23</v>
      </c>
      <c r="L7" s="18" t="s">
        <v>35</v>
      </c>
      <c r="M7" s="18"/>
    </row>
    <row r="8" spans="1:19" s="19" customFormat="1" ht="15" customHeight="1">
      <c r="A8" s="19" t="s">
        <v>41</v>
      </c>
      <c r="B8" s="18"/>
      <c r="E8" s="21" t="s">
        <v>8</v>
      </c>
      <c r="F8" s="21"/>
      <c r="G8" s="21"/>
      <c r="H8" s="18"/>
      <c r="I8" s="21"/>
      <c r="J8" s="18"/>
      <c r="L8" s="18"/>
      <c r="M8" s="18"/>
    </row>
    <row r="9" spans="1:19" s="60" customFormat="1" ht="15" customHeight="1">
      <c r="A9" s="60" t="s">
        <v>42</v>
      </c>
      <c r="B9" s="90" t="s">
        <v>37</v>
      </c>
      <c r="C9" s="96"/>
      <c r="E9" s="44" t="s">
        <v>32</v>
      </c>
      <c r="F9" s="10"/>
      <c r="G9" s="10"/>
      <c r="H9" s="10" t="s">
        <v>9</v>
      </c>
      <c r="I9" s="10"/>
      <c r="J9" s="60" t="s">
        <v>22</v>
      </c>
      <c r="L9" s="60" t="s">
        <v>24</v>
      </c>
    </row>
    <row r="10" spans="1:19" s="24" customFormat="1" ht="15" customHeight="1">
      <c r="A10" s="22"/>
      <c r="B10" s="23"/>
      <c r="C10" s="23"/>
      <c r="D10" s="22"/>
      <c r="E10" s="23"/>
      <c r="F10" s="23"/>
      <c r="G10" s="23"/>
      <c r="H10" s="23"/>
      <c r="I10" s="23"/>
      <c r="J10" s="23"/>
      <c r="K10" s="23"/>
      <c r="L10" s="23"/>
      <c r="M10" s="23"/>
    </row>
    <row r="11" spans="1:19" ht="15" customHeight="1">
      <c r="A11" s="84">
        <v>1</v>
      </c>
      <c r="B11" s="8" t="s">
        <v>12</v>
      </c>
      <c r="C11" s="8"/>
      <c r="D11" s="8"/>
      <c r="E11" s="65">
        <f>ROUND(1758120.05818,0)</f>
        <v>1758120</v>
      </c>
      <c r="F11" s="66"/>
      <c r="G11" s="8"/>
      <c r="H11" s="67">
        <f>ROUND(E11/$E$25,3)</f>
        <v>9.8000000000000004E-2</v>
      </c>
      <c r="I11" s="68"/>
      <c r="J11" s="67">
        <v>3.3013711566481384E-2</v>
      </c>
      <c r="K11" s="69"/>
      <c r="L11" s="67">
        <f>J11*H11</f>
        <v>3.2353437335151756E-3</v>
      </c>
      <c r="M11" s="26"/>
    </row>
    <row r="12" spans="1:19" ht="15" customHeight="1">
      <c r="A12" s="85"/>
      <c r="B12" s="8"/>
      <c r="C12" s="8"/>
      <c r="D12" s="8"/>
      <c r="E12" s="70"/>
      <c r="F12" s="71"/>
      <c r="G12" s="8"/>
      <c r="H12" s="67"/>
      <c r="I12" s="68"/>
      <c r="J12" s="67"/>
      <c r="K12" s="69"/>
      <c r="L12" s="68"/>
      <c r="M12" s="27"/>
    </row>
    <row r="13" spans="1:19" ht="15" customHeight="1">
      <c r="A13" s="84">
        <v>2</v>
      </c>
      <c r="B13" s="64" t="s">
        <v>13</v>
      </c>
      <c r="C13" s="8"/>
      <c r="D13" s="8"/>
      <c r="E13" s="65">
        <f>ROUND(297905.709231538,0)</f>
        <v>297906</v>
      </c>
      <c r="F13" s="72"/>
      <c r="G13" s="8"/>
      <c r="H13" s="67">
        <f>ROUND(E13/$E$25,3)</f>
        <v>1.7000000000000001E-2</v>
      </c>
      <c r="I13" s="68"/>
      <c r="J13" s="67">
        <v>3.017155771598229E-3</v>
      </c>
      <c r="K13" s="69"/>
      <c r="L13" s="67">
        <f>J13*H13</f>
        <v>5.1291648117169898E-5</v>
      </c>
      <c r="M13" s="26"/>
      <c r="N13" s="29"/>
      <c r="O13" s="7"/>
    </row>
    <row r="14" spans="1:19" ht="15" customHeight="1">
      <c r="A14" s="84"/>
      <c r="B14" s="8"/>
      <c r="C14" s="8"/>
      <c r="D14" s="8"/>
      <c r="E14" s="8"/>
      <c r="F14" s="71"/>
      <c r="G14" s="8"/>
      <c r="H14" s="67"/>
      <c r="I14" s="68"/>
      <c r="J14" s="68"/>
      <c r="K14" s="73"/>
      <c r="L14" s="68"/>
      <c r="M14" s="27"/>
    </row>
    <row r="15" spans="1:19" ht="15" customHeight="1">
      <c r="A15" s="84">
        <v>3</v>
      </c>
      <c r="B15" s="64" t="s">
        <v>14</v>
      </c>
      <c r="C15" s="8"/>
      <c r="D15" s="8"/>
      <c r="E15" s="65">
        <v>0</v>
      </c>
      <c r="F15" s="72"/>
      <c r="G15" s="8"/>
      <c r="H15" s="67">
        <f>E15/$E$25</f>
        <v>0</v>
      </c>
      <c r="I15" s="68"/>
      <c r="J15" s="68"/>
      <c r="K15" s="68"/>
      <c r="L15" s="74">
        <f>J15*H15</f>
        <v>0</v>
      </c>
      <c r="M15" s="26"/>
      <c r="N15" s="29"/>
      <c r="O15" s="7"/>
    </row>
    <row r="16" spans="1:19" ht="15" customHeight="1">
      <c r="A16" s="84"/>
      <c r="B16" s="8"/>
      <c r="C16" s="8"/>
      <c r="D16" s="8"/>
      <c r="E16" s="70"/>
      <c r="F16" s="71"/>
      <c r="G16" s="8"/>
      <c r="H16" s="67"/>
      <c r="I16" s="68"/>
      <c r="J16" s="68"/>
      <c r="K16" s="68"/>
      <c r="L16" s="74"/>
      <c r="M16" s="26"/>
    </row>
    <row r="17" spans="1:15" ht="15" customHeight="1">
      <c r="A17" s="84">
        <v>4</v>
      </c>
      <c r="B17" s="64" t="s">
        <v>53</v>
      </c>
      <c r="C17" s="8"/>
      <c r="D17" s="8"/>
      <c r="E17" s="65">
        <f>ROUND(15897865.2091223,0)</f>
        <v>15897865</v>
      </c>
      <c r="F17" s="71"/>
      <c r="G17" s="8"/>
      <c r="H17" s="67">
        <f>ROUND(E17/$E$25,3)</f>
        <v>0.88500000000000001</v>
      </c>
      <c r="I17" s="68"/>
      <c r="J17" s="74"/>
      <c r="K17" s="68"/>
      <c r="L17" s="74">
        <f>J17*H17</f>
        <v>0</v>
      </c>
      <c r="M17" s="26"/>
    </row>
    <row r="18" spans="1:15" ht="15" customHeight="1">
      <c r="A18" s="84"/>
      <c r="B18" s="8"/>
      <c r="C18" s="8"/>
      <c r="D18" s="8"/>
      <c r="E18" s="70"/>
      <c r="F18" s="71"/>
      <c r="G18" s="8"/>
      <c r="H18" s="67"/>
      <c r="I18" s="68"/>
      <c r="J18" s="68"/>
      <c r="K18" s="68"/>
      <c r="L18" s="68"/>
      <c r="M18" s="27"/>
    </row>
    <row r="19" spans="1:15" ht="15" customHeight="1">
      <c r="A19" s="84">
        <v>5</v>
      </c>
      <c r="B19" s="64" t="s">
        <v>16</v>
      </c>
      <c r="C19" s="8"/>
      <c r="D19" s="8"/>
      <c r="E19" s="65">
        <v>0</v>
      </c>
      <c r="F19" s="71"/>
      <c r="G19" s="8"/>
      <c r="H19" s="67">
        <f>E19/$E$25</f>
        <v>0</v>
      </c>
      <c r="I19" s="68"/>
      <c r="J19" s="68"/>
      <c r="K19" s="68"/>
      <c r="L19" s="74">
        <f>J19*H19</f>
        <v>0</v>
      </c>
      <c r="M19" s="26"/>
    </row>
    <row r="20" spans="1:15" ht="15" customHeight="1">
      <c r="A20" s="84"/>
      <c r="B20" s="8"/>
      <c r="C20" s="8"/>
      <c r="D20" s="8"/>
      <c r="E20" s="70"/>
      <c r="F20" s="71"/>
      <c r="G20" s="8"/>
      <c r="H20" s="67"/>
      <c r="I20" s="68"/>
      <c r="J20" s="68"/>
      <c r="K20" s="68"/>
      <c r="L20" s="68"/>
      <c r="M20" s="27"/>
    </row>
    <row r="21" spans="1:15" ht="15" customHeight="1">
      <c r="A21" s="84">
        <v>6</v>
      </c>
      <c r="B21" s="64" t="s">
        <v>17</v>
      </c>
      <c r="C21" s="8"/>
      <c r="D21" s="8"/>
      <c r="E21" s="65">
        <v>0</v>
      </c>
      <c r="F21" s="8"/>
      <c r="G21" s="8"/>
      <c r="H21" s="67">
        <f>E21/$E$25</f>
        <v>0</v>
      </c>
      <c r="I21" s="68"/>
      <c r="J21" s="68"/>
      <c r="K21" s="68"/>
      <c r="L21" s="74">
        <f>J21*H21</f>
        <v>0</v>
      </c>
      <c r="M21" s="26"/>
    </row>
    <row r="22" spans="1:15" ht="15" customHeight="1">
      <c r="A22" s="86"/>
      <c r="B22" s="8"/>
      <c r="C22" s="8"/>
      <c r="D22" s="8"/>
      <c r="E22" s="70"/>
      <c r="F22" s="8"/>
      <c r="G22" s="8"/>
      <c r="H22" s="67"/>
      <c r="I22" s="68"/>
      <c r="J22" s="68"/>
      <c r="K22" s="68"/>
      <c r="L22" s="68"/>
      <c r="M22" s="27"/>
    </row>
    <row r="23" spans="1:15" ht="15" customHeight="1">
      <c r="A23" s="84">
        <v>7</v>
      </c>
      <c r="B23" s="64" t="s">
        <v>18</v>
      </c>
      <c r="C23" s="8"/>
      <c r="D23" s="8"/>
      <c r="E23" s="65">
        <v>0</v>
      </c>
      <c r="F23" s="8"/>
      <c r="G23" s="8"/>
      <c r="H23" s="67">
        <f>E23/$E$25</f>
        <v>0</v>
      </c>
      <c r="I23" s="68"/>
      <c r="J23" s="68"/>
      <c r="K23" s="68"/>
      <c r="L23" s="74">
        <f>J23*H23</f>
        <v>0</v>
      </c>
      <c r="M23" s="26"/>
    </row>
    <row r="24" spans="1:15" ht="15" customHeight="1">
      <c r="A24" s="84"/>
      <c r="B24" s="8"/>
      <c r="C24" s="8"/>
      <c r="D24" s="8"/>
      <c r="E24" s="8"/>
      <c r="F24" s="64"/>
      <c r="G24" s="8"/>
      <c r="H24" s="67"/>
      <c r="I24" s="68"/>
      <c r="J24" s="68"/>
      <c r="K24" s="68"/>
      <c r="L24" s="68"/>
      <c r="M24" s="27"/>
      <c r="N24" s="11"/>
    </row>
    <row r="25" spans="1:15" ht="15" customHeight="1" thickBot="1">
      <c r="A25" s="84">
        <v>8</v>
      </c>
      <c r="B25" s="64" t="s">
        <v>19</v>
      </c>
      <c r="C25" s="8"/>
      <c r="D25" s="8"/>
      <c r="E25" s="88">
        <f>SUM(E11,E13,E15,E17,E19,E21,E23)</f>
        <v>17953891</v>
      </c>
      <c r="F25" s="76"/>
      <c r="G25" s="8"/>
      <c r="H25" s="77">
        <f>SUM(H11,H13,H15,H17,H19,H21,H23)</f>
        <v>1</v>
      </c>
      <c r="I25" s="68"/>
      <c r="J25" s="78"/>
      <c r="K25" s="68"/>
      <c r="L25" s="77">
        <f>SUM(L11:L23)</f>
        <v>3.2866353816323455E-3</v>
      </c>
      <c r="M25" s="32"/>
      <c r="N25" s="9"/>
      <c r="O25" s="7"/>
    </row>
    <row r="26" spans="1:15" ht="15" customHeight="1" thickTop="1">
      <c r="A26" s="87"/>
      <c r="B26" s="9"/>
      <c r="C26" s="9"/>
      <c r="D26" s="9"/>
      <c r="E26" s="9"/>
      <c r="F26" s="33"/>
      <c r="G26" s="9"/>
      <c r="H26" s="9"/>
      <c r="I26" s="11"/>
      <c r="J26" s="9"/>
      <c r="K26" s="9"/>
      <c r="L26" s="9"/>
      <c r="M26" s="9"/>
      <c r="N26" s="11"/>
    </row>
    <row r="27" spans="1:15" ht="15" customHeight="1" thickBot="1">
      <c r="A27" s="84">
        <v>9</v>
      </c>
      <c r="B27" s="8" t="s">
        <v>54</v>
      </c>
      <c r="C27" s="8"/>
      <c r="D27" s="8"/>
      <c r="E27" s="8"/>
      <c r="F27" s="8"/>
      <c r="G27" s="8"/>
      <c r="H27" s="8"/>
      <c r="I27" s="8"/>
      <c r="J27" s="8"/>
      <c r="K27" s="79" t="s">
        <v>44</v>
      </c>
      <c r="L27" s="89">
        <f>ROUND((0.0033*0.38432*852857000),-3)</f>
        <v>1082000</v>
      </c>
      <c r="M27" s="32"/>
    </row>
    <row r="28" spans="1:15" ht="15" customHeight="1" thickTop="1">
      <c r="A28" s="87"/>
      <c r="B28" s="9"/>
      <c r="C28" s="9"/>
      <c r="D28" s="9"/>
      <c r="E28" s="9"/>
      <c r="F28" s="9"/>
      <c r="G28" s="9"/>
      <c r="H28" s="9"/>
      <c r="I28" s="9"/>
      <c r="J28" s="9"/>
      <c r="K28" s="34"/>
      <c r="L28" s="32"/>
      <c r="M28" s="32"/>
    </row>
    <row r="29" spans="1:15" ht="15" customHeight="1">
      <c r="A29" s="87"/>
      <c r="B29" s="9"/>
      <c r="C29" s="9"/>
      <c r="D29" s="9"/>
      <c r="E29" s="9"/>
      <c r="F29" s="9"/>
      <c r="G29" s="9"/>
      <c r="H29" s="9"/>
      <c r="I29" s="9"/>
      <c r="J29" s="9"/>
      <c r="K29" s="34"/>
      <c r="L29" s="32"/>
      <c r="M29" s="32"/>
    </row>
    <row r="30" spans="1:15" ht="15" customHeight="1">
      <c r="A30" s="84">
        <v>10</v>
      </c>
      <c r="B30" s="8" t="s">
        <v>55</v>
      </c>
      <c r="C30" s="9"/>
      <c r="D30" s="9"/>
      <c r="E30" s="9"/>
      <c r="F30" s="9"/>
      <c r="G30" s="9"/>
      <c r="H30" s="9"/>
      <c r="I30" s="9"/>
      <c r="J30" s="9"/>
      <c r="K30" s="34"/>
      <c r="L30" s="32"/>
      <c r="M30" s="32"/>
    </row>
    <row r="31" spans="1:15" ht="15" customHeight="1">
      <c r="A31" s="87"/>
      <c r="B31" s="9"/>
      <c r="C31" s="9"/>
      <c r="D31" s="9"/>
      <c r="E31" s="9"/>
      <c r="F31" s="9"/>
      <c r="G31" s="9"/>
      <c r="H31" s="9"/>
      <c r="I31" s="9"/>
      <c r="J31" s="9"/>
      <c r="K31" s="34"/>
      <c r="L31" s="32"/>
      <c r="M31" s="32"/>
    </row>
    <row r="32" spans="1:15" ht="15" customHeight="1">
      <c r="A32" s="87"/>
      <c r="B32" s="9"/>
      <c r="C32" s="9"/>
      <c r="D32" s="9"/>
      <c r="E32" s="9"/>
      <c r="F32" s="9"/>
      <c r="G32" s="9"/>
      <c r="H32" s="9"/>
      <c r="I32" s="9"/>
      <c r="J32" s="9"/>
      <c r="K32" s="34"/>
      <c r="L32" s="32"/>
      <c r="M32" s="32"/>
    </row>
    <row r="33" spans="1:17" ht="15" customHeight="1">
      <c r="A33" s="84">
        <v>11</v>
      </c>
      <c r="B33" s="8" t="s">
        <v>56</v>
      </c>
      <c r="C33" s="9"/>
      <c r="D33" s="9"/>
      <c r="E33" s="9"/>
      <c r="F33" s="9"/>
      <c r="G33" s="9"/>
      <c r="H33" s="9"/>
      <c r="I33" s="9"/>
      <c r="J33" s="9"/>
      <c r="K33" s="34"/>
      <c r="L33" s="32"/>
      <c r="M33" s="32"/>
    </row>
    <row r="34" spans="1:17" ht="15" customHeight="1">
      <c r="A34" s="11"/>
      <c r="B34" s="9"/>
      <c r="C34" s="9"/>
      <c r="D34" s="9"/>
      <c r="E34" s="9"/>
      <c r="F34" s="9"/>
      <c r="G34" s="9"/>
      <c r="H34" s="9"/>
      <c r="I34" s="9"/>
      <c r="J34" s="9"/>
      <c r="K34" s="34"/>
      <c r="L34" s="32"/>
      <c r="M34" s="32"/>
    </row>
    <row r="35" spans="1:17" ht="15" customHeight="1">
      <c r="A35" s="11"/>
      <c r="B35" s="9"/>
      <c r="C35" s="9"/>
      <c r="D35" s="9"/>
      <c r="E35" s="9"/>
      <c r="F35" s="9"/>
      <c r="G35" s="9"/>
      <c r="H35" s="9"/>
      <c r="I35" s="9"/>
      <c r="J35" s="9"/>
      <c r="K35" s="34"/>
      <c r="L35" s="32"/>
      <c r="M35" s="32"/>
    </row>
    <row r="36" spans="1:17" ht="15" customHeight="1">
      <c r="A36" s="11"/>
      <c r="B36" s="9"/>
      <c r="C36" s="9"/>
      <c r="D36" s="9"/>
      <c r="E36" s="9"/>
      <c r="F36" s="9"/>
      <c r="G36" s="9"/>
      <c r="H36" s="9"/>
      <c r="I36" s="9"/>
      <c r="J36" s="9"/>
      <c r="K36" s="34"/>
      <c r="L36" s="32"/>
      <c r="M36" s="32"/>
    </row>
    <row r="37" spans="1:17" ht="15" customHeight="1">
      <c r="A37" s="11"/>
      <c r="B37" s="9"/>
      <c r="C37" s="9"/>
      <c r="D37" s="9"/>
      <c r="E37" s="9"/>
      <c r="F37" s="9"/>
      <c r="G37" s="9"/>
      <c r="H37" s="9"/>
      <c r="I37" s="9"/>
      <c r="J37" s="9"/>
      <c r="K37" s="34"/>
      <c r="L37" s="32"/>
      <c r="M37" s="32"/>
    </row>
    <row r="38" spans="1:17" ht="15" customHeight="1">
      <c r="A38" s="11"/>
      <c r="B38" s="9"/>
      <c r="C38" s="9"/>
      <c r="D38" s="9"/>
      <c r="E38" s="9"/>
      <c r="F38" s="9"/>
      <c r="G38" s="9"/>
      <c r="H38" s="9"/>
      <c r="I38" s="9"/>
      <c r="J38" s="9"/>
      <c r="K38" s="34"/>
      <c r="L38" s="32"/>
      <c r="M38" s="32"/>
    </row>
    <row r="39" spans="1:17" ht="15" customHeight="1">
      <c r="A39" s="11"/>
      <c r="B39" s="9"/>
      <c r="C39" s="9"/>
      <c r="D39" s="9"/>
      <c r="E39" s="9"/>
      <c r="F39" s="9"/>
      <c r="G39" s="9"/>
      <c r="H39" s="9"/>
      <c r="I39" s="9"/>
      <c r="J39" s="9"/>
      <c r="K39" s="34"/>
      <c r="L39" s="32"/>
      <c r="M39" s="32"/>
    </row>
    <row r="40" spans="1:17" ht="15" customHeight="1">
      <c r="A40" s="11"/>
      <c r="B40" s="9"/>
      <c r="C40" s="9"/>
      <c r="D40" s="9"/>
      <c r="E40" s="9"/>
      <c r="F40" s="9"/>
      <c r="G40" s="9"/>
      <c r="H40" s="9"/>
      <c r="I40" s="9"/>
      <c r="J40" s="9"/>
      <c r="K40" s="34"/>
      <c r="L40" s="32"/>
      <c r="M40" s="32"/>
    </row>
    <row r="41" spans="1:17" ht="15" customHeight="1">
      <c r="A41" s="11"/>
      <c r="B41" s="9"/>
      <c r="C41" s="9"/>
      <c r="D41" s="9"/>
      <c r="E41" s="9"/>
      <c r="F41" s="9"/>
      <c r="G41" s="9"/>
      <c r="H41" s="9"/>
      <c r="I41" s="9"/>
      <c r="J41" s="9"/>
      <c r="K41" s="34"/>
      <c r="L41" s="32"/>
      <c r="M41" s="32"/>
    </row>
    <row r="42" spans="1:17" ht="15" customHeight="1">
      <c r="A42" s="11"/>
      <c r="B42" s="9"/>
      <c r="C42" s="9"/>
      <c r="D42" s="9"/>
      <c r="E42" s="9"/>
      <c r="F42" s="9"/>
      <c r="G42" s="9"/>
      <c r="H42" s="9"/>
      <c r="I42" s="9"/>
      <c r="J42" s="9"/>
      <c r="K42" s="34"/>
      <c r="L42" s="32"/>
      <c r="M42" s="32"/>
    </row>
    <row r="43" spans="1:17" ht="1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7" ht="1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7" s="39" customFormat="1" ht="15" customHeight="1">
      <c r="A45" s="35" t="s">
        <v>33</v>
      </c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7" t="s">
        <v>34</v>
      </c>
      <c r="M45" s="37"/>
      <c r="N45" s="37"/>
      <c r="O45" s="37"/>
      <c r="P45" s="37"/>
      <c r="Q45" s="38"/>
    </row>
    <row r="46" spans="1:17" s="42" customFormat="1" ht="15" customHeight="1">
      <c r="A46" s="4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</row>
    <row r="47" spans="1:17" s="3" customFormat="1" ht="15" customHeight="1">
      <c r="A47" s="1"/>
      <c r="B47" s="2"/>
      <c r="E47" s="4"/>
      <c r="F47" s="4"/>
      <c r="G47" s="63"/>
      <c r="H47" s="17"/>
      <c r="I47" s="4"/>
      <c r="L47" s="5"/>
      <c r="M47" s="5"/>
      <c r="N47" s="5"/>
    </row>
    <row r="48" spans="1:17" ht="15" customHeight="1">
      <c r="A48" s="7"/>
      <c r="F48" s="92"/>
      <c r="G48" s="92"/>
      <c r="H48" s="92"/>
      <c r="I48" s="92"/>
      <c r="J48" s="92"/>
      <c r="L48" s="8"/>
      <c r="M48" s="8"/>
      <c r="N48" s="7"/>
    </row>
    <row r="49" spans="1:15" ht="15" customHeight="1">
      <c r="F49" s="93"/>
      <c r="G49" s="93"/>
      <c r="H49" s="93"/>
      <c r="I49" s="93"/>
      <c r="J49" s="93"/>
      <c r="L49" s="10"/>
      <c r="M49" s="8"/>
    </row>
    <row r="50" spans="1:15" ht="15" customHeight="1">
      <c r="A50" s="12"/>
      <c r="F50" s="93"/>
      <c r="G50" s="93"/>
      <c r="H50" s="93"/>
      <c r="I50" s="93"/>
      <c r="J50" s="93"/>
      <c r="L50" s="13"/>
      <c r="M50" s="8"/>
    </row>
    <row r="51" spans="1:15" ht="15" customHeight="1">
      <c r="F51" s="93"/>
      <c r="G51" s="93"/>
      <c r="H51" s="93"/>
      <c r="I51" s="93"/>
      <c r="J51" s="93"/>
      <c r="L51" s="43"/>
      <c r="M51" s="14"/>
      <c r="O51" s="15"/>
    </row>
    <row r="52" spans="1:15" s="3" customFormat="1" ht="15" customHeight="1">
      <c r="A52" s="1"/>
      <c r="E52" s="60"/>
      <c r="F52" s="94"/>
      <c r="G52" s="94"/>
      <c r="H52" s="94"/>
      <c r="I52" s="94"/>
      <c r="J52" s="94"/>
      <c r="L52" s="17"/>
      <c r="M52" s="17"/>
      <c r="N52" s="5"/>
    </row>
    <row r="53" spans="1:15" s="19" customFormat="1" ht="15" customHeight="1">
      <c r="A53" s="18"/>
      <c r="B53" s="91"/>
      <c r="C53" s="91"/>
      <c r="E53" s="20"/>
      <c r="F53" s="21"/>
      <c r="G53" s="21"/>
      <c r="H53" s="18"/>
      <c r="I53" s="21"/>
      <c r="J53" s="18"/>
      <c r="L53" s="18"/>
      <c r="M53" s="18"/>
    </row>
    <row r="54" spans="1:15" s="19" customFormat="1" ht="15" customHeight="1">
      <c r="B54" s="18"/>
      <c r="F54" s="21"/>
      <c r="G54" s="21"/>
      <c r="H54" s="18"/>
      <c r="I54" s="21"/>
      <c r="J54" s="18"/>
      <c r="L54" s="18"/>
      <c r="M54" s="18"/>
    </row>
    <row r="55" spans="1:15" s="60" customFormat="1" ht="15" customHeight="1">
      <c r="B55" s="90"/>
      <c r="C55" s="90"/>
      <c r="E55" s="44"/>
      <c r="F55" s="10"/>
      <c r="G55" s="10"/>
      <c r="H55" s="10"/>
      <c r="I55" s="10"/>
    </row>
    <row r="56" spans="1:15" s="42" customFormat="1" ht="15" customHeight="1">
      <c r="C56" s="45"/>
      <c r="D56" s="45"/>
      <c r="E56" s="45"/>
      <c r="F56" s="46"/>
      <c r="G56" s="46"/>
      <c r="H56" s="46"/>
      <c r="I56" s="46"/>
      <c r="J56" s="45"/>
      <c r="K56" s="45"/>
      <c r="L56" s="45"/>
      <c r="M56" s="45"/>
      <c r="N56" s="45"/>
    </row>
    <row r="57" spans="1:15" ht="15" customHeight="1">
      <c r="A57" s="64"/>
      <c r="B57" s="8"/>
      <c r="C57" s="8"/>
      <c r="D57" s="8"/>
      <c r="E57" s="81"/>
      <c r="F57" s="66"/>
      <c r="G57" s="8"/>
      <c r="H57" s="67"/>
      <c r="J57" s="67"/>
      <c r="K57" s="69"/>
      <c r="L57" s="67"/>
      <c r="M57" s="26"/>
    </row>
    <row r="58" spans="1:15" ht="15" customHeight="1">
      <c r="A58" s="7"/>
      <c r="B58" s="8"/>
      <c r="C58" s="8"/>
      <c r="D58" s="8"/>
      <c r="E58" s="81"/>
      <c r="F58" s="71"/>
      <c r="G58" s="8"/>
      <c r="H58" s="67"/>
      <c r="J58" s="67"/>
      <c r="K58" s="69"/>
      <c r="L58" s="74"/>
      <c r="M58" s="26"/>
    </row>
    <row r="59" spans="1:15" ht="15" customHeight="1">
      <c r="A59" s="64"/>
      <c r="B59" s="64"/>
      <c r="C59" s="8"/>
      <c r="D59" s="8"/>
      <c r="E59" s="81"/>
      <c r="F59" s="72"/>
      <c r="G59" s="8"/>
      <c r="H59" s="67"/>
      <c r="J59" s="67"/>
      <c r="K59" s="69"/>
      <c r="L59" s="67"/>
      <c r="M59" s="26"/>
      <c r="N59" s="29"/>
      <c r="O59" s="7"/>
    </row>
    <row r="60" spans="1:15" ht="15" customHeight="1">
      <c r="A60" s="8"/>
      <c r="B60" s="8"/>
      <c r="C60" s="8"/>
      <c r="D60" s="8"/>
      <c r="E60" s="81"/>
      <c r="F60" s="71"/>
      <c r="G60" s="8"/>
      <c r="H60" s="67"/>
      <c r="I60" s="68"/>
      <c r="J60" s="74"/>
      <c r="K60" s="74"/>
      <c r="L60" s="74"/>
      <c r="M60" s="26"/>
    </row>
    <row r="61" spans="1:15" ht="15" customHeight="1">
      <c r="A61" s="64"/>
      <c r="B61" s="64"/>
      <c r="C61" s="8"/>
      <c r="D61" s="8"/>
      <c r="E61" s="82"/>
      <c r="F61" s="72"/>
      <c r="G61" s="8"/>
      <c r="H61" s="67"/>
      <c r="I61" s="68"/>
      <c r="J61" s="74"/>
      <c r="K61" s="74"/>
      <c r="L61" s="74"/>
      <c r="M61" s="26"/>
      <c r="N61" s="29"/>
      <c r="O61" s="7"/>
    </row>
    <row r="62" spans="1:15" ht="15" customHeight="1">
      <c r="A62" s="8"/>
      <c r="B62" s="8"/>
      <c r="C62" s="8"/>
      <c r="D62" s="8"/>
      <c r="E62" s="81"/>
      <c r="F62" s="71"/>
      <c r="G62" s="8"/>
      <c r="H62" s="67"/>
      <c r="I62" s="68"/>
      <c r="J62" s="74"/>
      <c r="K62" s="74"/>
      <c r="L62" s="74"/>
      <c r="M62" s="26"/>
    </row>
    <row r="63" spans="1:15" ht="15" customHeight="1">
      <c r="A63" s="64"/>
      <c r="B63" s="64"/>
      <c r="C63" s="8"/>
      <c r="D63" s="8"/>
      <c r="E63" s="81"/>
      <c r="F63" s="71"/>
      <c r="G63" s="8"/>
      <c r="H63" s="67"/>
      <c r="I63" s="68"/>
      <c r="J63" s="74"/>
      <c r="K63" s="74"/>
      <c r="L63" s="74"/>
      <c r="M63" s="26"/>
    </row>
    <row r="64" spans="1:15" ht="15" customHeight="1">
      <c r="A64" s="8"/>
      <c r="B64" s="8"/>
      <c r="C64" s="8"/>
      <c r="D64" s="8"/>
      <c r="E64" s="81"/>
      <c r="F64" s="8"/>
      <c r="G64" s="8"/>
      <c r="H64" s="67"/>
      <c r="I64" s="68"/>
      <c r="J64" s="74"/>
      <c r="K64" s="74"/>
      <c r="L64" s="74"/>
      <c r="M64" s="26"/>
    </row>
    <row r="65" spans="1:15" ht="15" customHeight="1">
      <c r="A65" s="64"/>
      <c r="B65" s="64"/>
      <c r="C65" s="8"/>
      <c r="D65" s="8"/>
      <c r="E65" s="82"/>
      <c r="F65" s="8"/>
      <c r="G65" s="8"/>
      <c r="H65" s="67"/>
      <c r="I65" s="68"/>
      <c r="J65" s="74"/>
      <c r="K65" s="74"/>
      <c r="L65" s="74"/>
      <c r="M65" s="26"/>
    </row>
    <row r="66" spans="1:15" ht="15" customHeight="1">
      <c r="A66" s="8"/>
      <c r="B66" s="8"/>
      <c r="C66" s="8"/>
      <c r="D66" s="8"/>
      <c r="E66" s="82"/>
      <c r="F66" s="8"/>
      <c r="G66" s="8"/>
      <c r="H66" s="67"/>
      <c r="I66" s="68"/>
      <c r="J66" s="74"/>
      <c r="K66" s="74"/>
      <c r="L66" s="74"/>
      <c r="M66" s="26"/>
    </row>
    <row r="67" spans="1:15" ht="15" customHeight="1">
      <c r="A67" s="64"/>
      <c r="B67" s="64"/>
      <c r="C67" s="8"/>
      <c r="D67" s="8"/>
      <c r="E67" s="82"/>
      <c r="F67" s="8"/>
      <c r="G67" s="8"/>
      <c r="H67" s="67"/>
      <c r="I67" s="68"/>
      <c r="J67" s="74"/>
      <c r="K67" s="74"/>
      <c r="L67" s="74"/>
      <c r="M67" s="26"/>
    </row>
    <row r="68" spans="1:15" ht="15" customHeight="1">
      <c r="B68" s="8"/>
      <c r="C68" s="8"/>
      <c r="D68" s="8"/>
      <c r="E68" s="82"/>
      <c r="F68" s="8"/>
      <c r="G68" s="8"/>
      <c r="H68" s="67"/>
      <c r="I68" s="68"/>
      <c r="J68" s="74"/>
      <c r="K68" s="74"/>
      <c r="L68" s="74"/>
      <c r="M68" s="26"/>
    </row>
    <row r="69" spans="1:15" ht="15" customHeight="1">
      <c r="A69" s="64"/>
      <c r="B69" s="64"/>
      <c r="C69" s="8"/>
      <c r="D69" s="8"/>
      <c r="E69" s="82"/>
      <c r="F69" s="8"/>
      <c r="G69" s="8"/>
      <c r="H69" s="67"/>
      <c r="I69" s="68"/>
      <c r="J69" s="74"/>
      <c r="K69" s="74"/>
      <c r="L69" s="74"/>
      <c r="M69" s="26"/>
    </row>
    <row r="70" spans="1:15" ht="15" customHeight="1">
      <c r="A70" s="8"/>
      <c r="B70" s="8"/>
      <c r="C70" s="8"/>
      <c r="D70" s="8"/>
      <c r="E70" s="8"/>
      <c r="F70" s="64"/>
      <c r="G70" s="8"/>
      <c r="H70" s="67"/>
      <c r="I70" s="68"/>
      <c r="J70" s="74"/>
      <c r="K70" s="74"/>
      <c r="L70" s="67"/>
      <c r="M70" s="26"/>
      <c r="N70" s="11"/>
    </row>
    <row r="71" spans="1:15" ht="15" customHeight="1" thickBot="1">
      <c r="A71" s="64"/>
      <c r="B71" s="64"/>
      <c r="C71" s="8"/>
      <c r="D71" s="8"/>
      <c r="E71" s="75"/>
      <c r="F71" s="76"/>
      <c r="G71" s="8"/>
      <c r="H71" s="77"/>
      <c r="I71" s="68"/>
      <c r="J71" s="78"/>
      <c r="K71" s="74"/>
      <c r="L71" s="77"/>
      <c r="M71" s="32"/>
      <c r="N71" s="9"/>
      <c r="O71" s="7"/>
    </row>
    <row r="72" spans="1:15" ht="15" customHeight="1" thickTop="1">
      <c r="A72" s="8"/>
      <c r="B72" s="8"/>
      <c r="C72" s="8"/>
      <c r="D72" s="8"/>
      <c r="E72" s="8"/>
      <c r="F72" s="83"/>
      <c r="G72" s="8"/>
      <c r="H72" s="8"/>
      <c r="I72" s="64"/>
      <c r="J72" s="8"/>
      <c r="K72" s="8"/>
      <c r="L72" s="8"/>
      <c r="M72" s="9"/>
      <c r="N72" s="11"/>
    </row>
    <row r="73" spans="1:15" ht="15" customHeight="1" thickBot="1">
      <c r="A73" s="64"/>
      <c r="B73" s="8"/>
      <c r="C73" s="8"/>
      <c r="D73" s="8"/>
      <c r="E73" s="8"/>
      <c r="F73" s="8"/>
      <c r="G73" s="8"/>
      <c r="H73" s="8"/>
      <c r="I73" s="8"/>
      <c r="J73" s="8"/>
      <c r="K73" s="79"/>
      <c r="L73" s="80"/>
      <c r="M73" s="32"/>
    </row>
    <row r="74" spans="1:15" ht="15" customHeight="1" thickTop="1">
      <c r="A74" s="11"/>
      <c r="B74" s="9"/>
      <c r="C74" s="9"/>
      <c r="D74" s="9"/>
      <c r="E74" s="9"/>
      <c r="F74" s="9"/>
      <c r="G74" s="9"/>
      <c r="H74" s="9"/>
      <c r="I74" s="9"/>
      <c r="J74" s="9"/>
      <c r="K74" s="34"/>
      <c r="L74" s="32"/>
      <c r="M74" s="32"/>
    </row>
    <row r="75" spans="1:15" ht="15" customHeight="1">
      <c r="A75" s="11"/>
      <c r="B75" s="9"/>
      <c r="C75" s="9"/>
      <c r="D75" s="9"/>
      <c r="E75" s="9"/>
      <c r="F75" s="9"/>
      <c r="G75" s="9"/>
      <c r="H75" s="9"/>
      <c r="I75" s="9"/>
      <c r="J75" s="9"/>
      <c r="K75" s="34"/>
      <c r="L75" s="32"/>
      <c r="M75" s="32"/>
    </row>
    <row r="76" spans="1:15" ht="15" customHeight="1">
      <c r="A76" s="11"/>
      <c r="B76" s="9"/>
      <c r="C76" s="9"/>
      <c r="D76" s="9"/>
      <c r="E76" s="9"/>
      <c r="F76" s="9"/>
      <c r="G76" s="9"/>
      <c r="H76" s="9"/>
      <c r="I76" s="9"/>
      <c r="J76" s="9"/>
      <c r="K76" s="34"/>
      <c r="L76" s="32"/>
      <c r="M76" s="32"/>
    </row>
    <row r="77" spans="1:15" ht="15" customHeight="1">
      <c r="A77" s="11"/>
      <c r="B77" s="9"/>
      <c r="C77" s="9"/>
      <c r="D77" s="9"/>
      <c r="E77" s="9"/>
      <c r="F77" s="9"/>
      <c r="G77" s="9"/>
      <c r="H77" s="9"/>
      <c r="I77" s="9"/>
      <c r="K77" s="34"/>
      <c r="L77" s="32"/>
      <c r="M77" s="32"/>
    </row>
    <row r="78" spans="1:15" ht="15" customHeight="1">
      <c r="A78" s="11"/>
      <c r="B78" s="9"/>
      <c r="C78" s="9"/>
      <c r="D78" s="9"/>
      <c r="E78" s="9"/>
      <c r="F78" s="9"/>
      <c r="G78" s="9"/>
      <c r="H78" s="9"/>
      <c r="I78" s="9"/>
      <c r="K78" s="34"/>
      <c r="L78" s="32"/>
      <c r="M78" s="32"/>
    </row>
    <row r="79" spans="1:15" ht="15" customHeight="1">
      <c r="A79" s="11"/>
      <c r="B79" s="9"/>
      <c r="C79" s="9"/>
      <c r="D79" s="9"/>
      <c r="E79" s="9"/>
      <c r="F79" s="9"/>
      <c r="G79" s="9"/>
      <c r="H79" s="9"/>
      <c r="I79" s="9"/>
      <c r="K79" s="34"/>
      <c r="L79" s="32"/>
      <c r="M79" s="32"/>
    </row>
    <row r="80" spans="1:15" ht="15" customHeight="1">
      <c r="A80" s="11"/>
      <c r="B80" s="9"/>
      <c r="C80" s="9"/>
      <c r="D80" s="9"/>
      <c r="E80" s="9"/>
      <c r="F80" s="9"/>
      <c r="G80" s="9"/>
      <c r="H80" s="9"/>
      <c r="I80" s="9"/>
      <c r="K80" s="34"/>
      <c r="L80" s="32"/>
      <c r="M80" s="32"/>
    </row>
    <row r="81" spans="1:17" ht="15" customHeight="1">
      <c r="A81" s="11"/>
      <c r="B81" s="9"/>
      <c r="C81" s="9"/>
      <c r="D81" s="9"/>
      <c r="E81" s="9"/>
      <c r="F81" s="9"/>
      <c r="G81" s="9"/>
      <c r="H81" s="9"/>
      <c r="I81" s="9"/>
      <c r="J81" s="9"/>
      <c r="K81" s="34"/>
      <c r="L81" s="32"/>
      <c r="M81" s="32"/>
    </row>
    <row r="82" spans="1:17" ht="15" customHeight="1">
      <c r="A82" s="11"/>
      <c r="B82" s="9"/>
      <c r="C82" s="9"/>
      <c r="D82" s="9"/>
      <c r="E82" s="9"/>
      <c r="F82" s="9"/>
      <c r="G82" s="9"/>
      <c r="H82" s="9"/>
      <c r="I82" s="9"/>
      <c r="J82" s="57"/>
      <c r="K82" s="34"/>
      <c r="L82" s="32"/>
      <c r="M82" s="32"/>
    </row>
    <row r="83" spans="1:17" ht="15" customHeight="1">
      <c r="A83" s="11"/>
      <c r="B83" s="9"/>
      <c r="C83" s="9"/>
      <c r="D83" s="9"/>
      <c r="E83" s="9"/>
      <c r="F83" s="9"/>
      <c r="G83" s="9"/>
      <c r="H83" s="9"/>
      <c r="I83" s="9"/>
      <c r="J83" s="57"/>
      <c r="K83" s="34"/>
      <c r="L83" s="32"/>
      <c r="M83" s="32"/>
    </row>
    <row r="84" spans="1:17" ht="15" customHeight="1">
      <c r="A84" s="11"/>
      <c r="B84" s="9"/>
      <c r="C84" s="9"/>
      <c r="D84" s="9"/>
      <c r="E84" s="9"/>
      <c r="F84" s="9"/>
      <c r="G84" s="9"/>
      <c r="H84" s="9"/>
      <c r="I84" s="9"/>
      <c r="J84" s="61"/>
      <c r="K84" s="34"/>
      <c r="L84" s="32"/>
      <c r="M84" s="32"/>
    </row>
    <row r="85" spans="1:17" ht="15" customHeight="1">
      <c r="A85" s="11"/>
      <c r="B85" s="9"/>
      <c r="C85" s="9"/>
      <c r="D85" s="9"/>
      <c r="E85" s="9"/>
      <c r="F85" s="9"/>
      <c r="G85" s="9"/>
      <c r="H85" s="9"/>
      <c r="I85" s="9"/>
      <c r="J85" s="62"/>
      <c r="K85" s="34"/>
      <c r="L85" s="32"/>
      <c r="M85" s="32"/>
    </row>
    <row r="86" spans="1:17" ht="15" customHeight="1">
      <c r="A86" s="11"/>
      <c r="B86" s="9"/>
      <c r="C86" s="9"/>
      <c r="D86" s="9"/>
      <c r="E86" s="9"/>
      <c r="F86" s="9"/>
      <c r="G86" s="9"/>
      <c r="H86" s="9"/>
      <c r="I86" s="9"/>
      <c r="J86" s="9"/>
      <c r="K86" s="34"/>
      <c r="L86" s="32"/>
      <c r="M86" s="32"/>
    </row>
    <row r="87" spans="1:17" ht="15" customHeight="1">
      <c r="A87" s="11"/>
      <c r="B87" s="9"/>
      <c r="C87" s="9"/>
      <c r="D87" s="9"/>
      <c r="E87" s="9"/>
      <c r="F87" s="9"/>
      <c r="G87" s="9"/>
      <c r="H87" s="9"/>
      <c r="I87" s="9"/>
      <c r="J87" s="9"/>
      <c r="K87" s="34"/>
      <c r="L87" s="32"/>
      <c r="M87" s="32"/>
    </row>
    <row r="88" spans="1:17" ht="1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7" ht="1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7" s="39" customFormat="1" ht="1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8"/>
    </row>
    <row r="91" spans="1:17" s="42" customFormat="1" ht="15" customHeight="1">
      <c r="A91" s="40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</row>
    <row r="92" spans="1:17" s="42" customFormat="1" ht="15" customHeight="1"/>
  </sheetData>
  <mergeCells count="6">
    <mergeCell ref="F2:J6"/>
    <mergeCell ref="F48:J52"/>
    <mergeCell ref="B53:C53"/>
    <mergeCell ref="B55:C55"/>
    <mergeCell ref="B7:C7"/>
    <mergeCell ref="B9:C9"/>
  </mergeCells>
  <pageMargins left="0.75" right="0.5" top="1" bottom="0.5" header="0.5" footer="0.25"/>
  <pageSetup scale="78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6"/>
  <sheetViews>
    <sheetView topLeftCell="A4" workbookViewId="0">
      <selection activeCell="D38" sqref="D38:D39"/>
    </sheetView>
  </sheetViews>
  <sheetFormatPr defaultRowHeight="12"/>
  <cols>
    <col min="5" max="5" width="14.25" bestFit="1" customWidth="1"/>
  </cols>
  <sheetData>
    <row r="1" spans="1:12" ht="19.5">
      <c r="A1" s="97">
        <v>1</v>
      </c>
      <c r="B1" s="98" t="s">
        <v>12</v>
      </c>
      <c r="C1" s="98"/>
      <c r="D1" s="98"/>
      <c r="E1" s="99">
        <v>1758120.0581800004</v>
      </c>
      <c r="F1" s="97"/>
      <c r="G1" s="98"/>
      <c r="H1" s="100">
        <v>9.7924180361677826E-2</v>
      </c>
      <c r="I1" s="101"/>
      <c r="J1" s="100">
        <v>3.3013711566481384E-2</v>
      </c>
      <c r="K1" s="100"/>
      <c r="L1" s="100">
        <v>3.2328406458445322E-3</v>
      </c>
    </row>
    <row r="2" spans="1:12" ht="19.5">
      <c r="A2" s="102"/>
      <c r="B2" s="98"/>
      <c r="C2" s="98"/>
      <c r="D2" s="98"/>
      <c r="E2" s="98"/>
      <c r="F2" s="98"/>
      <c r="G2" s="98"/>
      <c r="H2" s="100"/>
      <c r="I2" s="101"/>
      <c r="J2" s="100"/>
      <c r="K2" s="100"/>
      <c r="L2" s="100"/>
    </row>
    <row r="3" spans="1:12" ht="19.5">
      <c r="A3" s="97">
        <v>2</v>
      </c>
      <c r="B3" s="97" t="s">
        <v>13</v>
      </c>
      <c r="C3" s="98"/>
      <c r="D3" s="98"/>
      <c r="E3" s="99">
        <v>297905.70923153841</v>
      </c>
      <c r="F3" s="103"/>
      <c r="G3" s="98"/>
      <c r="H3" s="100">
        <v>1.6592821557227241E-2</v>
      </c>
      <c r="I3" s="101"/>
      <c r="J3" s="100">
        <v>3.017155771598229E-3</v>
      </c>
      <c r="K3" s="100"/>
      <c r="L3" s="100">
        <v>5.0063127328487684E-5</v>
      </c>
    </row>
    <row r="4" spans="1:12" ht="19.5">
      <c r="A4" s="98"/>
      <c r="B4" s="98"/>
      <c r="C4" s="98"/>
      <c r="D4" s="98"/>
      <c r="E4" s="98"/>
      <c r="F4" s="98"/>
      <c r="G4" s="98"/>
      <c r="H4" s="100"/>
      <c r="I4" s="101"/>
      <c r="J4" s="100"/>
      <c r="K4" s="100"/>
      <c r="L4" s="100"/>
    </row>
    <row r="5" spans="1:12" ht="19.5">
      <c r="A5" s="97">
        <v>3</v>
      </c>
      <c r="B5" s="97" t="s">
        <v>14</v>
      </c>
      <c r="C5" s="98"/>
      <c r="D5" s="98"/>
      <c r="E5" s="99">
        <v>0</v>
      </c>
      <c r="F5" s="103"/>
      <c r="G5" s="98"/>
      <c r="H5" s="100">
        <v>0</v>
      </c>
      <c r="I5" s="101"/>
      <c r="J5" s="100"/>
      <c r="K5" s="100"/>
      <c r="L5" s="100">
        <v>0</v>
      </c>
    </row>
    <row r="6" spans="1:12" ht="19.5">
      <c r="A6" s="98"/>
      <c r="B6" s="98"/>
      <c r="C6" s="98"/>
      <c r="D6" s="98"/>
      <c r="E6" s="98"/>
      <c r="F6" s="98"/>
      <c r="G6" s="98"/>
      <c r="H6" s="100"/>
      <c r="I6" s="101"/>
      <c r="J6" s="100"/>
      <c r="K6" s="100"/>
      <c r="L6" s="100"/>
    </row>
    <row r="7" spans="1:12" ht="19.5">
      <c r="A7" s="97">
        <v>4</v>
      </c>
      <c r="B7" s="97" t="s">
        <v>15</v>
      </c>
      <c r="C7" s="98"/>
      <c r="D7" s="98"/>
      <c r="E7" s="99">
        <v>15897865.209122308</v>
      </c>
      <c r="F7" s="98"/>
      <c r="G7" s="98"/>
      <c r="H7" s="100">
        <v>0.88548299808109499</v>
      </c>
      <c r="I7" s="101"/>
      <c r="J7" s="100"/>
      <c r="K7" s="100"/>
      <c r="L7" s="100">
        <v>0</v>
      </c>
    </row>
    <row r="8" spans="1:12" ht="19.5">
      <c r="A8" s="98"/>
      <c r="B8" s="98"/>
      <c r="C8" s="98"/>
      <c r="D8" s="98"/>
      <c r="E8" s="98"/>
      <c r="F8" s="98"/>
      <c r="G8" s="98"/>
      <c r="H8" s="100"/>
      <c r="I8" s="101"/>
      <c r="J8" s="100"/>
      <c r="K8" s="100"/>
      <c r="L8" s="100"/>
    </row>
    <row r="9" spans="1:12" ht="19.5">
      <c r="A9" s="97">
        <v>5</v>
      </c>
      <c r="B9" s="97" t="s">
        <v>16</v>
      </c>
      <c r="C9" s="98"/>
      <c r="D9" s="98"/>
      <c r="E9" s="99">
        <v>0</v>
      </c>
      <c r="F9" s="98"/>
      <c r="G9" s="98"/>
      <c r="H9" s="100">
        <v>0</v>
      </c>
      <c r="I9" s="101"/>
      <c r="J9" s="100"/>
      <c r="K9" s="100"/>
      <c r="L9" s="100">
        <v>0</v>
      </c>
    </row>
    <row r="10" spans="1:12" ht="19.5">
      <c r="A10" s="98"/>
      <c r="B10" s="98"/>
      <c r="C10" s="98"/>
      <c r="D10" s="98"/>
      <c r="E10" s="98"/>
      <c r="F10" s="98"/>
      <c r="G10" s="98"/>
      <c r="H10" s="100"/>
      <c r="I10" s="101"/>
      <c r="J10" s="100"/>
      <c r="K10" s="100"/>
      <c r="L10" s="100"/>
    </row>
    <row r="11" spans="1:12" ht="19.5">
      <c r="A11" s="97">
        <v>6</v>
      </c>
      <c r="B11" s="97" t="s">
        <v>17</v>
      </c>
      <c r="C11" s="98"/>
      <c r="D11" s="98"/>
      <c r="E11" s="99">
        <v>0</v>
      </c>
      <c r="F11" s="98"/>
      <c r="G11" s="98"/>
      <c r="H11" s="100">
        <v>0</v>
      </c>
      <c r="I11" s="101"/>
      <c r="J11" s="100"/>
      <c r="K11" s="100"/>
      <c r="L11" s="100">
        <v>0</v>
      </c>
    </row>
    <row r="12" spans="1:12" ht="19.5">
      <c r="A12" s="104"/>
      <c r="B12" s="98"/>
      <c r="C12" s="98"/>
      <c r="D12" s="98"/>
      <c r="E12" s="98"/>
      <c r="F12" s="98"/>
      <c r="G12" s="98"/>
      <c r="H12" s="100"/>
      <c r="I12" s="101"/>
      <c r="J12" s="100"/>
      <c r="K12" s="100"/>
      <c r="L12" s="100"/>
    </row>
    <row r="13" spans="1:12" ht="19.5">
      <c r="A13" s="97">
        <v>7</v>
      </c>
      <c r="B13" s="97" t="s">
        <v>18</v>
      </c>
      <c r="C13" s="98"/>
      <c r="D13" s="98"/>
      <c r="E13" s="99">
        <v>0</v>
      </c>
      <c r="F13" s="98"/>
      <c r="G13" s="98"/>
      <c r="H13" s="100">
        <v>0</v>
      </c>
      <c r="I13" s="101"/>
      <c r="J13" s="100"/>
      <c r="K13" s="100"/>
      <c r="L13" s="100">
        <v>0</v>
      </c>
    </row>
    <row r="14" spans="1:12" ht="19.5">
      <c r="A14" s="98"/>
      <c r="B14" s="98"/>
      <c r="C14" s="98"/>
      <c r="D14" s="98"/>
      <c r="E14" s="98"/>
      <c r="F14" s="97"/>
      <c r="G14" s="98"/>
      <c r="H14" s="101"/>
      <c r="I14" s="101"/>
      <c r="J14" s="100"/>
      <c r="K14" s="100"/>
      <c r="L14" s="100"/>
    </row>
    <row r="15" spans="1:12" ht="20.25" thickBot="1">
      <c r="A15" s="97">
        <v>8</v>
      </c>
      <c r="B15" s="97" t="s">
        <v>19</v>
      </c>
      <c r="C15" s="98"/>
      <c r="D15" s="98"/>
      <c r="E15" s="99">
        <v>17953890.976533845</v>
      </c>
      <c r="F15" s="105"/>
      <c r="G15" s="98"/>
      <c r="H15" s="106">
        <v>1</v>
      </c>
      <c r="I15" s="101"/>
      <c r="J15" s="107">
        <v>0</v>
      </c>
      <c r="K15" s="100"/>
      <c r="L15" s="107">
        <v>0</v>
      </c>
    </row>
    <row r="16" spans="1:12" ht="12.75" thickTop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H11"/>
  <sheetViews>
    <sheetView workbookViewId="0">
      <selection activeCell="D27" sqref="D27:D29"/>
    </sheetView>
  </sheetViews>
  <sheetFormatPr defaultRowHeight="12"/>
  <cols>
    <col min="4" max="4" width="8.375" bestFit="1" customWidth="1"/>
    <col min="7" max="7" width="11.25" bestFit="1" customWidth="1"/>
    <col min="8" max="8" width="9.75" bestFit="1" customWidth="1"/>
  </cols>
  <sheetData>
    <row r="1" spans="2:8" ht="15.75">
      <c r="G1" s="108" t="s">
        <v>58</v>
      </c>
    </row>
    <row r="2" spans="2:8" ht="15.75">
      <c r="C2" s="108" t="s">
        <v>19</v>
      </c>
      <c r="D2" s="108" t="s">
        <v>59</v>
      </c>
      <c r="E2" s="108" t="s">
        <v>60</v>
      </c>
      <c r="F2" s="108" t="s">
        <v>61</v>
      </c>
      <c r="G2" s="108" t="s">
        <v>62</v>
      </c>
      <c r="H2" s="108" t="s">
        <v>58</v>
      </c>
    </row>
    <row r="3" spans="2:8" ht="15.75">
      <c r="C3" s="109" t="s">
        <v>63</v>
      </c>
      <c r="D3" s="109" t="s">
        <v>64</v>
      </c>
      <c r="E3" s="109" t="s">
        <v>65</v>
      </c>
      <c r="F3" s="109" t="s">
        <v>65</v>
      </c>
      <c r="G3" s="109" t="s">
        <v>66</v>
      </c>
      <c r="H3" s="109" t="s">
        <v>67</v>
      </c>
    </row>
    <row r="4" spans="2:8">
      <c r="B4" t="s">
        <v>68</v>
      </c>
      <c r="C4" s="110">
        <v>17994</v>
      </c>
      <c r="D4" s="111">
        <v>0.36010110207667506</v>
      </c>
      <c r="E4" s="111">
        <v>2.3406571634983879E-2</v>
      </c>
      <c r="F4" s="111">
        <v>0.12603538572683626</v>
      </c>
      <c r="G4" s="111">
        <v>2.9323049175040243E-2</v>
      </c>
      <c r="H4" s="112">
        <v>0.13709971293840717</v>
      </c>
    </row>
    <row r="5" spans="2:8">
      <c r="B5" t="s">
        <v>69</v>
      </c>
      <c r="C5" s="110">
        <v>25914</v>
      </c>
      <c r="D5" s="111">
        <v>0.51859841942952967</v>
      </c>
      <c r="E5" s="111">
        <v>2.9352670539711377E-2</v>
      </c>
      <c r="F5" s="111">
        <v>0.18150944680033537</v>
      </c>
      <c r="G5" s="111">
        <v>4.2143005972667215E-2</v>
      </c>
      <c r="H5" s="112">
        <v>0.20058868265114776</v>
      </c>
    </row>
    <row r="6" spans="2:8">
      <c r="B6" t="s">
        <v>70</v>
      </c>
      <c r="C6" s="110">
        <v>3585</v>
      </c>
      <c r="D6" s="111">
        <v>7.1744050847220187E-2</v>
      </c>
      <c r="E6" s="111">
        <v>3.9459227965971105E-3</v>
      </c>
      <c r="F6" s="111">
        <v>2.5110417796527063E-2</v>
      </c>
      <c r="G6" s="111">
        <v>5.8322084134658676E-3</v>
      </c>
      <c r="H6" s="112">
        <v>2.7675267614315185E-2</v>
      </c>
    </row>
    <row r="7" spans="2:8">
      <c r="B7" t="s">
        <v>71</v>
      </c>
      <c r="C7" s="110">
        <v>2476.3000000000002</v>
      </c>
      <c r="D7" s="111">
        <v>4.9556427646574995E-2</v>
      </c>
      <c r="E7" s="111">
        <v>2.4778213823287501E-3</v>
      </c>
      <c r="F7" s="111">
        <v>1.7344749676301247E-2</v>
      </c>
      <c r="G7" s="111">
        <v>4.0329640274128315E-3</v>
      </c>
      <c r="H7" s="112">
        <v>1.8955333574814933E-2</v>
      </c>
    </row>
    <row r="8" spans="2:8" ht="15.75">
      <c r="B8" t="s">
        <v>19</v>
      </c>
      <c r="C8" s="113">
        <v>49969.3</v>
      </c>
      <c r="D8" s="114">
        <v>1</v>
      </c>
      <c r="E8" s="114">
        <v>5.9182986353621118E-2</v>
      </c>
      <c r="F8" s="114">
        <v>0.34999999999999992</v>
      </c>
      <c r="G8" s="114">
        <v>8.1331227588586158E-2</v>
      </c>
      <c r="H8" s="115">
        <v>0.38431899677868508</v>
      </c>
    </row>
    <row r="11" spans="2:8" ht="15.75">
      <c r="B11" s="116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MFR C-24 Period End</vt:lpstr>
      <vt:lpstr>MFR G-14 Average Balance</vt:lpstr>
      <vt:lpstr>PD Adj</vt:lpstr>
      <vt:lpstr>System Weight</vt:lpstr>
      <vt:lpstr>'MFR C-24 Period End'!Print_Area</vt:lpstr>
      <vt:lpstr>'MFR G-14 Average Balance'!Print_Area</vt:lpstr>
      <vt:lpstr>'MFR C-24 Period End'!Print_Area_MI</vt:lpstr>
      <vt:lpstr>'MFR G-14 Average Balance'!Print_Area_MI</vt:lpstr>
    </vt:vector>
  </TitlesOfParts>
  <Company>Southern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EFCOOPER</dc:creator>
  <cp:lastModifiedBy>RJBULLAR</cp:lastModifiedBy>
  <cp:lastPrinted>2011-07-04T01:07:13Z</cp:lastPrinted>
  <dcterms:created xsi:type="dcterms:W3CDTF">2001-03-19T14:38:21Z</dcterms:created>
  <dcterms:modified xsi:type="dcterms:W3CDTF">2011-07-30T13:45:19Z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1780736109</vt:i4>
  </property>
  <property fmtid="{D5CDD505-2E9C-101B-9397-08002B2CF9AE}" pid="3" name="_NewReviewCycle">
    <vt:lpwstr/>
  </property>
  <property fmtid="{D5CDD505-2E9C-101B-9397-08002B2CF9AE}" pid="4" name="_EmailSubject">
    <vt:lpwstr>G MFRs</vt:lpwstr>
  </property>
  <property fmtid="{D5CDD505-2E9C-101B-9397-08002B2CF9AE}" pid="5" name="_AuthorEmail">
    <vt:lpwstr>WGBUCK@southernco.com</vt:lpwstr>
  </property>
  <property fmtid="{D5CDD505-2E9C-101B-9397-08002B2CF9AE}" pid="6" name="_AuthorEmailDisplayName">
    <vt:lpwstr>Buck, William G., III</vt:lpwstr>
  </property>
  <property fmtid="{D5CDD505-2E9C-101B-9397-08002B2CF9AE}" pid="7" name="_PreviousAdHocReviewCycleID">
    <vt:i4>-144794164</vt:i4>
  </property>
  <property fmtid="{D5CDD505-2E9C-101B-9397-08002B2CF9AE}" pid="8" name="_ReviewingToolsShownOnce">
    <vt:lpwstr/>
  </property>
</Properties>
</file>