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150" windowWidth="15210" windowHeight="7890" tabRatio="813" firstSheet="15" activeTab="17"/>
  </bookViews>
  <sheets>
    <sheet name="1" sheetId="5" r:id="rId1"/>
    <sheet name="2" sheetId="42" r:id="rId2"/>
    <sheet name="3" sheetId="39" r:id="rId3"/>
    <sheet name="4" sheetId="46" r:id="rId4"/>
    <sheet name="5" sheetId="8" r:id="rId5"/>
    <sheet name="6" sheetId="41" r:id="rId6"/>
    <sheet name="7" sheetId="9" r:id="rId7"/>
    <sheet name="8" sheetId="10" r:id="rId8"/>
    <sheet name="9" sheetId="44" r:id="rId9"/>
    <sheet name="10, 1 of 2" sheetId="12" r:id="rId10"/>
    <sheet name="10, 2 of 2" sheetId="13" r:id="rId11"/>
    <sheet name="11" sheetId="14" r:id="rId12"/>
    <sheet name="12, 1 of 3" sheetId="15" r:id="rId13"/>
    <sheet name="12, 2 of 3" sheetId="16" r:id="rId14"/>
    <sheet name="12, 3 of 3" sheetId="17" r:id="rId15"/>
    <sheet name="13" sheetId="18" r:id="rId16"/>
    <sheet name="14" sheetId="20" r:id="rId17"/>
    <sheet name="15" sheetId="19" r:id="rId18"/>
    <sheet name="16" sheetId="21" r:id="rId19"/>
    <sheet name="17" sheetId="22" r:id="rId20"/>
    <sheet name="18" sheetId="23" r:id="rId21"/>
    <sheet name="19" sheetId="24" r:id="rId22"/>
    <sheet name="20" sheetId="25" r:id="rId23"/>
    <sheet name="21, 1 of 5" sheetId="26" r:id="rId24"/>
    <sheet name="21, 2 of 5" sheetId="27" r:id="rId25"/>
    <sheet name="21, 3 of 5" sheetId="28" r:id="rId26"/>
    <sheet name="21, 4 of 5" sheetId="29" r:id="rId27"/>
    <sheet name="21, 5 of 5" sheetId="30" r:id="rId28"/>
    <sheet name="22" sheetId="31" r:id="rId29"/>
    <sheet name="23" sheetId="32" r:id="rId30"/>
    <sheet name="24" sheetId="33" r:id="rId31"/>
    <sheet name="25 (PY &amp; TY)" sheetId="45" r:id="rId32"/>
    <sheet name="GULF - Expenditures by Project" sheetId="35" state="hidden" r:id="rId33"/>
    <sheet name="Sch 1, 1 of 2" sheetId="47" r:id="rId34"/>
    <sheet name="Sch 1, 2 of 2" sheetId="48" r:id="rId35"/>
    <sheet name="Sch 2, 1 of 2" sheetId="49" r:id="rId36"/>
    <sheet name="Sch 2, 2 of 2" sheetId="50" r:id="rId37"/>
    <sheet name="Sch 3, 1 of 2" sheetId="51" r:id="rId38"/>
    <sheet name="Sch 3, 2 of 2" sheetId="52" r:id="rId39"/>
  </sheets>
  <externalReferences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\0" localSheetId="3">#REF!</definedName>
    <definedName name="\0">#REF!</definedName>
    <definedName name="\M" localSheetId="31">#REF!</definedName>
    <definedName name="\M" localSheetId="3">#REF!</definedName>
    <definedName name="\M" localSheetId="4">#REF!</definedName>
    <definedName name="\M" localSheetId="8">#REF!</definedName>
    <definedName name="\M">#REF!</definedName>
    <definedName name="_1">#REF!</definedName>
    <definedName name="_2">#REF!</definedName>
    <definedName name="_Key1" hidden="1">#REF!</definedName>
    <definedName name="_Order1" hidden="1">255</definedName>
    <definedName name="_Sort" localSheetId="3" hidden="1">#REF!</definedName>
    <definedName name="_Sort" hidden="1">#REF!</definedName>
    <definedName name="A" localSheetId="3">#REF!</definedName>
    <definedName name="A">#REF!</definedName>
    <definedName name="acct" localSheetId="3">#REF!</definedName>
    <definedName name="acct">#REF!</definedName>
    <definedName name="Analyst_Completion_Date">[1]Admin!$B$9</definedName>
    <definedName name="ARO_Actual_Balances">'[2]Sch 75B-ARO &amp; Base Coal Balance'!$N$7:$R$75</definedName>
    <definedName name="B" localSheetId="3">#REF!</definedName>
    <definedName name="B">#REF!</definedName>
    <definedName name="BUYOUT" localSheetId="3">#REF!</definedName>
    <definedName name="BUYOUT">#REF!</definedName>
    <definedName name="C_" localSheetId="3">#REF!</definedName>
    <definedName name="C_">#REF!</definedName>
    <definedName name="CALC">#REF!</definedName>
    <definedName name="CBTU">#REF!</definedName>
    <definedName name="CCOST">#REF!</definedName>
    <definedName name="CKWH">#REF!</definedName>
    <definedName name="COPY">#REF!</definedName>
    <definedName name="CQTY">#REF!</definedName>
    <definedName name="CTBTU">#REF!</definedName>
    <definedName name="CTCOST">#REF!</definedName>
    <definedName name="CTKWH">#REF!</definedName>
    <definedName name="CTQTY">#REF!</definedName>
    <definedName name="D">#REF!</definedName>
    <definedName name="DATAA" localSheetId="4">#REF!</definedName>
    <definedName name="DATAA">#REF!</definedName>
    <definedName name="DATAB" localSheetId="4">#REF!</definedName>
    <definedName name="DATAB">#REF!</definedName>
    <definedName name="DATAC" localSheetId="4">#REF!</definedName>
    <definedName name="DATAC">#REF!</definedName>
    <definedName name="DATAD" localSheetId="4">#REF!</definedName>
    <definedName name="DATAD">#REF!</definedName>
    <definedName name="DATAE" localSheetId="4">#REF!</definedName>
    <definedName name="DATAE">#REF!</definedName>
    <definedName name="DATAF" localSheetId="4">#REF!</definedName>
    <definedName name="DATAF">#REF!</definedName>
    <definedName name="DATAG" localSheetId="4">#REF!</definedName>
    <definedName name="DATAG">#REF!</definedName>
    <definedName name="DATAH" localSheetId="4">#REF!</definedName>
    <definedName name="DATAH">#REF!</definedName>
    <definedName name="DATAI" localSheetId="4">#REF!</definedName>
    <definedName name="DATAI">#REF!</definedName>
    <definedName name="DATAJ" localSheetId="4">#REF!</definedName>
    <definedName name="DATAJ">#REF!</definedName>
    <definedName name="DATAK" localSheetId="4">#REF!</definedName>
    <definedName name="DATAK">#REF!</definedName>
    <definedName name="DATAL" localSheetId="4">#REF!</definedName>
    <definedName name="DATAL">#REF!</definedName>
    <definedName name="DATAM" localSheetId="4">#REF!</definedName>
    <definedName name="DATAM">#REF!</definedName>
    <definedName name="DATAN" localSheetId="4">#REF!</definedName>
    <definedName name="DATAN">#REF!</definedName>
    <definedName name="DATAO" localSheetId="4">#REF!</definedName>
    <definedName name="DATAO">#REF!</definedName>
    <definedName name="DBTU">[3]Jan02!#REF!</definedName>
    <definedName name="DCOST">[3]Jan02!#REF!</definedName>
    <definedName name="DKWH">[3]Jan02!#REF!</definedName>
    <definedName name="DQTY">[3]Jan02!#REF!</definedName>
    <definedName name="FebActuals" localSheetId="3">#REF!</definedName>
    <definedName name="FebActuals">#REF!</definedName>
    <definedName name="ferc" localSheetId="3">#REF!</definedName>
    <definedName name="ferc">#REF!</definedName>
    <definedName name="FM_DATA" localSheetId="4">#REF!</definedName>
    <definedName name="FM_DATA">#REF!</definedName>
    <definedName name="FORECAST" localSheetId="4">#REF!</definedName>
    <definedName name="FORECAST">#REF!</definedName>
    <definedName name="Historical_Year">[1]Admin!$B$6</definedName>
    <definedName name="I" localSheetId="3">#REF!</definedName>
    <definedName name="I">#REF!</definedName>
    <definedName name="INPUTRANGE" localSheetId="3">#REF!</definedName>
    <definedName name="INPUTRANGE">#REF!</definedName>
    <definedName name="Inter1">[4]INVOICE!A$92,[4]INVOICE!A$95,[4]INVOICE!A$98:A$99,[4]INVOICE!XFC$74:XFD$74,[4]INVOICE!XFC$67:XFC$68,[4]INVOICE!A$67:A$68,[4]INVOICE!A$63,[4]INVOICE!XFC$58,[4]INVOICE!A$58,[4]INVOICE!XFD$11:XFD$26,[4]INVOICE!A$13:A$15,[4]INVOICE!XFD$4:A$7,[4]INVOICE!B$6</definedName>
    <definedName name="janmacro" localSheetId="3">#REF!</definedName>
    <definedName name="janmacro">#REF!</definedName>
    <definedName name="loc" localSheetId="3">#REF!</definedName>
    <definedName name="loc">#REF!</definedName>
    <definedName name="M" localSheetId="4">#REF!</definedName>
    <definedName name="M">#REF!</definedName>
    <definedName name="MAIN">#REF!</definedName>
    <definedName name="MODEL" localSheetId="4">#REF!</definedName>
    <definedName name="MODEL">#REF!</definedName>
    <definedName name="MODELA" localSheetId="4">#REF!</definedName>
    <definedName name="MODELA">#REF!</definedName>
    <definedName name="MODELB" localSheetId="4">#REF!</definedName>
    <definedName name="MODELB">#REF!</definedName>
    <definedName name="MODELC" localSheetId="4">#REF!</definedName>
    <definedName name="MODELC">#REF!</definedName>
    <definedName name="MODELD" localSheetId="4">#REF!</definedName>
    <definedName name="MODELD">#REF!</definedName>
    <definedName name="MODELE" localSheetId="4">#REF!</definedName>
    <definedName name="MODELE">#REF!</definedName>
    <definedName name="MODELF" localSheetId="4">#REF!</definedName>
    <definedName name="MODELF">#REF!</definedName>
    <definedName name="MODELG" localSheetId="4">#REF!</definedName>
    <definedName name="MODELG">#REF!</definedName>
    <definedName name="MODELH" localSheetId="4">#REF!</definedName>
    <definedName name="MODELH">#REF!</definedName>
    <definedName name="MODELI" localSheetId="4">#REF!</definedName>
    <definedName name="MODELI">#REF!</definedName>
    <definedName name="MODELJ" localSheetId="4">#REF!</definedName>
    <definedName name="MODELJ">#REF!</definedName>
    <definedName name="MODELK" localSheetId="4">#REF!</definedName>
    <definedName name="MODELK">#REF!</definedName>
    <definedName name="MODELL" localSheetId="4">#REF!</definedName>
    <definedName name="MODELL">#REF!</definedName>
    <definedName name="MODELM" localSheetId="4">#REF!</definedName>
    <definedName name="MODELM">#REF!</definedName>
    <definedName name="MODELN" localSheetId="4">#REF!</definedName>
    <definedName name="MODELN">#REF!</definedName>
    <definedName name="MODELO" localSheetId="4">#REF!</definedName>
    <definedName name="MODELO">#REF!</definedName>
    <definedName name="MONTH" localSheetId="4">#REF!</definedName>
    <definedName name="MONTH">#REF!</definedName>
    <definedName name="MTH1YR1A" localSheetId="4">#REF!</definedName>
    <definedName name="MTH1YR1A">#REF!</definedName>
    <definedName name="MTH1YR1B" localSheetId="4">#REF!</definedName>
    <definedName name="MTH1YR1B">#REF!</definedName>
    <definedName name="MTH1YR1C" localSheetId="4">#REF!</definedName>
    <definedName name="MTH1YR1C">#REF!</definedName>
    <definedName name="MTH1YR1D" localSheetId="4">#REF!</definedName>
    <definedName name="MTH1YR1D">#REF!</definedName>
    <definedName name="MTH1YR1E" localSheetId="4">#REF!</definedName>
    <definedName name="MTH1YR1E">#REF!</definedName>
    <definedName name="MTH1YR1F" localSheetId="4">#REF!</definedName>
    <definedName name="MTH1YR1F">#REF!</definedName>
    <definedName name="MTH1YR1G" localSheetId="4">#REF!</definedName>
    <definedName name="MTH1YR1G">#REF!</definedName>
    <definedName name="MTH1YR1H" localSheetId="4">#REF!</definedName>
    <definedName name="MTH1YR1H">#REF!</definedName>
    <definedName name="MTH1YR1I" localSheetId="4">#REF!</definedName>
    <definedName name="MTH1YR1I">#REF!</definedName>
    <definedName name="MTH1YR1J" localSheetId="4">#REF!</definedName>
    <definedName name="MTH1YR1J">#REF!</definedName>
    <definedName name="MTH1YR1K" localSheetId="4">#REF!</definedName>
    <definedName name="MTH1YR1K">#REF!</definedName>
    <definedName name="MTH1YR1L" localSheetId="4">#REF!</definedName>
    <definedName name="MTH1YR1L">#REF!</definedName>
    <definedName name="MTH1YR1M" localSheetId="4">#REF!</definedName>
    <definedName name="MTH1YR1M">#REF!</definedName>
    <definedName name="MTH1YR1N" localSheetId="4">#REF!</definedName>
    <definedName name="MTH1YR1N">#REF!</definedName>
    <definedName name="MTH1YR1O" localSheetId="4">#REF!</definedName>
    <definedName name="MTH1YR1O">#REF!</definedName>
    <definedName name="PAGE">#REF!</definedName>
    <definedName name="PAGE1">#REF!</definedName>
    <definedName name="Page14">#REF!</definedName>
    <definedName name="Page16A">#REF!</definedName>
    <definedName name="PAGE1A">#REF!</definedName>
    <definedName name="PAGE1B">#REF!</definedName>
    <definedName name="Page2">#REF!</definedName>
    <definedName name="PAGE27SUP2">#REF!</definedName>
    <definedName name="PAGE27Sup3">#REF!</definedName>
    <definedName name="PAGE27Sup3Sht2">#REF!</definedName>
    <definedName name="PAGE27Sup3Sht3">#REF!</definedName>
    <definedName name="PAGE3A">#REF!</definedName>
    <definedName name="PAGE3SHT1OF2">#REF!</definedName>
    <definedName name="PAGE3SHT2OF2">#REF!</definedName>
    <definedName name="Page5">#REF!</definedName>
    <definedName name="PAGE6">#REF!</definedName>
    <definedName name="PAGE7">#REF!</definedName>
    <definedName name="PAGE8AB">#REF!</definedName>
    <definedName name="PAGERET">#REF!</definedName>
    <definedName name="pe">#REF!</definedName>
    <definedName name="PG4Sht1of2">#REF!</definedName>
    <definedName name="PRIN">#REF!</definedName>
    <definedName name="PRINT">#REF!</definedName>
    <definedName name="_xlnm.Print_Area" localSheetId="9">'10, 1 of 2'!$A$1:$I$40</definedName>
    <definedName name="_xlnm.Print_Area" localSheetId="10">'10, 2 of 2'!$A$1:$F$45</definedName>
    <definedName name="_xlnm.Print_Area" localSheetId="11">'11'!$A$1:$L$42</definedName>
    <definedName name="_xlnm.Print_Area" localSheetId="14">'12, 3 of 3'!$A$1:$L$68</definedName>
    <definedName name="_xlnm.Print_Area" localSheetId="15">'13'!$A$1:$E$43</definedName>
    <definedName name="_xlnm.Print_Area" localSheetId="16">'14'!$A$1:$E$39</definedName>
    <definedName name="_xlnm.Print_Area" localSheetId="17">'15'!$A$1:$E$41</definedName>
    <definedName name="_xlnm.Print_Area" localSheetId="19">'17'!$A$1:$E$47</definedName>
    <definedName name="_xlnm.Print_Area" localSheetId="20">'18'!$A$1:$E$32</definedName>
    <definedName name="_xlnm.Print_Area" localSheetId="24">'21, 2 of 5'!$A$1:$Q$64</definedName>
    <definedName name="_xlnm.Print_Area" localSheetId="25">'21, 3 of 5'!$A$1:$M$54</definedName>
    <definedName name="_xlnm.Print_Area" localSheetId="26">'21, 4 of 5'!$A$1:$M$61</definedName>
    <definedName name="_xlnm.Print_Area" localSheetId="27">'21, 5 of 5'!$A$1:$K$36</definedName>
    <definedName name="_xlnm.Print_Area" localSheetId="29">'23'!$A$1:$I$30</definedName>
    <definedName name="_xlnm.Print_Area" localSheetId="30">'24'!$A$1:$I$40</definedName>
    <definedName name="_xlnm.Print_Area" localSheetId="31">'25 (PY &amp; TY)'!$A$1:$C$34</definedName>
    <definedName name="_xlnm.Print_Area" localSheetId="2">'3'!$A$1:$F$46</definedName>
    <definedName name="_xlnm.Print_Area" localSheetId="3">'4'!$A$1:$E$44</definedName>
    <definedName name="_xlnm.Print_Area" localSheetId="4">'5'!$A$1:$G$43</definedName>
    <definedName name="_xlnm.Print_Area" localSheetId="5">'6'!$A$1:$B$50</definedName>
    <definedName name="_xlnm.Print_Area" localSheetId="6">'7'!$A$1:$P$133</definedName>
    <definedName name="_xlnm.Print_Area" localSheetId="7">'8'!$A$1:$O$128</definedName>
    <definedName name="_xlnm.Print_Area" localSheetId="8">'9'!$A$1:$Q$58</definedName>
    <definedName name="_xlnm.Print_Area" localSheetId="33">'Sch 1, 1 of 2'!$A$1:$I$41</definedName>
    <definedName name="_xlnm.Print_Area" localSheetId="34">'Sch 1, 2 of 2'!$A$1:$F$42</definedName>
    <definedName name="_xlnm.Print_Area" localSheetId="36">'Sch 2, 2 of 2'!$A$1:$F$43</definedName>
    <definedName name="_xlnm.Print_Area" localSheetId="37">'Sch 3, 1 of 2'!$A$1:$I$45</definedName>
    <definedName name="_xlnm.Print_Area" localSheetId="38">'Sch 3, 2 of 2'!$A$1:$I$24</definedName>
    <definedName name="PRINT_AREA_MI" localSheetId="3">#REF!</definedName>
    <definedName name="PRINT_AREA_MI">#REF!</definedName>
    <definedName name="_xlnm.Print_Titles" localSheetId="6">'7'!$A:$A,'7'!$1:$2</definedName>
    <definedName name="_xlnm.Print_Titles" localSheetId="7">'8'!$A:$A,'8'!$1:$1</definedName>
    <definedName name="Prior_Year">[1]Admin!$B$5</definedName>
    <definedName name="Projected_Test_Year">[1]Admin!$B$4</definedName>
    <definedName name="QUIT" localSheetId="3">#REF!</definedName>
    <definedName name="QUIT">#REF!</definedName>
    <definedName name="rcn" localSheetId="3">#REF!</definedName>
    <definedName name="rcn">#REF!</definedName>
    <definedName name="REPORT" localSheetId="3">'[5]Sch 10 Sht 1'!#REF!</definedName>
    <definedName name="REPORT">'[5]Sch 10 Sht 1'!#REF!</definedName>
    <definedName name="RoundDigits" localSheetId="31">[6]Global_Setting!$C$6</definedName>
    <definedName name="RoundDigits" localSheetId="3">[6]Global_Setting!$C$6</definedName>
    <definedName name="RoundDigits" localSheetId="8">[6]Global_Setting!$C$6</definedName>
    <definedName name="RoundDigits">[7]Global_Setting!$C$6</definedName>
    <definedName name="SCBTU">[3]Jan02!#REF!</definedName>
    <definedName name="SCCADJ">[3]Jan02!#REF!</definedName>
    <definedName name="SCCADJT">[3]Jan02!#REF!</definedName>
    <definedName name="SCCOST">[3]Jan02!#REF!</definedName>
    <definedName name="SCKWH">[3]Jan02!#REF!</definedName>
    <definedName name="SCOADJ">[3]Jan02!#REF!</definedName>
    <definedName name="SCOADJG">[3]Jan02!#REF!</definedName>
    <definedName name="SCQTY">[3]Jan02!#REF!</definedName>
    <definedName name="SMBTU" localSheetId="3">#REF!</definedName>
    <definedName name="SMBTU">#REF!</definedName>
    <definedName name="SMCOST" localSheetId="3">#REF!</definedName>
    <definedName name="SMCOST">#REF!</definedName>
    <definedName name="SMKWH" localSheetId="3">#REF!</definedName>
    <definedName name="SMKWH">#REF!</definedName>
    <definedName name="SMQTY">#REF!</definedName>
    <definedName name="START">#REF!</definedName>
    <definedName name="STAT">#REF!</definedName>
    <definedName name="SZBTU">#REF!</definedName>
    <definedName name="SZCOST">#REF!</definedName>
    <definedName name="SZKWH">#REF!</definedName>
    <definedName name="SZQTY">#REF!</definedName>
    <definedName name="TE">#REF!</definedName>
    <definedName name="TEST">#REF!</definedName>
    <definedName name="TOTALA" localSheetId="31">#REF!</definedName>
    <definedName name="TOTALA" localSheetId="4">#REF!</definedName>
    <definedName name="TOTALA" localSheetId="8">#REF!</definedName>
    <definedName name="TOTALA">#REF!</definedName>
    <definedName name="TOTALB" localSheetId="4">#REF!</definedName>
    <definedName name="TOTALB">#REF!</definedName>
    <definedName name="TOTALC" localSheetId="4">#REF!</definedName>
    <definedName name="TOTALC">#REF!</definedName>
    <definedName name="TOTALD" localSheetId="4">#REF!</definedName>
    <definedName name="TOTALD">#REF!</definedName>
    <definedName name="TOTALE" localSheetId="4">#REF!</definedName>
    <definedName name="TOTALE">#REF!</definedName>
    <definedName name="TOTALF" localSheetId="4">#REF!</definedName>
    <definedName name="TOTALF">#REF!</definedName>
    <definedName name="TOTALG" localSheetId="4">#REF!</definedName>
    <definedName name="TOTALG">#REF!</definedName>
    <definedName name="TOTALH" localSheetId="4">#REF!</definedName>
    <definedName name="TOTALH">#REF!</definedName>
    <definedName name="TOTALI" localSheetId="4">#REF!</definedName>
    <definedName name="TOTALI">#REF!</definedName>
    <definedName name="TOTALJ" localSheetId="4">#REF!</definedName>
    <definedName name="TOTALJ">#REF!</definedName>
    <definedName name="TOTALK" localSheetId="4">#REF!</definedName>
    <definedName name="TOTALK">#REF!</definedName>
    <definedName name="TOTALL" localSheetId="4">#REF!</definedName>
    <definedName name="TOTALL">#REF!</definedName>
    <definedName name="TOTALM" localSheetId="4">#REF!</definedName>
    <definedName name="TOTALM">#REF!</definedName>
    <definedName name="TOTALN" localSheetId="4">#REF!</definedName>
    <definedName name="TOTALN">#REF!</definedName>
    <definedName name="TOTALO" localSheetId="4">#REF!</definedName>
    <definedName name="TOTALO">#REF!</definedName>
    <definedName name="TRANSMISSION">#REF!</definedName>
    <definedName name="UI_AR_Annual">'[2]Accumulated Reserve Details'!$B$4:$S$314</definedName>
    <definedName name="UI_AR_Annual_Dates">'[2]Accumulated Reserve Details'!$B$2:$S$2</definedName>
    <definedName name="Untitled" localSheetId="3">#REF!</definedName>
    <definedName name="Untitled">#REF!</definedName>
    <definedName name="UPDATE">'[5]Sch 10 Sht 1'!#REF!</definedName>
    <definedName name="XMMAIN" localSheetId="3">#REF!</definedName>
    <definedName name="XMMAIN">#REF!</definedName>
    <definedName name="ytdmacro" localSheetId="3">#REF!</definedName>
    <definedName name="ytdmacro">#REF!</definedName>
    <definedName name="Z_1D55C7AE_7141_49C4_A30F_6C6392B50DCD_.wvu.Cols" localSheetId="0" hidden="1">'1'!$A:$A</definedName>
    <definedName name="Z_1D55C7AE_7141_49C4_A30F_6C6392B50DCD_.wvu.Cols" localSheetId="31" hidden="1">'25 (PY &amp; TY)'!#REF!</definedName>
    <definedName name="Z_1D55C7AE_7141_49C4_A30F_6C6392B50DCD_.wvu.Cols" localSheetId="6" hidden="1">'7'!$O:$O</definedName>
    <definedName name="Z_1D55C7AE_7141_49C4_A30F_6C6392B50DCD_.wvu.PrintArea" localSheetId="0" hidden="1">'1'!$A$1:$D$86</definedName>
    <definedName name="Z_1D55C7AE_7141_49C4_A30F_6C6392B50DCD_.wvu.PrintArea" localSheetId="9" hidden="1">'10, 1 of 2'!$A$1:$I$39</definedName>
    <definedName name="Z_1D55C7AE_7141_49C4_A30F_6C6392B50DCD_.wvu.PrintArea" localSheetId="10" hidden="1">'10, 2 of 2'!$A$1:$F$39</definedName>
    <definedName name="Z_1D55C7AE_7141_49C4_A30F_6C6392B50DCD_.wvu.PrintArea" localSheetId="11" hidden="1">'11'!$A$1:$L$39</definedName>
    <definedName name="Z_1D55C7AE_7141_49C4_A30F_6C6392B50DCD_.wvu.PrintArea" localSheetId="14" hidden="1">'12, 3 of 3'!$A$1:$L$59</definedName>
    <definedName name="Z_1D55C7AE_7141_49C4_A30F_6C6392B50DCD_.wvu.PrintArea" localSheetId="15" hidden="1">'13'!$A$1:$E$43</definedName>
    <definedName name="Z_1D55C7AE_7141_49C4_A30F_6C6392B50DCD_.wvu.PrintArea" localSheetId="16" hidden="1">'14'!$A$1:$E$39</definedName>
    <definedName name="Z_1D55C7AE_7141_49C4_A30F_6C6392B50DCD_.wvu.PrintArea" localSheetId="17" hidden="1">'15'!$A$1:$E$41</definedName>
    <definedName name="Z_1D55C7AE_7141_49C4_A30F_6C6392B50DCD_.wvu.PrintArea" localSheetId="18" hidden="1">'16'!$A$1:$F$44</definedName>
    <definedName name="Z_1D55C7AE_7141_49C4_A30F_6C6392B50DCD_.wvu.PrintArea" localSheetId="19" hidden="1">'17'!$A$1:$D$47</definedName>
    <definedName name="Z_1D55C7AE_7141_49C4_A30F_6C6392B50DCD_.wvu.PrintArea" localSheetId="20" hidden="1">'18'!$A$1:$E$33</definedName>
    <definedName name="Z_1D55C7AE_7141_49C4_A30F_6C6392B50DCD_.wvu.PrintArea" localSheetId="24" hidden="1">'21, 2 of 5'!$A$1:$Q$64</definedName>
    <definedName name="Z_1D55C7AE_7141_49C4_A30F_6C6392B50DCD_.wvu.PrintArea" localSheetId="25" hidden="1">'21, 3 of 5'!$A$1:$M$54</definedName>
    <definedName name="Z_1D55C7AE_7141_49C4_A30F_6C6392B50DCD_.wvu.PrintArea" localSheetId="26" hidden="1">'21, 4 of 5'!$A$1:$M$61</definedName>
    <definedName name="Z_1D55C7AE_7141_49C4_A30F_6C6392B50DCD_.wvu.PrintArea" localSheetId="27" hidden="1">'21, 5 of 5'!$A$1:$K$36</definedName>
    <definedName name="Z_1D55C7AE_7141_49C4_A30F_6C6392B50DCD_.wvu.PrintArea" localSheetId="30" hidden="1">'24'!$A$1:$I$40</definedName>
    <definedName name="Z_1D55C7AE_7141_49C4_A30F_6C6392B50DCD_.wvu.PrintArea" localSheetId="31" hidden="1">'25 (PY &amp; TY)'!$A$1:$C$30</definedName>
    <definedName name="Z_1D55C7AE_7141_49C4_A30F_6C6392B50DCD_.wvu.PrintArea" localSheetId="3" hidden="1">'4'!$A$1:$E$33</definedName>
    <definedName name="Z_1D55C7AE_7141_49C4_A30F_6C6392B50DCD_.wvu.PrintArea" localSheetId="4" hidden="1">'5'!$A$1:$G$43</definedName>
    <definedName name="Z_1D55C7AE_7141_49C4_A30F_6C6392B50DCD_.wvu.PrintArea" localSheetId="6" hidden="1">'7'!$A$1:$P$133</definedName>
    <definedName name="Z_1D55C7AE_7141_49C4_A30F_6C6392B50DCD_.wvu.PrintArea" localSheetId="7" hidden="1">'8'!$A$1:$O$128</definedName>
    <definedName name="Z_1D55C7AE_7141_49C4_A30F_6C6392B50DCD_.wvu.PrintArea" localSheetId="8" hidden="1">'9'!$A$2:$Q$54</definedName>
    <definedName name="Z_1D55C7AE_7141_49C4_A30F_6C6392B50DCD_.wvu.PrintTitles" localSheetId="6" hidden="1">'7'!$A:$A,'7'!$1:$2</definedName>
    <definedName name="Z_1D55C7AE_7141_49C4_A30F_6C6392B50DCD_.wvu.PrintTitles" localSheetId="7" hidden="1">'8'!$A:$A,'8'!$1:$1</definedName>
    <definedName name="Z_1D55C7AE_7141_49C4_A30F_6C6392B50DCD_.wvu.Rows" localSheetId="15" hidden="1">'13'!$28:$30</definedName>
    <definedName name="Z_1D55C7AE_7141_49C4_A30F_6C6392B50DCD_.wvu.Rows" localSheetId="16" hidden="1">'14'!$20:$21</definedName>
    <definedName name="Z_1D55C7AE_7141_49C4_A30F_6C6392B50DCD_.wvu.Rows" localSheetId="6" hidden="1">'7'!$44:$44</definedName>
    <definedName name="Z_86B87C0A_EFDF_4254_88E7_074BC0E2C07B_.wvu.Cols" localSheetId="0" hidden="1">'1'!$A:$A</definedName>
    <definedName name="Z_86B87C0A_EFDF_4254_88E7_074BC0E2C07B_.wvu.Cols" localSheetId="31" hidden="1">'25 (PY &amp; TY)'!#REF!</definedName>
    <definedName name="Z_86B87C0A_EFDF_4254_88E7_074BC0E2C07B_.wvu.PrintArea" localSheetId="9" hidden="1">'10, 1 of 2'!$A$1:$I$51</definedName>
    <definedName name="Z_86B87C0A_EFDF_4254_88E7_074BC0E2C07B_.wvu.PrintArea" localSheetId="11" hidden="1">'11'!$A$1:$L$48</definedName>
    <definedName name="Z_86B87C0A_EFDF_4254_88E7_074BC0E2C07B_.wvu.PrintArea" localSheetId="14" hidden="1">'12, 3 of 3'!$A$1:$L$59</definedName>
    <definedName name="Z_86B87C0A_EFDF_4254_88E7_074BC0E2C07B_.wvu.PrintArea" localSheetId="24" hidden="1">'21, 2 of 5'!$A$1:$Q$64</definedName>
    <definedName name="Z_86B87C0A_EFDF_4254_88E7_074BC0E2C07B_.wvu.PrintArea" localSheetId="25" hidden="1">'21, 3 of 5'!$A$1:$M$54</definedName>
    <definedName name="Z_86B87C0A_EFDF_4254_88E7_074BC0E2C07B_.wvu.PrintArea" localSheetId="26" hidden="1">'21, 4 of 5'!$A$1:$M$61</definedName>
    <definedName name="Z_86B87C0A_EFDF_4254_88E7_074BC0E2C07B_.wvu.PrintArea" localSheetId="27" hidden="1">'21, 5 of 5'!$A$1:$J$35</definedName>
    <definedName name="Z_86B87C0A_EFDF_4254_88E7_074BC0E2C07B_.wvu.PrintArea" localSheetId="30" hidden="1">'24'!$A$1:$I$40</definedName>
    <definedName name="Z_86B87C0A_EFDF_4254_88E7_074BC0E2C07B_.wvu.PrintArea" localSheetId="31" hidden="1">'25 (PY &amp; TY)'!$A$1:$C$30</definedName>
    <definedName name="Z_86B87C0A_EFDF_4254_88E7_074BC0E2C07B_.wvu.Rows" localSheetId="15" hidden="1">'13'!$28:$30</definedName>
    <definedName name="Z_86B87C0A_EFDF_4254_88E7_074BC0E2C07B_.wvu.Rows" localSheetId="16" hidden="1">'14'!$20:$21</definedName>
    <definedName name="Z_A7E55F00_34B3_44FD_BF1E_03333C319021_.wvu.Cols" localSheetId="0" hidden="1">'1'!$A:$A</definedName>
    <definedName name="Z_A7E55F00_34B3_44FD_BF1E_03333C319021_.wvu.Cols" localSheetId="31" hidden="1">'25 (PY &amp; TY)'!#REF!</definedName>
    <definedName name="Z_A7E55F00_34B3_44FD_BF1E_03333C319021_.wvu.Cols" localSheetId="6" hidden="1">'7'!$O:$O</definedName>
    <definedName name="Z_A7E55F00_34B3_44FD_BF1E_03333C319021_.wvu.PrintArea" localSheetId="0" hidden="1">'1'!$A$1:$D$86</definedName>
    <definedName name="Z_A7E55F00_34B3_44FD_BF1E_03333C319021_.wvu.PrintArea" localSheetId="9" hidden="1">'10, 1 of 2'!$A$1:$I$39</definedName>
    <definedName name="Z_A7E55F00_34B3_44FD_BF1E_03333C319021_.wvu.PrintArea" localSheetId="10" hidden="1">'10, 2 of 2'!$A$1:$F$39</definedName>
    <definedName name="Z_A7E55F00_34B3_44FD_BF1E_03333C319021_.wvu.PrintArea" localSheetId="11" hidden="1">'11'!$A$1:$L$39</definedName>
    <definedName name="Z_A7E55F00_34B3_44FD_BF1E_03333C319021_.wvu.PrintArea" localSheetId="14" hidden="1">'12, 3 of 3'!$A$1:$L$59</definedName>
    <definedName name="Z_A7E55F00_34B3_44FD_BF1E_03333C319021_.wvu.PrintArea" localSheetId="15" hidden="1">'13'!$A$1:$E$43</definedName>
    <definedName name="Z_A7E55F00_34B3_44FD_BF1E_03333C319021_.wvu.PrintArea" localSheetId="16" hidden="1">'14'!$A$1:$E$39</definedName>
    <definedName name="Z_A7E55F00_34B3_44FD_BF1E_03333C319021_.wvu.PrintArea" localSheetId="17" hidden="1">'15'!$A$1:$E$41</definedName>
    <definedName name="Z_A7E55F00_34B3_44FD_BF1E_03333C319021_.wvu.PrintArea" localSheetId="18" hidden="1">'16'!$A$1:$F$44</definedName>
    <definedName name="Z_A7E55F00_34B3_44FD_BF1E_03333C319021_.wvu.PrintArea" localSheetId="19" hidden="1">'17'!$A$1:$D$47</definedName>
    <definedName name="Z_A7E55F00_34B3_44FD_BF1E_03333C319021_.wvu.PrintArea" localSheetId="20" hidden="1">'18'!$A$1:$E$33</definedName>
    <definedName name="Z_A7E55F00_34B3_44FD_BF1E_03333C319021_.wvu.PrintArea" localSheetId="24" hidden="1">'21, 2 of 5'!$A$1:$Q$64</definedName>
    <definedName name="Z_A7E55F00_34B3_44FD_BF1E_03333C319021_.wvu.PrintArea" localSheetId="25" hidden="1">'21, 3 of 5'!$A$1:$M$54</definedName>
    <definedName name="Z_A7E55F00_34B3_44FD_BF1E_03333C319021_.wvu.PrintArea" localSheetId="26" hidden="1">'21, 4 of 5'!$A$1:$M$58</definedName>
    <definedName name="Z_A7E55F00_34B3_44FD_BF1E_03333C319021_.wvu.PrintArea" localSheetId="27" hidden="1">'21, 5 of 5'!$A$1:$K$36</definedName>
    <definedName name="Z_A7E55F00_34B3_44FD_BF1E_03333C319021_.wvu.PrintArea" localSheetId="30" hidden="1">'24'!$A$1:$I$40</definedName>
    <definedName name="Z_A7E55F00_34B3_44FD_BF1E_03333C319021_.wvu.PrintArea" localSheetId="31" hidden="1">'25 (PY &amp; TY)'!$A$1:$C$30</definedName>
    <definedName name="Z_A7E55F00_34B3_44FD_BF1E_03333C319021_.wvu.PrintArea" localSheetId="3" hidden="1">'4'!$A$1:$E$33</definedName>
    <definedName name="Z_A7E55F00_34B3_44FD_BF1E_03333C319021_.wvu.PrintArea" localSheetId="4" hidden="1">'5'!$A$1:$G$43</definedName>
    <definedName name="Z_A7E55F00_34B3_44FD_BF1E_03333C319021_.wvu.PrintArea" localSheetId="6" hidden="1">'7'!$A$1:$P$133</definedName>
    <definedName name="Z_A7E55F00_34B3_44FD_BF1E_03333C319021_.wvu.PrintArea" localSheetId="7" hidden="1">'8'!$A$1:$O$128</definedName>
    <definedName name="Z_A7E55F00_34B3_44FD_BF1E_03333C319021_.wvu.PrintArea" localSheetId="8" hidden="1">'9'!$A$2:$Q$54</definedName>
    <definedName name="Z_A7E55F00_34B3_44FD_BF1E_03333C319021_.wvu.PrintTitles" localSheetId="6" hidden="1">'7'!$A:$A,'7'!$1:$2</definedName>
    <definedName name="Z_A7E55F00_34B3_44FD_BF1E_03333C319021_.wvu.PrintTitles" localSheetId="7" hidden="1">'8'!$A:$A,'8'!$1:$1</definedName>
    <definedName name="Z_A7E55F00_34B3_44FD_BF1E_03333C319021_.wvu.Rows" localSheetId="15" hidden="1">'13'!$28:$30</definedName>
    <definedName name="Z_A7E55F00_34B3_44FD_BF1E_03333C319021_.wvu.Rows" localSheetId="16" hidden="1">'14'!$20:$21</definedName>
    <definedName name="Z_A7E55F00_34B3_44FD_BF1E_03333C319021_.wvu.Rows" localSheetId="6" hidden="1">'7'!$44:$44</definedName>
  </definedNames>
  <calcPr calcId="145621"/>
  <customWorkbookViews>
    <customWorkbookView name="Bullard, Robert Joseph - Personal View" guid="{1D55C7AE-7141-49C4-A30F-6C6392B50DCD}" mergeInterval="0" personalView="1" maximized="1" windowWidth="1920" windowHeight="935" tabRatio="813" activeSheetId="6"/>
    <customWorkbookView name="Josh Mason - Personal View" guid="{86B87C0A-EFDF-4254-88E7-074BC0E2C07B}" mergeInterval="0" personalView="1" maximized="1" xWindow="1" yWindow="1" windowWidth="1280" windowHeight="798" tabRatio="813" activeSheetId="30"/>
    <customWorkbookView name="lereynol - Personal View" guid="{A7E55F00-34B3-44FD-BF1E-03333C319021}" mergeInterval="0" personalView="1" maximized="1" windowWidth="1024" windowHeight="543" tabRatio="813" activeSheetId="28"/>
  </customWorkbookViews>
</workbook>
</file>

<file path=xl/calcChain.xml><?xml version="1.0" encoding="utf-8"?>
<calcChain xmlns="http://schemas.openxmlformats.org/spreadsheetml/2006/main">
  <c r="C25" i="46" l="1"/>
  <c r="B25" i="46"/>
  <c r="C30" i="45"/>
  <c r="C33" i="45"/>
  <c r="B30" i="45"/>
  <c r="B33" i="45"/>
  <c r="N55" i="44"/>
  <c r="M55" i="44"/>
  <c r="L55" i="44"/>
  <c r="K55" i="44"/>
  <c r="J55" i="44"/>
  <c r="I55" i="44"/>
  <c r="H55" i="44"/>
  <c r="G55" i="44"/>
  <c r="F55" i="44"/>
  <c r="E55" i="44"/>
  <c r="D55" i="44"/>
  <c r="C55" i="44"/>
  <c r="B55" i="44"/>
  <c r="P54" i="44"/>
  <c r="O54" i="44"/>
  <c r="O53" i="44"/>
  <c r="O52" i="44"/>
  <c r="O50" i="44"/>
  <c r="O49" i="44"/>
  <c r="O48" i="44"/>
  <c r="P47" i="44"/>
  <c r="O47" i="44"/>
  <c r="N44" i="44"/>
  <c r="M44" i="44"/>
  <c r="L44" i="44"/>
  <c r="K44" i="44"/>
  <c r="J44" i="44"/>
  <c r="I44" i="44"/>
  <c r="H44" i="44"/>
  <c r="G44" i="44"/>
  <c r="F44" i="44"/>
  <c r="E44" i="44"/>
  <c r="D44" i="44"/>
  <c r="C44" i="44"/>
  <c r="B44" i="44"/>
  <c r="P43" i="44"/>
  <c r="O43" i="44"/>
  <c r="O42" i="44"/>
  <c r="O41" i="44"/>
  <c r="O40" i="44"/>
  <c r="P39" i="44"/>
  <c r="O39" i="44"/>
  <c r="N36" i="44"/>
  <c r="M36" i="44"/>
  <c r="L36" i="44"/>
  <c r="K36" i="44"/>
  <c r="J36" i="44"/>
  <c r="I36" i="44"/>
  <c r="H36" i="44"/>
  <c r="G36" i="44"/>
  <c r="F36" i="44"/>
  <c r="E36" i="44"/>
  <c r="D36" i="44"/>
  <c r="C36" i="44"/>
  <c r="B36" i="44"/>
  <c r="P35" i="44"/>
  <c r="O35" i="44"/>
  <c r="O34" i="44"/>
  <c r="P33" i="44"/>
  <c r="O33" i="44"/>
  <c r="N30" i="44"/>
  <c r="M30" i="44"/>
  <c r="L30" i="44"/>
  <c r="K30" i="44"/>
  <c r="J30" i="44"/>
  <c r="I30" i="44"/>
  <c r="H30" i="44"/>
  <c r="G30" i="44"/>
  <c r="F30" i="44"/>
  <c r="E30" i="44"/>
  <c r="D30" i="44"/>
  <c r="C30" i="44"/>
  <c r="B30" i="44"/>
  <c r="P29" i="44"/>
  <c r="O29" i="44"/>
  <c r="O27" i="44"/>
  <c r="P26" i="44"/>
  <c r="O26" i="44"/>
  <c r="N23" i="44"/>
  <c r="M23" i="44"/>
  <c r="L23" i="44"/>
  <c r="K23" i="44"/>
  <c r="J23" i="44"/>
  <c r="I23" i="44"/>
  <c r="H23" i="44"/>
  <c r="G23" i="44"/>
  <c r="F23" i="44"/>
  <c r="E23" i="44"/>
  <c r="D23" i="44"/>
  <c r="C23" i="44"/>
  <c r="B23" i="44"/>
  <c r="P22" i="44"/>
  <c r="O22" i="44"/>
  <c r="O21" i="44"/>
  <c r="P20" i="44"/>
  <c r="O20" i="44"/>
  <c r="N17" i="44"/>
  <c r="M17" i="44"/>
  <c r="L17" i="44"/>
  <c r="K17" i="44"/>
  <c r="J17" i="44"/>
  <c r="I17" i="44"/>
  <c r="H17" i="44"/>
  <c r="G17" i="44"/>
  <c r="F17" i="44"/>
  <c r="E17" i="44"/>
  <c r="D17" i="44"/>
  <c r="C17" i="44"/>
  <c r="B17" i="44"/>
  <c r="P16" i="44"/>
  <c r="O16" i="44"/>
  <c r="O15" i="44"/>
  <c r="O14" i="44"/>
  <c r="P13" i="44"/>
  <c r="O13" i="44"/>
  <c r="N10" i="44"/>
  <c r="M10" i="44"/>
  <c r="L10" i="44"/>
  <c r="K10" i="44"/>
  <c r="J10" i="44"/>
  <c r="I10" i="44"/>
  <c r="H10" i="44"/>
  <c r="G10" i="44"/>
  <c r="F10" i="44"/>
  <c r="E10" i="44"/>
  <c r="D10" i="44"/>
  <c r="C10" i="44"/>
  <c r="B10" i="44"/>
  <c r="P9" i="44"/>
  <c r="O9" i="44"/>
  <c r="O8" i="44"/>
  <c r="O7" i="44"/>
  <c r="O6" i="44"/>
  <c r="P5" i="44"/>
  <c r="O5" i="44"/>
  <c r="O17" i="44"/>
  <c r="O44" i="44"/>
  <c r="O23" i="44"/>
  <c r="O36" i="44"/>
  <c r="O55" i="44"/>
  <c r="O10" i="44"/>
  <c r="O30" i="44"/>
  <c r="D21" i="22"/>
  <c r="D25" i="22"/>
  <c r="D28" i="22"/>
</calcChain>
</file>

<file path=xl/comments1.xml><?xml version="1.0" encoding="utf-8"?>
<comments xmlns="http://schemas.openxmlformats.org/spreadsheetml/2006/main">
  <authors>
    <author>lereynol</author>
    <author>Bullard, Robert Joseph</author>
    <author>RJBULLAR</author>
  </authors>
  <commentList>
    <comment ref="C21" authorId="0">
      <text>
        <r>
          <rPr>
            <b/>
            <sz val="9"/>
            <color indexed="81"/>
            <rFont val="Tahoma"/>
            <family val="2"/>
          </rPr>
          <t>lereynol:</t>
        </r>
        <r>
          <rPr>
            <sz val="9"/>
            <color indexed="81"/>
            <rFont val="Tahoma"/>
            <family val="2"/>
          </rPr>
          <t xml:space="preserve">
rounder</t>
        </r>
      </text>
    </comment>
    <comment ref="D21" authorId="0">
      <text>
        <r>
          <rPr>
            <b/>
            <sz val="9"/>
            <color indexed="81"/>
            <rFont val="Tahoma"/>
            <family val="2"/>
          </rPr>
          <t>lereynol:</t>
        </r>
        <r>
          <rPr>
            <sz val="9"/>
            <color indexed="81"/>
            <rFont val="Tahoma"/>
            <family val="2"/>
          </rPr>
          <t xml:space="preserve">
rounder</t>
        </r>
      </text>
    </comment>
    <comment ref="E21" authorId="0">
      <text>
        <r>
          <rPr>
            <b/>
            <sz val="9"/>
            <color indexed="81"/>
            <rFont val="Tahoma"/>
            <family val="2"/>
          </rPr>
          <t>lereynol:</t>
        </r>
        <r>
          <rPr>
            <sz val="9"/>
            <color indexed="81"/>
            <rFont val="Tahoma"/>
            <family val="2"/>
          </rPr>
          <t xml:space="preserve">
rounder</t>
        </r>
      </text>
    </comment>
    <comment ref="F21" authorId="0">
      <text>
        <r>
          <rPr>
            <b/>
            <sz val="9"/>
            <color indexed="81"/>
            <rFont val="Tahoma"/>
            <family val="2"/>
          </rPr>
          <t>lereynol:</t>
        </r>
        <r>
          <rPr>
            <sz val="9"/>
            <color indexed="81"/>
            <rFont val="Tahoma"/>
            <family val="2"/>
          </rPr>
          <t xml:space="preserve">
rounder</t>
        </r>
      </text>
    </comment>
    <comment ref="G21" authorId="0">
      <text>
        <r>
          <rPr>
            <b/>
            <sz val="9"/>
            <color indexed="81"/>
            <rFont val="Tahoma"/>
            <family val="2"/>
          </rPr>
          <t>lereynol:</t>
        </r>
        <r>
          <rPr>
            <sz val="9"/>
            <color indexed="81"/>
            <rFont val="Tahoma"/>
            <family val="2"/>
          </rPr>
          <t xml:space="preserve">
rounder</t>
        </r>
      </text>
    </comment>
    <comment ref="H21" authorId="0">
      <text>
        <r>
          <rPr>
            <b/>
            <sz val="9"/>
            <color indexed="81"/>
            <rFont val="Tahoma"/>
            <family val="2"/>
          </rPr>
          <t>lereynol:</t>
        </r>
        <r>
          <rPr>
            <sz val="9"/>
            <color indexed="81"/>
            <rFont val="Tahoma"/>
            <family val="2"/>
          </rPr>
          <t xml:space="preserve">
rounder</t>
        </r>
      </text>
    </comment>
    <comment ref="I21" authorId="0">
      <text>
        <r>
          <rPr>
            <b/>
            <sz val="9"/>
            <color indexed="81"/>
            <rFont val="Tahoma"/>
            <family val="2"/>
          </rPr>
          <t>lereynol:</t>
        </r>
        <r>
          <rPr>
            <sz val="9"/>
            <color indexed="81"/>
            <rFont val="Tahoma"/>
            <family val="2"/>
          </rPr>
          <t xml:space="preserve">
rounder</t>
        </r>
      </text>
    </comment>
    <comment ref="J21" authorId="0">
      <text>
        <r>
          <rPr>
            <b/>
            <sz val="9"/>
            <color indexed="81"/>
            <rFont val="Tahoma"/>
            <family val="2"/>
          </rPr>
          <t>lereynol:</t>
        </r>
        <r>
          <rPr>
            <sz val="9"/>
            <color indexed="81"/>
            <rFont val="Tahoma"/>
            <family val="2"/>
          </rPr>
          <t xml:space="preserve">
rounder</t>
        </r>
      </text>
    </comment>
    <comment ref="K21" authorId="0">
      <text>
        <r>
          <rPr>
            <b/>
            <sz val="9"/>
            <color indexed="81"/>
            <rFont val="Tahoma"/>
            <family val="2"/>
          </rPr>
          <t>lereynol:</t>
        </r>
        <r>
          <rPr>
            <sz val="9"/>
            <color indexed="81"/>
            <rFont val="Tahoma"/>
            <family val="2"/>
          </rPr>
          <t xml:space="preserve">
rounder</t>
        </r>
      </text>
    </comment>
    <comment ref="L21" authorId="0">
      <text>
        <r>
          <rPr>
            <b/>
            <sz val="9"/>
            <color indexed="81"/>
            <rFont val="Tahoma"/>
            <family val="2"/>
          </rPr>
          <t>lereynol:</t>
        </r>
        <r>
          <rPr>
            <sz val="9"/>
            <color indexed="81"/>
            <rFont val="Tahoma"/>
            <family val="2"/>
          </rPr>
          <t xml:space="preserve">
rounder</t>
        </r>
      </text>
    </comment>
    <comment ref="M21" authorId="0">
      <text>
        <r>
          <rPr>
            <b/>
            <sz val="9"/>
            <color indexed="81"/>
            <rFont val="Tahoma"/>
            <family val="2"/>
          </rPr>
          <t>lereynol:</t>
        </r>
        <r>
          <rPr>
            <sz val="9"/>
            <color indexed="81"/>
            <rFont val="Tahoma"/>
            <family val="2"/>
          </rPr>
          <t xml:space="preserve">
rounder</t>
        </r>
      </text>
    </comment>
    <comment ref="N21" authorId="0">
      <text>
        <r>
          <rPr>
            <b/>
            <sz val="9"/>
            <color indexed="81"/>
            <rFont val="Tahoma"/>
            <family val="2"/>
          </rPr>
          <t>lereynol:</t>
        </r>
        <r>
          <rPr>
            <sz val="9"/>
            <color indexed="81"/>
            <rFont val="Tahoma"/>
            <family val="2"/>
          </rPr>
          <t xml:space="preserve">
rounder</t>
        </r>
      </text>
    </comment>
    <comment ref="B30" authorId="0">
      <text>
        <r>
          <rPr>
            <b/>
            <sz val="9"/>
            <color indexed="81"/>
            <rFont val="Tahoma"/>
            <family val="2"/>
          </rPr>
          <t>lereynol:</t>
        </r>
        <r>
          <rPr>
            <sz val="9"/>
            <color indexed="81"/>
            <rFont val="Tahoma"/>
            <family val="2"/>
          </rPr>
          <t xml:space="preserve">
rounder</t>
        </r>
      </text>
    </comment>
    <comment ref="C30" authorId="0">
      <text>
        <r>
          <rPr>
            <b/>
            <sz val="9"/>
            <color indexed="81"/>
            <rFont val="Tahoma"/>
            <family val="2"/>
          </rPr>
          <t>lereynol:</t>
        </r>
        <r>
          <rPr>
            <sz val="9"/>
            <color indexed="81"/>
            <rFont val="Tahoma"/>
            <family val="2"/>
          </rPr>
          <t xml:space="preserve">
rounder</t>
        </r>
      </text>
    </comment>
    <comment ref="D30" authorId="0">
      <text>
        <r>
          <rPr>
            <b/>
            <sz val="9"/>
            <color indexed="81"/>
            <rFont val="Tahoma"/>
            <family val="2"/>
          </rPr>
          <t>lereynol:</t>
        </r>
        <r>
          <rPr>
            <sz val="9"/>
            <color indexed="81"/>
            <rFont val="Tahoma"/>
            <family val="2"/>
          </rPr>
          <t xml:space="preserve">
rounder</t>
        </r>
      </text>
    </comment>
    <comment ref="E30" authorId="0">
      <text>
        <r>
          <rPr>
            <b/>
            <sz val="9"/>
            <color indexed="81"/>
            <rFont val="Tahoma"/>
            <family val="2"/>
          </rPr>
          <t>lereynol:</t>
        </r>
        <r>
          <rPr>
            <sz val="9"/>
            <color indexed="81"/>
            <rFont val="Tahoma"/>
            <family val="2"/>
          </rPr>
          <t xml:space="preserve">
rounder</t>
        </r>
      </text>
    </comment>
    <comment ref="H30" authorId="0">
      <text>
        <r>
          <rPr>
            <b/>
            <sz val="9"/>
            <color indexed="81"/>
            <rFont val="Tahoma"/>
            <family val="2"/>
          </rPr>
          <t>lereynol:</t>
        </r>
        <r>
          <rPr>
            <sz val="9"/>
            <color indexed="81"/>
            <rFont val="Tahoma"/>
            <family val="2"/>
          </rPr>
          <t xml:space="preserve">
rounder</t>
        </r>
      </text>
    </comment>
    <comment ref="M30" authorId="0">
      <text>
        <r>
          <rPr>
            <b/>
            <sz val="9"/>
            <color indexed="81"/>
            <rFont val="Tahoma"/>
            <family val="2"/>
          </rPr>
          <t>lereynol:</t>
        </r>
        <r>
          <rPr>
            <sz val="9"/>
            <color indexed="81"/>
            <rFont val="Tahoma"/>
            <family val="2"/>
          </rPr>
          <t xml:space="preserve">
rounder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lereynol:</t>
        </r>
        <r>
          <rPr>
            <sz val="9"/>
            <color indexed="81"/>
            <rFont val="Tahoma"/>
            <family val="2"/>
          </rPr>
          <t xml:space="preserve">
rounder</t>
        </r>
      </text>
    </comment>
    <comment ref="C32" authorId="0">
      <text>
        <r>
          <rPr>
            <b/>
            <sz val="9"/>
            <color indexed="81"/>
            <rFont val="Tahoma"/>
            <family val="2"/>
          </rPr>
          <t>lereynol:</t>
        </r>
        <r>
          <rPr>
            <sz val="9"/>
            <color indexed="81"/>
            <rFont val="Tahoma"/>
            <family val="2"/>
          </rPr>
          <t xml:space="preserve">
rounder</t>
        </r>
      </text>
    </comment>
    <comment ref="F32" authorId="0">
      <text>
        <r>
          <rPr>
            <b/>
            <sz val="9"/>
            <color indexed="81"/>
            <rFont val="Tahoma"/>
            <family val="2"/>
          </rPr>
          <t>lereynol:</t>
        </r>
        <r>
          <rPr>
            <sz val="9"/>
            <color indexed="81"/>
            <rFont val="Tahoma"/>
            <family val="2"/>
          </rPr>
          <t xml:space="preserve">
rounder</t>
        </r>
      </text>
    </comment>
    <comment ref="G32" authorId="0">
      <text>
        <r>
          <rPr>
            <b/>
            <sz val="9"/>
            <color indexed="81"/>
            <rFont val="Tahoma"/>
            <family val="2"/>
          </rPr>
          <t>lereynol:</t>
        </r>
        <r>
          <rPr>
            <sz val="9"/>
            <color indexed="81"/>
            <rFont val="Tahoma"/>
            <family val="2"/>
          </rPr>
          <t xml:space="preserve">
rounder</t>
        </r>
      </text>
    </comment>
    <comment ref="H32" authorId="0">
      <text>
        <r>
          <rPr>
            <b/>
            <sz val="9"/>
            <color indexed="81"/>
            <rFont val="Tahoma"/>
            <family val="2"/>
          </rPr>
          <t>lereynol:</t>
        </r>
        <r>
          <rPr>
            <sz val="9"/>
            <color indexed="81"/>
            <rFont val="Tahoma"/>
            <family val="2"/>
          </rPr>
          <t xml:space="preserve">
rounder</t>
        </r>
      </text>
    </comment>
    <comment ref="J32" authorId="0">
      <text>
        <r>
          <rPr>
            <b/>
            <sz val="9"/>
            <color indexed="81"/>
            <rFont val="Tahoma"/>
            <family val="2"/>
          </rPr>
          <t>lereynol:</t>
        </r>
        <r>
          <rPr>
            <sz val="9"/>
            <color indexed="81"/>
            <rFont val="Tahoma"/>
            <family val="2"/>
          </rPr>
          <t xml:space="preserve">
rounder</t>
        </r>
      </text>
    </comment>
    <comment ref="K32" authorId="0">
      <text>
        <r>
          <rPr>
            <b/>
            <sz val="9"/>
            <color indexed="81"/>
            <rFont val="Tahoma"/>
            <family val="2"/>
          </rPr>
          <t>lereynol:</t>
        </r>
        <r>
          <rPr>
            <sz val="9"/>
            <color indexed="81"/>
            <rFont val="Tahoma"/>
            <family val="2"/>
          </rPr>
          <t xml:space="preserve">
rounder</t>
        </r>
      </text>
    </comment>
    <comment ref="B37" authorId="1">
      <text>
        <r>
          <rPr>
            <b/>
            <sz val="9"/>
            <color indexed="81"/>
            <rFont val="Tahoma"/>
            <family val="2"/>
          </rPr>
          <t>Bullard, Robert Joseph:</t>
        </r>
        <r>
          <rPr>
            <sz val="9"/>
            <color indexed="81"/>
            <rFont val="Tahoma"/>
            <family val="2"/>
          </rPr>
          <t xml:space="preserve">
Includes reclassification of 190 activity to asset side of the balance sheet.  This activity is included in the 281,282,283 line in UI and needs to be moved up to match B-3.
LR: includes rounder</t>
        </r>
      </text>
    </comment>
    <comment ref="C37" authorId="1">
      <text>
        <r>
          <rPr>
            <b/>
            <sz val="9"/>
            <color indexed="81"/>
            <rFont val="Tahoma"/>
            <family val="2"/>
          </rPr>
          <t>Bullard, Robert Joseph:</t>
        </r>
        <r>
          <rPr>
            <sz val="9"/>
            <color indexed="81"/>
            <rFont val="Tahoma"/>
            <family val="2"/>
          </rPr>
          <t xml:space="preserve">
Includes reclassification of 190 activity to asset side of the balance sheet.  This activity is included in the 281,282,283 line in UI and needs to be moved up to match B-3.</t>
        </r>
      </text>
    </comment>
    <comment ref="D37" authorId="1">
      <text>
        <r>
          <rPr>
            <b/>
            <sz val="9"/>
            <color indexed="81"/>
            <rFont val="Tahoma"/>
            <family val="2"/>
          </rPr>
          <t>Bullard, Robert Joseph:</t>
        </r>
        <r>
          <rPr>
            <sz val="9"/>
            <color indexed="81"/>
            <rFont val="Tahoma"/>
            <family val="2"/>
          </rPr>
          <t xml:space="preserve">
Includes reclassification of 190 activity to asset side of the balance sheet.  This activity is included in the 281,282,283 line in UI and needs to be moved up to match B-3.</t>
        </r>
      </text>
    </comment>
    <comment ref="E37" authorId="1">
      <text>
        <r>
          <rPr>
            <b/>
            <sz val="9"/>
            <color indexed="81"/>
            <rFont val="Tahoma"/>
            <family val="2"/>
          </rPr>
          <t>Bullard, Robert Joseph:</t>
        </r>
        <r>
          <rPr>
            <sz val="9"/>
            <color indexed="81"/>
            <rFont val="Tahoma"/>
            <family val="2"/>
          </rPr>
          <t xml:space="preserve">
Includes reclassification of 190 activity to asset side of the balance sheet.  This activity is included in the 281,282,283 line in UI and needs to be moved up to match B-3.</t>
        </r>
      </text>
    </comment>
    <comment ref="F37" authorId="1">
      <text>
        <r>
          <rPr>
            <b/>
            <sz val="9"/>
            <color indexed="81"/>
            <rFont val="Tahoma"/>
            <family val="2"/>
          </rPr>
          <t>Bullard, Robert Joseph:</t>
        </r>
        <r>
          <rPr>
            <sz val="9"/>
            <color indexed="81"/>
            <rFont val="Tahoma"/>
            <family val="2"/>
          </rPr>
          <t xml:space="preserve">
Includes reclassification of 190 activity to asset side of the balance sheet.  This activity is included in the 281,282,283 line in UI and needs to be moved up to match B-3.</t>
        </r>
      </text>
    </comment>
    <comment ref="G37" authorId="1">
      <text>
        <r>
          <rPr>
            <b/>
            <sz val="9"/>
            <color indexed="81"/>
            <rFont val="Tahoma"/>
            <family val="2"/>
          </rPr>
          <t>Bullard, Robert Joseph:</t>
        </r>
        <r>
          <rPr>
            <sz val="9"/>
            <color indexed="81"/>
            <rFont val="Tahoma"/>
            <family val="2"/>
          </rPr>
          <t xml:space="preserve">
Includes reclassification of 190 activity to asset side of the balance sheet.  This activity is included in the 281,282,283 line in UI and needs to be moved up to match B-3.</t>
        </r>
      </text>
    </comment>
    <comment ref="H37" authorId="1">
      <text>
        <r>
          <rPr>
            <b/>
            <sz val="9"/>
            <color indexed="81"/>
            <rFont val="Tahoma"/>
            <family val="2"/>
          </rPr>
          <t>Bullard, Robert Joseph:</t>
        </r>
        <r>
          <rPr>
            <sz val="9"/>
            <color indexed="81"/>
            <rFont val="Tahoma"/>
            <family val="2"/>
          </rPr>
          <t xml:space="preserve">
Includes reclassification of 190 activity to asset side of the balance sheet.  This activity is included in the 281,282,283 line in UI and needs to be moved up to match B-3.</t>
        </r>
      </text>
    </comment>
    <comment ref="I37" authorId="1">
      <text>
        <r>
          <rPr>
            <b/>
            <sz val="9"/>
            <color indexed="81"/>
            <rFont val="Tahoma"/>
            <family val="2"/>
          </rPr>
          <t>Bullard, Robert Joseph:</t>
        </r>
        <r>
          <rPr>
            <sz val="9"/>
            <color indexed="81"/>
            <rFont val="Tahoma"/>
            <family val="2"/>
          </rPr>
          <t xml:space="preserve">
Includes reclassification of 190 activity to asset side of the balance sheet.  This activity is included in the 281,282,283 line in UI and needs to be moved up to match B-3.</t>
        </r>
      </text>
    </comment>
    <comment ref="J37" authorId="1">
      <text>
        <r>
          <rPr>
            <b/>
            <sz val="9"/>
            <color indexed="81"/>
            <rFont val="Tahoma"/>
            <family val="2"/>
          </rPr>
          <t>Bullard, Robert Joseph:</t>
        </r>
        <r>
          <rPr>
            <sz val="9"/>
            <color indexed="81"/>
            <rFont val="Tahoma"/>
            <family val="2"/>
          </rPr>
          <t xml:space="preserve">
Includes reclassification of 190 activity to asset side of the balance sheet.  This activity is included in the 281,282,283 line in UI and needs to be moved up to match B-3.</t>
        </r>
      </text>
    </comment>
    <comment ref="K37" authorId="1">
      <text>
        <r>
          <rPr>
            <b/>
            <sz val="9"/>
            <color indexed="81"/>
            <rFont val="Tahoma"/>
            <family val="2"/>
          </rPr>
          <t>Bullard, Robert Joseph:</t>
        </r>
        <r>
          <rPr>
            <sz val="9"/>
            <color indexed="81"/>
            <rFont val="Tahoma"/>
            <family val="2"/>
          </rPr>
          <t xml:space="preserve">
Includes reclassification of 190 activity to asset side of the balance sheet.  This activity is included in the 281,282,283 line in UI and needs to be moved up to match B-3.</t>
        </r>
      </text>
    </comment>
    <comment ref="L37" authorId="1">
      <text>
        <r>
          <rPr>
            <b/>
            <sz val="9"/>
            <color indexed="81"/>
            <rFont val="Tahoma"/>
            <family val="2"/>
          </rPr>
          <t>Bullard, Robert Joseph:</t>
        </r>
        <r>
          <rPr>
            <sz val="9"/>
            <color indexed="81"/>
            <rFont val="Tahoma"/>
            <family val="2"/>
          </rPr>
          <t xml:space="preserve">
Includes reclassification of 190 activity to asset side of the balance sheet.  This activity is included in the 281,282,283 line in UI and needs to be moved up to match B-3.</t>
        </r>
      </text>
    </comment>
    <comment ref="M37" authorId="1">
      <text>
        <r>
          <rPr>
            <b/>
            <sz val="9"/>
            <color indexed="81"/>
            <rFont val="Tahoma"/>
            <family val="2"/>
          </rPr>
          <t>Bullard, Robert Joseph:</t>
        </r>
        <r>
          <rPr>
            <sz val="9"/>
            <color indexed="81"/>
            <rFont val="Tahoma"/>
            <family val="2"/>
          </rPr>
          <t xml:space="preserve">
Includes reclassification of 190 activity to asset side of the balance sheet.  This activity is included in the 281,282,283 line in UI and needs to be moved up to match B-3.</t>
        </r>
      </text>
    </comment>
    <comment ref="N37" authorId="1">
      <text>
        <r>
          <rPr>
            <b/>
            <sz val="9"/>
            <color indexed="81"/>
            <rFont val="Tahoma"/>
            <family val="2"/>
          </rPr>
          <t>Bullard, Robert Joseph:</t>
        </r>
        <r>
          <rPr>
            <sz val="9"/>
            <color indexed="81"/>
            <rFont val="Tahoma"/>
            <family val="2"/>
          </rPr>
          <t xml:space="preserve">
Includes reclassification of 190 activity to asset side of the balance sheet.  This activity is included in the 281,282,283 line in UI and needs to be moved up to match B-3.</t>
        </r>
      </text>
    </comment>
    <comment ref="C40" authorId="0">
      <text>
        <r>
          <rPr>
            <b/>
            <sz val="9"/>
            <color indexed="81"/>
            <rFont val="Tahoma"/>
            <family val="2"/>
          </rPr>
          <t>lereynol:</t>
        </r>
        <r>
          <rPr>
            <sz val="9"/>
            <color indexed="81"/>
            <rFont val="Tahoma"/>
            <family val="2"/>
          </rPr>
          <t xml:space="preserve">
rounder</t>
        </r>
      </text>
    </comment>
    <comment ref="J40" authorId="0">
      <text>
        <r>
          <rPr>
            <b/>
            <sz val="9"/>
            <color indexed="81"/>
            <rFont val="Tahoma"/>
            <family val="2"/>
          </rPr>
          <t>lereynol:</t>
        </r>
        <r>
          <rPr>
            <sz val="9"/>
            <color indexed="81"/>
            <rFont val="Tahoma"/>
            <family val="2"/>
          </rPr>
          <t xml:space="preserve">
rounder</t>
        </r>
      </text>
    </comment>
    <comment ref="O40" authorId="2">
      <text>
        <r>
          <rPr>
            <b/>
            <sz val="8"/>
            <color indexed="81"/>
            <rFont val="Tahoma"/>
            <family val="2"/>
          </rPr>
          <t>RJBULLAR:</t>
        </r>
        <r>
          <rPr>
            <sz val="8"/>
            <color indexed="81"/>
            <rFont val="Tahoma"/>
            <family val="2"/>
          </rPr>
          <t xml:space="preserve">
Rounder</t>
        </r>
      </text>
    </comment>
    <comment ref="B81" authorId="0">
      <text>
        <r>
          <rPr>
            <b/>
            <sz val="9"/>
            <color indexed="81"/>
            <rFont val="Tahoma"/>
            <family val="2"/>
          </rPr>
          <t>lereynol:</t>
        </r>
        <r>
          <rPr>
            <sz val="9"/>
            <color indexed="81"/>
            <rFont val="Tahoma"/>
            <family val="2"/>
          </rPr>
          <t xml:space="preserve">
rounder</t>
        </r>
      </text>
    </comment>
    <comment ref="C81" authorId="0">
      <text>
        <r>
          <rPr>
            <b/>
            <sz val="9"/>
            <color indexed="81"/>
            <rFont val="Tahoma"/>
            <family val="2"/>
          </rPr>
          <t>lereynol:</t>
        </r>
        <r>
          <rPr>
            <sz val="9"/>
            <color indexed="81"/>
            <rFont val="Tahoma"/>
            <family val="2"/>
          </rPr>
          <t xml:space="preserve">
rounder</t>
        </r>
      </text>
    </comment>
    <comment ref="D81" authorId="0">
      <text>
        <r>
          <rPr>
            <b/>
            <sz val="9"/>
            <color indexed="81"/>
            <rFont val="Tahoma"/>
            <family val="2"/>
          </rPr>
          <t>lereynol:</t>
        </r>
        <r>
          <rPr>
            <sz val="9"/>
            <color indexed="81"/>
            <rFont val="Tahoma"/>
            <family val="2"/>
          </rPr>
          <t xml:space="preserve">
rounder</t>
        </r>
      </text>
    </comment>
    <comment ref="E81" authorId="0">
      <text>
        <r>
          <rPr>
            <b/>
            <sz val="9"/>
            <color indexed="81"/>
            <rFont val="Tahoma"/>
            <family val="2"/>
          </rPr>
          <t>lereynol:</t>
        </r>
        <r>
          <rPr>
            <sz val="9"/>
            <color indexed="81"/>
            <rFont val="Tahoma"/>
            <family val="2"/>
          </rPr>
          <t xml:space="preserve">
rounder</t>
        </r>
      </text>
    </comment>
    <comment ref="F81" authorId="0">
      <text>
        <r>
          <rPr>
            <b/>
            <sz val="9"/>
            <color indexed="81"/>
            <rFont val="Tahoma"/>
            <family val="2"/>
          </rPr>
          <t>lereynol:</t>
        </r>
        <r>
          <rPr>
            <sz val="9"/>
            <color indexed="81"/>
            <rFont val="Tahoma"/>
            <family val="2"/>
          </rPr>
          <t xml:space="preserve">
rounder</t>
        </r>
      </text>
    </comment>
    <comment ref="G81" authorId="0">
      <text>
        <r>
          <rPr>
            <b/>
            <sz val="9"/>
            <color indexed="81"/>
            <rFont val="Tahoma"/>
            <family val="2"/>
          </rPr>
          <t>lereynol:</t>
        </r>
        <r>
          <rPr>
            <sz val="9"/>
            <color indexed="81"/>
            <rFont val="Tahoma"/>
            <family val="2"/>
          </rPr>
          <t xml:space="preserve">
rounder</t>
        </r>
      </text>
    </comment>
    <comment ref="H81" authorId="0">
      <text>
        <r>
          <rPr>
            <b/>
            <sz val="9"/>
            <color indexed="81"/>
            <rFont val="Tahoma"/>
            <family val="2"/>
          </rPr>
          <t>lereynol:</t>
        </r>
        <r>
          <rPr>
            <sz val="9"/>
            <color indexed="81"/>
            <rFont val="Tahoma"/>
            <family val="2"/>
          </rPr>
          <t xml:space="preserve">
rounder</t>
        </r>
      </text>
    </comment>
    <comment ref="J81" authorId="0">
      <text>
        <r>
          <rPr>
            <b/>
            <sz val="9"/>
            <color indexed="81"/>
            <rFont val="Tahoma"/>
            <family val="2"/>
          </rPr>
          <t>lereynol:</t>
        </r>
        <r>
          <rPr>
            <sz val="9"/>
            <color indexed="81"/>
            <rFont val="Tahoma"/>
            <family val="2"/>
          </rPr>
          <t xml:space="preserve">
rounder</t>
        </r>
      </text>
    </comment>
    <comment ref="K81" authorId="0">
      <text>
        <r>
          <rPr>
            <b/>
            <sz val="9"/>
            <color indexed="81"/>
            <rFont val="Tahoma"/>
            <family val="2"/>
          </rPr>
          <t>lereynol:</t>
        </r>
        <r>
          <rPr>
            <sz val="9"/>
            <color indexed="81"/>
            <rFont val="Tahoma"/>
            <family val="2"/>
          </rPr>
          <t xml:space="preserve">
rounder</t>
        </r>
      </text>
    </comment>
    <comment ref="L81" authorId="0">
      <text>
        <r>
          <rPr>
            <b/>
            <sz val="9"/>
            <color indexed="81"/>
            <rFont val="Tahoma"/>
            <family val="2"/>
          </rPr>
          <t>lereynol:</t>
        </r>
        <r>
          <rPr>
            <sz val="9"/>
            <color indexed="81"/>
            <rFont val="Tahoma"/>
            <family val="2"/>
          </rPr>
          <t xml:space="preserve">
rounder</t>
        </r>
      </text>
    </comment>
    <comment ref="M81" authorId="0">
      <text>
        <r>
          <rPr>
            <b/>
            <sz val="9"/>
            <color indexed="81"/>
            <rFont val="Tahoma"/>
            <family val="2"/>
          </rPr>
          <t>lereynol:</t>
        </r>
        <r>
          <rPr>
            <sz val="9"/>
            <color indexed="81"/>
            <rFont val="Tahoma"/>
            <family val="2"/>
          </rPr>
          <t xml:space="preserve">
rounder</t>
        </r>
      </text>
    </comment>
    <comment ref="B85" authorId="0">
      <text>
        <r>
          <rPr>
            <b/>
            <sz val="9"/>
            <color indexed="81"/>
            <rFont val="Tahoma"/>
            <family val="2"/>
          </rPr>
          <t>lereynol:</t>
        </r>
        <r>
          <rPr>
            <sz val="9"/>
            <color indexed="81"/>
            <rFont val="Tahoma"/>
            <family val="2"/>
          </rPr>
          <t xml:space="preserve">
rounder</t>
        </r>
      </text>
    </comment>
    <comment ref="B93" authorId="0">
      <text>
        <r>
          <rPr>
            <b/>
            <sz val="9"/>
            <color indexed="81"/>
            <rFont val="Tahoma"/>
            <family val="2"/>
          </rPr>
          <t>lereynol:</t>
        </r>
        <r>
          <rPr>
            <sz val="9"/>
            <color indexed="81"/>
            <rFont val="Tahoma"/>
            <family val="2"/>
          </rPr>
          <t xml:space="preserve">
rounder</t>
        </r>
      </text>
    </comment>
    <comment ref="H93" authorId="0">
      <text>
        <r>
          <rPr>
            <b/>
            <sz val="9"/>
            <color indexed="81"/>
            <rFont val="Tahoma"/>
            <family val="2"/>
          </rPr>
          <t>lereynol:</t>
        </r>
        <r>
          <rPr>
            <sz val="9"/>
            <color indexed="81"/>
            <rFont val="Tahoma"/>
            <family val="2"/>
          </rPr>
          <t xml:space="preserve">
rounder</t>
        </r>
      </text>
    </comment>
    <comment ref="J93" authorId="0">
      <text>
        <r>
          <rPr>
            <b/>
            <sz val="9"/>
            <color indexed="81"/>
            <rFont val="Tahoma"/>
            <family val="2"/>
          </rPr>
          <t>lereynol:</t>
        </r>
        <r>
          <rPr>
            <sz val="9"/>
            <color indexed="81"/>
            <rFont val="Tahoma"/>
            <family val="2"/>
          </rPr>
          <t xml:space="preserve">
rounder</t>
        </r>
      </text>
    </comment>
    <comment ref="B98" authorId="1">
      <text>
        <r>
          <rPr>
            <b/>
            <sz val="9"/>
            <color indexed="81"/>
            <rFont val="Tahoma"/>
            <family val="2"/>
          </rPr>
          <t>Bullard, Robert Joseph:</t>
        </r>
        <r>
          <rPr>
            <sz val="9"/>
            <color indexed="81"/>
            <rFont val="Tahoma"/>
            <family val="2"/>
          </rPr>
          <t xml:space="preserve">
Includes reclassification of 190 activity to asset side of the balance sheet.  This activity is included in the 281,282,283 line in UI and needs to be moved up to match B-3.
LR: includes rounder</t>
        </r>
      </text>
    </comment>
    <comment ref="C98" authorId="1">
      <text>
        <r>
          <rPr>
            <b/>
            <sz val="9"/>
            <color indexed="81"/>
            <rFont val="Tahoma"/>
            <family val="2"/>
          </rPr>
          <t>Bullard, Robert Joseph:</t>
        </r>
        <r>
          <rPr>
            <sz val="9"/>
            <color indexed="81"/>
            <rFont val="Tahoma"/>
            <family val="2"/>
          </rPr>
          <t xml:space="preserve">
Includes reclassification of 190 activity to asset side of the balance sheet.  This activity is included in the 281,282,283 line in UI and needs to be moved up to match B-3.
LR: includes rounder</t>
        </r>
      </text>
    </comment>
    <comment ref="D98" authorId="1">
      <text>
        <r>
          <rPr>
            <b/>
            <sz val="9"/>
            <color indexed="81"/>
            <rFont val="Tahoma"/>
            <family val="2"/>
          </rPr>
          <t>Bullard, Robert Joseph:</t>
        </r>
        <r>
          <rPr>
            <sz val="9"/>
            <color indexed="81"/>
            <rFont val="Tahoma"/>
            <family val="2"/>
          </rPr>
          <t xml:space="preserve">
Includes reclassification of 190 activity to asset side of the balance sheet.  This activity is included in the 281,282,283 line in UI and needs to be moved up to match B-3.</t>
        </r>
      </text>
    </comment>
    <comment ref="E98" authorId="1">
      <text>
        <r>
          <rPr>
            <b/>
            <sz val="9"/>
            <color indexed="81"/>
            <rFont val="Tahoma"/>
            <family val="2"/>
          </rPr>
          <t>Bullard, Robert Joseph:</t>
        </r>
        <r>
          <rPr>
            <sz val="9"/>
            <color indexed="81"/>
            <rFont val="Tahoma"/>
            <family val="2"/>
          </rPr>
          <t xml:space="preserve">
Includes reclassification of 190 activity to asset side of the balance sheet.  This activity is included in the 281,282,283 line in UI and needs to be moved up to match B-3.
LR: includes rounder</t>
        </r>
      </text>
    </comment>
    <comment ref="F98" authorId="1">
      <text>
        <r>
          <rPr>
            <b/>
            <sz val="9"/>
            <color indexed="81"/>
            <rFont val="Tahoma"/>
            <family val="2"/>
          </rPr>
          <t>Bullard, Robert Joseph:</t>
        </r>
        <r>
          <rPr>
            <sz val="9"/>
            <color indexed="81"/>
            <rFont val="Tahoma"/>
            <family val="2"/>
          </rPr>
          <t xml:space="preserve">
Includes reclassification of 190 activity to asset side of the balance sheet.  This activity is included in the 281,282,283 line in UI and needs to be moved up to match B-3.
LR: includes rounder</t>
        </r>
      </text>
    </comment>
    <comment ref="G98" authorId="1">
      <text>
        <r>
          <rPr>
            <b/>
            <sz val="9"/>
            <color indexed="81"/>
            <rFont val="Tahoma"/>
            <family val="2"/>
          </rPr>
          <t>Bullard, Robert Joseph:</t>
        </r>
        <r>
          <rPr>
            <sz val="9"/>
            <color indexed="81"/>
            <rFont val="Tahoma"/>
            <family val="2"/>
          </rPr>
          <t xml:space="preserve">
Includes reclassification of 190 activity to asset side of the balance sheet.  This activity is included in the 281,282,283 line in UI and needs to be moved up to match B-3.
LR: includes rounder</t>
        </r>
      </text>
    </comment>
    <comment ref="H98" authorId="1">
      <text>
        <r>
          <rPr>
            <b/>
            <sz val="9"/>
            <color indexed="81"/>
            <rFont val="Tahoma"/>
            <family val="2"/>
          </rPr>
          <t>Bullard, Robert Joseph:</t>
        </r>
        <r>
          <rPr>
            <sz val="9"/>
            <color indexed="81"/>
            <rFont val="Tahoma"/>
            <family val="2"/>
          </rPr>
          <t xml:space="preserve">
Includes reclassification of 190 activity to asset side of the balance sheet.  This activity is included in the 281,282,283 line in UI and needs to be moved up to match B-3.
LR: includes rounder</t>
        </r>
      </text>
    </comment>
    <comment ref="I98" authorId="1">
      <text>
        <r>
          <rPr>
            <b/>
            <sz val="9"/>
            <color indexed="81"/>
            <rFont val="Tahoma"/>
            <family val="2"/>
          </rPr>
          <t>Bullard, Robert Joseph:</t>
        </r>
        <r>
          <rPr>
            <sz val="9"/>
            <color indexed="81"/>
            <rFont val="Tahoma"/>
            <family val="2"/>
          </rPr>
          <t xml:space="preserve">
Includes reclassification of 190 activity to asset side of the balance sheet.  This activity is included in the 281,282,283 line in UI and needs to be moved up to match B-3.
LR: includes rounder</t>
        </r>
      </text>
    </comment>
    <comment ref="J98" authorId="1">
      <text>
        <r>
          <rPr>
            <b/>
            <sz val="9"/>
            <color indexed="81"/>
            <rFont val="Tahoma"/>
            <family val="2"/>
          </rPr>
          <t>Bullard, Robert Joseph:</t>
        </r>
        <r>
          <rPr>
            <sz val="9"/>
            <color indexed="81"/>
            <rFont val="Tahoma"/>
            <family val="2"/>
          </rPr>
          <t xml:space="preserve">
Includes reclassification of 190 activity to asset side of the balance sheet.  This activity is included in the 281,282,283 line in UI and needs to be moved up to match B-3.
LR: includes rounder</t>
        </r>
      </text>
    </comment>
    <comment ref="K98" authorId="1">
      <text>
        <r>
          <rPr>
            <b/>
            <sz val="9"/>
            <color indexed="81"/>
            <rFont val="Tahoma"/>
            <family val="2"/>
          </rPr>
          <t>Bullard, Robert Joseph:</t>
        </r>
        <r>
          <rPr>
            <sz val="9"/>
            <color indexed="81"/>
            <rFont val="Tahoma"/>
            <family val="2"/>
          </rPr>
          <t xml:space="preserve">
Includes reclassification of 190 activity to asset side of the balance sheet.  This activity is included in the 281,282,283 line in UI and needs to be moved up to match B-3.
LR: includes rounder</t>
        </r>
      </text>
    </comment>
    <comment ref="L98" authorId="1">
      <text>
        <r>
          <rPr>
            <b/>
            <sz val="9"/>
            <color indexed="81"/>
            <rFont val="Tahoma"/>
            <family val="2"/>
          </rPr>
          <t>Bullard, Robert Joseph:</t>
        </r>
        <r>
          <rPr>
            <sz val="9"/>
            <color indexed="81"/>
            <rFont val="Tahoma"/>
            <family val="2"/>
          </rPr>
          <t xml:space="preserve">
Includes reclassification of 190 activity to asset side of the balance sheet.  This activity is included in the 281,282,283 line in UI and needs to be moved up to match B-3.
LR: includes rounder</t>
        </r>
      </text>
    </comment>
    <comment ref="M98" authorId="1">
      <text>
        <r>
          <rPr>
            <b/>
            <sz val="9"/>
            <color indexed="81"/>
            <rFont val="Tahoma"/>
            <family val="2"/>
          </rPr>
          <t>Bullard, Robert Joseph:</t>
        </r>
        <r>
          <rPr>
            <sz val="9"/>
            <color indexed="81"/>
            <rFont val="Tahoma"/>
            <family val="2"/>
          </rPr>
          <t xml:space="preserve">
Includes reclassification of 190 activity to asset side of the balance sheet.  This activity is included in the 281,282,283 line in UI and needs to be moved up to match B-3.
LR: includes rounder</t>
        </r>
      </text>
    </comment>
    <comment ref="N98" authorId="1">
      <text>
        <r>
          <rPr>
            <b/>
            <sz val="9"/>
            <color indexed="81"/>
            <rFont val="Tahoma"/>
            <family val="2"/>
          </rPr>
          <t>Bullard, Robert Joseph:</t>
        </r>
        <r>
          <rPr>
            <sz val="9"/>
            <color indexed="81"/>
            <rFont val="Tahoma"/>
            <family val="2"/>
          </rPr>
          <t xml:space="preserve">
Includes reclassification of 190 activity to asset side of the balance sheet.  This activity is included in the 281,282,283 line in UI and needs to be moved up to match B-3.
LR: includes rounder</t>
        </r>
      </text>
    </comment>
  </commentList>
</comments>
</file>

<file path=xl/sharedStrings.xml><?xml version="1.0" encoding="utf-8"?>
<sst xmlns="http://schemas.openxmlformats.org/spreadsheetml/2006/main" count="1910" uniqueCount="1130">
  <si>
    <t>Interest In Tax Expense Calculation</t>
  </si>
  <si>
    <t>Forecasting Models</t>
  </si>
  <si>
    <t xml:space="preserve">     Florida Public Service Commission</t>
  </si>
  <si>
    <t xml:space="preserve">     GULF POWER COMPANY</t>
  </si>
  <si>
    <t xml:space="preserve">     Page 1 of 3</t>
  </si>
  <si>
    <t>Gulf Power Company</t>
  </si>
  <si>
    <t>(Thousands of Dollars)</t>
  </si>
  <si>
    <t>(1)</t>
  </si>
  <si>
    <t>(2)</t>
  </si>
  <si>
    <t>(3)</t>
  </si>
  <si>
    <t>(4)</t>
  </si>
  <si>
    <t>(5)</t>
  </si>
  <si>
    <t>(6)</t>
  </si>
  <si>
    <t>(7)</t>
  </si>
  <si>
    <t>Jurisdictional</t>
  </si>
  <si>
    <t>Total</t>
  </si>
  <si>
    <t>Regulatory</t>
  </si>
  <si>
    <t>Adjust</t>
  </si>
  <si>
    <t>UPS</t>
  </si>
  <si>
    <t>System</t>
  </si>
  <si>
    <t>Adjusted</t>
  </si>
  <si>
    <t xml:space="preserve">          Description</t>
  </si>
  <si>
    <t xml:space="preserve">  Adjustments *</t>
  </si>
  <si>
    <t>No.</t>
  </si>
  <si>
    <t>Amounts</t>
  </si>
  <si>
    <t xml:space="preserve">     Factor **</t>
  </si>
  <si>
    <t>NOI</t>
  </si>
  <si>
    <t>Operating Revenues:</t>
  </si>
  <si>
    <t xml:space="preserve">  Sales of Electricity</t>
  </si>
  <si>
    <t xml:space="preserve">  Other Operating Revenues</t>
  </si>
  <si>
    <t>Total Operating Revenues</t>
  </si>
  <si>
    <t>Operating Expenses:</t>
  </si>
  <si>
    <t xml:space="preserve">    Recoverable Fuel</t>
  </si>
  <si>
    <t xml:space="preserve">    Recoverable Capacity</t>
  </si>
  <si>
    <t xml:space="preserve">    Recoverable Conservation</t>
  </si>
  <si>
    <t>(12)</t>
  </si>
  <si>
    <t xml:space="preserve">    Recoverable Environmental</t>
  </si>
  <si>
    <t xml:space="preserve">  Depreciation &amp; Amortization</t>
  </si>
  <si>
    <t xml:space="preserve">  Taxes Other Than Income Taxes</t>
  </si>
  <si>
    <t xml:space="preserve">  Income Taxes:</t>
  </si>
  <si>
    <t xml:space="preserve">    Federal</t>
  </si>
  <si>
    <t xml:space="preserve">    State</t>
  </si>
  <si>
    <t xml:space="preserve">  Deferred Income Taxes - Net</t>
  </si>
  <si>
    <t>Total Operating Expenses</t>
  </si>
  <si>
    <t>Net Operating Income</t>
  </si>
  <si>
    <t xml:space="preserve">     Page 2 of 3</t>
  </si>
  <si>
    <t>Schedule of Adjustments to NOI</t>
  </si>
  <si>
    <t>Revenues</t>
  </si>
  <si>
    <t>Description of</t>
  </si>
  <si>
    <t xml:space="preserve">   Schedule</t>
  </si>
  <si>
    <t>Allocation</t>
  </si>
  <si>
    <t>Revenue</t>
  </si>
  <si>
    <t>Adjustment</t>
  </si>
  <si>
    <t xml:space="preserve">   Reference</t>
  </si>
  <si>
    <t>Amount</t>
  </si>
  <si>
    <t>Factor</t>
  </si>
  <si>
    <t>Effect</t>
  </si>
  <si>
    <t>Fuel Clause Revenues</t>
  </si>
  <si>
    <t>Schedule 5</t>
  </si>
  <si>
    <t>Total Revenue Adjustments</t>
  </si>
  <si>
    <t xml:space="preserve">     Page 3 of 3</t>
  </si>
  <si>
    <t>Expenses</t>
  </si>
  <si>
    <t xml:space="preserve">        Description of Adjustment</t>
  </si>
  <si>
    <t xml:space="preserve">     Total Expense Adjustments</t>
  </si>
  <si>
    <t>Rate</t>
  </si>
  <si>
    <t>Interest Synchronization Adjustment</t>
  </si>
  <si>
    <t>Cost Rate</t>
  </si>
  <si>
    <t>Expense</t>
  </si>
  <si>
    <t>Total Company</t>
  </si>
  <si>
    <t xml:space="preserve">        Short-Term Debt</t>
  </si>
  <si>
    <t xml:space="preserve">        Customer Deposits</t>
  </si>
  <si>
    <t xml:space="preserve">        ITC-Debt Component</t>
  </si>
  <si>
    <t xml:space="preserve">        Total Synchronized Interest</t>
  </si>
  <si>
    <t xml:space="preserve">        Total Company Interest Expense</t>
  </si>
  <si>
    <t xml:space="preserve">        Difference</t>
  </si>
  <si>
    <t xml:space="preserve">        Federal Income Tax @ 33.075%</t>
  </si>
  <si>
    <t xml:space="preserve">        State Income Tax @ 5.5%</t>
  </si>
  <si>
    <t xml:space="preserve">        Less:  Unit Power Sales Interest</t>
  </si>
  <si>
    <t xml:space="preserve">        Jurisdictional Factor</t>
  </si>
  <si>
    <t>13-Month Average Rate Base</t>
  </si>
  <si>
    <t>Adj</t>
  </si>
  <si>
    <t xml:space="preserve">              Description</t>
  </si>
  <si>
    <t>#</t>
  </si>
  <si>
    <t xml:space="preserve">    Factor **</t>
  </si>
  <si>
    <t>Rate Base</t>
  </si>
  <si>
    <t>Plant-in-Service</t>
  </si>
  <si>
    <t>Accumulated Depreciation and Amortization</t>
  </si>
  <si>
    <t>Net Plant-in-Service</t>
  </si>
  <si>
    <t>Plant Held for Future Use</t>
  </si>
  <si>
    <t>(9)</t>
  </si>
  <si>
    <t xml:space="preserve">Construction Work-in-Progress </t>
  </si>
  <si>
    <t>Plant Acquisition Adjustment</t>
  </si>
  <si>
    <t>Net Utility Plant</t>
  </si>
  <si>
    <t>Total Rate Base</t>
  </si>
  <si>
    <t xml:space="preserve"> Schedule of Adjustments to Test Year</t>
  </si>
  <si>
    <t xml:space="preserve">        Description of Adjustments</t>
  </si>
  <si>
    <t>(1)  Plant-in-Service - Environmental Cost Recovery Clause</t>
  </si>
  <si>
    <t>(2)  Plant-in-Service - Conservation Cost Recovery Clause</t>
  </si>
  <si>
    <t>Funded Property Insurance Reserve</t>
  </si>
  <si>
    <t>Loans To Employees &amp; Retirees</t>
  </si>
  <si>
    <t>Interest &amp; Dividends Receivable</t>
  </si>
  <si>
    <t xml:space="preserve">     Total Adjustments</t>
  </si>
  <si>
    <t>13-Month Average Working Capital</t>
  </si>
  <si>
    <t>Fuel Revenues and Expenses</t>
  </si>
  <si>
    <t xml:space="preserve">     Non-Territorial Fuel Revenues </t>
  </si>
  <si>
    <t xml:space="preserve">        Coal Excluding Buyouts</t>
  </si>
  <si>
    <t xml:space="preserve">        Natural Gas </t>
  </si>
  <si>
    <t xml:space="preserve">        Lighter Oil and CT Fuel</t>
  </si>
  <si>
    <t xml:space="preserve">    Total Fuel Expenses</t>
  </si>
  <si>
    <t>Total Fuel-Related Costs</t>
  </si>
  <si>
    <t>Net Over (Under) Recovery of Fuel Expenses</t>
  </si>
  <si>
    <t xml:space="preserve">         Property Taxes</t>
  </si>
  <si>
    <t xml:space="preserve">         Payroll Taxes </t>
  </si>
  <si>
    <t>Carrying Costs of ECCR Clause Investment</t>
  </si>
  <si>
    <t>Total ECCR Clause Expenses</t>
  </si>
  <si>
    <t>Net Over (Under) Recovery of ECCR Clause Expenses</t>
  </si>
  <si>
    <t xml:space="preserve">      Retail PPCC Revenues </t>
  </si>
  <si>
    <t xml:space="preserve">         Total PPCC Recovery Clause Expenses</t>
  </si>
  <si>
    <t xml:space="preserve">          Retail Environmental Clause Revenues</t>
  </si>
  <si>
    <t xml:space="preserve">          Wholesale Environmental Clause Revenues</t>
  </si>
  <si>
    <t xml:space="preserve">           Production O&amp;M</t>
  </si>
  <si>
    <t xml:space="preserve">           Admin. &amp; General O&amp;M</t>
  </si>
  <si>
    <t xml:space="preserve">           Taxes Other Than Income Taxes </t>
  </si>
  <si>
    <t>Revenue Taxes (All Retail)</t>
  </si>
  <si>
    <t xml:space="preserve">           Carrying Costs on ECRC Investment</t>
  </si>
  <si>
    <t>Revenue Adjustments:</t>
  </si>
  <si>
    <t>Income Taxes Adjustments</t>
  </si>
  <si>
    <t>13-Month Average Jurisdictional Cost of Capital</t>
  </si>
  <si>
    <t>Cost</t>
  </si>
  <si>
    <t>Weighted</t>
  </si>
  <si>
    <t xml:space="preserve">     Item Description</t>
  </si>
  <si>
    <t>Capital Structure</t>
  </si>
  <si>
    <t>Ratio</t>
  </si>
  <si>
    <t>%</t>
  </si>
  <si>
    <t>Long-Term Debt</t>
  </si>
  <si>
    <t>Short-Term Debt</t>
  </si>
  <si>
    <t>Common Equity</t>
  </si>
  <si>
    <t>Customer Deposits</t>
  </si>
  <si>
    <t>Deferred Taxes</t>
  </si>
  <si>
    <t>Unamort. 2011 Rate Case Expenses</t>
  </si>
  <si>
    <t>*   See Page 2</t>
  </si>
  <si>
    <t>GULF POWER COMPANY</t>
  </si>
  <si>
    <t>(8)</t>
  </si>
  <si>
    <t>(10)</t>
  </si>
  <si>
    <t>(11)</t>
  </si>
  <si>
    <t>Less:</t>
  </si>
  <si>
    <t>Unamortized</t>
  </si>
  <si>
    <t>Prem., Disc.,</t>
  </si>
  <si>
    <t xml:space="preserve">Common </t>
  </si>
  <si>
    <t xml:space="preserve">Loss On </t>
  </si>
  <si>
    <t>Unit Power</t>
  </si>
  <si>
    <t>Other</t>
  </si>
  <si>
    <t>Dividends</t>
  </si>
  <si>
    <t>Reacquired</t>
  </si>
  <si>
    <t>Sales</t>
  </si>
  <si>
    <t>Structure</t>
  </si>
  <si>
    <t>Capital</t>
  </si>
  <si>
    <t xml:space="preserve">  Description</t>
  </si>
  <si>
    <t>Company</t>
  </si>
  <si>
    <t>Declared</t>
  </si>
  <si>
    <t>Debt</t>
  </si>
  <si>
    <t>Investment</t>
  </si>
  <si>
    <t>Subtotal</t>
  </si>
  <si>
    <t>Net of UPS</t>
  </si>
  <si>
    <t xml:space="preserve">Investment Credit - </t>
  </si>
  <si>
    <t xml:space="preserve">   Weighted Costs</t>
  </si>
  <si>
    <t>13-Month Average Cost of Long-Term Debt</t>
  </si>
  <si>
    <t>Amortization</t>
  </si>
  <si>
    <t>Prem.,Disc.,</t>
  </si>
  <si>
    <t xml:space="preserve">Issuing Exp. &amp; </t>
  </si>
  <si>
    <t>Net</t>
  </si>
  <si>
    <t>Amort</t>
  </si>
  <si>
    <t>Interest</t>
  </si>
  <si>
    <t>Annual</t>
  </si>
  <si>
    <t>Issue</t>
  </si>
  <si>
    <t>Issue Date</t>
  </si>
  <si>
    <t>Maturity Date</t>
  </si>
  <si>
    <t>Principal</t>
  </si>
  <si>
    <t xml:space="preserve">Loss on </t>
  </si>
  <si>
    <t>Loss/(Gain)</t>
  </si>
  <si>
    <t>(4) - (5) - (6)</t>
  </si>
  <si>
    <t>(1) x (4)</t>
  </si>
  <si>
    <t>Total Cost</t>
  </si>
  <si>
    <t>Reacquired Debt</t>
  </si>
  <si>
    <t>on Hedge</t>
  </si>
  <si>
    <t>(8) + (9) + (10)</t>
  </si>
  <si>
    <t>Pollution Control Bonds</t>
  </si>
  <si>
    <t>VAR% PCB</t>
  </si>
  <si>
    <t xml:space="preserve">   Total Long-Term Debt</t>
  </si>
  <si>
    <t>Embedded Cost of Long-Term Debt</t>
  </si>
  <si>
    <t>Less:  Adjustment for Unit Power Sales</t>
  </si>
  <si>
    <t xml:space="preserve">     Long-Term Debt net of UPS</t>
  </si>
  <si>
    <t>Embedded Cost of Long-Term Debt net of UPS</t>
  </si>
  <si>
    <t>Call</t>
  </si>
  <si>
    <t>After-Tax</t>
  </si>
  <si>
    <t>Provisions</t>
  </si>
  <si>
    <t>Cost Rates</t>
  </si>
  <si>
    <t>or Special</t>
  </si>
  <si>
    <t xml:space="preserve">Issue </t>
  </si>
  <si>
    <t>Proceeds</t>
  </si>
  <si>
    <t>and Paid</t>
  </si>
  <si>
    <t>(A)</t>
  </si>
  <si>
    <t>Date</t>
  </si>
  <si>
    <t>Restrictions</t>
  </si>
  <si>
    <t>Sold</t>
  </si>
  <si>
    <t>(1)x(4)</t>
  </si>
  <si>
    <t>Preference Stock</t>
  </si>
  <si>
    <t>11-15-05</t>
  </si>
  <si>
    <t>Note 1</t>
  </si>
  <si>
    <t>10-19-07</t>
  </si>
  <si>
    <t>Note 2</t>
  </si>
  <si>
    <t>Total Preference Stock</t>
  </si>
  <si>
    <t>Preference Stock net of UPS</t>
  </si>
  <si>
    <t>Note 1:  The Company shall have the right to redeem Preference Stock, without premium, from time to time, on or after November 15, 2010, upon</t>
  </si>
  <si>
    <t xml:space="preserve">      notice, at a redemption price equal to $100.00 per share plus accrued and unpaid dividends.</t>
  </si>
  <si>
    <t xml:space="preserve">Note 2:  The Company shall have the right to redeem the Preference Stock, from time to time, per the calculation outlined in the prospectus </t>
  </si>
  <si>
    <t xml:space="preserve">      dated November 20, 2006.</t>
  </si>
  <si>
    <t xml:space="preserve"> </t>
  </si>
  <si>
    <t>Calculation of Revenue Deficiency</t>
  </si>
  <si>
    <t>Schedule</t>
  </si>
  <si>
    <t>Jurisdictional NOI Required</t>
  </si>
  <si>
    <t>Return Requirement (After Taxes)</t>
  </si>
  <si>
    <t>Net Operating Income Multiplier</t>
  </si>
  <si>
    <t>Revenue Deficiency</t>
  </si>
  <si>
    <t>Revenue Expansion Factor &amp; NOI Multiplier</t>
  </si>
  <si>
    <t>For the Test Year Ended</t>
  </si>
  <si>
    <t>Line</t>
  </si>
  <si>
    <t>Description</t>
  </si>
  <si>
    <t>Percent</t>
  </si>
  <si>
    <t>Revenue Requirement</t>
  </si>
  <si>
    <t>Regulatory Assessment Rate</t>
  </si>
  <si>
    <t xml:space="preserve">Bad Debt Rate </t>
  </si>
  <si>
    <t>State Income Tax Rate</t>
  </si>
  <si>
    <t>Federal Income Tax Rate</t>
  </si>
  <si>
    <t>13-Month Average Capital Structure</t>
  </si>
  <si>
    <t>Funded Portion of Def Comp Assets</t>
  </si>
  <si>
    <t>(14)</t>
  </si>
  <si>
    <t>(15)</t>
  </si>
  <si>
    <t>Franchise Fee Revenues</t>
  </si>
  <si>
    <t xml:space="preserve">         Subtotal</t>
  </si>
  <si>
    <t>FPSC Assessment Fees</t>
  </si>
  <si>
    <t>Investment Credit - Weighted Cost</t>
  </si>
  <si>
    <t>FPSC Adjusted Achieved Rate of Return</t>
  </si>
  <si>
    <t>and Return on Common Equity</t>
  </si>
  <si>
    <t>Jurisdictional Adjusted NOI Achieved</t>
  </si>
  <si>
    <t>Return Available for Common Equity</t>
  </si>
  <si>
    <t>Achieved Jurisdictional Return on Common Equity</t>
  </si>
  <si>
    <t xml:space="preserve">     Schedule 12</t>
  </si>
  <si>
    <t xml:space="preserve">     Page 1 of 1</t>
  </si>
  <si>
    <t>Current</t>
  </si>
  <si>
    <t>Deferred</t>
  </si>
  <si>
    <t>Operating</t>
  </si>
  <si>
    <t>Investments</t>
  </si>
  <si>
    <t>Assets</t>
  </si>
  <si>
    <t>Debits</t>
  </si>
  <si>
    <t>Reserves</t>
  </si>
  <si>
    <t>Liabilities</t>
  </si>
  <si>
    <t>Credits</t>
  </si>
  <si>
    <t>Total  Company  Working  Capital  Less  Non - Utility</t>
  </si>
  <si>
    <t>TOTAL ADJUSTED WORKING CAPITAL</t>
  </si>
  <si>
    <t>State Income Tax (4) x (5)</t>
  </si>
  <si>
    <t>Net Before Federal Income Tax (4) - (6)</t>
  </si>
  <si>
    <t>Federal Income Tax (7) x (8)</t>
  </si>
  <si>
    <t>Revenue Expansion Factor (7) - (9)</t>
  </si>
  <si>
    <t>(100%  /  Line 10)</t>
  </si>
  <si>
    <t xml:space="preserve">                                                      - Federal</t>
  </si>
  <si>
    <t xml:space="preserve">                                                      - State</t>
  </si>
  <si>
    <t>Adjustment Due to Revenue and Expense Adjustments</t>
  </si>
  <si>
    <t>Federal Income Tax @ 33.075%</t>
  </si>
  <si>
    <t>State Income Tax @ 5.5%</t>
  </si>
  <si>
    <t>Interest Synchronization</t>
  </si>
  <si>
    <t xml:space="preserve">          Total</t>
  </si>
  <si>
    <t>Unamort.</t>
  </si>
  <si>
    <t>Issuance</t>
  </si>
  <si>
    <t>Exp. &amp;</t>
  </si>
  <si>
    <t>Non-</t>
  </si>
  <si>
    <t>Loss or</t>
  </si>
  <si>
    <t>Juris.</t>
  </si>
  <si>
    <t>Utility</t>
  </si>
  <si>
    <t>Gain on</t>
  </si>
  <si>
    <t>Adjs.</t>
  </si>
  <si>
    <t>Hedge</t>
  </si>
  <si>
    <t>Teel/McMillan</t>
  </si>
  <si>
    <t>A-1</t>
  </si>
  <si>
    <t>Full Revenue Requirements Increase Requested</t>
  </si>
  <si>
    <t>B-3</t>
  </si>
  <si>
    <t>13 Month Average Balance Sheet - System Basis</t>
  </si>
  <si>
    <t>B-1</t>
  </si>
  <si>
    <t>Adjusted Rate Base</t>
  </si>
  <si>
    <t>B-2</t>
  </si>
  <si>
    <t>Rate Base Adjustments</t>
  </si>
  <si>
    <t>B-7</t>
  </si>
  <si>
    <t>Plant Balances By Account And Sub-Account</t>
  </si>
  <si>
    <t>B-9</t>
  </si>
  <si>
    <t>Depreciation Reserve Balances By Account And Sub-Account</t>
  </si>
  <si>
    <t>B-8</t>
  </si>
  <si>
    <t>Monthly Plant Balances Test Year-13 Months</t>
  </si>
  <si>
    <t>B-10</t>
  </si>
  <si>
    <t>Monthly Reserve Balances Test Year-13 Months</t>
  </si>
  <si>
    <t>B-11</t>
  </si>
  <si>
    <t>Capital Additions And Retirements</t>
  </si>
  <si>
    <t>B-15</t>
  </si>
  <si>
    <t>Property Held For Future Use-13 Month Average</t>
  </si>
  <si>
    <t>B-13</t>
  </si>
  <si>
    <t>Construction Work In Progress</t>
  </si>
  <si>
    <t>B-17</t>
  </si>
  <si>
    <t>Working Capital-13 Month Average</t>
  </si>
  <si>
    <t>Bourroughs/Grove
Teel/McMillan</t>
  </si>
  <si>
    <t>B-18</t>
  </si>
  <si>
    <t>Fuel Inventory By Plant</t>
  </si>
  <si>
    <t>B-20</t>
  </si>
  <si>
    <t>Other Deferred Credits</t>
  </si>
  <si>
    <t>B-19</t>
  </si>
  <si>
    <t>Miscellaneous Deferred Debits</t>
  </si>
  <si>
    <t>B-25</t>
  </si>
  <si>
    <t>Accounting Policy Changes Affecting Rate Base</t>
  </si>
  <si>
    <t>B-5</t>
  </si>
  <si>
    <t>Detail Of Changes In Rate Base</t>
  </si>
  <si>
    <t>B-12</t>
  </si>
  <si>
    <t>C-1</t>
  </si>
  <si>
    <t>Adjusted Jurisdictional Net Operating Income</t>
  </si>
  <si>
    <t>C-3</t>
  </si>
  <si>
    <t>Jurisdictional Net Operating Income Adjustments</t>
  </si>
  <si>
    <t>C-2</t>
  </si>
  <si>
    <t>Net Operating Income Adjustments</t>
  </si>
  <si>
    <t>C-5</t>
  </si>
  <si>
    <t>Operating Revenues Detail</t>
  </si>
  <si>
    <t>Teel/Erickson/McMillan
Burroughs/Grove
Jacob/Moore
Caldwell/Neyman</t>
  </si>
  <si>
    <t>C-6</t>
  </si>
  <si>
    <t>Budgeted Versus Actual Operating Revenues And Expenses</t>
  </si>
  <si>
    <t>Teel/McMillan/Erickson, Burroughs/Grove,  Jacob/Moore/Caldwell/ Neyman</t>
  </si>
  <si>
    <t>Teel/McMillan
Jacob/Neyman</t>
  </si>
  <si>
    <t>C-19</t>
  </si>
  <si>
    <t>Amortization/Recovery Schedule-12 Months</t>
  </si>
  <si>
    <t>D-4b</t>
  </si>
  <si>
    <t>C-29</t>
  </si>
  <si>
    <t>C-44</t>
  </si>
  <si>
    <t>Revenue Expansion Factor</t>
  </si>
  <si>
    <t>Teel/Erickson</t>
  </si>
  <si>
    <t>C-32</t>
  </si>
  <si>
    <t>Non-Utility Operations Utilizing Utility Assets</t>
  </si>
  <si>
    <t>B-14</t>
  </si>
  <si>
    <t>Earnings Test</t>
  </si>
  <si>
    <t>D-1a</t>
  </si>
  <si>
    <t>Cost Of Capital - 13 Month Average</t>
  </si>
  <si>
    <t>D-1b</t>
  </si>
  <si>
    <t>Cost Of Capital - Adjustments</t>
  </si>
  <si>
    <t>D-2</t>
  </si>
  <si>
    <t>Cost Of Capital - 5 Year History</t>
  </si>
  <si>
    <t>D-3</t>
  </si>
  <si>
    <t>D-4a</t>
  </si>
  <si>
    <t>Long-Term Debt Outstanding</t>
  </si>
  <si>
    <t>D-5</t>
  </si>
  <si>
    <t>Preferred Stock Outstanding</t>
  </si>
  <si>
    <t>D-6</t>
  </si>
  <si>
    <t>D-7</t>
  </si>
  <si>
    <t>Common Stock Data</t>
  </si>
  <si>
    <t>D-8</t>
  </si>
  <si>
    <t>D-9</t>
  </si>
  <si>
    <t>Financial Indicators-Summary</t>
  </si>
  <si>
    <t>Teel/McMillan/Erickson, Burroughs/Grove,  Jacob/Moore/Caldwell/ Neyman/McGee</t>
  </si>
  <si>
    <t>F-8</t>
  </si>
  <si>
    <t>Assumptions</t>
  </si>
  <si>
    <t>Thompson</t>
  </si>
  <si>
    <t>Sponsor/Co-Sponsor</t>
  </si>
  <si>
    <t>Fuel Revenues:</t>
  </si>
  <si>
    <t xml:space="preserve">    Total Fuel Revenues</t>
  </si>
  <si>
    <t>Adj. 1</t>
  </si>
  <si>
    <t>Fuel Expenses:</t>
  </si>
  <si>
    <t>Adj. 9</t>
  </si>
  <si>
    <t>Adj. 10</t>
  </si>
  <si>
    <t xml:space="preserve">        Peabody Litigation Fees</t>
  </si>
  <si>
    <t>Adj. 11</t>
  </si>
  <si>
    <t>Adj. 2</t>
  </si>
  <si>
    <t>ECCR Clause Expenses:</t>
  </si>
  <si>
    <t xml:space="preserve">  ECCR O&amp;M Expense</t>
  </si>
  <si>
    <t xml:space="preserve">    Total ECCR O&amp;M Expense</t>
  </si>
  <si>
    <t xml:space="preserve">  ECCR Clause Expenses in Other Taxes</t>
  </si>
  <si>
    <t xml:space="preserve">    Total ECCR Clause Expenses in Other Taxes</t>
  </si>
  <si>
    <t>PPCC Revenues:</t>
  </si>
  <si>
    <t xml:space="preserve">      Total PPCC Recovery Clause Revenues</t>
  </si>
  <si>
    <t>Adj. 3</t>
  </si>
  <si>
    <t>PPCC Recovery Clause Expenses:</t>
  </si>
  <si>
    <t>Adj. 12</t>
  </si>
  <si>
    <t xml:space="preserve">          Total Environmental Clause Revenues</t>
  </si>
  <si>
    <t>Adj. 4</t>
  </si>
  <si>
    <t>ECRC Expense in O&amp;M</t>
  </si>
  <si>
    <t xml:space="preserve">  Total ECRC Expense in O&amp;M</t>
  </si>
  <si>
    <t>(B)</t>
  </si>
  <si>
    <t>(C)</t>
  </si>
  <si>
    <t>(D)</t>
  </si>
  <si>
    <t>(13)</t>
  </si>
  <si>
    <t xml:space="preserve">     Retail Fuel Clause Revenues</t>
  </si>
  <si>
    <t xml:space="preserve">        Associated Companies Sales</t>
  </si>
  <si>
    <t xml:space="preserve">        Unit Power Sales</t>
  </si>
  <si>
    <t xml:space="preserve">        Opportunity Sales</t>
  </si>
  <si>
    <t xml:space="preserve">        Interchange Energy-Fuel Portion</t>
  </si>
  <si>
    <t xml:space="preserve">        Purchase Power Transm Recov Through Fuel</t>
  </si>
  <si>
    <t>Asset Retirement Obligation (FAS 143)</t>
  </si>
  <si>
    <t xml:space="preserve">     Page 1 of 5</t>
  </si>
  <si>
    <t>Reference</t>
  </si>
  <si>
    <t>Less Regulatory Adjustments for:</t>
  </si>
  <si>
    <t>Items Earning or Paying a Return</t>
  </si>
  <si>
    <t>Recovery Clause Items</t>
  </si>
  <si>
    <t>Environmental Allowances (ECRC)</t>
  </si>
  <si>
    <t>Environmental Allowance &amp; Deferred Gain (ECRC)</t>
  </si>
  <si>
    <t>Other Regulatory Items</t>
  </si>
  <si>
    <t>Minimum Pension Funding (FAS 158)</t>
  </si>
  <si>
    <t>PPA Deferred Assets and Liabilities</t>
  </si>
  <si>
    <t>Hedge Assets and Liabilities</t>
  </si>
  <si>
    <t>Total Regulatory Adjustments</t>
  </si>
  <si>
    <t>Less: UPS Working Capital</t>
  </si>
  <si>
    <t xml:space="preserve">        Net Decrease to Taxable Income</t>
  </si>
  <si>
    <t>(4)-(5)</t>
  </si>
  <si>
    <t>(7) / (6)</t>
  </si>
  <si>
    <t xml:space="preserve">      Page 1 of 1</t>
  </si>
  <si>
    <t xml:space="preserve">    Page 1 of 1</t>
  </si>
  <si>
    <t>General Plant Capital Additions</t>
  </si>
  <si>
    <t>General Plant Capital Additions Total</t>
  </si>
  <si>
    <t xml:space="preserve">     Schedule 19</t>
  </si>
  <si>
    <t>Page 2 of 2</t>
  </si>
  <si>
    <t xml:space="preserve">ECCR Clause Revenues </t>
  </si>
  <si>
    <t xml:space="preserve">         Customer Service &amp; Info.</t>
  </si>
  <si>
    <t xml:space="preserve">         Administrative &amp; General</t>
  </si>
  <si>
    <t>*   See Pages 2 and 3</t>
  </si>
  <si>
    <t>Divide by Jurisdictional Adjusted Rate Base</t>
  </si>
  <si>
    <t>Divide by Jurisdictional Adjusted Common Equity Ratio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</si>
  <si>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</si>
  <si>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</si>
  <si>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</si>
  <si>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</si>
  <si>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</si>
  <si>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</si>
  <si>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</si>
  <si>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</si>
  <si>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</si>
  <si>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</si>
  <si>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</si>
  <si>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Cost of</t>
  </si>
  <si>
    <t>Money</t>
  </si>
  <si>
    <t>GULF - 2011 Official Budget - 01-17-2011</t>
  </si>
  <si>
    <t>Year 2011</t>
  </si>
  <si>
    <t>Year 2012</t>
  </si>
  <si>
    <t>Year 2013</t>
  </si>
  <si>
    <t>Year 2014</t>
  </si>
  <si>
    <t>Year 2015</t>
  </si>
  <si>
    <t>Year 2016</t>
  </si>
  <si>
    <t>Year 2017</t>
  </si>
  <si>
    <t>Year 2018</t>
  </si>
  <si>
    <t>Year 2019</t>
  </si>
  <si>
    <t>Year 2020</t>
  </si>
  <si>
    <t>430001 - OFFICE FURNITURE &amp; MECHANICAL EQUIP. </t>
  </si>
  <si>
    <t>Capital Expenditures</t>
  </si>
  <si>
    <t>430101 - TOOLS  IMPLEMENTS AND TEST EQUIP. </t>
  </si>
  <si>
    <t>430201 - MISC. BUILDINGS LAND AND EQUIP. </t>
  </si>
  <si>
    <t>430301 - SECURITY </t>
  </si>
  <si>
    <t>430401 - AUTOMOBILES  AUTO TRUCKS &amp; EQUIP. </t>
  </si>
  <si>
    <t>430501 - TELECOMMUNICATIONS WIRELESS &amp; SCADA </t>
  </si>
  <si>
    <t>430601 - AV EQUIP/PRINT SERVICES </t>
  </si>
  <si>
    <t>430801 - POWER DELIVERY TECHNOLOGY IMPROVEMENTS </t>
  </si>
  <si>
    <t>431001 - VOICE &amp; DATA CONVERGED NETWORK </t>
  </si>
  <si>
    <t>431101 - TELECOMMUNICATIONS TRANSPORT &amp; FACILITIES </t>
  </si>
  <si>
    <t>432801 - DESTIN ROOF REPLACEMENT </t>
  </si>
  <si>
    <t>434401 - T&amp;D WAREHOUSE EQUIPMENT REPLACEMENT </t>
  </si>
  <si>
    <t>434501 - ROOF </t>
  </si>
  <si>
    <t>434701 - PINE FOREST ADMIN WHSE &amp; LS ROOF </t>
  </si>
  <si>
    <t>435301 - REPLACE ROOF </t>
  </si>
  <si>
    <t>436001 - PINE FOREST LAND </t>
  </si>
  <si>
    <t>436002 - PINEFOREST BUILDINGS </t>
  </si>
  <si>
    <t>436101 - CRESTVIEW ROOF </t>
  </si>
  <si>
    <t>436701 - ROOF REPLACEMENT </t>
  </si>
  <si>
    <t>437601 - GLSCAPE  </t>
  </si>
  <si>
    <t>437801 - POWER CONTROL CENTER </t>
  </si>
  <si>
    <t>438501 - FIELD COMPUTING </t>
  </si>
  <si>
    <t>440001 - TRANS TOOLS AND TEST EQUIPMENT </t>
  </si>
  <si>
    <t>440401 - CORPORATE OFFICE COOLING TOWER  </t>
  </si>
  <si>
    <t>Capital Projects Total </t>
  </si>
  <si>
    <t>Tools And Test Equipment - Transmission</t>
  </si>
  <si>
    <t>Tools And Test Equipment - Distribution</t>
  </si>
  <si>
    <t>Production Plant Additions</t>
  </si>
  <si>
    <t>Gains And Losses On Disposition Of Plant Or Property</t>
  </si>
  <si>
    <t>Reacquired Bonds</t>
  </si>
  <si>
    <t>Financial Plans-Stocks And Bond Issues</t>
  </si>
  <si>
    <t>Net Before Income Taxes  (1) - (2) - (3)</t>
  </si>
  <si>
    <t>(16)</t>
  </si>
  <si>
    <t>(17)</t>
  </si>
  <si>
    <t>(18)</t>
  </si>
  <si>
    <t>(19)</t>
  </si>
  <si>
    <t>(20)</t>
  </si>
  <si>
    <t>(21)</t>
  </si>
  <si>
    <t>(22)</t>
  </si>
  <si>
    <t>(23)</t>
  </si>
  <si>
    <t>(24)</t>
  </si>
  <si>
    <t>(25)</t>
  </si>
  <si>
    <t>(26)</t>
  </si>
  <si>
    <t>(27)</t>
  </si>
  <si>
    <t>(28)</t>
  </si>
  <si>
    <t>(29)</t>
  </si>
  <si>
    <t>(30)</t>
  </si>
  <si>
    <t>(31)</t>
  </si>
  <si>
    <t>(32)</t>
  </si>
  <si>
    <t>(33)</t>
  </si>
  <si>
    <t>(34)</t>
  </si>
  <si>
    <t>(35)</t>
  </si>
  <si>
    <t>(36)</t>
  </si>
  <si>
    <t>(37)</t>
  </si>
  <si>
    <t>(38)</t>
  </si>
  <si>
    <t>(39)</t>
  </si>
  <si>
    <t>Total Fuel Expense</t>
  </si>
  <si>
    <t>Interchange Energy-Fuel Portion</t>
  </si>
  <si>
    <t>Purchase Power Transm Recov Through Fuel</t>
  </si>
  <si>
    <t>Peabody Litigation Fees</t>
  </si>
  <si>
    <t>Wholesale Sales Exp</t>
  </si>
  <si>
    <t>Institutional Advertising</t>
  </si>
  <si>
    <t>Economic Development Expenses</t>
  </si>
  <si>
    <t>Management Financial Planning</t>
  </si>
  <si>
    <t>Amortization of Rate Case Expenses</t>
  </si>
  <si>
    <t>Franchise Fee Expense</t>
  </si>
  <si>
    <t>FPSC Assessment Fee</t>
  </si>
  <si>
    <t>Tax Effect of Interest Synchronization</t>
  </si>
  <si>
    <t>Adj. 14</t>
  </si>
  <si>
    <t>Adj. 38</t>
  </si>
  <si>
    <t>Adj. 39</t>
  </si>
  <si>
    <t>Gross Receipts Tax</t>
  </si>
  <si>
    <t xml:space="preserve">     Territorial Wholesale Fuel Revenues</t>
  </si>
  <si>
    <t xml:space="preserve">                                                       - State</t>
  </si>
  <si>
    <t>C-23</t>
  </si>
  <si>
    <t>F-5</t>
  </si>
  <si>
    <t>Test Year</t>
  </si>
  <si>
    <t>Transmission</t>
  </si>
  <si>
    <t>Distribution</t>
  </si>
  <si>
    <t>Customer Accounts</t>
  </si>
  <si>
    <t>Customer Service &amp; Information</t>
  </si>
  <si>
    <t>Administrative &amp; General</t>
  </si>
  <si>
    <t>Function</t>
  </si>
  <si>
    <t>Purchased Power</t>
  </si>
  <si>
    <t>Adjustments</t>
  </si>
  <si>
    <t>Production</t>
  </si>
  <si>
    <t>Sales Expenses</t>
  </si>
  <si>
    <t>Title</t>
  </si>
  <si>
    <t>Responsibility for Minimum Filing Requirements</t>
  </si>
  <si>
    <t>** See O'Sheasy Exhibit MTO-2</t>
  </si>
  <si>
    <t>13-Month Average Cost of Preference Stock</t>
  </si>
  <si>
    <t>Revenue Taxes @ 0.072% (All Retail)</t>
  </si>
  <si>
    <t>Revenue Taxes @ 0.072%</t>
  </si>
  <si>
    <t xml:space="preserve">      Revenue Taxes @ 0.072% (All Retail)</t>
  </si>
  <si>
    <t xml:space="preserve">System </t>
  </si>
  <si>
    <t xml:space="preserve">           Distribution O&amp;M</t>
  </si>
  <si>
    <t xml:space="preserve">           Depreciation</t>
  </si>
  <si>
    <t>Retail Revenue</t>
  </si>
  <si>
    <t>FPSC Assessment</t>
  </si>
  <si>
    <t>Fee at .072%</t>
  </si>
  <si>
    <t>Total FPSC Assessment Fee</t>
  </si>
  <si>
    <t>Florida Public Service Commission</t>
  </si>
  <si>
    <t>Page 1 of 1</t>
  </si>
  <si>
    <t xml:space="preserve">    Fuel Expense per the Income Statement</t>
  </si>
  <si>
    <t>(000's)</t>
  </si>
  <si>
    <t>A-4</t>
  </si>
  <si>
    <t>Interim Revenue Requirements Increase Requested</t>
  </si>
  <si>
    <t>Schedule 1</t>
  </si>
  <si>
    <t>Page 1 of 2</t>
  </si>
  <si>
    <t>Witness: S. D. Ritenour</t>
  </si>
  <si>
    <t>Exhibit No. ____ (SDR-1)</t>
  </si>
  <si>
    <t xml:space="preserve">     Exhibit No. ____ (SDR-1)</t>
  </si>
  <si>
    <t xml:space="preserve">     Schedule 20</t>
  </si>
  <si>
    <t xml:space="preserve">     Schedule 22</t>
  </si>
  <si>
    <t xml:space="preserve">     Schedule 23</t>
  </si>
  <si>
    <t xml:space="preserve">     Schedule 24</t>
  </si>
  <si>
    <t>Schedule 13</t>
  </si>
  <si>
    <t>Schedule 14</t>
  </si>
  <si>
    <t>Schedule 15</t>
  </si>
  <si>
    <t>Schedule 16</t>
  </si>
  <si>
    <t>Schedule 18</t>
  </si>
  <si>
    <t xml:space="preserve">     Schedule 21</t>
  </si>
  <si>
    <t>Executives</t>
  </si>
  <si>
    <t>Functional Managers</t>
  </si>
  <si>
    <t>Budget Coordinators</t>
  </si>
  <si>
    <t>Chief Financial Officer</t>
  </si>
  <si>
    <t>By Function</t>
  </si>
  <si>
    <t>($ 000's)</t>
  </si>
  <si>
    <t>System Per Books</t>
  </si>
  <si>
    <t>Total Adjusted *</t>
  </si>
  <si>
    <t>Witness</t>
  </si>
  <si>
    <t>Grove</t>
  </si>
  <si>
    <t>Caldwell</t>
  </si>
  <si>
    <t>General</t>
  </si>
  <si>
    <t>TOTAL</t>
  </si>
  <si>
    <t>Neyman</t>
  </si>
  <si>
    <t>Total Operation and Maintenance</t>
  </si>
  <si>
    <t xml:space="preserve">                                                                                                                        </t>
  </si>
  <si>
    <t>2013</t>
  </si>
  <si>
    <t>2014</t>
  </si>
  <si>
    <t>13 Month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</si>
  <si>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</si>
  <si>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</si>
  <si>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</si>
  <si>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</si>
  <si>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</si>
  <si>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</si>
  <si>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</si>
  <si>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</si>
  <si>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</si>
  <si>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</si>
  <si>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</si>
  <si>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</si>
  <si>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Average</t>
  </si>
  <si>
    <t>ASSETS:</t>
  </si>
  <si>
    <t>Utility Plant</t>
  </si>
  <si>
    <t>Electric Plant in Service</t>
  </si>
  <si>
    <t>Accum Prov &amp; Amort</t>
  </si>
  <si>
    <t xml:space="preserve">   Net Elec &amp; Plant In Service</t>
  </si>
  <si>
    <t>Other Property &amp; Investments</t>
  </si>
  <si>
    <t>Other Special Funds</t>
  </si>
  <si>
    <t>Non-Utility Property-Net</t>
  </si>
  <si>
    <t xml:space="preserve">   Total Other Property &amp; Invest</t>
  </si>
  <si>
    <t>Current Assets</t>
  </si>
  <si>
    <t>Cash &amp; Cash Equivalents</t>
  </si>
  <si>
    <t>Special Deposits</t>
  </si>
  <si>
    <t>Working Funds</t>
  </si>
  <si>
    <t>Temporary Cash Investments</t>
  </si>
  <si>
    <t>Accounts &amp; Notes Receivable:</t>
  </si>
  <si>
    <t xml:space="preserve">     Customer Accounts Receivable</t>
  </si>
  <si>
    <t xml:space="preserve">     Accrued Unbilled Revenues</t>
  </si>
  <si>
    <t xml:space="preserve">     Other Accts\Notes Receivable</t>
  </si>
  <si>
    <t xml:space="preserve">     Accum Prov for Uncoll Accts</t>
  </si>
  <si>
    <t xml:space="preserve">     Rec. From Assoc. Companies</t>
  </si>
  <si>
    <t xml:space="preserve">     Interest &amp; Dividends Receivable</t>
  </si>
  <si>
    <t>Materials &amp; Supplies:</t>
  </si>
  <si>
    <t xml:space="preserve">     Fuel Stock</t>
  </si>
  <si>
    <t xml:space="preserve">     In-Transit Coal</t>
  </si>
  <si>
    <t xml:space="preserve">     Plt Materials &amp; Supplies</t>
  </si>
  <si>
    <t>Prepayments</t>
  </si>
  <si>
    <t xml:space="preserve">   Total Current Assets</t>
  </si>
  <si>
    <t>Deferred Debits</t>
  </si>
  <si>
    <t>Unamortized Debt Expense</t>
  </si>
  <si>
    <t>Accum Deferred Income Tax</t>
  </si>
  <si>
    <t>Regulatory Tax Asset</t>
  </si>
  <si>
    <t>Unamortized Loss Reacq Debt</t>
  </si>
  <si>
    <t>Other Deferred Debits</t>
  </si>
  <si>
    <t xml:space="preserve">   Total Deferred Debits</t>
  </si>
  <si>
    <t>Total Assets</t>
  </si>
  <si>
    <t>CAPITALIZATION &amp; LIABILITIES:</t>
  </si>
  <si>
    <t>Common Stock</t>
  </si>
  <si>
    <t>Other Paid-In Capital</t>
  </si>
  <si>
    <t>Capital Stock Expense</t>
  </si>
  <si>
    <t>Retained Earnings</t>
  </si>
  <si>
    <t xml:space="preserve">   Total Common Equity</t>
  </si>
  <si>
    <t>Trust Preferred Stock</t>
  </si>
  <si>
    <t xml:space="preserve">   Total Preferred Stock</t>
  </si>
  <si>
    <t>Long-Term Notes</t>
  </si>
  <si>
    <t>Unamortized Premiums &amp; Disc</t>
  </si>
  <si>
    <t xml:space="preserve">   Total Debt</t>
  </si>
  <si>
    <t>Total Capitalization</t>
  </si>
  <si>
    <t>Current Liabilities</t>
  </si>
  <si>
    <t>Short-Term Notes Payable</t>
  </si>
  <si>
    <t>Accounts Payable:</t>
  </si>
  <si>
    <t xml:space="preserve">    Construction Related Accts Payable</t>
  </si>
  <si>
    <t xml:space="preserve">    Other Accounts Payable</t>
  </si>
  <si>
    <t xml:space="preserve">    Payables to Assoc. Companies</t>
  </si>
  <si>
    <t xml:space="preserve">   Total Accounts Payable</t>
  </si>
  <si>
    <t>Interest Accrued</t>
  </si>
  <si>
    <t>Dividends Declared</t>
  </si>
  <si>
    <t>Accrued Vacations</t>
  </si>
  <si>
    <t>Tax Collections Payable</t>
  </si>
  <si>
    <t>Other Current Liabilities</t>
  </si>
  <si>
    <t xml:space="preserve">   Total Current Liabilities</t>
  </si>
  <si>
    <t>Deferred Credits</t>
  </si>
  <si>
    <t>Unamortized ITC</t>
  </si>
  <si>
    <t xml:space="preserve">    Total Deferred Credits</t>
  </si>
  <si>
    <t>Operating Reserves</t>
  </si>
  <si>
    <t>Property Insurance Reserve</t>
  </si>
  <si>
    <t>Injuries &amp; Damages Reserve</t>
  </si>
  <si>
    <t>Accum Prov for Rate Refunds</t>
  </si>
  <si>
    <t>Empl Pension &amp; Insurance Reserve</t>
  </si>
  <si>
    <t>Asset Retirement Reserve</t>
  </si>
  <si>
    <t xml:space="preserve">   Total Operating Reserves</t>
  </si>
  <si>
    <t>Deferred Tax Related Items</t>
  </si>
  <si>
    <t>ADIT Accts 281, 282, 283</t>
  </si>
  <si>
    <t>Regulatory Tax Liability</t>
  </si>
  <si>
    <t xml:space="preserve">   Total Deferred Taxes</t>
  </si>
  <si>
    <t>Total Capital &amp; Liabilities</t>
  </si>
  <si>
    <t>12 MONTHS ENDED DEC 2014</t>
  </si>
  <si>
    <t>OPERATING REVENUES:</t>
  </si>
  <si>
    <t>Residential</t>
  </si>
  <si>
    <t>Base</t>
  </si>
  <si>
    <t>Fuel</t>
  </si>
  <si>
    <t>Conservation</t>
  </si>
  <si>
    <t>Capacity</t>
  </si>
  <si>
    <t>Environmental</t>
  </si>
  <si>
    <t xml:space="preserve">    Total Residential Revenues</t>
  </si>
  <si>
    <t>Commercial</t>
  </si>
  <si>
    <t xml:space="preserve">   Total Commercial Revenues</t>
  </si>
  <si>
    <t>Industrial</t>
  </si>
  <si>
    <t xml:space="preserve">   Total Industrial Revenues</t>
  </si>
  <si>
    <t>Street Lighting</t>
  </si>
  <si>
    <t xml:space="preserve">   Total Street Lighting Revenues</t>
  </si>
  <si>
    <t>Additional Gross Receipts Tax</t>
  </si>
  <si>
    <t>Tot Base Revenues (incl Gross Recpts)</t>
  </si>
  <si>
    <t xml:space="preserve">Tot Fuel Revenues </t>
  </si>
  <si>
    <t>Total Capacity</t>
  </si>
  <si>
    <t>Total Environmental</t>
  </si>
  <si>
    <t xml:space="preserve">   Total Retail Revenues</t>
  </si>
  <si>
    <t>Sales for Resale - Territorial</t>
  </si>
  <si>
    <t xml:space="preserve">   Total Sales For Resale - Territorial</t>
  </si>
  <si>
    <t>Total Territorial Revenues</t>
  </si>
  <si>
    <t>Non-Territorial Sales</t>
  </si>
  <si>
    <t>Total Assoc. Co. Revenues</t>
  </si>
  <si>
    <t>Total Non-Assoc Co. Revenues</t>
  </si>
  <si>
    <t xml:space="preserve">   Total Non-Territorial Revenues</t>
  </si>
  <si>
    <t>Other Operating Revenue</t>
  </si>
  <si>
    <t>Total Electric Revenues</t>
  </si>
  <si>
    <t>ELECTRIC O&amp;M:</t>
  </si>
  <si>
    <t>Steam Power Generation Fuel Cost</t>
  </si>
  <si>
    <t>Coal</t>
  </si>
  <si>
    <t>Gas</t>
  </si>
  <si>
    <t>Oil</t>
  </si>
  <si>
    <t xml:space="preserve">     Total Steam Fuel Cost</t>
  </si>
  <si>
    <t>Fuel Handling</t>
  </si>
  <si>
    <t>Steam O&amp;M</t>
  </si>
  <si>
    <t xml:space="preserve">Emissions </t>
  </si>
  <si>
    <t xml:space="preserve">    Total Steam Power Generation</t>
  </si>
  <si>
    <t>Other Power Generation</t>
  </si>
  <si>
    <t>Fuel Cost: Gas &amp; Oil</t>
  </si>
  <si>
    <t xml:space="preserve">    Other Pwr Generation Fuel Cost</t>
  </si>
  <si>
    <t>Other Power Gen O&amp;M</t>
  </si>
  <si>
    <t xml:space="preserve">   Total Other Power Generation</t>
  </si>
  <si>
    <t>Total So. Pool Purchases</t>
  </si>
  <si>
    <t>Non Associated Purchases</t>
  </si>
  <si>
    <t xml:space="preserve">   Total Purchased Power</t>
  </si>
  <si>
    <t>Other Power Supply Expense</t>
  </si>
  <si>
    <t xml:space="preserve">   Total Other Power Supply Expenses</t>
  </si>
  <si>
    <t xml:space="preserve">   Total Power Production Expense</t>
  </si>
  <si>
    <t xml:space="preserve">   Total Prod Non-Fuel O&amp;M</t>
  </si>
  <si>
    <t>Transmission O&amp;M</t>
  </si>
  <si>
    <t>Distribution O&amp;M</t>
  </si>
  <si>
    <t>Cust Accts, Serv, and Sales</t>
  </si>
  <si>
    <t>Admin &amp; General Expense</t>
  </si>
  <si>
    <t xml:space="preserve">  Total Non-Production O&amp;M</t>
  </si>
  <si>
    <t xml:space="preserve">  Total Non-Fuel O&amp;M </t>
  </si>
  <si>
    <t>Total O&amp;M</t>
  </si>
  <si>
    <t>Depreciation Expense</t>
  </si>
  <si>
    <t>Amort ITC</t>
  </si>
  <si>
    <t>Amort of Property</t>
  </si>
  <si>
    <t>Electric Income Taxes</t>
  </si>
  <si>
    <t>Taxes Other</t>
  </si>
  <si>
    <t xml:space="preserve">   Total Depr, Amort &amp; Taxes</t>
  </si>
  <si>
    <t>Total Utility Operating Income</t>
  </si>
  <si>
    <t>Other Income &amp; Deductions</t>
  </si>
  <si>
    <t>AFUDC - Equity</t>
  </si>
  <si>
    <t>Earnings on Temporary Cash</t>
  </si>
  <si>
    <t xml:space="preserve">Other Income </t>
  </si>
  <si>
    <t>Other Income Deductions</t>
  </si>
  <si>
    <t>Taxes Other Than Income Taxes</t>
  </si>
  <si>
    <t>Income Taxes</t>
  </si>
  <si>
    <t xml:space="preserve">   Total Other Income</t>
  </si>
  <si>
    <t xml:space="preserve">Income Before Interest </t>
  </si>
  <si>
    <t>Interest Charges</t>
  </si>
  <si>
    <t>Interest On Long-Term Debt</t>
  </si>
  <si>
    <t>Interest on Short-Term Debt</t>
  </si>
  <si>
    <t>Amort DD&amp;P Gains/Losses</t>
  </si>
  <si>
    <t>Other Interest Expense</t>
  </si>
  <si>
    <t>AFUDC - Debt</t>
  </si>
  <si>
    <t xml:space="preserve">    Total Interest</t>
  </si>
  <si>
    <t>Income Before Dividends</t>
  </si>
  <si>
    <t>Dividends on Preferred Stock</t>
  </si>
  <si>
    <t>Net Income</t>
  </si>
  <si>
    <t>CAPITAL SUPPLEMENTAL SCHEDULE</t>
  </si>
  <si>
    <t>Non Depreciable:</t>
  </si>
  <si>
    <t>Placed in Service</t>
  </si>
  <si>
    <t>Retirements</t>
  </si>
  <si>
    <t>Balance End of Period</t>
  </si>
  <si>
    <t>Depreciable:</t>
  </si>
  <si>
    <t>Plant Held for Future Use:</t>
  </si>
  <si>
    <t>Adjustments &amp; Transfers</t>
  </si>
  <si>
    <t>Construction Work in Progress:</t>
  </si>
  <si>
    <t>Expenditures</t>
  </si>
  <si>
    <t>Plant Acquisition Adjustment:</t>
  </si>
  <si>
    <t>Total Utility Plant:</t>
  </si>
  <si>
    <t>Accumulated Provision:</t>
  </si>
  <si>
    <t>Provision for Depreciation</t>
  </si>
  <si>
    <t>Provision for Amortization</t>
  </si>
  <si>
    <t>Removal</t>
  </si>
  <si>
    <t>Salvage</t>
  </si>
  <si>
    <t>at December 31, 2014</t>
  </si>
  <si>
    <t>5.75% Senior Note</t>
  </si>
  <si>
    <t>3.10% Senior Note</t>
  </si>
  <si>
    <t>4.75% Senior Note</t>
  </si>
  <si>
    <t>4.90% Senior Note</t>
  </si>
  <si>
    <t>5.10% Senior Note</t>
  </si>
  <si>
    <t xml:space="preserve">5.25% Senior Note </t>
  </si>
  <si>
    <t>5.65% Senior Note</t>
  </si>
  <si>
    <t>5.85% Senior Note</t>
  </si>
  <si>
    <t>6.25% Senior Note</t>
  </si>
  <si>
    <t>5.30% Senior Note</t>
  </si>
  <si>
    <t>5.90% Senior Note</t>
  </si>
  <si>
    <t xml:space="preserve">4.725% PCB </t>
  </si>
  <si>
    <t>5.25% PCB</t>
  </si>
  <si>
    <t>5.625% PCB</t>
  </si>
  <si>
    <t>6.0% PCB</t>
  </si>
  <si>
    <t xml:space="preserve">1.55% PCB </t>
  </si>
  <si>
    <t xml:space="preserve">1.35% PCB </t>
  </si>
  <si>
    <t xml:space="preserve">   GULF - FMB, 10 1/8% SERIES DUE 2016 </t>
  </si>
  <si>
    <t xml:space="preserve">   GULF - FMB, 6 7/8% SERIES DUE 2026 </t>
  </si>
  <si>
    <t xml:space="preserve">   GULF - FMB, 8 3/4% SERIES DUE 2021 </t>
  </si>
  <si>
    <t xml:space="preserve">   GULF - PCB, $39M Var Rate PCB Esc Cnty </t>
  </si>
  <si>
    <t xml:space="preserve">   GULF - PCB, 10 1/2% SERIES DUE 2014 </t>
  </si>
  <si>
    <t xml:space="preserve">   GULF - PCB, 10% SERIES DUE 2013 </t>
  </si>
  <si>
    <t xml:space="preserve">   GULF - PCB, 12 3/5% SERIES DUE 2012 </t>
  </si>
  <si>
    <t xml:space="preserve">   GULF - PCB, 5 1/2% SERIES DUE 2026 </t>
  </si>
  <si>
    <t xml:space="preserve">   GULF - PCB, 5.7% SERIES DUE 2023 </t>
  </si>
  <si>
    <t xml:space="preserve">   GULF - PCB, 5.8% SERIES DUE 2023 </t>
  </si>
  <si>
    <t xml:space="preserve">   GULF - PCB, 6 3/4% SERIES DUE 2022 </t>
  </si>
  <si>
    <t xml:space="preserve">   GULF - PCB, 6.2% SERIES DUE 2023 </t>
  </si>
  <si>
    <t xml:space="preserve">   GULF - PCB, 6.3% SERIES DUE 2024 </t>
  </si>
  <si>
    <t xml:space="preserve">   GULF - PCB, 6.7% SR INSUR QRTLY DUE 2038 </t>
  </si>
  <si>
    <t xml:space="preserve">   GULF - PCB, 7.125% SERIES DUE 2021 </t>
  </si>
  <si>
    <t xml:space="preserve">   GULF - PCB, 8 1/4% SERIES DUE 2017 </t>
  </si>
  <si>
    <t xml:space="preserve">   GULF - PCB, VAR RATE SERIES DUE 2024 </t>
  </si>
  <si>
    <t xml:space="preserve">   GULF - SNR - 5.25%, 60M, 2033 </t>
  </si>
  <si>
    <t xml:space="preserve">   GULF - SNR - 5.60%, 65M, 2033 </t>
  </si>
  <si>
    <t xml:space="preserve">   GULF - SNR - 5.875%, 35M, 2044 </t>
  </si>
  <si>
    <t xml:space="preserve">   GULF - SNR, 5.75%, 40M, 2033 </t>
  </si>
  <si>
    <t xml:space="preserve">   GULF - SNR, 6.0% SR NOTE SERIES E DUE 2012 </t>
  </si>
  <si>
    <t xml:space="preserve">   GULF - SNR, 6.10% SR INS SERIES DUE 2016 </t>
  </si>
  <si>
    <t xml:space="preserve">   GULF - SNR, 7.50% SERIES DUE 2037 </t>
  </si>
  <si>
    <t xml:space="preserve">   GULF - Trust, AMORT LOSS 7% CAPITAL TRUST II </t>
  </si>
  <si>
    <t xml:space="preserve">   GULF - Trust, Cap Trust 1 Due 2037  7.625 </t>
  </si>
  <si>
    <t xml:space="preserve">   GULF - Trust, Capital Trust IV Due 11/30/2042 </t>
  </si>
  <si>
    <t>GULF - VAR % Bank Note</t>
  </si>
  <si>
    <t>Calculation of 2013 Rate Case Amortization NOI Adjustment</t>
  </si>
  <si>
    <t>2013 Rate Case Expense Estimate</t>
  </si>
  <si>
    <t>Amortization Period</t>
  </si>
  <si>
    <t>4 years</t>
  </si>
  <si>
    <t xml:space="preserve">Annual Amortization </t>
  </si>
  <si>
    <t>2014 NOI Adjustment for Rate Case Expenses</t>
  </si>
  <si>
    <t>4-01-13</t>
  </si>
  <si>
    <t>`</t>
  </si>
  <si>
    <t>For the Twelve Months Ended December 31, 2014</t>
  </si>
  <si>
    <t>Hiring Lag Adjustment to O&amp;M</t>
  </si>
  <si>
    <t>Perdido Unit 3 Adjustment - Production O&amp;M</t>
  </si>
  <si>
    <t>Perdido Unit 3 Adjustment - Depreciation</t>
  </si>
  <si>
    <t xml:space="preserve">Scholz O&amp;M </t>
  </si>
  <si>
    <t>Perdido Unit 3 Adjustment - Property Tax</t>
  </si>
  <si>
    <t>done 03/12/2013</t>
  </si>
  <si>
    <t>Adj. 8</t>
  </si>
  <si>
    <t xml:space="preserve">           Transmission O&amp;M</t>
  </si>
  <si>
    <t xml:space="preserve"> For the Twelve Months Ended December 31, 2014</t>
  </si>
  <si>
    <t>Adj. 5</t>
  </si>
  <si>
    <t xml:space="preserve">  Retail Fuel Clause Revenues (Sch. 13)</t>
  </si>
  <si>
    <t xml:space="preserve">  Franchise Fee Revenues (Sch. 12, p. 2 of 3)</t>
  </si>
  <si>
    <t xml:space="preserve">        Revenue Adjustments (Schedule 12,  p.2 of 3)</t>
  </si>
  <si>
    <t xml:space="preserve">        Expense Adjustments (Schedule 12, p. 3 of 3)</t>
  </si>
  <si>
    <t>2014 Test Year Operation and Maintenance Expense</t>
  </si>
  <si>
    <t>McQuagge</t>
  </si>
  <si>
    <t>Strickland</t>
  </si>
  <si>
    <t>* As reflected on exhibit RJM-1, Schedule 4 of Mr. McMillan's testimony.</t>
  </si>
  <si>
    <t>for the Period Ended December 31, 2014</t>
  </si>
  <si>
    <t>(4)  Plant-in-Service - Perdido Unit 3</t>
  </si>
  <si>
    <t>For the Period Ended December 31, 2014</t>
  </si>
  <si>
    <t>Working Capital Allowance (Per Schedule 11)</t>
  </si>
  <si>
    <t>TOTAL SYSTEM ADJUSTED ON SCHEDULE 10</t>
  </si>
  <si>
    <t xml:space="preserve"> For the Period Ended December 31, 2014</t>
  </si>
  <si>
    <t>FASB 109 Deferred Taxes</t>
  </si>
  <si>
    <t>For the Test Year Ended 12/31/2014</t>
  </si>
  <si>
    <t>(31-37)</t>
  </si>
  <si>
    <t>(38-39)</t>
  </si>
  <si>
    <t>Adj. 32</t>
  </si>
  <si>
    <t>Adj. 37</t>
  </si>
  <si>
    <t>Adj. 28</t>
  </si>
  <si>
    <t>Adj. 35</t>
  </si>
  <si>
    <t>2014 Test Year Capital Additions Budget</t>
  </si>
  <si>
    <t>Check Source Total</t>
  </si>
  <si>
    <t>*Amounts exclude capital expenditures for wholesale, clauses, and non-utility</t>
  </si>
  <si>
    <t>13 MA 2014</t>
  </si>
  <si>
    <t>Check Source Balance</t>
  </si>
  <si>
    <t>For the Prior Year Ended 12/31/2013 and Test Year Ended 12/31/2014</t>
  </si>
  <si>
    <t>FPC-4300: OFFICE FURNITURE &amp; MECHANICAL EQUIP.</t>
  </si>
  <si>
    <t>FPC-4302: MISC. BUILDINGS LAND AND EQUIP.</t>
  </si>
  <si>
    <t>Security </t>
  </si>
  <si>
    <t>FPC-4303: SECURITY</t>
  </si>
  <si>
    <t>FPC-4304: AUTOMOBILES AUTO TRUCKS &amp; EQUIP.</t>
  </si>
  <si>
    <t>FPC-4306: AV EQUIP &amp; SERVICES</t>
  </si>
  <si>
    <t>FPC-4370: COMMUNICATIONS/PRINTSHOP</t>
  </si>
  <si>
    <t>FPC-4371: CRESTVIEW LS ADDITIONS/RENOVATIONS</t>
  </si>
  <si>
    <t>FPC-4375: General Whse Shed Roof</t>
  </si>
  <si>
    <t>FPC-4377: Panama City LS Air Handler Unit 3-5</t>
  </si>
  <si>
    <t>Pine Forest Parking Lot Resurface</t>
  </si>
  <si>
    <t>FPC-4382: PINE FOREST PARKING LOT RESURFACE</t>
  </si>
  <si>
    <t>Telecommunications Wireless &amp; Scada </t>
  </si>
  <si>
    <t>FPC-4305: TELECOMMUNICATIONS WIRELESS SYSTEM ADDITIONS/IMPROVEMENTS</t>
  </si>
  <si>
    <t>Power Delivery Technology Improvements </t>
  </si>
  <si>
    <t>FPC-4308: POWER DELIVERY TECHNOLOGY IMPROVEMENTS</t>
  </si>
  <si>
    <t>Voice &amp; Data Converged Network </t>
  </si>
  <si>
    <t>FPC-4310: VOICE &amp; DATA CONVERGED NETWORK</t>
  </si>
  <si>
    <t>Telecommunications Transport &amp; Facilities </t>
  </si>
  <si>
    <t>FPC-4311: TRANSPORT NETWORK</t>
  </si>
  <si>
    <t>Field Computing </t>
  </si>
  <si>
    <t>FPC-4385: FIELD COMPUTING</t>
  </si>
  <si>
    <t>T&amp;D Warehouse Equipment Replacement </t>
  </si>
  <si>
    <t>FPC-4344: T&amp;D WAREHOUSE EQUIPMENT REPLACEMENT</t>
  </si>
  <si>
    <t>FPC-4360: PINE FOREST NEW OFFICE FACILITY</t>
  </si>
  <si>
    <t>FPC-4376: Maximo/PowerPlant Upgrades</t>
  </si>
  <si>
    <t>FPC-4301: TOOLS IMPLEMENTS AND TEST EQUIP.</t>
  </si>
  <si>
    <t>FPC-4400: TRANSMISSION TOOLS AND TEST EQUIPMENT</t>
  </si>
  <si>
    <t>Capital Expenditures (from UI - General Plant CAPEX (BU))</t>
  </si>
  <si>
    <t>Capital Additions and O&amp;M Budget Process</t>
  </si>
  <si>
    <t>Corporate Planning and Budgeting</t>
  </si>
  <si>
    <t>Ritenour</t>
  </si>
  <si>
    <t>Totals may not add due to rounding.</t>
  </si>
  <si>
    <t xml:space="preserve">  Amortization of Investment Tax Credit</t>
  </si>
  <si>
    <t>PPCC Recovery Clause Revenues</t>
  </si>
  <si>
    <t>ECCR Clause Revenues</t>
  </si>
  <si>
    <t>Gross Receipts Tax Revenues</t>
  </si>
  <si>
    <t>Abbreviations:</t>
  </si>
  <si>
    <t>PPCC - Purchased Power Capacity Cost</t>
  </si>
  <si>
    <t>ECCR - Energy Conservation Cost Recovery</t>
  </si>
  <si>
    <t>ECRC - Environmental Cost Recovery Clause</t>
  </si>
  <si>
    <t>ECCR Expense in O&amp;M</t>
  </si>
  <si>
    <t>Marketing Support Activities</t>
  </si>
  <si>
    <t>ECRC Expense in Depreciation</t>
  </si>
  <si>
    <t>ECCR Expense in Depreciation</t>
  </si>
  <si>
    <t>ECCR Expense in Other Taxes</t>
  </si>
  <si>
    <t>ECRC Expense in Property Taxes</t>
  </si>
  <si>
    <t>Purchase Power Capacity Cost (PPCC) Recovery Clause Revenues and Expenses</t>
  </si>
  <si>
    <t xml:space="preserve">  Net Over (Under) Recovery of PPCC Recovery Clause Expenses</t>
  </si>
  <si>
    <t>Environmental Cost Recovery Clause (ECRC) Revenues and Expenses</t>
  </si>
  <si>
    <t>ECRC Revenues</t>
  </si>
  <si>
    <t>ECRC Expenses</t>
  </si>
  <si>
    <t xml:space="preserve">           Total ECRC Expenses</t>
  </si>
  <si>
    <t xml:space="preserve">           Net Over (Under) Recovery of ECRC Expenses</t>
  </si>
  <si>
    <t xml:space="preserve">  PPCC Recovery Clause Revenues (Sch. 14)</t>
  </si>
  <si>
    <t xml:space="preserve">  ECCR Clause Revenues (Sch. 15)</t>
  </si>
  <si>
    <t xml:space="preserve">  ECRC Revenues (Sch. 16)</t>
  </si>
  <si>
    <t xml:space="preserve">        Long Term Debt</t>
  </si>
  <si>
    <t xml:space="preserve">      PPCC Production Expense Included in O&amp;M</t>
  </si>
  <si>
    <t xml:space="preserve">      PPCC Transmission Expense Included in O&amp;M</t>
  </si>
  <si>
    <t>Misc Current &amp; Accrued Assets</t>
  </si>
  <si>
    <t>Taxes Accrued</t>
  </si>
  <si>
    <t>(3)  Plant-in-Service - Asset Retirement Obligations</t>
  </si>
  <si>
    <t>Schedule 17</t>
  </si>
  <si>
    <t>Projected Balance of Unamortized 2011 Rate Case Expenses at 12/31/2013</t>
  </si>
  <si>
    <t>Total Conservation</t>
  </si>
  <si>
    <t>Beginning Balance</t>
  </si>
  <si>
    <t>General Warehouse Shed Roof</t>
  </si>
  <si>
    <t>Pine Forest Building/New Office Space</t>
  </si>
  <si>
    <t>Crestview Line Service Additions/Renovations</t>
  </si>
  <si>
    <t>Panama City Line Service Air Handler Unit 3-5</t>
  </si>
  <si>
    <t xml:space="preserve">  Operation &amp; Maintenance Expense</t>
  </si>
  <si>
    <t xml:space="preserve">    Other Operation &amp; Maintenance</t>
  </si>
  <si>
    <t>Energy Select Inventory (ECCR)</t>
  </si>
  <si>
    <t>Erickson, Garvie</t>
  </si>
  <si>
    <t>Jurisdictional Adjusted Rate Base</t>
  </si>
  <si>
    <t>Less:  Achieved Jurisdictional Adjusted NOI</t>
  </si>
  <si>
    <t>Energy Conservation Cost Recovery (ECCR) Clause Revenues and Expenses</t>
  </si>
  <si>
    <t xml:space="preserve">      Associated Companies Production Capacity Sales</t>
  </si>
  <si>
    <t>Docket No.:  130140-EI</t>
  </si>
  <si>
    <t>(1,2,3,4,6)</t>
  </si>
  <si>
    <t>(7-10)</t>
  </si>
  <si>
    <t>(11-12)</t>
  </si>
  <si>
    <t>(15-24, 26)</t>
  </si>
  <si>
    <t>(25, 27-30)</t>
  </si>
  <si>
    <t>Direct</t>
  </si>
  <si>
    <t>ECRC Clause Revenues</t>
  </si>
  <si>
    <t>PPCC Production Expenses Included in O&amp;M</t>
  </si>
  <si>
    <t>PPCC Transmission Expenses Included in O&amp;M</t>
  </si>
  <si>
    <t>Distribution New Business Depreciation</t>
  </si>
  <si>
    <t>Tax Effect of Adjustments - Federal</t>
  </si>
  <si>
    <t>n/a</t>
  </si>
  <si>
    <t>Adjs. 1 - 6</t>
  </si>
  <si>
    <t>Adjs. 7 - 37</t>
  </si>
  <si>
    <t xml:space="preserve"> (1-5)</t>
  </si>
  <si>
    <t xml:space="preserve"> (6-11)</t>
  </si>
  <si>
    <t xml:space="preserve"> (13-14)</t>
  </si>
  <si>
    <t>(5)  Plant-in-Service - Distribution New Business</t>
  </si>
  <si>
    <t>(10) Accumulated Depreciation - Distribution New Business</t>
  </si>
  <si>
    <t>(6)  Accumulated Depreciation - Environmental Cost Recovery Clause</t>
  </si>
  <si>
    <t>(7)  Accumulated Depreciation - Conservation Cost Recovery Clause</t>
  </si>
  <si>
    <t>(8)  Accumulated Depreciation - Asset Retirement Obligations</t>
  </si>
  <si>
    <t>(12)   Plant Held for Future Use - North Escambia</t>
  </si>
  <si>
    <t>(13)  CWIP - Interest Bearing</t>
  </si>
  <si>
    <t>(14)   CWIP - Non Interest Bearing - Environmental Cost Recovery Clause</t>
  </si>
  <si>
    <t>(15)  Working Capital Adjustments (See Schedule 11)</t>
  </si>
  <si>
    <t>Various</t>
  </si>
  <si>
    <t>North Escambia Site Costs</t>
  </si>
  <si>
    <t>Less: Retail Weighted Cost Rates (6.47% - 4.37%)</t>
  </si>
  <si>
    <t>Adj. 22</t>
  </si>
  <si>
    <t>Adj. 7</t>
  </si>
  <si>
    <t>Adj. 27</t>
  </si>
  <si>
    <t>**</t>
  </si>
  <si>
    <t xml:space="preserve">4.275% PCB </t>
  </si>
  <si>
    <t xml:space="preserve">   Sch. 13</t>
  </si>
  <si>
    <t xml:space="preserve">   Sch. 14</t>
  </si>
  <si>
    <t xml:space="preserve">   Sch. 15</t>
  </si>
  <si>
    <t xml:space="preserve">   Sch. 16</t>
  </si>
  <si>
    <t xml:space="preserve">   Sch. 17</t>
  </si>
  <si>
    <t xml:space="preserve">   Sch. 18</t>
  </si>
  <si>
    <t xml:space="preserve">   Sch. 19</t>
  </si>
  <si>
    <t xml:space="preserve">   Sch. 20</t>
  </si>
  <si>
    <t xml:space="preserve">**Amount reflects reduction in New Business Distribution capital expenditures </t>
  </si>
  <si>
    <t>Per Books</t>
  </si>
  <si>
    <t xml:space="preserve">System  </t>
  </si>
  <si>
    <t xml:space="preserve">Total    </t>
  </si>
  <si>
    <t>(9)  Accumulated Depreciation - Perdido Unit 3</t>
  </si>
  <si>
    <t>(11)  Accumulated Depreciation - 2013 Depr &amp; Dismantlement Studies</t>
  </si>
  <si>
    <t>Increase in Property Damage Reserve Accrual</t>
  </si>
  <si>
    <t>Other Prop &amp;</t>
  </si>
  <si>
    <t>Change in Depreciation &amp; Dismantlement: 2013 Studies</t>
  </si>
  <si>
    <t xml:space="preserve">      Transmission Revenues Credited to Retail Customers in Capacity Clause </t>
  </si>
  <si>
    <t>Amortization of 2011 Rate Case Expenses Included in 2014 O&amp;M Budget</t>
  </si>
  <si>
    <t>Achieved Rate of Return</t>
  </si>
  <si>
    <t>Requested Jurisdictional Rate of Return</t>
  </si>
  <si>
    <t>Tallahassee Liaison Expenses - Payroll Taxes</t>
  </si>
  <si>
    <t>Tallahassee Liaison Expenses - O&amp;M</t>
  </si>
  <si>
    <t xml:space="preserve">  ECCR Clause Depreciation Expense</t>
  </si>
  <si>
    <t xml:space="preserve">   GULF - Trust, Capital Trust III </t>
  </si>
  <si>
    <t>*</t>
  </si>
  <si>
    <t>Property and Payroll Taxes</t>
  </si>
  <si>
    <t>Accounting, Supply Chain, &amp; Work Order Management Systems</t>
  </si>
  <si>
    <t>Communications/Print Shop</t>
  </si>
  <si>
    <t>Office Furniture &amp; Mechanical Equipment</t>
  </si>
  <si>
    <t>Misc. Buildings, Land and Equipment</t>
  </si>
  <si>
    <t>Automobiles, Trucks and Equipment</t>
  </si>
  <si>
    <t>Audio/Video Equipment/Print Services </t>
  </si>
  <si>
    <t>Compliance-Related Transmission (CRT) Investment and Expenses</t>
  </si>
  <si>
    <t>Included in the Test Year Ended 12/31/2014</t>
  </si>
  <si>
    <t>Total System</t>
  </si>
  <si>
    <t>Rate Base (13-Month Average for the Period Ended 12/31/14)</t>
  </si>
  <si>
    <t>Accumulated Depreciation</t>
  </si>
  <si>
    <t>CWIP - Non Interest Bearing</t>
  </si>
  <si>
    <t>Net Operating Income  (12 Months Ended 12/31/14)</t>
  </si>
  <si>
    <t>Property Tax Expense</t>
  </si>
  <si>
    <t>Income Tax Impact of Depreciation &amp; Property Tax</t>
  </si>
  <si>
    <t>Income Tax Impact of Interest Synchronization (p. 2)</t>
  </si>
  <si>
    <t>Operating Expenses</t>
  </si>
  <si>
    <t>Jurisdictional Revenue Requirement</t>
  </si>
  <si>
    <t>Jurisdictional Rate of Return</t>
  </si>
  <si>
    <t>Jurisdictional Return on Rate Base Included in 2014 Test Year</t>
  </si>
  <si>
    <t>Less: Net Operating Income Included in 2014 Test Year</t>
  </si>
  <si>
    <t>Times: NOI Multiplier</t>
  </si>
  <si>
    <t>Revenue Requirement Impact Included in 2014 Test Year</t>
  </si>
  <si>
    <t>Compliance-Related Transmission Investment and Expenses</t>
  </si>
  <si>
    <t>Financing Source</t>
  </si>
  <si>
    <t>Ratio (%)</t>
  </si>
  <si>
    <t>Cost Rate (%)</t>
  </si>
  <si>
    <t>ITC-Debt Component</t>
  </si>
  <si>
    <t>Total Company Synchronized Interest</t>
  </si>
  <si>
    <t>Federal Income Tax at 33.075%</t>
  </si>
  <si>
    <t>State Income Tax at 5.5%</t>
  </si>
  <si>
    <t xml:space="preserve">Total Company Income Tax </t>
  </si>
  <si>
    <t>Total Jurisdictional Synchronized Interest</t>
  </si>
  <si>
    <t xml:space="preserve">Total Jurisdictional Income Tax </t>
  </si>
  <si>
    <t>Schedule 2</t>
  </si>
  <si>
    <t>Calculation of Step Increase Effective July 1, 2015</t>
  </si>
  <si>
    <t>For Compliance-Related Transmission (CRT) Costs</t>
  </si>
  <si>
    <t>For the Period Ended June 30, 2016</t>
  </si>
  <si>
    <t>Rate Base (13-Month Average for the Period Ended 6/30/16)</t>
  </si>
  <si>
    <t>Working Capital - Regulatory Asset (Schedule 3)</t>
  </si>
  <si>
    <t>Net Operating Income (12 Months Ended 6/30/16)</t>
  </si>
  <si>
    <t>Amortization of Regulatory Asset</t>
  </si>
  <si>
    <t>Income Tax Impact of Depr., Amort. &amp; Property Tax</t>
  </si>
  <si>
    <t xml:space="preserve">Net Operating Income </t>
  </si>
  <si>
    <t>Jurisdictional Return on Rate Base</t>
  </si>
  <si>
    <t>Net Operating Income Required</t>
  </si>
  <si>
    <t>Total Revenue Required Associated With CRT Costs</t>
  </si>
  <si>
    <t>Less: Revenue Requirement Included in 2014 Test Year (Schedule 1)</t>
  </si>
  <si>
    <t>Revenue Requirement Required - 7/1/15 Step Increase</t>
  </si>
  <si>
    <t>For the Twelve Months Ended June 30, 2016</t>
  </si>
  <si>
    <t>Senior Notes and Other Long-Term Debt</t>
  </si>
  <si>
    <t>Schedule 3</t>
  </si>
  <si>
    <t xml:space="preserve">Compliance-Related Transmission (CRT) - Deferred Return / Regulatory Asset </t>
  </si>
  <si>
    <t>CRT Net Plant and CWIP-Non Interest Bearing</t>
  </si>
  <si>
    <t>Depreciation Expense on CRT Plant-in-Service</t>
  </si>
  <si>
    <t>Return on Net CRT Investment and Regulatory Asset</t>
  </si>
  <si>
    <t>Less: Monthly Carrying Costs/ Depreciation Included in 2014 Test Year</t>
  </si>
  <si>
    <t>Regulatory Asset Balance</t>
  </si>
  <si>
    <t>Beginning Bal</t>
  </si>
  <si>
    <t>Ending Bal</t>
  </si>
  <si>
    <t>Average Bal</t>
  </si>
  <si>
    <t>Dec 2014</t>
  </si>
  <si>
    <t>Jan 2015</t>
  </si>
  <si>
    <t>Feb 2015</t>
  </si>
  <si>
    <t>Mar 2015</t>
  </si>
  <si>
    <t>Apr 2015</t>
  </si>
  <si>
    <t>May 2015</t>
  </si>
  <si>
    <t>June 2015</t>
  </si>
  <si>
    <t>Notes:</t>
  </si>
  <si>
    <t>The deferred return is calculated using Gulf's last approved AFUDC rate with an ROE of 11.5% as requested in this rate case.  The calculation of the return is as follows:</t>
  </si>
  <si>
    <t>Average Balance of CRT Net Plant and CWIP</t>
  </si>
  <si>
    <t xml:space="preserve">  plus</t>
  </si>
  <si>
    <t>Average of: [Beginning Balance of Regulatory Asset] and [Ending Balance of Regulatory Asset prior to inclusion of the current month Return***]</t>
  </si>
  <si>
    <t xml:space="preserve">  equals</t>
  </si>
  <si>
    <t xml:space="preserve">  times</t>
  </si>
  <si>
    <t>Monthly AFUDC rate</t>
  </si>
  <si>
    <t>Monthly Return on Net CRT Investment and Regulatory Asset (Column 5)</t>
  </si>
  <si>
    <t xml:space="preserve"> ***</t>
  </si>
  <si>
    <t>Ending Balance of Regulatory Asset prior to inclusion of the current month Return = Beginning Balance + current month Depreciation Expense (Col 4) - current month Carrying Costs/Depreciation in 2014 Test Year (Col 6)</t>
  </si>
  <si>
    <t>Exhibit SDR-2, Schedule 1: Revenue Requirement Impact/12</t>
  </si>
  <si>
    <t>Column 7 for the prior month + Columns 4 through 6</t>
  </si>
  <si>
    <t>Compliance-Related Transmission (CRT) - Regulatory Asset  / Annual Amortization</t>
  </si>
  <si>
    <t>Calculation of Amortization of Regulatory Asset:</t>
  </si>
  <si>
    <t>Projected June 30, 2015 Regulatory Asset (p. 1)</t>
  </si>
  <si>
    <t>Divided by: 4 years</t>
  </si>
  <si>
    <t>Annual Amortization</t>
  </si>
  <si>
    <t>13 Month Average Regulatory Asset - Period Ending 6/30/16</t>
  </si>
  <si>
    <t xml:space="preserve">     Witness: Susan D. Ritenour</t>
  </si>
  <si>
    <t>Witness: Susan D. Ritenour</t>
  </si>
  <si>
    <t>Exhibit No. ___ (SDR-2)</t>
  </si>
  <si>
    <t>Docket No: 130140-EI</t>
  </si>
  <si>
    <t>Florida Public Service Commission
Docket No. 130140-EI
GULF POWER COMPANY
Witness: Susan D. Ritenour
Exhibit No. ___(SDR-1)
Schedule 4
Page 1 of 1</t>
  </si>
  <si>
    <t>Exhibit No. ___ (SDR-1)</t>
  </si>
  <si>
    <t>Florida Public Service Commission
Docket No. 130140-EI
GULF POWER COMPANY
Witness: Susan D. Ritenour
Exhibit No. ___(SDR-1)
Schedule 6
Page 1 of 1</t>
  </si>
  <si>
    <t>Florida Public Service Commission
Docket No. 130140-EI  
GULF POWER COMPANY
Witness:  Susan D. Ritenour
Exhibit No. _____ (SDR-1)
Schedule 8
Page 1 of 3</t>
  </si>
  <si>
    <t>Florida Public Service Commission
Docket No. 130140-EI  
GULF POWER COMPANY
Witness: Susan D. Ritenour
Exhibit No. _____ (SDR-1)
Schedule 8
Page 2 of 3</t>
  </si>
  <si>
    <t>Florida Public Service Commission
Docket No. 130140-EI  
GULF POWER COMPANY
Witness: Susan D. Ritenour
Exhibit No. _____ (SDR-1)
Schedule 8
Page 3 of 3</t>
  </si>
  <si>
    <t>Florida Public Service Commission
Docket No. 130140-EI 
GULF POWER COMPANY
Witness: Susan D. Ritenour
Exhibit No. _____ (SDR-1)
Schedule 9
Page 1 of 1</t>
  </si>
  <si>
    <t>Florida Public Service Commission
Docket No. 130140-EI
GULF POWER COMPANY
Witness: Susan D. Ritenour
Exhibit No. ____ (SDR-1)
Schedule 10
Page 1 of 2</t>
  </si>
  <si>
    <t xml:space="preserve">  Florida Public Service Commission
  Docket No. 130140-EI
  GULF POWER COMPANY
  Witness: Susan D. Ritenour
  Exhibit No. ____ (SDR-1)
  Schedule 10
  Page 2 of 2</t>
  </si>
  <si>
    <t xml:space="preserve">  Florida Public Service Commission
  Docket No. 130140-EI
  GULF POWER COMPANY
  Witness: Susan D. Ritenour
  Exhibit No. ____ (SDR-1)
  Schedule 11
  Page 1 of 1</t>
  </si>
  <si>
    <t xml:space="preserve">     Docket No. 130140-EI</t>
  </si>
  <si>
    <t>Docket No. 130140-EI</t>
  </si>
  <si>
    <t xml:space="preserve">Florida Public Service Commission 
Docket No. 130140-EI
GULF POWER COMPANY 
Witness: Susan D. Ritenour
Exhibit No. ____ (SDR-1) 
Schedule 21 
Page 2 of 5 </t>
  </si>
  <si>
    <t>Florida Public Service Commission
Docket No. 130140-EI 
GULF POWER COMPANY
Witness: Susan D. Ritenour
Exhibit No. ____ (SDR-1)
Schedule 21
Page 3 of 5</t>
  </si>
  <si>
    <t xml:space="preserve">   Florida Public Service Commission
   Docket No. 130140-EI
   GULF POWER COMPANY
   Witness: Susan D. Ritenour
   Exhibit No. ____ (SDR-1)
   Schedule 21
   Page 4 of 5</t>
  </si>
  <si>
    <t>Florida Public Service Commission
Docket No. 130140-EI
GULF POWER COMPANY
Witness: Susan D. Ritenour
Exhibit No. ____ (SDR-1)
Schedule 21
Page 5 of 5</t>
  </si>
  <si>
    <t>Florida Public Service Commission
Docket No. 130140-EI 
GULF POWER COMPANY 
Witness: Susan D. Ritenour 
Exhibit No. ____ (SDR-1) 
Schedule 25 
Page 1 of 1</t>
  </si>
  <si>
    <t>Florida Public Service Commission
Docket No. 130140-EI
GULF POWER COMPANY
Witness: Susan D. Ritenour
Exhibit No. _____ (SDR-1)
Schedule 7
Page 1 of 3</t>
  </si>
  <si>
    <t>Florida Public Service Commission
Docket No. 130140-EI
GULF POWER COMPANY
Witness: Susan D. Ritenour
Exhibit No. _____ (SDR-1)
Schedule 7
Page 2 of 3</t>
  </si>
  <si>
    <t>Florida Public Service Commission
Docket No. 130140-EI
GULF POWER COMPANY
Witness: Susan D. Ritenour
Exhibit No. _____ (SDR-1)
Schedule 7
Page 3 of 3</t>
  </si>
  <si>
    <t>Florida Public Service Commission
Docket No. 130140-EI
GULF POWER COMPANY
Witness: Susan D. Ritenour
Exhibit No. ___(SDR-1)
Schedule 2
Page 1 of 1</t>
  </si>
  <si>
    <t>Adj.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</si>
</sst>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-yy;@"/>
    <numFmt numFmtId="166" formatCode="0.0000000_)"/>
    <numFmt numFmtId="167" formatCode="_(* #,##0.0000000_);_(* \(#,##0.0000000\);_(* &quot;-&quot;??_);_(@_)"/>
    <numFmt numFmtId="168" formatCode="0.00000%"/>
    <numFmt numFmtId="169" formatCode="dd\-mmm\-yy_)"/>
    <numFmt numFmtId="170" formatCode="hh:mm\ AM/PM_)"/>
    <numFmt numFmtId="171" formatCode="0.00_)"/>
    <numFmt numFmtId="172" formatCode="_(* #,##0.000000_);_(* \(#,##0.000000\);_(* &quot;-&quot;??_);_(@_)"/>
    <numFmt numFmtId="173" formatCode="0.0000_)"/>
    <numFmt numFmtId="174" formatCode="0.000_)"/>
    <numFmt numFmtId="175" formatCode="[$-409]mmmm\ d\,\ yyyy;@"/>
    <numFmt numFmtId="176" formatCode="_(* #,##0.00000000_);_(* \(#,##0.00000000\);_(* &quot;-&quot;??_);_(@_)"/>
    <numFmt numFmtId="177" formatCode="0_);\(0\)"/>
    <numFmt numFmtId="178" formatCode="m/d/yy\ h:mm;@"/>
    <numFmt numFmtId="179" formatCode="m/d/yyyy\ h:mm\ AM/PM"/>
    <numFmt numFmtId="180" formatCode="0.0000000"/>
    <numFmt numFmtId="181" formatCode="#,##0_);[Red]\(#,##0\);&quot; &quot;"/>
    <numFmt numFmtId="182" formatCode="0.000000_)"/>
    <numFmt numFmtId="183" formatCode="0.0_)"/>
    <numFmt numFmtId="184" formatCode="#,##0_);[Red]\(#,##0\);\-"/>
    <numFmt numFmtId="185" formatCode="[$-409]mmm\-yy;@"/>
  </numFmts>
  <fonts count="13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3"/>
      <name val="Arial MT"/>
      <family val="2"/>
    </font>
    <font>
      <b/>
      <u/>
      <sz val="10"/>
      <name val="Arial MT"/>
    </font>
    <font>
      <sz val="10"/>
      <name val="Arial MT"/>
    </font>
    <font>
      <b/>
      <sz val="10"/>
      <name val="Arial MT"/>
    </font>
    <font>
      <sz val="8"/>
      <name val="Arial MT"/>
    </font>
    <font>
      <b/>
      <u/>
      <sz val="14"/>
      <name val="Arial MT"/>
    </font>
    <font>
      <b/>
      <sz val="13"/>
      <name val="Arial MT"/>
    </font>
    <font>
      <b/>
      <i/>
      <sz val="8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name val="Arial MT"/>
    </font>
    <font>
      <b/>
      <u/>
      <sz val="16"/>
      <name val="Arial MT"/>
    </font>
    <font>
      <sz val="13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color indexed="12"/>
      <name val="Arial MT"/>
    </font>
    <font>
      <b/>
      <sz val="10"/>
      <color indexed="10"/>
      <name val="Arial MT"/>
    </font>
    <font>
      <sz val="10"/>
      <color indexed="10"/>
      <name val="Arial MT"/>
    </font>
    <font>
      <b/>
      <sz val="12"/>
      <name val="Arial"/>
      <family val="2"/>
    </font>
    <font>
      <sz val="12"/>
      <name val="Arial"/>
      <family val="2"/>
    </font>
    <font>
      <sz val="13"/>
      <color indexed="10"/>
      <name val="Arial MT"/>
      <family val="2"/>
    </font>
    <font>
      <sz val="11"/>
      <name val="Arial"/>
      <family val="2"/>
    </font>
    <font>
      <sz val="11"/>
      <name val="Arial MT"/>
      <family val="2"/>
    </font>
    <font>
      <b/>
      <u/>
      <sz val="11"/>
      <name val="Arial"/>
      <family val="2"/>
    </font>
    <font>
      <b/>
      <sz val="11"/>
      <name val="Arial"/>
      <family val="2"/>
    </font>
    <font>
      <sz val="12"/>
      <name val="Arial MT"/>
    </font>
    <font>
      <sz val="12"/>
      <name val="Arial MT"/>
      <family val="2"/>
    </font>
    <font>
      <sz val="10"/>
      <name val="Arial MT"/>
      <family val="2"/>
    </font>
    <font>
      <sz val="12"/>
      <name val="Arial"/>
      <family val="2"/>
    </font>
    <font>
      <b/>
      <u/>
      <sz val="12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u/>
      <sz val="10"/>
      <name val="Arial"/>
      <family val="2"/>
    </font>
    <font>
      <sz val="16"/>
      <name val="Arial"/>
      <family val="2"/>
    </font>
    <font>
      <b/>
      <sz val="11"/>
      <color indexed="10"/>
      <name val="Arial"/>
      <family val="2"/>
    </font>
    <font>
      <b/>
      <u/>
      <sz val="10"/>
      <name val="Arial"/>
      <family val="2"/>
    </font>
    <font>
      <sz val="14"/>
      <name val="Arial"/>
      <family val="2"/>
    </font>
    <font>
      <sz val="14"/>
      <name val="Arial Narrow"/>
      <family val="2"/>
    </font>
    <font>
      <b/>
      <u/>
      <sz val="14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4"/>
      <name val="Arial MT"/>
    </font>
    <font>
      <b/>
      <u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i/>
      <sz val="8"/>
      <name val="Arial MT"/>
    </font>
    <font>
      <b/>
      <sz val="8"/>
      <name val="Arial MT"/>
    </font>
    <font>
      <b/>
      <sz val="8"/>
      <name val="Arial"/>
      <family val="2"/>
    </font>
    <font>
      <sz val="10"/>
      <name val="Arial"/>
      <family val="2"/>
    </font>
    <font>
      <sz val="8"/>
      <name val="Arial MT"/>
      <family val="2"/>
    </font>
    <font>
      <sz val="11"/>
      <color indexed="8"/>
      <name val="Calibri"/>
      <family val="2"/>
    </font>
    <font>
      <sz val="7"/>
      <color indexed="8"/>
      <name val="Calibri"/>
      <family val="2"/>
    </font>
    <font>
      <b/>
      <sz val="7"/>
      <color indexed="8"/>
      <name val="Calibri"/>
      <family val="2"/>
    </font>
    <font>
      <b/>
      <sz val="13"/>
      <name val="Arial"/>
      <family val="2"/>
    </font>
    <font>
      <sz val="10"/>
      <name val="Courier New"/>
      <family val="3"/>
    </font>
    <font>
      <sz val="9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9"/>
      <name val="Arial MT"/>
    </font>
    <font>
      <b/>
      <sz val="9"/>
      <name val="Arial MT"/>
    </font>
    <font>
      <b/>
      <sz val="9"/>
      <name val="Arial"/>
      <family val="2"/>
    </font>
    <font>
      <b/>
      <u/>
      <sz val="9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Courier New"/>
      <family val="3"/>
    </font>
    <font>
      <sz val="11"/>
      <color indexed="10"/>
      <name val="Arial"/>
      <family val="2"/>
    </font>
    <font>
      <sz val="9"/>
      <color theme="1"/>
      <name val="Arial"/>
      <family val="2"/>
    </font>
    <font>
      <b/>
      <sz val="9.5"/>
      <color theme="1"/>
      <name val="Arial"/>
      <family val="2"/>
    </font>
    <font>
      <sz val="9.5"/>
      <color theme="1"/>
      <name val="Arial"/>
      <family val="2"/>
    </font>
    <font>
      <b/>
      <u/>
      <sz val="9.5"/>
      <color theme="1"/>
      <name val="Arial"/>
      <family val="2"/>
    </font>
    <font>
      <sz val="8"/>
      <color theme="1"/>
      <name val="Arial"/>
      <family val="2"/>
    </font>
    <font>
      <b/>
      <i/>
      <sz val="9"/>
      <color theme="1"/>
      <name val="Arial"/>
      <family val="2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sz val="10"/>
      <color theme="1"/>
      <name val="Arial"/>
      <family val="2"/>
    </font>
    <font>
      <sz val="8.5"/>
      <color theme="1"/>
      <name val="Arial"/>
      <family val="2"/>
    </font>
    <font>
      <sz val="8.75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i/>
      <sz val="9.5"/>
      <color indexed="8"/>
      <name val="Arial"/>
      <family val="2"/>
    </font>
    <font>
      <b/>
      <u/>
      <sz val="10"/>
      <color indexed="8"/>
      <name val="Arial"/>
      <family val="2"/>
    </font>
    <font>
      <b/>
      <sz val="9.5"/>
      <color indexed="8"/>
      <name val="Arial"/>
      <family val="2"/>
    </font>
    <font>
      <b/>
      <sz val="10"/>
      <color indexed="8"/>
      <name val="Arial"/>
      <family val="2"/>
    </font>
    <font>
      <b/>
      <u/>
      <sz val="9.5"/>
      <color indexed="8"/>
      <name val="Arial"/>
      <family val="2"/>
    </font>
    <font>
      <sz val="9.5"/>
      <color indexed="8"/>
      <name val="Arial"/>
      <family val="2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4"/>
      <color theme="1"/>
      <name val="Arial"/>
      <family val="2"/>
    </font>
    <font>
      <b/>
      <sz val="13"/>
      <color indexed="10"/>
      <name val="Arial MT"/>
    </font>
    <font>
      <sz val="10"/>
      <color rgb="FFFF0000"/>
      <name val="Arial"/>
      <family val="2"/>
    </font>
    <font>
      <sz val="11"/>
      <color indexed="8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u/>
      <sz val="10"/>
      <name val="Arial MT"/>
    </font>
    <font>
      <sz val="10"/>
      <name val="Footlight MT Light"/>
      <family val="1"/>
    </font>
    <font>
      <sz val="10"/>
      <name val="Courier"/>
      <family val="3"/>
    </font>
    <font>
      <sz val="10"/>
      <name val="MS Sans Serif"/>
      <family val="2"/>
    </font>
    <font>
      <b/>
      <sz val="10"/>
      <name val="MS Sans Serif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name val="Arial MT"/>
    </font>
    <font>
      <b/>
      <u/>
      <sz val="11"/>
      <name val="Arial MT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mediumGray">
        <fgColor indexed="22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10">
    <xf numFmtId="0" fontId="0" fillId="0" borderId="0"/>
    <xf numFmtId="0" fontId="73" fillId="2" borderId="0" applyNumberFormat="0" applyBorder="0" applyAlignment="0" applyProtection="0"/>
    <xf numFmtId="0" fontId="73" fillId="3" borderId="0" applyNumberFormat="0" applyBorder="0" applyAlignment="0" applyProtection="0"/>
    <xf numFmtId="0" fontId="73" fillId="4" borderId="0" applyNumberFormat="0" applyBorder="0" applyAlignment="0" applyProtection="0"/>
    <xf numFmtId="0" fontId="73" fillId="5" borderId="0" applyNumberFormat="0" applyBorder="0" applyAlignment="0" applyProtection="0"/>
    <xf numFmtId="0" fontId="73" fillId="6" borderId="0" applyNumberFormat="0" applyBorder="0" applyAlignment="0" applyProtection="0"/>
    <xf numFmtId="0" fontId="73" fillId="7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11" borderId="0" applyNumberFormat="0" applyBorder="0" applyAlignment="0" applyProtection="0"/>
    <xf numFmtId="0" fontId="73" fillId="12" borderId="0" applyNumberFormat="0" applyBorder="0" applyAlignment="0" applyProtection="0"/>
    <xf numFmtId="0" fontId="73" fillId="13" borderId="0" applyNumberFormat="0" applyBorder="0" applyAlignment="0" applyProtection="0"/>
    <xf numFmtId="0" fontId="74" fillId="14" borderId="0" applyNumberFormat="0" applyBorder="0" applyAlignment="0" applyProtection="0"/>
    <xf numFmtId="0" fontId="74" fillId="15" borderId="0" applyNumberFormat="0" applyBorder="0" applyAlignment="0" applyProtection="0"/>
    <xf numFmtId="0" fontId="74" fillId="16" borderId="0" applyNumberFormat="0" applyBorder="0" applyAlignment="0" applyProtection="0"/>
    <xf numFmtId="0" fontId="74" fillId="17" borderId="0" applyNumberFormat="0" applyBorder="0" applyAlignment="0" applyProtection="0"/>
    <xf numFmtId="0" fontId="74" fillId="18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74" fillId="22" borderId="0" applyNumberFormat="0" applyBorder="0" applyAlignment="0" applyProtection="0"/>
    <xf numFmtId="0" fontId="74" fillId="23" borderId="0" applyNumberFormat="0" applyBorder="0" applyAlignment="0" applyProtection="0"/>
    <xf numFmtId="0" fontId="74" fillId="24" borderId="0" applyNumberFormat="0" applyBorder="0" applyAlignment="0" applyProtection="0"/>
    <xf numFmtId="0" fontId="74" fillId="25" borderId="0" applyNumberFormat="0" applyBorder="0" applyAlignment="0" applyProtection="0"/>
    <xf numFmtId="0" fontId="75" fillId="26" borderId="0" applyNumberFormat="0" applyBorder="0" applyAlignment="0" applyProtection="0"/>
    <xf numFmtId="0" fontId="76" fillId="27" borderId="26" applyNumberFormat="0" applyAlignment="0" applyProtection="0"/>
    <xf numFmtId="0" fontId="77" fillId="28" borderId="27" applyNumberFormat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79" fillId="29" borderId="0" applyNumberFormat="0" applyBorder="0" applyAlignment="0" applyProtection="0"/>
    <xf numFmtId="0" fontId="80" fillId="0" borderId="28" applyNumberFormat="0" applyFill="0" applyAlignment="0" applyProtection="0"/>
    <xf numFmtId="0" fontId="81" fillId="0" borderId="29" applyNumberFormat="0" applyFill="0" applyAlignment="0" applyProtection="0"/>
    <xf numFmtId="0" fontId="82" fillId="0" borderId="30" applyNumberFormat="0" applyFill="0" applyAlignment="0" applyProtection="0"/>
    <xf numFmtId="0" fontId="82" fillId="0" borderId="0" applyNumberFormat="0" applyFill="0" applyBorder="0" applyAlignment="0" applyProtection="0"/>
    <xf numFmtId="0" fontId="83" fillId="30" borderId="26" applyNumberFormat="0" applyAlignment="0" applyProtection="0"/>
    <xf numFmtId="0" fontId="84" fillId="0" borderId="31" applyNumberFormat="0" applyFill="0" applyAlignment="0" applyProtection="0"/>
    <xf numFmtId="0" fontId="85" fillId="31" borderId="0" applyNumberFormat="0" applyBorder="0" applyAlignment="0" applyProtection="0"/>
    <xf numFmtId="0" fontId="73" fillId="0" borderId="0"/>
    <xf numFmtId="0" fontId="7" fillId="0" borderId="0"/>
    <xf numFmtId="0" fontId="7" fillId="0" borderId="0"/>
    <xf numFmtId="0" fontId="7" fillId="0" borderId="0"/>
    <xf numFmtId="0" fontId="70" fillId="0" borderId="0"/>
    <xf numFmtId="37" fontId="35" fillId="0" borderId="0"/>
    <xf numFmtId="0" fontId="66" fillId="32" borderId="32" applyNumberFormat="0" applyFont="0" applyAlignment="0" applyProtection="0"/>
    <xf numFmtId="0" fontId="86" fillId="27" borderId="33" applyNumberFormat="0" applyAlignment="0" applyProtection="0"/>
    <xf numFmtId="9" fontId="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34" applyNumberFormat="0" applyFill="0" applyAlignment="0" applyProtection="0"/>
    <xf numFmtId="0" fontId="89" fillId="0" borderId="0" applyNumberFormat="0" applyFill="0" applyBorder="0" applyAlignment="0" applyProtection="0"/>
    <xf numFmtId="0" fontId="6" fillId="0" borderId="0"/>
    <xf numFmtId="0" fontId="97" fillId="0" borderId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0" fontId="5" fillId="0" borderId="0"/>
    <xf numFmtId="44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" fillId="0" borderId="0"/>
    <xf numFmtId="0" fontId="8" fillId="0" borderId="0"/>
    <xf numFmtId="0" fontId="4" fillId="0" borderId="0"/>
    <xf numFmtId="0" fontId="125" fillId="0" borderId="0"/>
    <xf numFmtId="0" fontId="3" fillId="0" borderId="0"/>
    <xf numFmtId="0" fontId="2" fillId="0" borderId="0"/>
    <xf numFmtId="0" fontId="129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130" fillId="0" borderId="0"/>
    <xf numFmtId="0" fontId="2" fillId="32" borderId="32" applyNumberFormat="0" applyFont="0" applyAlignment="0" applyProtection="0"/>
    <xf numFmtId="0" fontId="2" fillId="32" borderId="32" applyNumberFormat="0" applyFont="0" applyAlignment="0" applyProtection="0"/>
    <xf numFmtId="9" fontId="8" fillId="0" borderId="0" applyFont="0" applyFill="0" applyBorder="0" applyAlignment="0" applyProtection="0"/>
    <xf numFmtId="0" fontId="131" fillId="0" borderId="0" applyNumberFormat="0" applyFont="0" applyFill="0" applyBorder="0" applyAlignment="0" applyProtection="0">
      <alignment horizontal="left"/>
    </xf>
    <xf numFmtId="15" fontId="131" fillId="0" borderId="0" applyFont="0" applyFill="0" applyBorder="0" applyAlignment="0" applyProtection="0"/>
    <xf numFmtId="4" fontId="131" fillId="0" borderId="0" applyFont="0" applyFill="0" applyBorder="0" applyAlignment="0" applyProtection="0"/>
    <xf numFmtId="0" fontId="132" fillId="0" borderId="37">
      <alignment horizontal="center"/>
    </xf>
    <xf numFmtId="3" fontId="131" fillId="0" borderId="0" applyFont="0" applyFill="0" applyBorder="0" applyAlignment="0" applyProtection="0"/>
    <xf numFmtId="0" fontId="131" fillId="35" borderId="0" applyNumberFormat="0" applyFont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820">
    <xf numFmtId="0" fontId="0" fillId="0" borderId="0" xfId="0"/>
    <xf numFmtId="164" fontId="11" fillId="0" borderId="0" xfId="28" applyNumberFormat="1" applyFont="1" applyFill="1" applyProtection="1"/>
    <xf numFmtId="166" fontId="11" fillId="0" borderId="0" xfId="0" applyNumberFormat="1" applyFont="1" applyFill="1" applyProtection="1"/>
    <xf numFmtId="0" fontId="11" fillId="0" borderId="0" xfId="0" applyFont="1" applyFill="1" applyProtection="1"/>
    <xf numFmtId="0" fontId="0" fillId="0" borderId="0" xfId="0" applyFill="1"/>
    <xf numFmtId="0" fontId="0" fillId="0" borderId="0" xfId="0" applyFill="1" applyAlignment="1">
      <alignment horizontal="center"/>
    </xf>
    <xf numFmtId="0" fontId="11" fillId="0" borderId="0" xfId="0" quotePrefix="1" applyFont="1" applyFill="1" applyProtection="1"/>
    <xf numFmtId="164" fontId="8" fillId="0" borderId="0" xfId="28" applyNumberFormat="1" applyFill="1"/>
    <xf numFmtId="164" fontId="8" fillId="0" borderId="0" xfId="28" applyNumberFormat="1" applyFont="1" applyFill="1"/>
    <xf numFmtId="164" fontId="0" fillId="0" borderId="0" xfId="28" applyNumberFormat="1" applyFont="1" applyFill="1"/>
    <xf numFmtId="164" fontId="15" fillId="0" borderId="0" xfId="28" applyNumberFormat="1" applyFont="1" applyFill="1" applyProtection="1"/>
    <xf numFmtId="164" fontId="9" fillId="0" borderId="0" xfId="28" applyNumberFormat="1" applyFont="1" applyFill="1" applyProtection="1"/>
    <xf numFmtId="164" fontId="9" fillId="0" borderId="0" xfId="28" applyNumberFormat="1" applyFont="1" applyFill="1" applyBorder="1" applyProtection="1"/>
    <xf numFmtId="164" fontId="9" fillId="0" borderId="1" xfId="28" applyNumberFormat="1" applyFont="1" applyFill="1" applyBorder="1" applyProtection="1"/>
    <xf numFmtId="164" fontId="9" fillId="0" borderId="5" xfId="28" applyNumberFormat="1" applyFont="1" applyFill="1" applyBorder="1" applyProtection="1"/>
    <xf numFmtId="0" fontId="22" fillId="0" borderId="6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left"/>
    </xf>
    <xf numFmtId="0" fontId="22" fillId="0" borderId="0" xfId="0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/>
    </xf>
    <xf numFmtId="0" fontId="8" fillId="0" borderId="0" xfId="0" applyFont="1" applyFill="1"/>
    <xf numFmtId="164" fontId="8" fillId="0" borderId="1" xfId="28" applyNumberFormat="1" applyFont="1" applyFill="1" applyBorder="1"/>
    <xf numFmtId="0" fontId="0" fillId="0" borderId="0" xfId="0" quotePrefix="1" applyFill="1"/>
    <xf numFmtId="0" fontId="10" fillId="0" borderId="0" xfId="0" applyFont="1" applyFill="1" applyAlignment="1" applyProtection="1">
      <alignment horizontal="centerContinuous"/>
    </xf>
    <xf numFmtId="0" fontId="11" fillId="0" borderId="0" xfId="0" applyFont="1" applyFill="1" applyAlignment="1" applyProtection="1">
      <alignment horizontal="centerContinuous"/>
    </xf>
    <xf numFmtId="0" fontId="12" fillId="0" borderId="0" xfId="0" applyFont="1" applyFill="1" applyAlignment="1" applyProtection="1">
      <alignment horizontal="centerContinuous"/>
    </xf>
    <xf numFmtId="0" fontId="11" fillId="0" borderId="0" xfId="0" quotePrefix="1" applyFont="1" applyFill="1" applyAlignment="1" applyProtection="1">
      <alignment horizontal="center"/>
    </xf>
    <xf numFmtId="0" fontId="11" fillId="0" borderId="7" xfId="0" applyFont="1" applyFill="1" applyBorder="1" applyProtection="1"/>
    <xf numFmtId="0" fontId="11" fillId="0" borderId="7" xfId="0" applyFont="1" applyFill="1" applyBorder="1" applyAlignment="1" applyProtection="1">
      <alignment horizontal="centerContinuous"/>
    </xf>
    <xf numFmtId="0" fontId="11" fillId="0" borderId="0" xfId="0" applyFont="1" applyFill="1" applyAlignment="1" applyProtection="1">
      <alignment horizontal="center"/>
    </xf>
    <xf numFmtId="0" fontId="11" fillId="0" borderId="2" xfId="0" applyFont="1" applyFill="1" applyBorder="1" applyProtection="1"/>
    <xf numFmtId="0" fontId="11" fillId="0" borderId="2" xfId="0" applyFont="1" applyFill="1" applyBorder="1" applyAlignment="1" applyProtection="1">
      <alignment horizontal="centerContinuous"/>
    </xf>
    <xf numFmtId="0" fontId="11" fillId="0" borderId="2" xfId="0" applyFont="1" applyFill="1" applyBorder="1" applyAlignment="1" applyProtection="1">
      <alignment horizontal="center"/>
    </xf>
    <xf numFmtId="0" fontId="10" fillId="0" borderId="0" xfId="0" applyFont="1" applyFill="1" applyAlignment="1" applyProtection="1">
      <alignment horizontal="left"/>
    </xf>
    <xf numFmtId="0" fontId="12" fillId="0" borderId="0" xfId="0" applyFont="1" applyFill="1" applyProtection="1"/>
    <xf numFmtId="164" fontId="11" fillId="0" borderId="12" xfId="28" applyNumberFormat="1" applyFont="1" applyFill="1" applyBorder="1" applyProtection="1"/>
    <xf numFmtId="0" fontId="13" fillId="0" borderId="0" xfId="0" applyFont="1" applyFill="1" applyProtection="1"/>
    <xf numFmtId="164" fontId="11" fillId="0" borderId="2" xfId="28" applyNumberFormat="1" applyFont="1" applyFill="1" applyBorder="1" applyProtection="1"/>
    <xf numFmtId="22" fontId="0" fillId="0" borderId="0" xfId="0" applyNumberFormat="1" applyFill="1"/>
    <xf numFmtId="0" fontId="14" fillId="0" borderId="0" xfId="0" applyFont="1" applyFill="1" applyAlignment="1" applyProtection="1">
      <alignment horizontal="centerContinuous"/>
    </xf>
    <xf numFmtId="0" fontId="9" fillId="0" borderId="0" xfId="0" applyFont="1" applyFill="1" applyAlignment="1" applyProtection="1">
      <alignment horizontal="centerContinuous"/>
    </xf>
    <xf numFmtId="0" fontId="9" fillId="0" borderId="0" xfId="0" applyFont="1" applyFill="1" applyProtection="1"/>
    <xf numFmtId="0" fontId="16" fillId="0" borderId="0" xfId="0" applyFont="1" applyFill="1" applyAlignment="1">
      <alignment horizontal="center"/>
    </xf>
    <xf numFmtId="0" fontId="18" fillId="0" borderId="0" xfId="0" applyFont="1" applyFill="1"/>
    <xf numFmtId="164" fontId="9" fillId="0" borderId="0" xfId="28" applyNumberFormat="1" applyFont="1" applyFill="1" applyAlignment="1" applyProtection="1">
      <alignment horizontal="center"/>
    </xf>
    <xf numFmtId="0" fontId="23" fillId="0" borderId="0" xfId="0" applyFont="1" applyFill="1"/>
    <xf numFmtId="49" fontId="11" fillId="0" borderId="0" xfId="0" applyNumberFormat="1" applyFont="1" applyFill="1" applyAlignment="1" applyProtection="1">
      <alignment horizontal="center"/>
    </xf>
    <xf numFmtId="0" fontId="11" fillId="0" borderId="0" xfId="0" applyFont="1" applyFill="1" applyBorder="1" applyAlignment="1" applyProtection="1">
      <alignment horizontal="center"/>
    </xf>
    <xf numFmtId="49" fontId="11" fillId="0" borderId="0" xfId="0" quotePrefix="1" applyNumberFormat="1" applyFont="1" applyFill="1" applyAlignment="1" applyProtection="1">
      <alignment horizontal="center"/>
    </xf>
    <xf numFmtId="49" fontId="11" fillId="0" borderId="0" xfId="0" quotePrefix="1" applyNumberFormat="1" applyFont="1" applyFill="1" applyProtection="1"/>
    <xf numFmtId="0" fontId="26" fillId="0" borderId="0" xfId="0" applyFont="1" applyFill="1" applyProtection="1"/>
    <xf numFmtId="22" fontId="11" fillId="0" borderId="0" xfId="0" applyNumberFormat="1" applyFont="1" applyFill="1" applyProtection="1"/>
    <xf numFmtId="49" fontId="11" fillId="0" borderId="2" xfId="0" applyNumberFormat="1" applyFont="1" applyFill="1" applyBorder="1" applyAlignment="1" applyProtection="1">
      <alignment horizontal="center"/>
    </xf>
    <xf numFmtId="0" fontId="11" fillId="0" borderId="11" xfId="0" applyFont="1" applyFill="1" applyBorder="1" applyAlignment="1" applyProtection="1">
      <alignment horizontal="center"/>
    </xf>
    <xf numFmtId="0" fontId="11" fillId="0" borderId="11" xfId="0" quotePrefix="1" applyFont="1" applyFill="1" applyBorder="1" applyAlignment="1" applyProtection="1">
      <alignment horizontal="center"/>
    </xf>
    <xf numFmtId="0" fontId="11" fillId="0" borderId="7" xfId="0" applyFont="1" applyFill="1" applyBorder="1" applyAlignment="1" applyProtection="1">
      <alignment horizontal="center"/>
    </xf>
    <xf numFmtId="0" fontId="11" fillId="0" borderId="0" xfId="0" applyFont="1" applyFill="1" applyBorder="1" applyAlignment="1" applyProtection="1">
      <alignment horizontal="centerContinuous"/>
    </xf>
    <xf numFmtId="0" fontId="11" fillId="0" borderId="11" xfId="0" applyFont="1" applyFill="1" applyBorder="1" applyAlignment="1" applyProtection="1">
      <alignment horizontal="centerContinuous"/>
    </xf>
    <xf numFmtId="37" fontId="29" fillId="0" borderId="0" xfId="0" applyNumberFormat="1" applyFont="1" applyFill="1" applyBorder="1" applyProtection="1"/>
    <xf numFmtId="164" fontId="9" fillId="0" borderId="11" xfId="28" applyNumberFormat="1" applyFont="1" applyFill="1" applyBorder="1" applyProtection="1"/>
    <xf numFmtId="176" fontId="9" fillId="0" borderId="11" xfId="28" applyNumberFormat="1" applyFont="1" applyFill="1" applyBorder="1" applyProtection="1"/>
    <xf numFmtId="164" fontId="30" fillId="0" borderId="0" xfId="28" applyNumberFormat="1" applyFont="1" applyFill="1" applyProtection="1"/>
    <xf numFmtId="164" fontId="32" fillId="0" borderId="0" xfId="28" applyNumberFormat="1" applyFont="1" applyFill="1" applyProtection="1"/>
    <xf numFmtId="37" fontId="31" fillId="0" borderId="0" xfId="0" applyNumberFormat="1" applyFont="1" applyFill="1"/>
    <xf numFmtId="0" fontId="31" fillId="0" borderId="0" xfId="0" applyFont="1" applyFill="1"/>
    <xf numFmtId="173" fontId="35" fillId="0" borderId="0" xfId="0" applyNumberFormat="1" applyFont="1" applyFill="1" applyProtection="1"/>
    <xf numFmtId="173" fontId="35" fillId="0" borderId="0" xfId="0" applyNumberFormat="1" applyFont="1" applyFill="1" applyProtection="1">
      <protection locked="0"/>
    </xf>
    <xf numFmtId="164" fontId="35" fillId="0" borderId="0" xfId="28" applyNumberFormat="1" applyFont="1" applyFill="1" applyProtection="1">
      <protection locked="0"/>
    </xf>
    <xf numFmtId="164" fontId="36" fillId="0" borderId="0" xfId="28" applyNumberFormat="1" applyFont="1" applyFill="1" applyAlignment="1" applyProtection="1"/>
    <xf numFmtId="22" fontId="0" fillId="0" borderId="0" xfId="0" applyNumberFormat="1" applyFill="1" applyAlignment="1">
      <alignment horizontal="left"/>
    </xf>
    <xf numFmtId="22" fontId="9" fillId="0" borderId="0" xfId="0" applyNumberFormat="1" applyFont="1" applyFill="1" applyAlignment="1" applyProtection="1">
      <alignment horizontal="left"/>
    </xf>
    <xf numFmtId="0" fontId="11" fillId="0" borderId="17" xfId="0" applyFont="1" applyFill="1" applyBorder="1" applyAlignment="1" applyProtection="1">
      <alignment horizontal="center"/>
    </xf>
    <xf numFmtId="10" fontId="11" fillId="0" borderId="0" xfId="48" applyNumberFormat="1" applyFont="1" applyFill="1" applyProtection="1"/>
    <xf numFmtId="10" fontId="11" fillId="0" borderId="0" xfId="0" applyNumberFormat="1" applyFont="1" applyFill="1" applyProtection="1"/>
    <xf numFmtId="164" fontId="11" fillId="0" borderId="1" xfId="28" applyNumberFormat="1" applyFont="1" applyFill="1" applyBorder="1" applyProtection="1"/>
    <xf numFmtId="43" fontId="16" fillId="0" borderId="0" xfId="0" applyNumberFormat="1" applyFont="1" applyFill="1" applyAlignment="1">
      <alignment horizontal="center"/>
    </xf>
    <xf numFmtId="164" fontId="11" fillId="0" borderId="3" xfId="28" applyNumberFormat="1" applyFont="1" applyFill="1" applyBorder="1" applyProtection="1"/>
    <xf numFmtId="0" fontId="0" fillId="0" borderId="1" xfId="0" applyFill="1" applyBorder="1"/>
    <xf numFmtId="43" fontId="24" fillId="0" borderId="0" xfId="28" applyFont="1" applyFill="1"/>
    <xf numFmtId="0" fontId="31" fillId="0" borderId="0" xfId="0" applyFont="1" applyFill="1" applyAlignment="1">
      <alignment horizontal="center"/>
    </xf>
    <xf numFmtId="49" fontId="31" fillId="0" borderId="1" xfId="0" applyNumberFormat="1" applyFont="1" applyFill="1" applyBorder="1" applyAlignment="1">
      <alignment horizontal="center"/>
    </xf>
    <xf numFmtId="0" fontId="31" fillId="0" borderId="6" xfId="0" applyFont="1" applyFill="1" applyBorder="1"/>
    <xf numFmtId="49" fontId="31" fillId="0" borderId="0" xfId="0" applyNumberFormat="1" applyFont="1" applyFill="1" applyAlignment="1">
      <alignment horizontal="center"/>
    </xf>
    <xf numFmtId="0" fontId="33" fillId="0" borderId="0" xfId="0" applyFont="1" applyFill="1"/>
    <xf numFmtId="14" fontId="31" fillId="0" borderId="0" xfId="0" applyNumberFormat="1" applyFont="1" applyFill="1"/>
    <xf numFmtId="1" fontId="31" fillId="0" borderId="0" xfId="0" applyNumberFormat="1" applyFont="1" applyFill="1"/>
    <xf numFmtId="164" fontId="31" fillId="0" borderId="0" xfId="28" applyNumberFormat="1" applyFont="1" applyFill="1"/>
    <xf numFmtId="37" fontId="31" fillId="0" borderId="6" xfId="0" applyNumberFormat="1" applyFont="1" applyFill="1" applyBorder="1"/>
    <xf numFmtId="177" fontId="31" fillId="0" borderId="0" xfId="0" applyNumberFormat="1" applyFont="1" applyFill="1"/>
    <xf numFmtId="10" fontId="34" fillId="0" borderId="11" xfId="0" applyNumberFormat="1" applyFont="1" applyFill="1" applyBorder="1"/>
    <xf numFmtId="37" fontId="31" fillId="0" borderId="0" xfId="0" applyNumberFormat="1" applyFont="1" applyFill="1" applyBorder="1"/>
    <xf numFmtId="37" fontId="31" fillId="0" borderId="16" xfId="0" applyNumberFormat="1" applyFont="1" applyFill="1" applyBorder="1"/>
    <xf numFmtId="0" fontId="38" fillId="0" borderId="0" xfId="0" applyFont="1" applyFill="1"/>
    <xf numFmtId="0" fontId="29" fillId="0" borderId="0" xfId="0" applyFont="1" applyFill="1" applyBorder="1"/>
    <xf numFmtId="0" fontId="29" fillId="0" borderId="0" xfId="0" applyFont="1" applyFill="1"/>
    <xf numFmtId="0" fontId="29" fillId="0" borderId="0" xfId="0" applyFont="1" applyFill="1" applyAlignment="1">
      <alignment horizontal="center"/>
    </xf>
    <xf numFmtId="174" fontId="29" fillId="0" borderId="0" xfId="0" applyNumberFormat="1" applyFont="1" applyFill="1" applyProtection="1"/>
    <xf numFmtId="0" fontId="29" fillId="0" borderId="0" xfId="0" applyFont="1" applyFill="1" applyBorder="1" applyAlignment="1">
      <alignment horizontal="right"/>
    </xf>
    <xf numFmtId="0" fontId="38" fillId="0" borderId="0" xfId="0" applyFont="1" applyFill="1" applyBorder="1"/>
    <xf numFmtId="170" fontId="38" fillId="0" borderId="0" xfId="0" applyNumberFormat="1" applyFont="1" applyFill="1" applyProtection="1"/>
    <xf numFmtId="0" fontId="0" fillId="0" borderId="1" xfId="0" applyFill="1" applyBorder="1" applyAlignment="1">
      <alignment horizontal="center"/>
    </xf>
    <xf numFmtId="22" fontId="37" fillId="0" borderId="0" xfId="0" applyNumberFormat="1" applyFont="1" applyFill="1" applyAlignment="1" applyProtection="1">
      <alignment horizontal="left"/>
    </xf>
    <xf numFmtId="0" fontId="0" fillId="0" borderId="0" xfId="0" applyFill="1" applyBorder="1" applyProtection="1"/>
    <xf numFmtId="0" fontId="35" fillId="0" borderId="0" xfId="0" applyFont="1" applyFill="1" applyBorder="1" applyProtection="1"/>
    <xf numFmtId="0" fontId="35" fillId="0" borderId="0" xfId="0" applyFont="1" applyFill="1" applyBorder="1" applyProtection="1">
      <protection locked="0"/>
    </xf>
    <xf numFmtId="0" fontId="35" fillId="0" borderId="0" xfId="0" applyFont="1" applyFill="1" applyProtection="1"/>
    <xf numFmtId="0" fontId="35" fillId="0" borderId="0" xfId="0" applyFont="1" applyFill="1" applyProtection="1">
      <protection locked="0"/>
    </xf>
    <xf numFmtId="0" fontId="21" fillId="0" borderId="0" xfId="0" applyFont="1" applyFill="1" applyAlignment="1" applyProtection="1">
      <alignment horizontal="center"/>
      <protection locked="0"/>
    </xf>
    <xf numFmtId="0" fontId="20" fillId="0" borderId="0" xfId="0" applyFont="1" applyFill="1" applyBorder="1" applyAlignment="1" applyProtection="1">
      <alignment horizontal="center"/>
      <protection locked="0"/>
    </xf>
    <xf numFmtId="14" fontId="20" fillId="0" borderId="0" xfId="0" applyNumberFormat="1" applyFont="1" applyFill="1" applyAlignment="1" applyProtection="1">
      <alignment horizontal="center"/>
      <protection locked="0"/>
    </xf>
    <xf numFmtId="14" fontId="35" fillId="0" borderId="0" xfId="0" applyNumberFormat="1" applyFont="1" applyFill="1" applyAlignment="1" applyProtection="1">
      <alignment horizontal="center"/>
      <protection locked="0"/>
    </xf>
    <xf numFmtId="0" fontId="35" fillId="0" borderId="3" xfId="0" applyFont="1" applyFill="1" applyBorder="1" applyProtection="1">
      <protection locked="0"/>
    </xf>
    <xf numFmtId="0" fontId="35" fillId="0" borderId="3" xfId="0" applyFont="1" applyFill="1" applyBorder="1" applyAlignment="1" applyProtection="1">
      <alignment horizontal="center"/>
      <protection locked="0"/>
    </xf>
    <xf numFmtId="5" fontId="35" fillId="0" borderId="0" xfId="0" applyNumberFormat="1" applyFont="1" applyFill="1" applyProtection="1">
      <protection locked="0"/>
    </xf>
    <xf numFmtId="164" fontId="35" fillId="0" borderId="0" xfId="28" applyNumberFormat="1" applyFont="1" applyFill="1" applyBorder="1" applyAlignment="1" applyProtection="1">
      <alignment horizontal="center"/>
      <protection locked="0"/>
    </xf>
    <xf numFmtId="0" fontId="35" fillId="0" borderId="0" xfId="0" applyFont="1" applyFill="1" applyAlignment="1" applyProtection="1">
      <alignment horizontal="center"/>
    </xf>
    <xf numFmtId="174" fontId="35" fillId="0" borderId="0" xfId="0" applyNumberFormat="1" applyFont="1" applyFill="1" applyProtection="1">
      <protection locked="0"/>
    </xf>
    <xf numFmtId="0" fontId="0" fillId="0" borderId="0" xfId="0" applyFill="1" applyProtection="1"/>
    <xf numFmtId="169" fontId="35" fillId="0" borderId="0" xfId="0" applyNumberFormat="1" applyFont="1" applyFill="1" applyProtection="1">
      <protection locked="0"/>
    </xf>
    <xf numFmtId="170" fontId="35" fillId="0" borderId="0" xfId="0" applyNumberFormat="1" applyFont="1" applyFill="1" applyProtection="1">
      <protection locked="0"/>
    </xf>
    <xf numFmtId="0" fontId="8" fillId="0" borderId="0" xfId="0" applyFont="1" applyFill="1" applyBorder="1"/>
    <xf numFmtId="164" fontId="9" fillId="0" borderId="0" xfId="28" applyNumberFormat="1" applyFont="1" applyProtection="1"/>
    <xf numFmtId="37" fontId="0" fillId="0" borderId="0" xfId="0" applyNumberFormat="1" applyFill="1"/>
    <xf numFmtId="164" fontId="14" fillId="0" borderId="0" xfId="28" applyNumberFormat="1" applyFont="1" applyFill="1" applyAlignment="1" applyProtection="1"/>
    <xf numFmtId="164" fontId="15" fillId="0" borderId="0" xfId="28" applyNumberFormat="1" applyFont="1" applyFill="1" applyAlignment="1" applyProtection="1"/>
    <xf numFmtId="0" fontId="0" fillId="0" borderId="0" xfId="0" applyFill="1" applyAlignment="1">
      <alignment horizontal="centerContinuous"/>
    </xf>
    <xf numFmtId="0" fontId="0" fillId="0" borderId="7" xfId="0" applyFill="1" applyBorder="1"/>
    <xf numFmtId="0" fontId="0" fillId="0" borderId="7" xfId="0" applyFill="1" applyBorder="1" applyAlignment="1">
      <alignment horizontal="centerContinuous"/>
    </xf>
    <xf numFmtId="0" fontId="0" fillId="0" borderId="2" xfId="0" applyFill="1" applyBorder="1"/>
    <xf numFmtId="0" fontId="0" fillId="0" borderId="2" xfId="0" applyFill="1" applyBorder="1" applyAlignment="1">
      <alignment horizontal="centerContinuous"/>
    </xf>
    <xf numFmtId="175" fontId="12" fillId="0" borderId="0" xfId="0" applyNumberFormat="1" applyFont="1" applyFill="1" applyAlignment="1" applyProtection="1">
      <alignment horizontal="centerContinuous"/>
    </xf>
    <xf numFmtId="0" fontId="9" fillId="0" borderId="1" xfId="0" applyFont="1" applyFill="1" applyBorder="1" applyAlignment="1" applyProtection="1">
      <alignment horizontal="center"/>
    </xf>
    <xf numFmtId="0" fontId="0" fillId="0" borderId="6" xfId="0" applyFill="1" applyBorder="1"/>
    <xf numFmtId="0" fontId="22" fillId="0" borderId="0" xfId="0" applyFont="1" applyFill="1"/>
    <xf numFmtId="169" fontId="9" fillId="0" borderId="0" xfId="0" applyNumberFormat="1" applyFont="1" applyFill="1" applyProtection="1"/>
    <xf numFmtId="170" fontId="9" fillId="0" borderId="0" xfId="0" applyNumberFormat="1" applyFont="1" applyFill="1" applyProtection="1"/>
    <xf numFmtId="0" fontId="0" fillId="0" borderId="0" xfId="0" applyFill="1" applyBorder="1"/>
    <xf numFmtId="164" fontId="15" fillId="0" borderId="0" xfId="28" applyNumberFormat="1" applyFont="1" applyAlignment="1" applyProtection="1">
      <alignment horizontal="center"/>
    </xf>
    <xf numFmtId="164" fontId="11" fillId="0" borderId="0" xfId="28" applyNumberFormat="1" applyFont="1" applyFill="1" applyBorder="1" applyProtection="1"/>
    <xf numFmtId="164" fontId="22" fillId="0" borderId="0" xfId="28" applyNumberFormat="1" applyFont="1" applyFill="1"/>
    <xf numFmtId="43" fontId="40" fillId="0" borderId="0" xfId="28" applyFont="1" applyFill="1"/>
    <xf numFmtId="164" fontId="8" fillId="0" borderId="0" xfId="28" applyNumberFormat="1" applyFont="1"/>
    <xf numFmtId="22" fontId="37" fillId="0" borderId="0" xfId="0" applyNumberFormat="1" applyFont="1" applyAlignment="1" applyProtection="1">
      <alignment horizontal="left"/>
    </xf>
    <xf numFmtId="0" fontId="17" fillId="0" borderId="0" xfId="0" applyFont="1" applyFill="1" applyAlignment="1">
      <alignment horizontal="center"/>
    </xf>
    <xf numFmtId="164" fontId="14" fillId="0" borderId="0" xfId="28" applyNumberFormat="1" applyFont="1" applyAlignment="1" applyProtection="1">
      <alignment horizontal="center"/>
    </xf>
    <xf numFmtId="0" fontId="29" fillId="0" borderId="0" xfId="0" applyFont="1" applyBorder="1"/>
    <xf numFmtId="0" fontId="29" fillId="0" borderId="0" xfId="0" applyFont="1"/>
    <xf numFmtId="164" fontId="14" fillId="0" borderId="0" xfId="28" applyNumberFormat="1" applyFont="1" applyAlignment="1" applyProtection="1"/>
    <xf numFmtId="164" fontId="15" fillId="0" borderId="0" xfId="28" applyNumberFormat="1" applyFont="1" applyAlignment="1" applyProtection="1"/>
    <xf numFmtId="0" fontId="29" fillId="0" borderId="1" xfId="0" applyFont="1" applyBorder="1"/>
    <xf numFmtId="37" fontId="29" fillId="0" borderId="1" xfId="0" applyNumberFormat="1" applyFont="1" applyBorder="1" applyProtection="1"/>
    <xf numFmtId="0" fontId="17" fillId="0" borderId="0" xfId="0" applyFont="1"/>
    <xf numFmtId="0" fontId="17" fillId="0" borderId="0" xfId="0" applyFont="1" applyBorder="1" applyAlignment="1">
      <alignment horizontal="center"/>
    </xf>
    <xf numFmtId="0" fontId="17" fillId="0" borderId="0" xfId="0" applyFont="1" applyBorder="1"/>
    <xf numFmtId="0" fontId="17" fillId="0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37" fontId="18" fillId="0" borderId="0" xfId="0" applyNumberFormat="1" applyFont="1" applyFill="1"/>
    <xf numFmtId="37" fontId="18" fillId="0" borderId="0" xfId="0" applyNumberFormat="1" applyFont="1"/>
    <xf numFmtId="0" fontId="18" fillId="0" borderId="0" xfId="0" applyFont="1"/>
    <xf numFmtId="0" fontId="18" fillId="0" borderId="0" xfId="0" applyFont="1" applyBorder="1"/>
    <xf numFmtId="164" fontId="18" fillId="0" borderId="0" xfId="28" applyNumberFormat="1" applyFont="1"/>
    <xf numFmtId="43" fontId="41" fillId="0" borderId="0" xfId="28" applyFont="1" applyBorder="1"/>
    <xf numFmtId="0" fontId="41" fillId="0" borderId="0" xfId="0" applyFont="1"/>
    <xf numFmtId="37" fontId="18" fillId="0" borderId="0" xfId="0" applyNumberFormat="1" applyFont="1" applyFill="1" applyBorder="1"/>
    <xf numFmtId="0" fontId="18" fillId="0" borderId="0" xfId="0" applyFont="1" applyFill="1" applyAlignment="1">
      <alignment horizontal="left"/>
    </xf>
    <xf numFmtId="164" fontId="18" fillId="0" borderId="0" xfId="28" applyNumberFormat="1" applyFont="1" applyBorder="1"/>
    <xf numFmtId="37" fontId="18" fillId="0" borderId="0" xfId="0" applyNumberFormat="1" applyFont="1" applyBorder="1"/>
    <xf numFmtId="37" fontId="18" fillId="0" borderId="1" xfId="0" applyNumberFormat="1" applyFont="1" applyFill="1" applyBorder="1"/>
    <xf numFmtId="164" fontId="18" fillId="0" borderId="1" xfId="28" applyNumberFormat="1" applyFont="1" applyBorder="1"/>
    <xf numFmtId="37" fontId="24" fillId="0" borderId="0" xfId="0" applyNumberFormat="1" applyFont="1" applyFill="1"/>
    <xf numFmtId="0" fontId="18" fillId="0" borderId="0" xfId="0" quotePrefix="1" applyFont="1" applyBorder="1" applyAlignment="1" applyProtection="1">
      <alignment horizontal="left"/>
    </xf>
    <xf numFmtId="0" fontId="18" fillId="0" borderId="0" xfId="0" applyFont="1" applyBorder="1" applyProtection="1">
      <protection locked="0"/>
    </xf>
    <xf numFmtId="176" fontId="9" fillId="0" borderId="0" xfId="28" applyNumberFormat="1" applyFont="1" applyFill="1" applyProtection="1"/>
    <xf numFmtId="0" fontId="0" fillId="0" borderId="0" xfId="0" applyFill="1" applyBorder="1" applyAlignment="1">
      <alignment horizontal="center"/>
    </xf>
    <xf numFmtId="164" fontId="8" fillId="0" borderId="0" xfId="28" applyNumberFormat="1" applyFill="1" applyBorder="1"/>
    <xf numFmtId="43" fontId="0" fillId="0" borderId="0" xfId="28" applyFont="1" applyFill="1" applyBorder="1"/>
    <xf numFmtId="22" fontId="9" fillId="0" borderId="0" xfId="0" applyNumberFormat="1" applyFont="1" applyAlignment="1" applyProtection="1">
      <alignment horizontal="left"/>
    </xf>
    <xf numFmtId="0" fontId="0" fillId="0" borderId="0" xfId="0" quotePrefix="1" applyFill="1" applyAlignment="1">
      <alignment horizontal="center"/>
    </xf>
    <xf numFmtId="0" fontId="9" fillId="0" borderId="0" xfId="0" applyFont="1" applyProtection="1"/>
    <xf numFmtId="0" fontId="9" fillId="0" borderId="1" xfId="0" applyFont="1" applyBorder="1" applyAlignment="1" applyProtection="1">
      <alignment horizontal="center"/>
    </xf>
    <xf numFmtId="0" fontId="15" fillId="0" borderId="0" xfId="0" applyFont="1" applyAlignment="1" applyProtection="1">
      <alignment horizontal="left"/>
    </xf>
    <xf numFmtId="0" fontId="9" fillId="0" borderId="0" xfId="0" applyFont="1" applyAlignment="1" applyProtection="1">
      <alignment horizontal="centerContinuous"/>
    </xf>
    <xf numFmtId="164" fontId="9" fillId="0" borderId="1" xfId="28" applyNumberFormat="1" applyFont="1" applyBorder="1" applyProtection="1"/>
    <xf numFmtId="164" fontId="9" fillId="0" borderId="2" xfId="28" applyNumberFormat="1" applyFont="1" applyBorder="1" applyProtection="1"/>
    <xf numFmtId="164" fontId="9" fillId="0" borderId="3" xfId="28" applyNumberFormat="1" applyFont="1" applyBorder="1" applyProtection="1"/>
    <xf numFmtId="0" fontId="9" fillId="0" borderId="1" xfId="0" quotePrefix="1" applyFont="1" applyBorder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0" fontId="9" fillId="0" borderId="0" xfId="0" applyFont="1" applyBorder="1" applyAlignment="1" applyProtection="1">
      <alignment horizontal="center"/>
    </xf>
    <xf numFmtId="0" fontId="9" fillId="0" borderId="3" xfId="0" applyFont="1" applyBorder="1" applyProtection="1"/>
    <xf numFmtId="0" fontId="9" fillId="0" borderId="3" xfId="0" applyFont="1" applyBorder="1" applyAlignment="1" applyProtection="1">
      <alignment horizontal="center"/>
    </xf>
    <xf numFmtId="164" fontId="9" fillId="0" borderId="0" xfId="28" applyNumberFormat="1" applyFont="1" applyBorder="1" applyProtection="1"/>
    <xf numFmtId="0" fontId="31" fillId="0" borderId="1" xfId="0" applyFont="1" applyFill="1" applyBorder="1" applyAlignment="1">
      <alignment horizontal="center"/>
    </xf>
    <xf numFmtId="0" fontId="44" fillId="0" borderId="0" xfId="0" applyFont="1" applyFill="1"/>
    <xf numFmtId="37" fontId="44" fillId="0" borderId="0" xfId="0" applyNumberFormat="1" applyFont="1" applyFill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46" fillId="0" borderId="0" xfId="0" applyFont="1"/>
    <xf numFmtId="49" fontId="46" fillId="0" borderId="0" xfId="0" applyNumberFormat="1" applyFont="1" applyAlignment="1">
      <alignment horizontal="center"/>
    </xf>
    <xf numFmtId="0" fontId="46" fillId="0" borderId="0" xfId="0" applyFont="1" applyAlignment="1">
      <alignment horizontal="center"/>
    </xf>
    <xf numFmtId="0" fontId="47" fillId="0" borderId="0" xfId="0" applyFont="1"/>
    <xf numFmtId="0" fontId="0" fillId="0" borderId="3" xfId="0" applyBorder="1" applyAlignment="1">
      <alignment horizontal="center"/>
    </xf>
    <xf numFmtId="49" fontId="46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0" fontId="46" fillId="0" borderId="3" xfId="0" applyFont="1" applyBorder="1" applyAlignment="1">
      <alignment horizontal="center"/>
    </xf>
    <xf numFmtId="0" fontId="48" fillId="0" borderId="0" xfId="0" applyFont="1" applyAlignment="1">
      <alignment horizontal="left"/>
    </xf>
    <xf numFmtId="10" fontId="46" fillId="0" borderId="0" xfId="0" applyNumberFormat="1" applyFont="1" applyAlignment="1" applyProtection="1">
      <alignment horizontal="center"/>
    </xf>
    <xf numFmtId="174" fontId="46" fillId="0" borderId="0" xfId="0" applyNumberFormat="1" applyFont="1" applyFill="1" applyAlignment="1" applyProtection="1">
      <alignment horizontal="center"/>
    </xf>
    <xf numFmtId="10" fontId="46" fillId="0" borderId="0" xfId="0" applyNumberFormat="1" applyFont="1"/>
    <xf numFmtId="10" fontId="46" fillId="0" borderId="3" xfId="0" applyNumberFormat="1" applyFont="1" applyBorder="1"/>
    <xf numFmtId="0" fontId="49" fillId="0" borderId="0" xfId="0" applyFont="1" applyAlignment="1">
      <alignment horizontal="left"/>
    </xf>
    <xf numFmtId="174" fontId="46" fillId="0" borderId="0" xfId="0" applyNumberFormat="1" applyFont="1" applyAlignment="1" applyProtection="1">
      <alignment horizontal="center"/>
    </xf>
    <xf numFmtId="0" fontId="46" fillId="0" borderId="0" xfId="0" applyFont="1" applyAlignment="1">
      <alignment horizontal="left"/>
    </xf>
    <xf numFmtId="174" fontId="46" fillId="0" borderId="0" xfId="0" applyNumberFormat="1" applyFont="1" applyAlignment="1" applyProtection="1">
      <alignment horizontal="left"/>
    </xf>
    <xf numFmtId="164" fontId="46" fillId="0" borderId="0" xfId="28" applyNumberFormat="1" applyFont="1"/>
    <xf numFmtId="164" fontId="46" fillId="0" borderId="3" xfId="28" applyNumberFormat="1" applyFont="1" applyBorder="1"/>
    <xf numFmtId="164" fontId="46" fillId="0" borderId="0" xfId="28" applyNumberFormat="1" applyFont="1" applyBorder="1"/>
    <xf numFmtId="0" fontId="50" fillId="0" borderId="0" xfId="0" applyFont="1"/>
    <xf numFmtId="0" fontId="0" fillId="0" borderId="0" xfId="0" applyBorder="1" applyAlignment="1">
      <alignment horizontal="center"/>
    </xf>
    <xf numFmtId="0" fontId="0" fillId="0" borderId="0" xfId="0" applyBorder="1"/>
    <xf numFmtId="0" fontId="28" fillId="0" borderId="0" xfId="0" applyFont="1" applyFill="1" applyAlignment="1">
      <alignment horizontal="center"/>
    </xf>
    <xf numFmtId="175" fontId="28" fillId="0" borderId="0" xfId="0" applyNumberFormat="1" applyFont="1" applyFill="1" applyAlignment="1">
      <alignment horizontal="center"/>
    </xf>
    <xf numFmtId="164" fontId="18" fillId="0" borderId="0" xfId="28" applyNumberFormat="1" applyFont="1" applyFill="1" applyProtection="1"/>
    <xf numFmtId="0" fontId="9" fillId="0" borderId="0" xfId="0" quotePrefix="1" applyFont="1" applyBorder="1" applyAlignment="1" applyProtection="1">
      <alignment horizontal="center"/>
    </xf>
    <xf numFmtId="0" fontId="0" fillId="0" borderId="0" xfId="0" applyAlignment="1"/>
    <xf numFmtId="0" fontId="31" fillId="0" borderId="0" xfId="0" applyFont="1" applyFill="1" applyAlignment="1">
      <alignment vertical="top" textRotation="180" wrapText="1"/>
    </xf>
    <xf numFmtId="0" fontId="18" fillId="0" borderId="0" xfId="0" applyFont="1" applyFill="1" applyAlignment="1">
      <alignment vertical="top" textRotation="180" wrapText="1"/>
    </xf>
    <xf numFmtId="0" fontId="0" fillId="0" borderId="0" xfId="0" applyAlignment="1">
      <alignment vertical="top" textRotation="180"/>
    </xf>
    <xf numFmtId="0" fontId="31" fillId="0" borderId="0" xfId="0" applyFont="1" applyFill="1" applyAlignment="1">
      <alignment horizontal="left" vertical="top" textRotation="180" wrapText="1"/>
    </xf>
    <xf numFmtId="0" fontId="46" fillId="0" borderId="0" xfId="0" applyFont="1" applyBorder="1"/>
    <xf numFmtId="168" fontId="43" fillId="0" borderId="0" xfId="48" applyNumberFormat="1" applyFont="1" applyFill="1" applyBorder="1"/>
    <xf numFmtId="164" fontId="36" fillId="0" borderId="0" xfId="28" applyNumberFormat="1" applyFont="1" applyFill="1" applyBorder="1" applyProtection="1"/>
    <xf numFmtId="0" fontId="38" fillId="0" borderId="0" xfId="0" applyFont="1" applyFill="1" applyBorder="1" applyAlignment="1"/>
    <xf numFmtId="0" fontId="38" fillId="0" borderId="0" xfId="0" applyFont="1" applyFill="1" applyBorder="1" applyAlignment="1">
      <alignment horizontal="left" textRotation="180"/>
    </xf>
    <xf numFmtId="0" fontId="38" fillId="0" borderId="0" xfId="0" applyFont="1" applyFill="1" applyBorder="1" applyAlignment="1">
      <alignment horizontal="left"/>
    </xf>
    <xf numFmtId="0" fontId="18" fillId="0" borderId="0" xfId="0" applyFont="1" applyAlignment="1"/>
    <xf numFmtId="166" fontId="9" fillId="0" borderId="0" xfId="0" applyNumberFormat="1" applyFont="1" applyFill="1" applyProtection="1"/>
    <xf numFmtId="166" fontId="9" fillId="0" borderId="1" xfId="0" applyNumberFormat="1" applyFont="1" applyFill="1" applyBorder="1" applyProtection="1"/>
    <xf numFmtId="0" fontId="51" fillId="0" borderId="0" xfId="0" applyFont="1" applyFill="1"/>
    <xf numFmtId="0" fontId="9" fillId="0" borderId="0" xfId="0" applyFont="1" applyBorder="1" applyProtection="1"/>
    <xf numFmtId="164" fontId="46" fillId="0" borderId="3" xfId="28" applyNumberFormat="1" applyFont="1" applyBorder="1" applyAlignment="1">
      <alignment horizontal="right"/>
    </xf>
    <xf numFmtId="164" fontId="46" fillId="0" borderId="0" xfId="28" applyNumberFormat="1" applyFont="1" applyBorder="1" applyAlignment="1">
      <alignment horizontal="right"/>
    </xf>
    <xf numFmtId="10" fontId="46" fillId="0" borderId="0" xfId="48" applyNumberFormat="1" applyFont="1" applyBorder="1" applyAlignment="1">
      <alignment horizontal="right"/>
    </xf>
    <xf numFmtId="164" fontId="52" fillId="0" borderId="3" xfId="28" applyNumberFormat="1" applyFont="1" applyBorder="1" applyAlignment="1">
      <alignment horizontal="right"/>
    </xf>
    <xf numFmtId="10" fontId="46" fillId="0" borderId="2" xfId="48" applyNumberFormat="1" applyFont="1" applyBorder="1" applyAlignment="1">
      <alignment horizontal="right"/>
    </xf>
    <xf numFmtId="0" fontId="53" fillId="0" borderId="0" xfId="0" applyFont="1" applyAlignment="1">
      <alignment horizontal="centerContinuous"/>
    </xf>
    <xf numFmtId="0" fontId="54" fillId="0" borderId="0" xfId="0" applyFont="1" applyAlignment="1">
      <alignment horizontal="centerContinuous"/>
    </xf>
    <xf numFmtId="0" fontId="55" fillId="0" borderId="0" xfId="0" applyFont="1" applyFill="1"/>
    <xf numFmtId="0" fontId="56" fillId="0" borderId="0" xfId="0" applyFont="1" applyAlignment="1">
      <alignment horizontal="centerContinuous"/>
    </xf>
    <xf numFmtId="0" fontId="57" fillId="0" borderId="0" xfId="0" applyFont="1" applyFill="1"/>
    <xf numFmtId="0" fontId="57" fillId="0" borderId="0" xfId="0" applyFont="1" applyFill="1" applyAlignment="1">
      <alignment horizontal="centerContinuous"/>
    </xf>
    <xf numFmtId="0" fontId="57" fillId="0" borderId="0" xfId="0" quotePrefix="1" applyFont="1" applyFill="1" applyAlignment="1">
      <alignment horizontal="centerContinuous"/>
    </xf>
    <xf numFmtId="0" fontId="57" fillId="0" borderId="0" xfId="0" quotePrefix="1" applyFont="1" applyFill="1" applyAlignment="1">
      <alignment horizontal="center"/>
    </xf>
    <xf numFmtId="0" fontId="57" fillId="0" borderId="7" xfId="0" applyFont="1" applyFill="1" applyBorder="1"/>
    <xf numFmtId="0" fontId="57" fillId="0" borderId="7" xfId="0" applyFont="1" applyFill="1" applyBorder="1" applyAlignment="1">
      <alignment horizontal="centerContinuous"/>
    </xf>
    <xf numFmtId="0" fontId="57" fillId="0" borderId="7" xfId="0" applyFont="1" applyFill="1" applyBorder="1" applyAlignment="1">
      <alignment horizontal="center"/>
    </xf>
    <xf numFmtId="0" fontId="57" fillId="0" borderId="0" xfId="0" applyFont="1" applyFill="1" applyAlignment="1">
      <alignment horizontal="center"/>
    </xf>
    <xf numFmtId="0" fontId="57" fillId="0" borderId="2" xfId="0" applyFont="1" applyFill="1" applyBorder="1"/>
    <xf numFmtId="0" fontId="57" fillId="0" borderId="2" xfId="0" applyFont="1" applyFill="1" applyBorder="1" applyAlignment="1">
      <alignment horizontal="centerContinuous"/>
    </xf>
    <xf numFmtId="0" fontId="57" fillId="0" borderId="2" xfId="0" applyFont="1" applyFill="1" applyBorder="1" applyAlignment="1">
      <alignment horizontal="center"/>
    </xf>
    <xf numFmtId="0" fontId="57" fillId="0" borderId="8" xfId="0" applyFont="1" applyFill="1" applyBorder="1"/>
    <xf numFmtId="166" fontId="57" fillId="0" borderId="0" xfId="0" applyNumberFormat="1" applyFont="1" applyFill="1" applyProtection="1"/>
    <xf numFmtId="164" fontId="57" fillId="0" borderId="0" xfId="28" applyNumberFormat="1" applyFont="1" applyFill="1"/>
    <xf numFmtId="164" fontId="57" fillId="0" borderId="0" xfId="28" applyNumberFormat="1" applyFont="1" applyFill="1" applyProtection="1">
      <protection locked="0"/>
    </xf>
    <xf numFmtId="164" fontId="57" fillId="0" borderId="3" xfId="28" applyNumberFormat="1" applyFont="1" applyFill="1" applyBorder="1"/>
    <xf numFmtId="164" fontId="57" fillId="0" borderId="3" xfId="28" applyNumberFormat="1" applyFont="1" applyFill="1" applyBorder="1" applyProtection="1">
      <protection locked="0"/>
    </xf>
    <xf numFmtId="164" fontId="57" fillId="0" borderId="1" xfId="28" applyNumberFormat="1" applyFont="1" applyFill="1" applyBorder="1"/>
    <xf numFmtId="164" fontId="57" fillId="0" borderId="0" xfId="28" applyNumberFormat="1" applyFont="1" applyFill="1" applyBorder="1"/>
    <xf numFmtId="0" fontId="57" fillId="0" borderId="10" xfId="0" applyFont="1" applyFill="1" applyBorder="1"/>
    <xf numFmtId="164" fontId="57" fillId="0" borderId="5" xfId="28" applyNumberFormat="1" applyFont="1" applyFill="1" applyBorder="1"/>
    <xf numFmtId="164" fontId="57" fillId="0" borderId="2" xfId="28" applyNumberFormat="1" applyFont="1" applyFill="1" applyBorder="1"/>
    <xf numFmtId="164" fontId="57" fillId="0" borderId="11" xfId="28" applyNumberFormat="1" applyFont="1" applyFill="1" applyBorder="1"/>
    <xf numFmtId="0" fontId="58" fillId="0" borderId="0" xfId="0" applyFont="1" applyFill="1"/>
    <xf numFmtId="43" fontId="58" fillId="0" borderId="0" xfId="0" applyNumberFormat="1" applyFont="1" applyFill="1"/>
    <xf numFmtId="164" fontId="58" fillId="0" borderId="0" xfId="28" applyNumberFormat="1" applyFont="1" applyFill="1"/>
    <xf numFmtId="0" fontId="59" fillId="0" borderId="0" xfId="0" applyFont="1" applyFill="1"/>
    <xf numFmtId="22" fontId="60" fillId="0" borderId="0" xfId="0" applyNumberFormat="1" applyFont="1" applyFill="1" applyAlignment="1">
      <alignment horizontal="left"/>
    </xf>
    <xf numFmtId="22" fontId="59" fillId="0" borderId="0" xfId="0" applyNumberFormat="1" applyFont="1" applyFill="1"/>
    <xf numFmtId="0" fontId="61" fillId="0" borderId="0" xfId="0" applyFont="1" applyFill="1" applyProtection="1"/>
    <xf numFmtId="164" fontId="61" fillId="0" borderId="0" xfId="28" applyNumberFormat="1" applyFont="1" applyFill="1" applyProtection="1"/>
    <xf numFmtId="0" fontId="62" fillId="0" borderId="0" xfId="0" applyFont="1" applyFill="1" applyProtection="1"/>
    <xf numFmtId="164" fontId="62" fillId="0" borderId="0" xfId="28" applyNumberFormat="1" applyFont="1" applyFill="1" applyProtection="1"/>
    <xf numFmtId="0" fontId="63" fillId="0" borderId="0" xfId="0" applyFont="1" applyFill="1"/>
    <xf numFmtId="0" fontId="64" fillId="0" borderId="0" xfId="0" applyFont="1" applyFill="1"/>
    <xf numFmtId="0" fontId="65" fillId="0" borderId="0" xfId="0" applyFont="1" applyFill="1" applyProtection="1"/>
    <xf numFmtId="164" fontId="62" fillId="0" borderId="0" xfId="0" applyNumberFormat="1" applyFont="1" applyFill="1" applyProtection="1"/>
    <xf numFmtId="166" fontId="65" fillId="0" borderId="0" xfId="0" applyNumberFormat="1" applyFont="1" applyFill="1" applyProtection="1"/>
    <xf numFmtId="164" fontId="23" fillId="0" borderId="0" xfId="28" applyNumberFormat="1" applyFont="1" applyFill="1"/>
    <xf numFmtId="164" fontId="23" fillId="0" borderId="0" xfId="0" applyNumberFormat="1" applyFont="1" applyFill="1"/>
    <xf numFmtId="22" fontId="51" fillId="0" borderId="0" xfId="0" applyNumberFormat="1" applyFont="1" applyFill="1"/>
    <xf numFmtId="49" fontId="67" fillId="0" borderId="0" xfId="0" applyNumberFormat="1" applyFont="1" applyAlignment="1">
      <alignment horizontal="left" wrapText="1"/>
    </xf>
    <xf numFmtId="49" fontId="67" fillId="0" borderId="0" xfId="0" applyNumberFormat="1" applyFont="1" applyAlignment="1">
      <alignment horizontal="right" wrapText="1"/>
    </xf>
    <xf numFmtId="181" fontId="68" fillId="0" borderId="0" xfId="0" applyNumberFormat="1" applyFont="1" applyAlignment="1">
      <alignment horizontal="left"/>
    </xf>
    <xf numFmtId="181" fontId="67" fillId="0" borderId="0" xfId="0" applyNumberFormat="1" applyFont="1" applyAlignment="1">
      <alignment horizontal="right"/>
    </xf>
    <xf numFmtId="181" fontId="67" fillId="0" borderId="0" xfId="0" applyNumberFormat="1" applyFont="1" applyAlignment="1">
      <alignment horizontal="left"/>
    </xf>
    <xf numFmtId="183" fontId="35" fillId="0" borderId="0" xfId="0" applyNumberFormat="1" applyFont="1" applyFill="1" applyAlignment="1" applyProtection="1">
      <alignment horizontal="left"/>
      <protection locked="0"/>
    </xf>
    <xf numFmtId="173" fontId="38" fillId="0" borderId="0" xfId="45" applyNumberFormat="1" applyFont="1" applyFill="1" applyProtection="1"/>
    <xf numFmtId="173" fontId="38" fillId="0" borderId="0" xfId="45" applyNumberFormat="1" applyFont="1" applyProtection="1"/>
    <xf numFmtId="173" fontId="38" fillId="0" borderId="3" xfId="45" applyNumberFormat="1" applyFont="1" applyBorder="1" applyProtection="1"/>
    <xf numFmtId="173" fontId="38" fillId="0" borderId="0" xfId="45" applyNumberFormat="1" applyFont="1" applyFill="1" applyProtection="1">
      <protection locked="0"/>
    </xf>
    <xf numFmtId="173" fontId="38" fillId="0" borderId="0" xfId="45" applyNumberFormat="1" applyFont="1" applyProtection="1">
      <protection locked="0"/>
    </xf>
    <xf numFmtId="173" fontId="38" fillId="0" borderId="3" xfId="45" applyNumberFormat="1" applyFont="1" applyFill="1" applyBorder="1" applyProtection="1">
      <protection locked="0"/>
    </xf>
    <xf numFmtId="173" fontId="38" fillId="0" borderId="3" xfId="45" applyNumberFormat="1" applyFont="1" applyBorder="1" applyProtection="1">
      <protection locked="0"/>
    </xf>
    <xf numFmtId="182" fontId="38" fillId="0" borderId="0" xfId="45" applyNumberFormat="1" applyFont="1" applyProtection="1">
      <protection locked="0"/>
    </xf>
    <xf numFmtId="0" fontId="0" fillId="0" borderId="11" xfId="0" applyFill="1" applyBorder="1" applyAlignment="1">
      <alignment horizontal="center"/>
    </xf>
    <xf numFmtId="0" fontId="14" fillId="0" borderId="0" xfId="0" applyFont="1" applyFill="1" applyAlignment="1" applyProtection="1"/>
    <xf numFmtId="0" fontId="15" fillId="0" borderId="0" xfId="0" applyFont="1" applyFill="1" applyAlignment="1" applyProtection="1"/>
    <xf numFmtId="165" fontId="15" fillId="0" borderId="0" xfId="0" applyNumberFormat="1" applyFont="1" applyFill="1" applyAlignment="1" applyProtection="1"/>
    <xf numFmtId="0" fontId="42" fillId="0" borderId="0" xfId="0" applyFont="1" applyFill="1"/>
    <xf numFmtId="0" fontId="28" fillId="0" borderId="0" xfId="0" applyFont="1" applyFill="1" applyAlignment="1"/>
    <xf numFmtId="0" fontId="57" fillId="0" borderId="9" xfId="0" applyFont="1" applyFill="1" applyBorder="1" applyAlignment="1">
      <alignment horizontal="center"/>
    </xf>
    <xf numFmtId="0" fontId="57" fillId="0" borderId="9" xfId="0" quotePrefix="1" applyFont="1" applyFill="1" applyBorder="1" applyAlignment="1">
      <alignment horizontal="center"/>
    </xf>
    <xf numFmtId="37" fontId="18" fillId="0" borderId="11" xfId="0" applyNumberFormat="1" applyFont="1" applyFill="1" applyBorder="1"/>
    <xf numFmtId="164" fontId="46" fillId="0" borderId="11" xfId="28" applyNumberFormat="1" applyFont="1" applyBorder="1" applyAlignment="1">
      <alignment horizontal="right"/>
    </xf>
    <xf numFmtId="0" fontId="11" fillId="0" borderId="8" xfId="0" applyFont="1" applyFill="1" applyBorder="1" applyAlignment="1" applyProtection="1">
      <alignment horizontal="center"/>
    </xf>
    <xf numFmtId="0" fontId="11" fillId="0" borderId="9" xfId="0" applyFont="1" applyFill="1" applyBorder="1" applyAlignment="1" applyProtection="1">
      <alignment horizontal="center"/>
    </xf>
    <xf numFmtId="0" fontId="11" fillId="0" borderId="10" xfId="0" quotePrefix="1" applyFont="1" applyFill="1" applyBorder="1" applyAlignment="1" applyProtection="1">
      <alignment horizontal="center"/>
    </xf>
    <xf numFmtId="0" fontId="13" fillId="0" borderId="0" xfId="0" applyFont="1" applyFill="1" applyAlignment="1" applyProtection="1">
      <alignment horizontal="center"/>
    </xf>
    <xf numFmtId="0" fontId="11" fillId="0" borderId="13" xfId="0" applyFont="1" applyFill="1" applyBorder="1" applyAlignment="1" applyProtection="1">
      <alignment horizontal="center"/>
    </xf>
    <xf numFmtId="0" fontId="11" fillId="0" borderId="14" xfId="0" applyFont="1" applyFill="1" applyBorder="1" applyAlignment="1" applyProtection="1">
      <alignment horizontal="center"/>
    </xf>
    <xf numFmtId="0" fontId="11" fillId="0" borderId="14" xfId="0" quotePrefix="1" applyFont="1" applyFill="1" applyBorder="1" applyAlignment="1" applyProtection="1">
      <alignment horizontal="center"/>
    </xf>
    <xf numFmtId="0" fontId="11" fillId="0" borderId="15" xfId="0" applyFont="1" applyFill="1" applyBorder="1" applyAlignment="1" applyProtection="1">
      <alignment horizontal="center"/>
    </xf>
    <xf numFmtId="0" fontId="43" fillId="0" borderId="0" xfId="0" applyFont="1" applyFill="1" applyAlignment="1">
      <alignment vertical="top" textRotation="180" wrapText="1"/>
    </xf>
    <xf numFmtId="0" fontId="43" fillId="0" borderId="0" xfId="0" applyFont="1" applyFill="1" applyAlignment="1">
      <alignment vertical="top"/>
    </xf>
    <xf numFmtId="0" fontId="46" fillId="0" borderId="0" xfId="0" applyFont="1" applyFill="1" applyAlignment="1">
      <alignment horizontal="center" vertical="top" textRotation="180" wrapText="1"/>
    </xf>
    <xf numFmtId="0" fontId="46" fillId="0" borderId="0" xfId="0" applyFont="1" applyFill="1" applyAlignment="1">
      <alignment horizontal="center" vertical="top"/>
    </xf>
    <xf numFmtId="0" fontId="59" fillId="0" borderId="0" xfId="0" applyFont="1" applyAlignment="1">
      <alignment horizontal="center" vertical="top" textRotation="180"/>
    </xf>
    <xf numFmtId="0" fontId="0" fillId="0" borderId="0" xfId="0" applyAlignment="1">
      <alignment horizontal="center" vertical="top"/>
    </xf>
    <xf numFmtId="0" fontId="71" fillId="0" borderId="0" xfId="0" applyFont="1"/>
    <xf numFmtId="164" fontId="90" fillId="0" borderId="0" xfId="28" applyNumberFormat="1" applyFont="1" applyAlignment="1" applyProtection="1"/>
    <xf numFmtId="164" fontId="91" fillId="0" borderId="0" xfId="28" applyNumberFormat="1" applyFont="1" applyAlignment="1" applyProtection="1"/>
    <xf numFmtId="0" fontId="71" fillId="0" borderId="1" xfId="0" applyFont="1" applyBorder="1"/>
    <xf numFmtId="0" fontId="92" fillId="0" borderId="0" xfId="0" quotePrefix="1" applyFont="1" applyFill="1" applyAlignment="1">
      <alignment horizontal="left"/>
    </xf>
    <xf numFmtId="0" fontId="92" fillId="0" borderId="1" xfId="0" applyFont="1" applyBorder="1"/>
    <xf numFmtId="0" fontId="71" fillId="0" borderId="0" xfId="0" applyFont="1" applyFill="1"/>
    <xf numFmtId="0" fontId="71" fillId="0" borderId="0" xfId="0" applyFont="1" applyFill="1" applyBorder="1"/>
    <xf numFmtId="0" fontId="92" fillId="0" borderId="0" xfId="0" applyFont="1" applyFill="1"/>
    <xf numFmtId="0" fontId="71" fillId="0" borderId="0" xfId="0" applyFont="1" applyBorder="1"/>
    <xf numFmtId="179" fontId="71" fillId="0" borderId="0" xfId="0" applyNumberFormat="1" applyFont="1" applyBorder="1" applyAlignment="1">
      <alignment horizontal="center"/>
    </xf>
    <xf numFmtId="0" fontId="92" fillId="0" borderId="0" xfId="0" applyFont="1"/>
    <xf numFmtId="0" fontId="92" fillId="0" borderId="0" xfId="0" quotePrefix="1" applyFont="1" applyAlignment="1">
      <alignment horizontal="center"/>
    </xf>
    <xf numFmtId="0" fontId="92" fillId="0" borderId="1" xfId="0" applyFont="1" applyFill="1" applyBorder="1"/>
    <xf numFmtId="0" fontId="92" fillId="0" borderId="1" xfId="0" quotePrefix="1" applyFont="1" applyBorder="1" applyAlignment="1">
      <alignment horizontal="center"/>
    </xf>
    <xf numFmtId="1" fontId="71" fillId="0" borderId="0" xfId="0" applyNumberFormat="1" applyFont="1"/>
    <xf numFmtId="0" fontId="71" fillId="0" borderId="0" xfId="0" applyFont="1" applyAlignment="1">
      <alignment horizontal="center"/>
    </xf>
    <xf numFmtId="0" fontId="92" fillId="0" borderId="0" xfId="0" quotePrefix="1" applyFont="1" applyAlignment="1">
      <alignment horizontal="left"/>
    </xf>
    <xf numFmtId="0" fontId="71" fillId="0" borderId="0" xfId="0" quotePrefix="1" applyFont="1" applyAlignment="1">
      <alignment horizontal="left"/>
    </xf>
    <xf numFmtId="0" fontId="71" fillId="0" borderId="0" xfId="0" applyFont="1" applyAlignment="1">
      <alignment horizontal="left"/>
    </xf>
    <xf numFmtId="0" fontId="93" fillId="0" borderId="0" xfId="0" applyFont="1" applyAlignment="1">
      <alignment horizontal="left"/>
    </xf>
    <xf numFmtId="0" fontId="92" fillId="0" borderId="0" xfId="0" applyFont="1" applyAlignment="1">
      <alignment horizontal="left"/>
    </xf>
    <xf numFmtId="1" fontId="71" fillId="0" borderId="0" xfId="0" applyNumberFormat="1" applyFont="1" applyAlignment="1">
      <alignment horizontal="center"/>
    </xf>
    <xf numFmtId="0" fontId="71" fillId="0" borderId="0" xfId="0" applyFont="1" applyFill="1" applyAlignment="1">
      <alignment horizontal="left"/>
    </xf>
    <xf numFmtId="0" fontId="71" fillId="0" borderId="0" xfId="0" applyFont="1" applyFill="1" applyBorder="1" applyAlignment="1">
      <alignment horizontal="left"/>
    </xf>
    <xf numFmtId="0" fontId="92" fillId="0" borderId="0" xfId="0" applyFont="1" applyFill="1" applyAlignment="1">
      <alignment horizontal="left"/>
    </xf>
    <xf numFmtId="0" fontId="71" fillId="0" borderId="0" xfId="0" quotePrefix="1" applyFont="1" applyBorder="1" applyAlignment="1" applyProtection="1">
      <alignment horizontal="left"/>
    </xf>
    <xf numFmtId="164" fontId="8" fillId="0" borderId="0" xfId="28" applyNumberFormat="1" applyFont="1" applyFill="1" applyProtection="1"/>
    <xf numFmtId="164" fontId="37" fillId="0" borderId="0" xfId="28" applyNumberFormat="1" applyFont="1" applyFill="1" applyProtection="1"/>
    <xf numFmtId="164" fontId="10" fillId="0" borderId="0" xfId="28" applyNumberFormat="1" applyFont="1" applyFill="1" applyAlignment="1" applyProtection="1">
      <alignment horizontal="centerContinuous"/>
    </xf>
    <xf numFmtId="164" fontId="37" fillId="0" borderId="0" xfId="28" applyNumberFormat="1" applyFont="1" applyFill="1" applyAlignment="1" applyProtection="1">
      <alignment horizontal="centerContinuous"/>
    </xf>
    <xf numFmtId="164" fontId="12" fillId="0" borderId="0" xfId="28" applyNumberFormat="1" applyFont="1" applyFill="1" applyProtection="1"/>
    <xf numFmtId="164" fontId="12" fillId="0" borderId="0" xfId="28" applyNumberFormat="1" applyFont="1" applyFill="1" applyAlignment="1" applyProtection="1">
      <alignment horizontal="centerContinuous"/>
    </xf>
    <xf numFmtId="164" fontId="37" fillId="0" borderId="0" xfId="28" applyNumberFormat="1" applyFont="1" applyFill="1" applyAlignment="1" applyProtection="1">
      <alignment horizontal="center"/>
    </xf>
    <xf numFmtId="164" fontId="37" fillId="0" borderId="0" xfId="28" applyNumberFormat="1" applyFont="1" applyAlignment="1" applyProtection="1">
      <alignment horizontal="center"/>
    </xf>
    <xf numFmtId="164" fontId="37" fillId="0" borderId="4" xfId="28" applyNumberFormat="1" applyFont="1" applyFill="1" applyBorder="1" applyAlignment="1" applyProtection="1">
      <alignment horizontal="centerContinuous"/>
    </xf>
    <xf numFmtId="164" fontId="37" fillId="0" borderId="4" xfId="28" applyNumberFormat="1" applyFont="1" applyBorder="1" applyAlignment="1" applyProtection="1">
      <alignment horizontal="center"/>
    </xf>
    <xf numFmtId="164" fontId="10" fillId="0" borderId="0" xfId="28" applyNumberFormat="1" applyFont="1" applyFill="1" applyAlignment="1" applyProtection="1">
      <alignment horizontal="left"/>
    </xf>
    <xf numFmtId="164" fontId="37" fillId="0" borderId="1" xfId="28" applyNumberFormat="1" applyFont="1" applyFill="1" applyBorder="1" applyProtection="1"/>
    <xf numFmtId="164" fontId="37" fillId="0" borderId="3" xfId="28" applyNumberFormat="1" applyFont="1" applyFill="1" applyBorder="1" applyProtection="1"/>
    <xf numFmtId="164" fontId="37" fillId="0" borderId="0" xfId="28" applyNumberFormat="1" applyFont="1" applyFill="1" applyBorder="1" applyProtection="1"/>
    <xf numFmtId="164" fontId="37" fillId="0" borderId="2" xfId="28" applyNumberFormat="1" applyFont="1" applyFill="1" applyBorder="1" applyProtection="1"/>
    <xf numFmtId="178" fontId="37" fillId="0" borderId="0" xfId="28" applyNumberFormat="1" applyFont="1" applyFill="1" applyAlignment="1" applyProtection="1">
      <alignment horizontal="left"/>
    </xf>
    <xf numFmtId="164" fontId="45" fillId="0" borderId="0" xfId="28" applyNumberFormat="1" applyFont="1" applyFill="1" applyAlignment="1" applyProtection="1">
      <alignment horizontal="centerContinuous"/>
    </xf>
    <xf numFmtId="164" fontId="8" fillId="0" borderId="0" xfId="28" applyNumberFormat="1" applyFont="1" applyFill="1" applyAlignment="1" applyProtection="1">
      <alignment horizontal="centerContinuous"/>
    </xf>
    <xf numFmtId="164" fontId="17" fillId="0" borderId="0" xfId="28" applyNumberFormat="1" applyFont="1" applyFill="1" applyAlignment="1" applyProtection="1">
      <alignment horizontal="centerContinuous"/>
    </xf>
    <xf numFmtId="164" fontId="8" fillId="0" borderId="0" xfId="28" applyNumberFormat="1" applyFont="1" applyFill="1" applyAlignment="1" applyProtection="1">
      <alignment horizontal="center"/>
    </xf>
    <xf numFmtId="164" fontId="8" fillId="0" borderId="0" xfId="28" applyNumberFormat="1" applyFont="1" applyAlignment="1" applyProtection="1">
      <alignment horizontal="center"/>
    </xf>
    <xf numFmtId="164" fontId="8" fillId="0" borderId="0" xfId="28" applyNumberFormat="1" applyFont="1" applyProtection="1"/>
    <xf numFmtId="164" fontId="8" fillId="0" borderId="4" xfId="28" applyNumberFormat="1" applyFont="1" applyFill="1" applyBorder="1" applyAlignment="1" applyProtection="1">
      <alignment horizontal="centerContinuous"/>
    </xf>
    <xf numFmtId="164" fontId="8" fillId="0" borderId="4" xfId="28" applyNumberFormat="1" applyFont="1" applyBorder="1" applyAlignment="1" applyProtection="1">
      <alignment horizontal="center"/>
    </xf>
    <xf numFmtId="164" fontId="45" fillId="0" borderId="0" xfId="28" applyNumberFormat="1" applyFont="1" applyProtection="1"/>
    <xf numFmtId="164" fontId="8" fillId="0" borderId="3" xfId="28" applyNumberFormat="1" applyFont="1" applyFill="1" applyBorder="1" applyProtection="1"/>
    <xf numFmtId="164" fontId="8" fillId="0" borderId="1" xfId="28" applyNumberFormat="1" applyFont="1" applyFill="1" applyBorder="1" applyProtection="1"/>
    <xf numFmtId="164" fontId="8" fillId="0" borderId="0" xfId="28" applyNumberFormat="1" applyFont="1" applyFill="1" applyBorder="1" applyProtection="1"/>
    <xf numFmtId="164" fontId="8" fillId="0" borderId="0" xfId="28" applyNumberFormat="1" applyFont="1" applyBorder="1" applyProtection="1"/>
    <xf numFmtId="164" fontId="8" fillId="0" borderId="1" xfId="28" applyNumberFormat="1" applyFont="1" applyBorder="1" applyProtection="1"/>
    <xf numFmtId="164" fontId="8" fillId="0" borderId="2" xfId="28" applyNumberFormat="1" applyFont="1" applyBorder="1" applyProtection="1"/>
    <xf numFmtId="178" fontId="8" fillId="0" borderId="0" xfId="28" applyNumberFormat="1" applyFont="1" applyAlignment="1" applyProtection="1">
      <alignment horizontal="left"/>
    </xf>
    <xf numFmtId="0" fontId="8" fillId="0" borderId="0" xfId="0" applyFont="1"/>
    <xf numFmtId="164" fontId="45" fillId="0" borderId="0" xfId="28" applyNumberFormat="1" applyFont="1" applyAlignment="1" applyProtection="1">
      <alignment horizontal="left"/>
    </xf>
    <xf numFmtId="164" fontId="45" fillId="0" borderId="0" xfId="28" applyNumberFormat="1" applyFont="1" applyFill="1" applyAlignment="1" applyProtection="1">
      <alignment horizontal="left"/>
    </xf>
    <xf numFmtId="164" fontId="8" fillId="0" borderId="0" xfId="28" applyNumberFormat="1" applyFont="1" applyFill="1" applyAlignment="1" applyProtection="1">
      <alignment horizontal="left"/>
    </xf>
    <xf numFmtId="164" fontId="8" fillId="0" borderId="2" xfId="28" applyNumberFormat="1" applyFont="1" applyFill="1" applyBorder="1" applyProtection="1"/>
    <xf numFmtId="0" fontId="8" fillId="0" borderId="0" xfId="0" applyFont="1" applyFill="1" applyProtection="1"/>
    <xf numFmtId="0" fontId="8" fillId="0" borderId="0" xfId="0" applyFont="1" applyProtection="1"/>
    <xf numFmtId="0" fontId="8" fillId="0" borderId="0" xfId="0" applyFont="1" applyAlignment="1">
      <alignment horizontal="center"/>
    </xf>
    <xf numFmtId="0" fontId="45" fillId="0" borderId="0" xfId="0" quotePrefix="1" applyFont="1" applyAlignment="1" applyProtection="1">
      <alignment horizontal="centerContinuous"/>
    </xf>
    <xf numFmtId="164" fontId="8" fillId="0" borderId="1" xfId="28" applyNumberFormat="1" applyFont="1" applyBorder="1" applyAlignment="1" applyProtection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 applyProtection="1">
      <alignment horizontal="center"/>
    </xf>
    <xf numFmtId="0" fontId="8" fillId="0" borderId="0" xfId="0" applyFont="1" applyFill="1" applyAlignment="1" applyProtection="1">
      <alignment horizontal="center"/>
    </xf>
    <xf numFmtId="0" fontId="8" fillId="0" borderId="0" xfId="0" applyFont="1" applyBorder="1" applyProtection="1"/>
    <xf numFmtId="22" fontId="8" fillId="0" borderId="0" xfId="0" applyNumberFormat="1" applyFont="1" applyAlignment="1" applyProtection="1">
      <alignment horizontal="left"/>
    </xf>
    <xf numFmtId="164" fontId="45" fillId="0" borderId="0" xfId="28" applyNumberFormat="1" applyFont="1" applyFill="1" applyProtection="1"/>
    <xf numFmtId="164" fontId="19" fillId="0" borderId="0" xfId="28" applyNumberFormat="1" applyFont="1" applyFill="1" applyProtection="1"/>
    <xf numFmtId="164" fontId="17" fillId="0" borderId="0" xfId="28" quotePrefix="1" applyNumberFormat="1" applyFont="1" applyFill="1" applyProtection="1"/>
    <xf numFmtId="0" fontId="31" fillId="0" borderId="0" xfId="54" applyFont="1" applyBorder="1"/>
    <xf numFmtId="0" fontId="31" fillId="0" borderId="0" xfId="54" applyFont="1" applyBorder="1" applyAlignment="1">
      <alignment horizontal="left"/>
    </xf>
    <xf numFmtId="0" fontId="31" fillId="0" borderId="0" xfId="54" applyFont="1" applyFill="1" applyBorder="1"/>
    <xf numFmtId="0" fontId="98" fillId="0" borderId="0" xfId="54" applyFont="1" applyBorder="1" applyAlignment="1">
      <alignment horizontal="center"/>
    </xf>
    <xf numFmtId="0" fontId="31" fillId="0" borderId="0" xfId="54" quotePrefix="1" applyFont="1" applyBorder="1" applyAlignment="1">
      <alignment horizontal="center"/>
    </xf>
    <xf numFmtId="0" fontId="31" fillId="0" borderId="0" xfId="54" applyFont="1" applyBorder="1" applyAlignment="1">
      <alignment horizontal="center"/>
    </xf>
    <xf numFmtId="0" fontId="31" fillId="0" borderId="0" xfId="54" applyFont="1" applyAlignment="1">
      <alignment horizontal="center"/>
    </xf>
    <xf numFmtId="0" fontId="34" fillId="0" borderId="0" xfId="54" applyFont="1" applyAlignment="1">
      <alignment horizontal="center"/>
    </xf>
    <xf numFmtId="0" fontId="31" fillId="0" borderId="0" xfId="54" applyFont="1" applyFill="1" applyAlignment="1">
      <alignment horizontal="center"/>
    </xf>
    <xf numFmtId="0" fontId="31" fillId="0" borderId="0" xfId="54" applyFont="1" applyBorder="1" applyAlignment="1">
      <alignment horizontal="left" vertical="top"/>
    </xf>
    <xf numFmtId="6" fontId="31" fillId="0" borderId="0" xfId="54" applyNumberFormat="1" applyFont="1" applyFill="1" applyBorder="1" applyAlignment="1">
      <alignment horizontal="center" vertical="top"/>
    </xf>
    <xf numFmtId="6" fontId="31" fillId="0" borderId="1" xfId="54" applyNumberFormat="1" applyFont="1" applyBorder="1" applyAlignment="1">
      <alignment horizontal="center" vertical="top"/>
    </xf>
    <xf numFmtId="6" fontId="31" fillId="0" borderId="1" xfId="54" applyNumberFormat="1" applyFont="1" applyBorder="1" applyAlignment="1">
      <alignment horizontal="left" vertical="top"/>
    </xf>
    <xf numFmtId="0" fontId="31" fillId="0" borderId="0" xfId="54" applyFont="1" applyBorder="1" applyAlignment="1">
      <alignment horizontal="center" vertical="top"/>
    </xf>
    <xf numFmtId="0" fontId="31" fillId="0" borderId="6" xfId="54" applyFont="1" applyBorder="1"/>
    <xf numFmtId="0" fontId="31" fillId="0" borderId="6" xfId="54" applyFont="1" applyFill="1" applyBorder="1"/>
    <xf numFmtId="0" fontId="31" fillId="0" borderId="0" xfId="54" applyFont="1" applyBorder="1" applyAlignment="1"/>
    <xf numFmtId="37" fontId="31" fillId="0" borderId="0" xfId="54" applyNumberFormat="1" applyFont="1" applyFill="1" applyBorder="1" applyAlignment="1"/>
    <xf numFmtId="37" fontId="31" fillId="0" borderId="0" xfId="54" applyNumberFormat="1" applyFont="1" applyBorder="1" applyAlignment="1"/>
    <xf numFmtId="37" fontId="31" fillId="0" borderId="1" xfId="54" applyNumberFormat="1" applyFont="1" applyFill="1" applyBorder="1" applyAlignment="1"/>
    <xf numFmtId="37" fontId="34" fillId="0" borderId="11" xfId="54" applyNumberFormat="1" applyFont="1" applyFill="1" applyBorder="1" applyAlignment="1"/>
    <xf numFmtId="37" fontId="34" fillId="0" borderId="0" xfId="54" applyNumberFormat="1" applyFont="1" applyBorder="1" applyAlignment="1"/>
    <xf numFmtId="37" fontId="34" fillId="0" borderId="11" xfId="54" applyNumberFormat="1" applyFont="1" applyBorder="1" applyAlignment="1"/>
    <xf numFmtId="37" fontId="31" fillId="0" borderId="0" xfId="54" applyNumberFormat="1" applyFont="1" applyBorder="1"/>
    <xf numFmtId="0" fontId="31" fillId="0" borderId="1" xfId="54" applyFont="1" applyBorder="1"/>
    <xf numFmtId="37" fontId="31" fillId="0" borderId="1" xfId="54" applyNumberFormat="1" applyFont="1" applyBorder="1"/>
    <xf numFmtId="37" fontId="31" fillId="0" borderId="0" xfId="54" applyNumberFormat="1" applyFont="1"/>
    <xf numFmtId="0" fontId="31" fillId="0" borderId="0" xfId="54" applyFont="1"/>
    <xf numFmtId="0" fontId="31" fillId="0" borderId="0" xfId="54" applyFont="1" applyAlignment="1">
      <alignment horizontal="left"/>
    </xf>
    <xf numFmtId="49" fontId="99" fillId="0" borderId="0" xfId="53" applyNumberFormat="1" applyFont="1" applyAlignment="1">
      <alignment horizontal="left" wrapText="1"/>
    </xf>
    <xf numFmtId="49" fontId="100" fillId="0" borderId="0" xfId="53" applyNumberFormat="1" applyFont="1" applyAlignment="1">
      <alignment horizontal="center" wrapText="1"/>
    </xf>
    <xf numFmtId="49" fontId="101" fillId="0" borderId="0" xfId="53" applyNumberFormat="1" applyFont="1" applyAlignment="1">
      <alignment horizontal="right" wrapText="1"/>
    </xf>
    <xf numFmtId="49" fontId="102" fillId="0" borderId="0" xfId="53" applyNumberFormat="1" applyFont="1" applyAlignment="1">
      <alignment horizontal="center" wrapText="1"/>
    </xf>
    <xf numFmtId="49" fontId="103" fillId="0" borderId="0" xfId="53" applyNumberFormat="1" applyFont="1" applyAlignment="1">
      <alignment horizontal="right" wrapText="1"/>
    </xf>
    <xf numFmtId="181" fontId="104" fillId="0" borderId="0" xfId="53" applyNumberFormat="1" applyFont="1" applyAlignment="1">
      <alignment horizontal="left"/>
    </xf>
    <xf numFmtId="181" fontId="103" fillId="0" borderId="0" xfId="53" applyNumberFormat="1" applyFont="1" applyAlignment="1">
      <alignment horizontal="right"/>
    </xf>
    <xf numFmtId="181" fontId="105" fillId="0" borderId="0" xfId="53" applyNumberFormat="1" applyFont="1" applyAlignment="1">
      <alignment horizontal="left"/>
    </xf>
    <xf numFmtId="181" fontId="101" fillId="0" borderId="0" xfId="53" applyNumberFormat="1" applyFont="1" applyAlignment="1">
      <alignment horizontal="right"/>
    </xf>
    <xf numFmtId="181" fontId="106" fillId="0" borderId="0" xfId="53" applyNumberFormat="1" applyFont="1" applyBorder="1" applyAlignment="1">
      <alignment horizontal="left"/>
    </xf>
    <xf numFmtId="181" fontId="99" fillId="0" borderId="0" xfId="53" applyNumberFormat="1" applyFont="1" applyAlignment="1">
      <alignment horizontal="left"/>
    </xf>
    <xf numFmtId="37" fontId="101" fillId="0" borderId="0" xfId="53" applyNumberFormat="1" applyFont="1" applyAlignment="1">
      <alignment horizontal="right"/>
    </xf>
    <xf numFmtId="37" fontId="103" fillId="0" borderId="0" xfId="53" applyNumberFormat="1" applyFont="1" applyAlignment="1">
      <alignment horizontal="right"/>
    </xf>
    <xf numFmtId="37" fontId="101" fillId="0" borderId="1" xfId="53" applyNumberFormat="1" applyFont="1" applyBorder="1" applyAlignment="1">
      <alignment horizontal="right"/>
    </xf>
    <xf numFmtId="37" fontId="100" fillId="0" borderId="0" xfId="53" applyNumberFormat="1" applyFont="1" applyAlignment="1">
      <alignment horizontal="right"/>
    </xf>
    <xf numFmtId="181" fontId="106" fillId="0" borderId="0" xfId="53" applyNumberFormat="1" applyFont="1" applyAlignment="1">
      <alignment horizontal="left"/>
    </xf>
    <xf numFmtId="37" fontId="101" fillId="0" borderId="0" xfId="53" applyNumberFormat="1" applyFont="1" applyFill="1" applyAlignment="1">
      <alignment horizontal="right"/>
    </xf>
    <xf numFmtId="37" fontId="100" fillId="0" borderId="6" xfId="53" applyNumberFormat="1" applyFont="1" applyBorder="1" applyAlignment="1">
      <alignment horizontal="right"/>
    </xf>
    <xf numFmtId="37" fontId="100" fillId="0" borderId="16" xfId="53" applyNumberFormat="1" applyFont="1" applyBorder="1" applyAlignment="1">
      <alignment horizontal="right"/>
    </xf>
    <xf numFmtId="37" fontId="100" fillId="0" borderId="0" xfId="53" applyNumberFormat="1" applyFont="1" applyBorder="1" applyAlignment="1">
      <alignment horizontal="right"/>
    </xf>
    <xf numFmtId="37" fontId="107" fillId="0" borderId="0" xfId="53" applyNumberFormat="1" applyFont="1" applyAlignment="1">
      <alignment horizontal="center" vertical="top" textRotation="180"/>
    </xf>
    <xf numFmtId="181" fontId="108" fillId="0" borderId="0" xfId="53" applyNumberFormat="1" applyFont="1" applyAlignment="1">
      <alignment horizontal="left"/>
    </xf>
    <xf numFmtId="181" fontId="109" fillId="0" borderId="0" xfId="53" applyNumberFormat="1" applyFont="1" applyAlignment="1">
      <alignment horizontal="left"/>
    </xf>
    <xf numFmtId="181" fontId="100" fillId="0" borderId="0" xfId="53" applyNumberFormat="1" applyFont="1" applyBorder="1" applyAlignment="1">
      <alignment horizontal="right"/>
    </xf>
    <xf numFmtId="181" fontId="114" fillId="0" borderId="0" xfId="56" applyNumberFormat="1" applyFont="1" applyFill="1" applyAlignment="1">
      <alignment horizontal="left"/>
    </xf>
    <xf numFmtId="49" fontId="115" fillId="0" borderId="0" xfId="56" applyNumberFormat="1" applyFont="1" applyFill="1" applyAlignment="1">
      <alignment horizontal="center" wrapText="1"/>
    </xf>
    <xf numFmtId="181" fontId="116" fillId="0" borderId="0" xfId="56" applyNumberFormat="1" applyFont="1" applyFill="1" applyAlignment="1">
      <alignment horizontal="left"/>
    </xf>
    <xf numFmtId="181" fontId="72" fillId="0" borderId="0" xfId="56" applyNumberFormat="1" applyFont="1" applyFill="1" applyAlignment="1">
      <alignment horizontal="right"/>
    </xf>
    <xf numFmtId="181" fontId="117" fillId="0" borderId="0" xfId="56" applyNumberFormat="1" applyFont="1" applyFill="1" applyAlignment="1">
      <alignment horizontal="right"/>
    </xf>
    <xf numFmtId="181" fontId="118" fillId="0" borderId="0" xfId="56" applyNumberFormat="1" applyFont="1" applyFill="1" applyAlignment="1">
      <alignment horizontal="left"/>
    </xf>
    <xf numFmtId="181" fontId="119" fillId="0" borderId="0" xfId="56" applyNumberFormat="1" applyFont="1" applyFill="1" applyAlignment="1">
      <alignment horizontal="left"/>
    </xf>
    <xf numFmtId="37" fontId="72" fillId="0" borderId="0" xfId="56" applyNumberFormat="1" applyFont="1" applyFill="1" applyAlignment="1">
      <alignment horizontal="right"/>
    </xf>
    <xf numFmtId="37" fontId="117" fillId="0" borderId="0" xfId="56" applyNumberFormat="1" applyFont="1" applyFill="1" applyAlignment="1">
      <alignment horizontal="right"/>
    </xf>
    <xf numFmtId="37" fontId="117" fillId="0" borderId="6" xfId="56" applyNumberFormat="1" applyFont="1" applyFill="1" applyBorder="1" applyAlignment="1">
      <alignment horizontal="right"/>
    </xf>
    <xf numFmtId="37" fontId="117" fillId="0" borderId="0" xfId="56" applyNumberFormat="1" applyFont="1" applyFill="1" applyBorder="1" applyAlignment="1">
      <alignment horizontal="right"/>
    </xf>
    <xf numFmtId="37" fontId="72" fillId="0" borderId="6" xfId="56" applyNumberFormat="1" applyFont="1" applyFill="1" applyBorder="1" applyAlignment="1">
      <alignment horizontal="right"/>
    </xf>
    <xf numFmtId="37" fontId="72" fillId="0" borderId="0" xfId="56" applyNumberFormat="1" applyFont="1" applyFill="1" applyAlignment="1">
      <alignment horizontal="center"/>
    </xf>
    <xf numFmtId="37" fontId="117" fillId="0" borderId="0" xfId="56" applyNumberFormat="1" applyFont="1" applyFill="1" applyAlignment="1">
      <alignment horizontal="center"/>
    </xf>
    <xf numFmtId="37" fontId="117" fillId="0" borderId="16" xfId="56" applyNumberFormat="1" applyFont="1" applyFill="1" applyBorder="1" applyAlignment="1">
      <alignment horizontal="right"/>
    </xf>
    <xf numFmtId="0" fontId="5" fillId="0" borderId="0" xfId="58"/>
    <xf numFmtId="0" fontId="107" fillId="0" borderId="0" xfId="58" applyFont="1"/>
    <xf numFmtId="0" fontId="107" fillId="0" borderId="0" xfId="58" applyFont="1" applyAlignment="1">
      <alignment horizontal="left"/>
    </xf>
    <xf numFmtId="0" fontId="107" fillId="0" borderId="0" xfId="58" applyFont="1" applyAlignment="1">
      <alignment horizontal="right"/>
    </xf>
    <xf numFmtId="0" fontId="120" fillId="0" borderId="0" xfId="58" applyFont="1"/>
    <xf numFmtId="0" fontId="107" fillId="0" borderId="0" xfId="58" applyFont="1" applyAlignment="1">
      <alignment horizontal="left" wrapText="1"/>
    </xf>
    <xf numFmtId="0" fontId="107" fillId="0" borderId="0" xfId="58" applyFont="1" applyAlignment="1">
      <alignment wrapText="1"/>
    </xf>
    <xf numFmtId="164" fontId="11" fillId="0" borderId="0" xfId="60" applyNumberFormat="1" applyFont="1" applyFill="1" applyProtection="1"/>
    <xf numFmtId="164" fontId="25" fillId="0" borderId="0" xfId="60" applyNumberFormat="1" applyFont="1" applyFill="1" applyProtection="1"/>
    <xf numFmtId="164" fontId="11" fillId="0" borderId="16" xfId="60" applyNumberFormat="1" applyFont="1" applyFill="1" applyBorder="1" applyProtection="1"/>
    <xf numFmtId="164" fontId="26" fillId="0" borderId="0" xfId="60" applyNumberFormat="1" applyFont="1" applyFill="1" applyProtection="1"/>
    <xf numFmtId="164" fontId="27" fillId="0" borderId="0" xfId="60" applyNumberFormat="1" applyFont="1" applyFill="1" applyProtection="1"/>
    <xf numFmtId="0" fontId="0" fillId="0" borderId="0" xfId="0" quotePrefix="1" applyFill="1" applyAlignment="1">
      <alignment horizontal="left"/>
    </xf>
    <xf numFmtId="164" fontId="11" fillId="0" borderId="0" xfId="60" applyNumberFormat="1" applyFont="1" applyFill="1" applyBorder="1" applyProtection="1"/>
    <xf numFmtId="164" fontId="11" fillId="0" borderId="1" xfId="60" applyNumberFormat="1" applyFont="1" applyFill="1" applyBorder="1" applyProtection="1"/>
    <xf numFmtId="0" fontId="123" fillId="0" borderId="0" xfId="0" applyFont="1" applyFill="1" applyProtection="1"/>
    <xf numFmtId="164" fontId="123" fillId="0" borderId="0" xfId="0" applyNumberFormat="1" applyFont="1" applyFill="1" applyProtection="1"/>
    <xf numFmtId="164" fontId="8" fillId="0" borderId="4" xfId="28" applyNumberFormat="1" applyFont="1" applyFill="1" applyBorder="1" applyAlignment="1" applyProtection="1">
      <alignment horizontal="center"/>
    </xf>
    <xf numFmtId="164" fontId="8" fillId="0" borderId="11" xfId="28" applyNumberFormat="1" applyFont="1" applyFill="1" applyBorder="1" applyProtection="1"/>
    <xf numFmtId="0" fontId="35" fillId="0" borderId="0" xfId="0" quotePrefix="1" applyFont="1" applyFill="1" applyAlignment="1" applyProtection="1">
      <alignment horizontal="center"/>
      <protection locked="0"/>
    </xf>
    <xf numFmtId="0" fontId="35" fillId="0" borderId="0" xfId="0" applyFont="1" applyFill="1" applyAlignment="1" applyProtection="1">
      <alignment horizontal="center"/>
      <protection locked="0"/>
    </xf>
    <xf numFmtId="164" fontId="0" fillId="0" borderId="3" xfId="28" applyNumberFormat="1" applyFont="1" applyFill="1" applyBorder="1"/>
    <xf numFmtId="164" fontId="0" fillId="0" borderId="36" xfId="0" applyNumberFormat="1" applyFill="1" applyBorder="1"/>
    <xf numFmtId="37" fontId="8" fillId="0" borderId="0" xfId="0" applyNumberFormat="1" applyFont="1" applyFill="1" applyBorder="1"/>
    <xf numFmtId="164" fontId="8" fillId="0" borderId="0" xfId="60" applyNumberFormat="1" applyFont="1" applyFill="1" applyBorder="1"/>
    <xf numFmtId="0" fontId="72" fillId="0" borderId="0" xfId="61" applyFont="1" applyAlignment="1">
      <alignment wrapText="1"/>
    </xf>
    <xf numFmtId="38" fontId="72" fillId="0" borderId="0" xfId="30" applyNumberFormat="1" applyFont="1" applyAlignment="1">
      <alignment horizontal="right"/>
    </xf>
    <xf numFmtId="38" fontId="72" fillId="0" borderId="0" xfId="30" applyNumberFormat="1" applyFont="1" applyFill="1" applyAlignment="1">
      <alignment horizontal="right"/>
    </xf>
    <xf numFmtId="164" fontId="72" fillId="0" borderId="0" xfId="30" applyNumberFormat="1" applyFont="1" applyAlignment="1">
      <alignment horizontal="right"/>
    </xf>
    <xf numFmtId="164" fontId="72" fillId="0" borderId="0" xfId="30" applyNumberFormat="1" applyFont="1" applyBorder="1" applyAlignment="1">
      <alignment horizontal="right"/>
    </xf>
    <xf numFmtId="164" fontId="117" fillId="0" borderId="16" xfId="30" applyNumberFormat="1" applyFont="1" applyBorder="1" applyAlignment="1">
      <alignment horizontal="right"/>
    </xf>
    <xf numFmtId="37" fontId="107" fillId="0" borderId="0" xfId="28" applyNumberFormat="1" applyFont="1" applyAlignment="1">
      <alignment horizontal="right"/>
    </xf>
    <xf numFmtId="37" fontId="107" fillId="0" borderId="35" xfId="28" applyNumberFormat="1" applyFont="1" applyBorder="1" applyAlignment="1">
      <alignment horizontal="right"/>
    </xf>
    <xf numFmtId="164" fontId="124" fillId="0" borderId="0" xfId="28" applyNumberFormat="1" applyFont="1" applyBorder="1" applyAlignment="1">
      <alignment horizontal="right"/>
    </xf>
    <xf numFmtId="37" fontId="8" fillId="0" borderId="0" xfId="28" applyNumberFormat="1" applyFont="1" applyAlignment="1">
      <alignment horizontal="right"/>
    </xf>
    <xf numFmtId="0" fontId="126" fillId="33" borderId="0" xfId="64" applyFont="1" applyFill="1" applyAlignment="1">
      <alignment horizontal="left" vertical="center"/>
    </xf>
    <xf numFmtId="0" fontId="127" fillId="33" borderId="0" xfId="64" applyFont="1" applyFill="1" applyAlignment="1">
      <alignment horizontal="left"/>
    </xf>
    <xf numFmtId="0" fontId="3" fillId="0" borderId="0" xfId="65"/>
    <xf numFmtId="0" fontId="3" fillId="0" borderId="23" xfId="65" applyBorder="1"/>
    <xf numFmtId="0" fontId="3" fillId="0" borderId="18" xfId="65" applyBorder="1"/>
    <xf numFmtId="0" fontId="3" fillId="0" borderId="24" xfId="65" applyBorder="1"/>
    <xf numFmtId="0" fontId="88" fillId="0" borderId="25" xfId="65" applyFont="1" applyBorder="1" applyAlignment="1">
      <alignment horizontal="center"/>
    </xf>
    <xf numFmtId="0" fontId="88" fillId="0" borderId="0" xfId="65" applyFont="1" applyAlignment="1">
      <alignment horizontal="center"/>
    </xf>
    <xf numFmtId="0" fontId="3" fillId="0" borderId="14" xfId="65" applyBorder="1"/>
    <xf numFmtId="0" fontId="96" fillId="0" borderId="0" xfId="65" applyFont="1" applyBorder="1"/>
    <xf numFmtId="0" fontId="96" fillId="0" borderId="0" xfId="65" applyFont="1" applyBorder="1" applyAlignment="1">
      <alignment horizontal="center"/>
    </xf>
    <xf numFmtId="0" fontId="3" fillId="0" borderId="15" xfId="65" applyBorder="1"/>
    <xf numFmtId="179" fontId="0" fillId="0" borderId="0" xfId="0" applyNumberFormat="1" applyAlignment="1">
      <alignment horizontal="left"/>
    </xf>
    <xf numFmtId="179" fontId="0" fillId="0" borderId="0" xfId="0" applyNumberFormat="1" applyAlignment="1">
      <alignment horizontal="left" vertical="top"/>
    </xf>
    <xf numFmtId="179" fontId="0" fillId="0" borderId="0" xfId="0" applyNumberFormat="1" applyAlignment="1">
      <alignment horizontal="center"/>
    </xf>
    <xf numFmtId="181" fontId="72" fillId="0" borderId="0" xfId="56" applyNumberFormat="1" applyFont="1" applyFill="1" applyAlignment="1">
      <alignment horizontal="left" vertical="top" textRotation="180" wrapText="1"/>
    </xf>
    <xf numFmtId="181" fontId="72" fillId="0" borderId="0" xfId="56" applyNumberFormat="1" applyFont="1" applyFill="1" applyAlignment="1">
      <alignment horizontal="center" vertical="top" textRotation="180" wrapText="1"/>
    </xf>
    <xf numFmtId="181" fontId="8" fillId="0" borderId="0" xfId="56" applyNumberFormat="1" applyFont="1" applyFill="1" applyAlignment="1">
      <alignment horizontal="right"/>
    </xf>
    <xf numFmtId="0" fontId="0" fillId="0" borderId="0" xfId="0" applyAlignment="1">
      <alignment horizontal="center" vertical="top" textRotation="180" wrapText="1"/>
    </xf>
    <xf numFmtId="0" fontId="128" fillId="0" borderId="0" xfId="0" applyFont="1" applyFill="1" applyProtection="1"/>
    <xf numFmtId="164" fontId="8" fillId="0" borderId="18" xfId="28" applyNumberFormat="1" applyFont="1" applyFill="1" applyBorder="1" applyProtection="1"/>
    <xf numFmtId="37" fontId="100" fillId="0" borderId="18" xfId="53" applyNumberFormat="1" applyFont="1" applyBorder="1" applyAlignment="1">
      <alignment horizontal="right"/>
    </xf>
    <xf numFmtId="37" fontId="117" fillId="0" borderId="1" xfId="56" applyNumberFormat="1" applyFont="1" applyFill="1" applyBorder="1" applyAlignment="1">
      <alignment horizontal="right"/>
    </xf>
    <xf numFmtId="37" fontId="72" fillId="0" borderId="1" xfId="56" applyNumberFormat="1" applyFont="1" applyFill="1" applyBorder="1" applyAlignment="1">
      <alignment horizontal="right"/>
    </xf>
    <xf numFmtId="37" fontId="117" fillId="0" borderId="18" xfId="56" applyNumberFormat="1" applyFont="1" applyFill="1" applyBorder="1" applyAlignment="1">
      <alignment horizontal="right"/>
    </xf>
    <xf numFmtId="0" fontId="8" fillId="0" borderId="0" xfId="0" quotePrefix="1" applyFont="1" applyFill="1"/>
    <xf numFmtId="49" fontId="29" fillId="0" borderId="3" xfId="0" applyNumberFormat="1" applyFont="1" applyBorder="1" applyAlignment="1">
      <alignment horizontal="center"/>
    </xf>
    <xf numFmtId="0" fontId="107" fillId="0" borderId="1" xfId="58" applyFont="1" applyBorder="1" applyAlignment="1">
      <alignment horizontal="center"/>
    </xf>
    <xf numFmtId="37" fontId="107" fillId="0" borderId="0" xfId="59" applyNumberFormat="1" applyFont="1"/>
    <xf numFmtId="37" fontId="107" fillId="0" borderId="1" xfId="59" applyNumberFormat="1" applyFont="1" applyBorder="1"/>
    <xf numFmtId="37" fontId="121" fillId="0" borderId="11" xfId="59" applyNumberFormat="1" applyFont="1" applyBorder="1"/>
    <xf numFmtId="164" fontId="39" fillId="0" borderId="0" xfId="28" applyNumberFormat="1" applyFont="1" applyFill="1" applyAlignment="1" applyProtection="1">
      <alignment horizontal="center"/>
    </xf>
    <xf numFmtId="0" fontId="3" fillId="0" borderId="0" xfId="65" applyBorder="1"/>
    <xf numFmtId="179" fontId="0" fillId="0" borderId="0" xfId="0" applyNumberFormat="1" applyBorder="1" applyAlignment="1">
      <alignment horizontal="left"/>
    </xf>
    <xf numFmtId="0" fontId="0" fillId="0" borderId="0" xfId="0" applyFill="1" applyAlignment="1">
      <alignment horizontal="center"/>
    </xf>
    <xf numFmtId="181" fontId="107" fillId="0" borderId="0" xfId="105" applyNumberFormat="1" applyFont="1" applyAlignment="1">
      <alignment horizontal="left"/>
    </xf>
    <xf numFmtId="0" fontId="121" fillId="0" borderId="0" xfId="105" applyNumberFormat="1" applyFont="1" applyAlignment="1">
      <alignment horizontal="center"/>
    </xf>
    <xf numFmtId="181" fontId="107" fillId="0" borderId="0" xfId="105" applyNumberFormat="1" applyFont="1" applyAlignment="1">
      <alignment horizontal="right"/>
    </xf>
    <xf numFmtId="49" fontId="120" fillId="0" borderId="0" xfId="105" applyNumberFormat="1" applyFont="1" applyAlignment="1">
      <alignment horizontal="left" wrapText="1"/>
    </xf>
    <xf numFmtId="0" fontId="120" fillId="0" borderId="0" xfId="105" applyNumberFormat="1" applyFont="1" applyAlignment="1">
      <alignment horizontal="center"/>
    </xf>
    <xf numFmtId="49" fontId="120" fillId="0" borderId="0" xfId="105" applyNumberFormat="1" applyFont="1" applyAlignment="1">
      <alignment horizontal="right" wrapText="1"/>
    </xf>
    <xf numFmtId="181" fontId="121" fillId="0" borderId="0" xfId="105" applyNumberFormat="1" applyFont="1" applyAlignment="1">
      <alignment horizontal="left"/>
    </xf>
    <xf numFmtId="184" fontId="107" fillId="0" borderId="0" xfId="105" applyNumberFormat="1" applyFont="1" applyAlignment="1">
      <alignment horizontal="right"/>
    </xf>
    <xf numFmtId="181" fontId="124" fillId="0" borderId="0" xfId="105" applyNumberFormat="1" applyFont="1" applyAlignment="1">
      <alignment horizontal="left"/>
    </xf>
    <xf numFmtId="181" fontId="124" fillId="0" borderId="0" xfId="105" applyNumberFormat="1" applyFont="1" applyAlignment="1">
      <alignment horizontal="right"/>
    </xf>
    <xf numFmtId="37" fontId="107" fillId="34" borderId="0" xfId="28" applyNumberFormat="1" applyFont="1" applyFill="1" applyAlignment="1">
      <alignment horizontal="right"/>
    </xf>
    <xf numFmtId="181" fontId="107" fillId="0" borderId="0" xfId="105" applyNumberFormat="1" applyFont="1" applyAlignment="1">
      <alignment horizontal="right" vertical="top" textRotation="180" wrapText="1"/>
    </xf>
    <xf numFmtId="181" fontId="107" fillId="0" borderId="0" xfId="106" applyNumberFormat="1" applyFont="1" applyAlignment="1">
      <alignment horizontal="left"/>
    </xf>
    <xf numFmtId="0" fontId="8" fillId="33" borderId="0" xfId="0" applyFont="1" applyFill="1"/>
    <xf numFmtId="0" fontId="29" fillId="33" borderId="0" xfId="0" applyFont="1" applyFill="1"/>
    <xf numFmtId="38" fontId="8" fillId="0" borderId="0" xfId="0" applyNumberFormat="1" applyFont="1" applyAlignment="1">
      <alignment horizontal="center"/>
    </xf>
    <xf numFmtId="0" fontId="8" fillId="0" borderId="0" xfId="0" applyFont="1" applyFill="1" applyAlignment="1">
      <alignment vertical="center"/>
    </xf>
    <xf numFmtId="38" fontId="8" fillId="0" borderId="0" xfId="0" applyNumberFormat="1" applyFont="1" applyAlignment="1">
      <alignment vertical="center"/>
    </xf>
    <xf numFmtId="38" fontId="8" fillId="0" borderId="0" xfId="0" applyNumberFormat="1" applyFont="1" applyFill="1" applyAlignment="1">
      <alignment vertical="center"/>
    </xf>
    <xf numFmtId="0" fontId="8" fillId="33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38" fontId="17" fillId="0" borderId="16" xfId="0" applyNumberFormat="1" applyFont="1" applyFill="1" applyBorder="1" applyAlignment="1">
      <alignment vertical="center"/>
    </xf>
    <xf numFmtId="22" fontId="8" fillId="0" borderId="0" xfId="0" applyNumberFormat="1" applyFont="1" applyFill="1" applyAlignment="1" applyProtection="1">
      <alignment horizontal="left"/>
    </xf>
    <xf numFmtId="38" fontId="8" fillId="0" borderId="0" xfId="0" applyNumberFormat="1" applyFont="1" applyFill="1"/>
    <xf numFmtId="0" fontId="24" fillId="0" borderId="0" xfId="0" applyFont="1" applyFill="1"/>
    <xf numFmtId="164" fontId="8" fillId="0" borderId="1" xfId="28" applyNumberFormat="1" applyFill="1" applyBorder="1"/>
    <xf numFmtId="43" fontId="0" fillId="0" borderId="0" xfId="28" applyFont="1" applyFill="1"/>
    <xf numFmtId="43" fontId="8" fillId="0" borderId="1" xfId="28" applyFill="1" applyBorder="1"/>
    <xf numFmtId="43" fontId="8" fillId="0" borderId="0" xfId="28" applyFill="1" applyBorder="1"/>
    <xf numFmtId="10" fontId="8" fillId="0" borderId="11" xfId="48" applyNumberFormat="1" applyFill="1" applyBorder="1"/>
    <xf numFmtId="10" fontId="0" fillId="0" borderId="1" xfId="48" applyNumberFormat="1" applyFont="1" applyFill="1" applyBorder="1"/>
    <xf numFmtId="164" fontId="0" fillId="0" borderId="0" xfId="28" applyNumberFormat="1" applyFont="1" applyFill="1" applyBorder="1"/>
    <xf numFmtId="164" fontId="0" fillId="0" borderId="1" xfId="28" applyNumberFormat="1" applyFont="1" applyFill="1" applyBorder="1"/>
    <xf numFmtId="172" fontId="0" fillId="0" borderId="1" xfId="28" applyNumberFormat="1" applyFont="1" applyFill="1" applyBorder="1"/>
    <xf numFmtId="164" fontId="0" fillId="0" borderId="11" xfId="28" applyNumberFormat="1" applyFont="1" applyFill="1" applyBorder="1"/>
    <xf numFmtId="166" fontId="13" fillId="0" borderId="0" xfId="0" applyNumberFormat="1" applyFont="1" applyFill="1" applyProtection="1"/>
    <xf numFmtId="164" fontId="13" fillId="0" borderId="0" xfId="28" applyNumberFormat="1" applyFont="1" applyFill="1" applyProtection="1"/>
    <xf numFmtId="166" fontId="62" fillId="0" borderId="0" xfId="0" applyNumberFormat="1" applyFont="1" applyFill="1" applyProtection="1"/>
    <xf numFmtId="164" fontId="57" fillId="0" borderId="1" xfId="28" applyNumberFormat="1" applyFont="1" applyFill="1" applyBorder="1" applyProtection="1">
      <protection locked="0"/>
    </xf>
    <xf numFmtId="166" fontId="57" fillId="0" borderId="0" xfId="0" applyNumberFormat="1" applyFont="1" applyFill="1" applyBorder="1" applyProtection="1"/>
    <xf numFmtId="164" fontId="57" fillId="0" borderId="11" xfId="28" applyNumberFormat="1" applyFont="1" applyFill="1" applyBorder="1" applyProtection="1">
      <protection locked="0"/>
    </xf>
    <xf numFmtId="164" fontId="57" fillId="0" borderId="0" xfId="28" applyNumberFormat="1" applyFont="1" applyFill="1" applyBorder="1" applyProtection="1">
      <protection locked="0"/>
    </xf>
    <xf numFmtId="0" fontId="31" fillId="0" borderId="0" xfId="54" applyFont="1" applyFill="1" applyBorder="1" applyAlignment="1"/>
    <xf numFmtId="164" fontId="22" fillId="0" borderId="0" xfId="28" applyNumberFormat="1" applyFont="1" applyFill="1" applyProtection="1"/>
    <xf numFmtId="171" fontId="22" fillId="0" borderId="0" xfId="0" applyNumberFormat="1" applyFont="1" applyFill="1" applyProtection="1"/>
    <xf numFmtId="4" fontId="22" fillId="0" borderId="0" xfId="0" applyNumberFormat="1" applyFont="1" applyFill="1"/>
    <xf numFmtId="3" fontId="22" fillId="0" borderId="0" xfId="0" applyNumberFormat="1" applyFont="1" applyFill="1"/>
    <xf numFmtId="164" fontId="22" fillId="0" borderId="1" xfId="28" applyNumberFormat="1" applyFont="1" applyFill="1" applyBorder="1" applyProtection="1"/>
    <xf numFmtId="171" fontId="22" fillId="0" borderId="1" xfId="0" applyNumberFormat="1" applyFont="1" applyFill="1" applyBorder="1" applyProtection="1"/>
    <xf numFmtId="171" fontId="22" fillId="0" borderId="0" xfId="0" applyNumberFormat="1" applyFont="1" applyFill="1" applyBorder="1" applyProtection="1"/>
    <xf numFmtId="4" fontId="22" fillId="0" borderId="1" xfId="0" applyNumberFormat="1" applyFont="1" applyFill="1" applyBorder="1"/>
    <xf numFmtId="164" fontId="22" fillId="0" borderId="0" xfId="28" applyNumberFormat="1" applyFont="1" applyFill="1" applyBorder="1"/>
    <xf numFmtId="0" fontId="22" fillId="0" borderId="0" xfId="0" applyFont="1" applyFill="1" applyBorder="1"/>
    <xf numFmtId="3" fontId="22" fillId="0" borderId="0" xfId="0" applyNumberFormat="1" applyFont="1" applyFill="1" applyBorder="1"/>
    <xf numFmtId="37" fontId="22" fillId="0" borderId="2" xfId="0" applyNumberFormat="1" applyFont="1" applyFill="1" applyBorder="1"/>
    <xf numFmtId="39" fontId="22" fillId="0" borderId="2" xfId="0" applyNumberFormat="1" applyFont="1" applyFill="1" applyBorder="1"/>
    <xf numFmtId="0" fontId="0" fillId="0" borderId="0" xfId="0" applyFill="1" applyAlignment="1">
      <alignment horizontal="center"/>
    </xf>
    <xf numFmtId="167" fontId="0" fillId="0" borderId="0" xfId="60" applyNumberFormat="1" applyFont="1" applyFill="1" applyAlignment="1">
      <alignment horizontal="center"/>
    </xf>
    <xf numFmtId="164" fontId="0" fillId="0" borderId="0" xfId="0" applyNumberFormat="1" applyFill="1"/>
    <xf numFmtId="164" fontId="0" fillId="0" borderId="0" xfId="60" applyNumberFormat="1" applyFont="1" applyFill="1"/>
    <xf numFmtId="0" fontId="0" fillId="0" borderId="16" xfId="0" applyFill="1" applyBorder="1"/>
    <xf numFmtId="180" fontId="11" fillId="0" borderId="0" xfId="0" applyNumberFormat="1" applyFont="1" applyFill="1" applyProtection="1"/>
    <xf numFmtId="164" fontId="11" fillId="0" borderId="0" xfId="60" quotePrefix="1" applyNumberFormat="1" applyFont="1" applyFill="1" applyProtection="1"/>
    <xf numFmtId="180" fontId="11" fillId="0" borderId="0" xfId="60" applyNumberFormat="1" applyFont="1" applyFill="1" applyProtection="1"/>
    <xf numFmtId="0" fontId="0" fillId="0" borderId="0" xfId="0" applyFill="1" applyAlignment="1">
      <alignment horizontal="left"/>
    </xf>
    <xf numFmtId="164" fontId="11" fillId="0" borderId="1" xfId="60" quotePrefix="1" applyNumberFormat="1" applyFont="1" applyFill="1" applyBorder="1" applyProtection="1"/>
    <xf numFmtId="164" fontId="0" fillId="0" borderId="1" xfId="60" applyNumberFormat="1" applyFont="1" applyFill="1" applyBorder="1"/>
    <xf numFmtId="0" fontId="8" fillId="0" borderId="0" xfId="0" quotePrefix="1" applyFont="1" applyFill="1" applyAlignment="1">
      <alignment horizontal="left"/>
    </xf>
    <xf numFmtId="164" fontId="8" fillId="0" borderId="0" xfId="60" applyNumberFormat="1" applyFill="1"/>
    <xf numFmtId="168" fontId="11" fillId="0" borderId="0" xfId="0" applyNumberFormat="1" applyFont="1" applyFill="1" applyProtection="1"/>
    <xf numFmtId="166" fontId="11" fillId="0" borderId="3" xfId="0" applyNumberFormat="1" applyFont="1" applyFill="1" applyBorder="1" applyProtection="1"/>
    <xf numFmtId="0" fontId="0" fillId="0" borderId="0" xfId="0" applyAlignment="1">
      <alignment horizontal="center" vertical="top" textRotation="180" wrapText="1"/>
    </xf>
    <xf numFmtId="0" fontId="0" fillId="0" borderId="0" xfId="0"/>
    <xf numFmtId="164" fontId="0" fillId="0" borderId="0" xfId="60" applyNumberFormat="1" applyFont="1" applyFill="1" applyBorder="1"/>
    <xf numFmtId="0" fontId="8" fillId="0" borderId="0" xfId="0" applyFont="1" applyBorder="1"/>
    <xf numFmtId="164" fontId="8" fillId="0" borderId="0" xfId="0" applyNumberFormat="1" applyFont="1" applyBorder="1"/>
    <xf numFmtId="0" fontId="8" fillId="0" borderId="36" xfId="0" applyFont="1" applyBorder="1"/>
    <xf numFmtId="0" fontId="0" fillId="0" borderId="0" xfId="0" quotePrefix="1"/>
    <xf numFmtId="167" fontId="0" fillId="0" borderId="0" xfId="28" applyNumberFormat="1" applyFont="1" applyFill="1" applyAlignment="1">
      <alignment horizontal="right"/>
    </xf>
    <xf numFmtId="167" fontId="0" fillId="0" borderId="0" xfId="28" applyNumberFormat="1" applyFont="1" applyFill="1" applyAlignment="1" applyProtection="1">
      <alignment horizontal="right"/>
    </xf>
    <xf numFmtId="168" fontId="0" fillId="0" borderId="0" xfId="0" applyNumberFormat="1" applyFill="1" applyBorder="1" applyProtection="1"/>
    <xf numFmtId="0" fontId="0" fillId="0" borderId="3" xfId="0" applyFill="1" applyBorder="1"/>
    <xf numFmtId="167" fontId="0" fillId="0" borderId="0" xfId="28" applyNumberFormat="1" applyFont="1" applyFill="1" applyAlignment="1">
      <alignment horizontal="center"/>
    </xf>
    <xf numFmtId="164" fontId="18" fillId="0" borderId="1" xfId="28" applyNumberFormat="1" applyFont="1" applyFill="1" applyBorder="1"/>
    <xf numFmtId="0" fontId="0" fillId="0" borderId="0" xfId="0" applyFill="1" applyAlignment="1">
      <alignment horizontal="center"/>
    </xf>
    <xf numFmtId="180" fontId="11" fillId="0" borderId="0" xfId="0" applyNumberFormat="1" applyFont="1" applyFill="1" applyAlignment="1" applyProtection="1">
      <alignment horizontal="right"/>
    </xf>
    <xf numFmtId="164" fontId="11" fillId="0" borderId="16" xfId="60" quotePrefix="1" applyNumberFormat="1" applyFont="1" applyFill="1" applyBorder="1" applyProtection="1"/>
    <xf numFmtId="164" fontId="0" fillId="0" borderId="16" xfId="60" applyNumberFormat="1" applyFont="1" applyFill="1" applyBorder="1"/>
    <xf numFmtId="0" fontId="72" fillId="0" borderId="0" xfId="107" applyFont="1"/>
    <xf numFmtId="0" fontId="72" fillId="0" borderId="0" xfId="107" applyFont="1" applyAlignment="1">
      <alignment horizontal="right"/>
    </xf>
    <xf numFmtId="0" fontId="117" fillId="0" borderId="0" xfId="107" applyFont="1" applyAlignment="1"/>
    <xf numFmtId="0" fontId="72" fillId="0" borderId="0" xfId="107" applyFont="1" applyAlignment="1"/>
    <xf numFmtId="0" fontId="72" fillId="0" borderId="0" xfId="107" applyFont="1" applyAlignment="1">
      <alignment horizontal="center"/>
    </xf>
    <xf numFmtId="0" fontId="72" fillId="0" borderId="1" xfId="107" applyFont="1" applyBorder="1"/>
    <xf numFmtId="0" fontId="72" fillId="0" borderId="1" xfId="107" applyFont="1" applyBorder="1" applyAlignment="1">
      <alignment horizontal="left"/>
    </xf>
    <xf numFmtId="0" fontId="72" fillId="0" borderId="0" xfId="107" applyFont="1" applyAlignment="1">
      <alignment horizontal="left"/>
    </xf>
    <xf numFmtId="0" fontId="72" fillId="0" borderId="0" xfId="107" applyFont="1" applyFill="1" applyAlignment="1">
      <alignment horizontal="left"/>
    </xf>
    <xf numFmtId="0" fontId="117" fillId="0" borderId="0" xfId="107" applyFont="1"/>
    <xf numFmtId="164" fontId="117" fillId="0" borderId="0" xfId="30" applyNumberFormat="1" applyFont="1" applyBorder="1" applyAlignment="1">
      <alignment horizontal="right"/>
    </xf>
    <xf numFmtId="0" fontId="3" fillId="0" borderId="19" xfId="65" applyBorder="1"/>
    <xf numFmtId="0" fontId="3" fillId="0" borderId="38" xfId="65" applyBorder="1"/>
    <xf numFmtId="6" fontId="8" fillId="0" borderId="1" xfId="107" applyNumberFormat="1" applyFont="1" applyFill="1" applyBorder="1" applyAlignment="1">
      <alignment horizontal="right" vertical="top"/>
    </xf>
    <xf numFmtId="6" fontId="8" fillId="0" borderId="1" xfId="107" applyNumberFormat="1" applyFont="1" applyBorder="1" applyAlignment="1">
      <alignment horizontal="right" vertical="top"/>
    </xf>
    <xf numFmtId="38" fontId="72" fillId="0" borderId="0" xfId="30" applyNumberFormat="1" applyFont="1" applyAlignment="1">
      <alignment horizontal="left"/>
    </xf>
    <xf numFmtId="37" fontId="34" fillId="0" borderId="36" xfId="54" applyNumberFormat="1" applyFont="1" applyBorder="1" applyAlignment="1"/>
    <xf numFmtId="38" fontId="8" fillId="0" borderId="1" xfId="0" quotePrefix="1" applyNumberFormat="1" applyFont="1" applyBorder="1" applyAlignment="1">
      <alignment horizontal="right"/>
    </xf>
    <xf numFmtId="0" fontId="8" fillId="33" borderId="0" xfId="0" applyFont="1" applyFill="1" applyAlignment="1">
      <alignment horizontal="right"/>
    </xf>
    <xf numFmtId="0" fontId="8" fillId="0" borderId="0" xfId="0" applyFont="1" applyFill="1" applyAlignment="1">
      <alignment horizontal="right"/>
    </xf>
    <xf numFmtId="0" fontId="8" fillId="0" borderId="1" xfId="0" quotePrefix="1" applyFont="1" applyFill="1" applyBorder="1" applyAlignment="1">
      <alignment horizontal="right"/>
    </xf>
    <xf numFmtId="38" fontId="72" fillId="0" borderId="0" xfId="30" applyNumberFormat="1" applyFont="1" applyAlignment="1">
      <alignment horizontal="center"/>
    </xf>
    <xf numFmtId="0" fontId="107" fillId="0" borderId="0" xfId="0" applyFont="1"/>
    <xf numFmtId="0" fontId="8" fillId="0" borderId="0" xfId="54" applyFont="1" applyBorder="1" applyAlignment="1">
      <alignment horizontal="left"/>
    </xf>
    <xf numFmtId="0" fontId="31" fillId="0" borderId="0" xfId="0" applyFont="1" applyFill="1" applyAlignment="1" applyProtection="1">
      <alignment horizontal="centerContinuous"/>
    </xf>
    <xf numFmtId="0" fontId="34" fillId="0" borderId="0" xfId="0" applyFont="1" applyFill="1" applyAlignment="1" applyProtection="1"/>
    <xf numFmtId="165" fontId="34" fillId="0" borderId="0" xfId="0" applyNumberFormat="1" applyFont="1" applyFill="1" applyAlignment="1" applyProtection="1"/>
    <xf numFmtId="0" fontId="133" fillId="0" borderId="0" xfId="0" applyFont="1"/>
    <xf numFmtId="0" fontId="31" fillId="0" borderId="0" xfId="0" applyFont="1" applyFill="1" applyAlignment="1">
      <alignment horizontal="centerContinuous"/>
    </xf>
    <xf numFmtId="0" fontId="134" fillId="0" borderId="37" xfId="0" applyFont="1" applyBorder="1" applyAlignment="1">
      <alignment horizontal="center"/>
    </xf>
    <xf numFmtId="0" fontId="135" fillId="0" borderId="0" xfId="0" applyFont="1" applyAlignment="1">
      <alignment horizontal="center"/>
    </xf>
    <xf numFmtId="0" fontId="136" fillId="0" borderId="0" xfId="0" applyFont="1"/>
    <xf numFmtId="0" fontId="134" fillId="0" borderId="0" xfId="0" applyFont="1" applyBorder="1" applyAlignment="1">
      <alignment horizontal="center"/>
    </xf>
    <xf numFmtId="164" fontId="133" fillId="0" borderId="0" xfId="28" applyNumberFormat="1" applyFont="1" applyAlignment="1">
      <alignment horizontal="right"/>
    </xf>
    <xf numFmtId="164" fontId="133" fillId="0" borderId="1" xfId="28" applyNumberFormat="1" applyFont="1" applyBorder="1" applyAlignment="1">
      <alignment horizontal="right"/>
    </xf>
    <xf numFmtId="164" fontId="133" fillId="0" borderId="0" xfId="0" applyNumberFormat="1" applyFont="1" applyAlignment="1">
      <alignment horizontal="right"/>
    </xf>
    <xf numFmtId="164" fontId="133" fillId="0" borderId="16" xfId="0" applyNumberFormat="1" applyFont="1" applyBorder="1" applyAlignment="1">
      <alignment horizontal="right"/>
    </xf>
    <xf numFmtId="0" fontId="31" fillId="0" borderId="0" xfId="0" applyFont="1" applyFill="1" applyProtection="1"/>
    <xf numFmtId="164" fontId="133" fillId="0" borderId="1" xfId="28" applyNumberFormat="1" applyFont="1" applyFill="1" applyBorder="1" applyAlignment="1">
      <alignment horizontal="right"/>
    </xf>
    <xf numFmtId="0" fontId="133" fillId="0" borderId="0" xfId="0" applyFont="1" applyFill="1"/>
    <xf numFmtId="164" fontId="133" fillId="0" borderId="0" xfId="0" applyNumberFormat="1" applyFont="1" applyFill="1" applyBorder="1" applyAlignment="1">
      <alignment horizontal="right"/>
    </xf>
    <xf numFmtId="0" fontId="133" fillId="0" borderId="0" xfId="0" applyFont="1" applyFill="1" applyBorder="1"/>
    <xf numFmtId="164" fontId="133" fillId="0" borderId="16" xfId="0" applyNumberFormat="1" applyFont="1" applyFill="1" applyBorder="1" applyAlignment="1">
      <alignment horizontal="right"/>
    </xf>
    <xf numFmtId="10" fontId="133" fillId="0" borderId="1" xfId="48" applyNumberFormat="1" applyFont="1" applyBorder="1"/>
    <xf numFmtId="172" fontId="133" fillId="0" borderId="1" xfId="28" applyNumberFormat="1" applyFont="1" applyBorder="1"/>
    <xf numFmtId="164" fontId="133" fillId="0" borderId="16" xfId="28" applyNumberFormat="1" applyFont="1" applyBorder="1" applyAlignment="1">
      <alignment horizontal="right"/>
    </xf>
    <xf numFmtId="0" fontId="0" fillId="0" borderId="0" xfId="0" applyFont="1"/>
    <xf numFmtId="0" fontId="33" fillId="0" borderId="0" xfId="0" applyFont="1" applyFill="1" applyAlignment="1" applyProtection="1">
      <alignment horizontal="centerContinuous"/>
    </xf>
    <xf numFmtId="0" fontId="0" fillId="0" borderId="0" xfId="0" applyFont="1" applyAlignment="1">
      <alignment horizontal="centerContinuous"/>
    </xf>
    <xf numFmtId="0" fontId="34" fillId="0" borderId="0" xfId="0" applyFont="1" applyFill="1" applyAlignment="1" applyProtection="1">
      <alignment horizontal="centerContinuous"/>
    </xf>
    <xf numFmtId="165" fontId="34" fillId="0" borderId="0" xfId="0" applyNumberFormat="1" applyFont="1" applyFill="1" applyAlignment="1" applyProtection="1">
      <alignment horizontal="centerContinuous"/>
    </xf>
    <xf numFmtId="0" fontId="134" fillId="0" borderId="0" xfId="0" applyFont="1" applyAlignment="1">
      <alignment horizontal="left"/>
    </xf>
    <xf numFmtId="0" fontId="134" fillId="0" borderId="0" xfId="0" applyFont="1"/>
    <xf numFmtId="0" fontId="135" fillId="0" borderId="0" xfId="0" applyFont="1"/>
    <xf numFmtId="0" fontId="135" fillId="0" borderId="0" xfId="0" applyFont="1" applyAlignment="1">
      <alignment horizontal="right" wrapText="1"/>
    </xf>
    <xf numFmtId="0" fontId="135" fillId="0" borderId="0" xfId="0" applyFont="1" applyAlignment="1">
      <alignment horizontal="right"/>
    </xf>
    <xf numFmtId="164" fontId="133" fillId="0" borderId="0" xfId="28" applyNumberFormat="1" applyFont="1"/>
    <xf numFmtId="2" fontId="133" fillId="0" borderId="0" xfId="0" applyNumberFormat="1" applyFont="1"/>
    <xf numFmtId="43" fontId="133" fillId="0" borderId="0" xfId="28" applyFont="1"/>
    <xf numFmtId="164" fontId="133" fillId="0" borderId="1" xfId="28" applyNumberFormat="1" applyFont="1" applyBorder="1"/>
    <xf numFmtId="164" fontId="133" fillId="0" borderId="16" xfId="28" applyNumberFormat="1" applyFont="1" applyBorder="1"/>
    <xf numFmtId="0" fontId="133" fillId="0" borderId="0" xfId="0" applyFont="1" applyBorder="1" applyAlignment="1">
      <alignment horizontal="center" wrapText="1"/>
    </xf>
    <xf numFmtId="0" fontId="31" fillId="0" borderId="0" xfId="0" applyFont="1" applyFill="1" applyBorder="1" applyProtection="1"/>
    <xf numFmtId="164" fontId="31" fillId="0" borderId="0" xfId="28" applyNumberFormat="1" applyFont="1" applyFill="1" applyBorder="1" applyProtection="1"/>
    <xf numFmtId="10" fontId="31" fillId="0" borderId="0" xfId="0" applyNumberFormat="1" applyFont="1" applyFill="1" applyBorder="1" applyProtection="1"/>
    <xf numFmtId="0" fontId="0" fillId="0" borderId="0" xfId="0" applyFont="1" applyFill="1" applyBorder="1"/>
    <xf numFmtId="0" fontId="137" fillId="0" borderId="0" xfId="0" applyFont="1" applyFill="1" applyBorder="1" applyProtection="1"/>
    <xf numFmtId="164" fontId="137" fillId="0" borderId="0" xfId="28" applyNumberFormat="1" applyFont="1" applyFill="1" applyBorder="1" applyProtection="1"/>
    <xf numFmtId="0" fontId="138" fillId="0" borderId="0" xfId="0" applyFont="1" applyFill="1" applyBorder="1" applyAlignment="1" applyProtection="1">
      <alignment horizontal="left"/>
    </xf>
    <xf numFmtId="0" fontId="137" fillId="0" borderId="0" xfId="0" applyFont="1" applyFill="1" applyBorder="1" applyAlignment="1" applyProtection="1">
      <alignment horizontal="centerContinuous"/>
    </xf>
    <xf numFmtId="10" fontId="137" fillId="0" borderId="0" xfId="0" applyNumberFormat="1" applyFont="1" applyFill="1" applyBorder="1" applyProtection="1"/>
    <xf numFmtId="166" fontId="137" fillId="0" borderId="0" xfId="0" applyNumberFormat="1" applyFont="1" applyFill="1" applyBorder="1" applyProtection="1"/>
    <xf numFmtId="164" fontId="133" fillId="0" borderId="0" xfId="28" applyNumberFormat="1" applyFont="1" applyFill="1" applyAlignment="1">
      <alignment horizontal="right"/>
    </xf>
    <xf numFmtId="164" fontId="133" fillId="0" borderId="6" xfId="28" applyNumberFormat="1" applyFont="1" applyBorder="1" applyAlignment="1">
      <alignment horizontal="right"/>
    </xf>
    <xf numFmtId="10" fontId="133" fillId="0" borderId="1" xfId="48" applyNumberFormat="1" applyFont="1" applyBorder="1" applyAlignment="1">
      <alignment horizontal="right"/>
    </xf>
    <xf numFmtId="164" fontId="133" fillId="0" borderId="1" xfId="0" applyNumberFormat="1" applyFont="1" applyBorder="1" applyAlignment="1">
      <alignment horizontal="right"/>
    </xf>
    <xf numFmtId="172" fontId="133" fillId="0" borderId="1" xfId="0" applyNumberFormat="1" applyFont="1" applyBorder="1" applyAlignment="1">
      <alignment horizontal="right"/>
    </xf>
    <xf numFmtId="0" fontId="33" fillId="0" borderId="0" xfId="0" applyFont="1" applyFill="1" applyBorder="1" applyAlignment="1" applyProtection="1">
      <alignment horizontal="left"/>
    </xf>
    <xf numFmtId="0" fontId="31" fillId="0" borderId="0" xfId="0" applyFont="1" applyFill="1" applyBorder="1" applyAlignment="1" applyProtection="1">
      <alignment horizontal="centerContinuous"/>
    </xf>
    <xf numFmtId="166" fontId="31" fillId="0" borderId="0" xfId="0" applyNumberFormat="1" applyFont="1" applyFill="1" applyBorder="1" applyProtection="1"/>
    <xf numFmtId="0" fontId="31" fillId="0" borderId="0" xfId="0" applyFont="1" applyFill="1" applyAlignment="1" applyProtection="1">
      <alignment horizontal="center"/>
    </xf>
    <xf numFmtId="0" fontId="34" fillId="0" borderId="0" xfId="0" applyFont="1" applyFill="1" applyAlignment="1" applyProtection="1">
      <alignment horizontal="center"/>
    </xf>
    <xf numFmtId="0" fontId="31" fillId="0" borderId="0" xfId="0" quotePrefix="1" applyFont="1" applyFill="1" applyAlignment="1">
      <alignment horizontal="centerContinuous"/>
    </xf>
    <xf numFmtId="0" fontId="31" fillId="0" borderId="0" xfId="0" quotePrefix="1" applyFont="1" applyFill="1" applyAlignment="1">
      <alignment horizontal="center" vertical="center"/>
    </xf>
    <xf numFmtId="0" fontId="31" fillId="0" borderId="0" xfId="0" quotePrefix="1" applyFont="1" applyFill="1" applyAlignment="1">
      <alignment horizontal="center"/>
    </xf>
    <xf numFmtId="0" fontId="133" fillId="0" borderId="0" xfId="0" applyFont="1" applyAlignment="1"/>
    <xf numFmtId="0" fontId="31" fillId="36" borderId="0" xfId="0" quotePrefix="1" applyFont="1" applyFill="1" applyAlignment="1">
      <alignment horizontal="center"/>
    </xf>
    <xf numFmtId="0" fontId="133" fillId="0" borderId="37" xfId="0" applyFont="1" applyBorder="1" applyAlignment="1">
      <alignment horizontal="center" wrapText="1"/>
    </xf>
    <xf numFmtId="0" fontId="133" fillId="36" borderId="0" xfId="0" applyFont="1" applyFill="1" applyAlignment="1">
      <alignment horizontal="center" wrapText="1"/>
    </xf>
    <xf numFmtId="0" fontId="133" fillId="0" borderId="0" xfId="0" applyFont="1" applyAlignment="1">
      <alignment horizontal="center" wrapText="1"/>
    </xf>
    <xf numFmtId="185" fontId="133" fillId="0" borderId="0" xfId="0" quotePrefix="1" applyNumberFormat="1" applyFont="1"/>
    <xf numFmtId="185" fontId="133" fillId="0" borderId="0" xfId="0" applyNumberFormat="1" applyFont="1"/>
    <xf numFmtId="185" fontId="133" fillId="36" borderId="0" xfId="0" applyNumberFormat="1" applyFont="1" applyFill="1"/>
    <xf numFmtId="164" fontId="133" fillId="36" borderId="0" xfId="28" applyNumberFormat="1" applyFont="1" applyFill="1"/>
    <xf numFmtId="164" fontId="133" fillId="0" borderId="0" xfId="28" applyNumberFormat="1" applyFont="1" applyFill="1"/>
    <xf numFmtId="164" fontId="133" fillId="0" borderId="0" xfId="0" applyNumberFormat="1" applyFont="1"/>
    <xf numFmtId="0" fontId="133" fillId="0" borderId="0" xfId="0" applyFont="1" applyFill="1" applyAlignment="1">
      <alignment horizontal="right"/>
    </xf>
    <xf numFmtId="16" fontId="133" fillId="0" borderId="0" xfId="0" applyNumberFormat="1" applyFont="1"/>
    <xf numFmtId="0" fontId="133" fillId="0" borderId="0" xfId="0" applyFont="1" applyAlignment="1">
      <alignment horizontal="right"/>
    </xf>
    <xf numFmtId="16" fontId="135" fillId="0" borderId="0" xfId="0" applyNumberFormat="1" applyFont="1" applyAlignment="1">
      <alignment horizontal="center"/>
    </xf>
    <xf numFmtId="0" fontId="133" fillId="0" borderId="0" xfId="0" applyFont="1" applyAlignment="1">
      <alignment horizontal="right" vertical="top" textRotation="180"/>
    </xf>
    <xf numFmtId="16" fontId="133" fillId="0" borderId="0" xfId="0" applyNumberFormat="1" applyFont="1" applyAlignment="1">
      <alignment horizontal="center"/>
    </xf>
    <xf numFmtId="0" fontId="133" fillId="0" borderId="0" xfId="0" applyFont="1" applyBorder="1" applyAlignment="1">
      <alignment horizontal="right"/>
    </xf>
    <xf numFmtId="0" fontId="133" fillId="0" borderId="0" xfId="0" applyFont="1" applyBorder="1"/>
    <xf numFmtId="16" fontId="133" fillId="0" borderId="1" xfId="0" applyNumberFormat="1" applyFont="1" applyBorder="1"/>
    <xf numFmtId="0" fontId="133" fillId="0" borderId="1" xfId="0" applyFont="1" applyBorder="1"/>
    <xf numFmtId="0" fontId="133" fillId="0" borderId="1" xfId="0" applyFont="1" applyBorder="1" applyAlignment="1">
      <alignment horizontal="right"/>
    </xf>
    <xf numFmtId="16" fontId="134" fillId="0" borderId="0" xfId="0" applyNumberFormat="1" applyFont="1"/>
    <xf numFmtId="0" fontId="133" fillId="0" borderId="0" xfId="0" applyFont="1" applyAlignment="1">
      <alignment horizontal="center"/>
    </xf>
    <xf numFmtId="0" fontId="133" fillId="0" borderId="0" xfId="0" quotePrefix="1" applyFont="1" applyBorder="1" applyAlignment="1">
      <alignment horizontal="right"/>
    </xf>
    <xf numFmtId="0" fontId="33" fillId="0" borderId="0" xfId="0" applyFont="1" applyFill="1" applyAlignment="1" applyProtection="1"/>
    <xf numFmtId="16" fontId="134" fillId="0" borderId="0" xfId="0" applyNumberFormat="1" applyFont="1" applyBorder="1"/>
    <xf numFmtId="16" fontId="133" fillId="0" borderId="0" xfId="0" applyNumberFormat="1" applyFont="1" applyBorder="1"/>
    <xf numFmtId="164" fontId="133" fillId="0" borderId="0" xfId="28" applyNumberFormat="1" applyFont="1" applyBorder="1" applyAlignment="1">
      <alignment horizontal="right"/>
    </xf>
    <xf numFmtId="164" fontId="133" fillId="0" borderId="0" xfId="28" quotePrefix="1" applyNumberFormat="1" applyFont="1" applyBorder="1" applyAlignment="1">
      <alignment horizontal="right"/>
    </xf>
    <xf numFmtId="164" fontId="133" fillId="0" borderId="0" xfId="28" applyNumberFormat="1" applyFont="1" applyBorder="1"/>
    <xf numFmtId="164" fontId="133" fillId="0" borderId="36" xfId="28" applyNumberFormat="1" applyFont="1" applyBorder="1" applyAlignment="1">
      <alignment horizontal="right"/>
    </xf>
    <xf numFmtId="0" fontId="28" fillId="0" borderId="0" xfId="0" applyFont="1" applyFill="1" applyAlignment="1">
      <alignment horizontal="center"/>
    </xf>
    <xf numFmtId="0" fontId="8" fillId="0" borderId="0" xfId="0" applyFont="1" applyAlignment="1">
      <alignment horizontal="right" vertical="top" textRotation="180" wrapText="1"/>
    </xf>
    <xf numFmtId="0" fontId="0" fillId="0" borderId="0" xfId="0" applyAlignment="1">
      <alignment horizontal="right" vertical="top" textRotation="180"/>
    </xf>
    <xf numFmtId="0" fontId="94" fillId="0" borderId="20" xfId="65" applyFont="1" applyBorder="1" applyAlignment="1">
      <alignment horizontal="center"/>
    </xf>
    <xf numFmtId="0" fontId="94" fillId="0" borderId="6" xfId="65" applyFont="1" applyBorder="1" applyAlignment="1">
      <alignment horizontal="center"/>
    </xf>
    <xf numFmtId="0" fontId="94" fillId="0" borderId="21" xfId="65" applyFont="1" applyBorder="1" applyAlignment="1">
      <alignment horizontal="center"/>
    </xf>
    <xf numFmtId="0" fontId="95" fillId="0" borderId="19" xfId="65" applyFont="1" applyBorder="1" applyAlignment="1">
      <alignment horizontal="center"/>
    </xf>
    <xf numFmtId="0" fontId="95" fillId="0" borderId="1" xfId="65" applyFont="1" applyBorder="1" applyAlignment="1">
      <alignment horizontal="center"/>
    </xf>
    <xf numFmtId="0" fontId="95" fillId="0" borderId="22" xfId="65" applyFont="1" applyBorder="1" applyAlignment="1">
      <alignment horizontal="center"/>
    </xf>
    <xf numFmtId="0" fontId="72" fillId="0" borderId="0" xfId="107" applyFont="1" applyAlignment="1">
      <alignment vertical="top" wrapText="1"/>
    </xf>
    <xf numFmtId="0" fontId="117" fillId="0" borderId="0" xfId="107" applyFont="1" applyAlignment="1">
      <alignment horizontal="center"/>
    </xf>
    <xf numFmtId="0" fontId="72" fillId="0" borderId="0" xfId="107" applyFont="1" applyAlignment="1">
      <alignment horizontal="center"/>
    </xf>
    <xf numFmtId="0" fontId="34" fillId="0" borderId="0" xfId="54" applyFont="1" applyBorder="1" applyAlignment="1">
      <alignment horizontal="center"/>
    </xf>
    <xf numFmtId="0" fontId="31" fillId="0" borderId="0" xfId="54" applyFont="1" applyBorder="1" applyAlignment="1">
      <alignment horizontal="center"/>
    </xf>
    <xf numFmtId="0" fontId="31" fillId="0" borderId="0" xfId="54" quotePrefix="1" applyFont="1" applyBorder="1" applyAlignment="1">
      <alignment horizontal="center"/>
    </xf>
    <xf numFmtId="37" fontId="107" fillId="0" borderId="0" xfId="53" applyNumberFormat="1" applyFont="1" applyAlignment="1">
      <alignment horizontal="center" vertical="top" textRotation="180" wrapText="1"/>
    </xf>
    <xf numFmtId="37" fontId="107" fillId="0" borderId="0" xfId="53" applyNumberFormat="1" applyFont="1" applyAlignment="1">
      <alignment horizontal="center" vertical="top" textRotation="180"/>
    </xf>
    <xf numFmtId="181" fontId="107" fillId="0" borderId="0" xfId="53" applyNumberFormat="1" applyFont="1" applyAlignment="1">
      <alignment horizontal="center" vertical="top" textRotation="180" wrapText="1"/>
    </xf>
    <xf numFmtId="181" fontId="107" fillId="0" borderId="0" xfId="53" applyNumberFormat="1" applyFont="1" applyAlignment="1">
      <alignment horizontal="center" vertical="top" textRotation="180"/>
    </xf>
    <xf numFmtId="181" fontId="72" fillId="0" borderId="0" xfId="56" applyNumberFormat="1" applyFont="1" applyFill="1" applyAlignment="1">
      <alignment horizontal="center" vertical="top" textRotation="180" wrapText="1"/>
    </xf>
    <xf numFmtId="181" fontId="107" fillId="0" borderId="0" xfId="105" applyNumberFormat="1" applyFont="1" applyAlignment="1">
      <alignment horizontal="right" vertical="top" textRotation="180" wrapText="1"/>
    </xf>
    <xf numFmtId="0" fontId="28" fillId="0" borderId="0" xfId="0" applyFont="1" applyAlignment="1">
      <alignment horizontal="center"/>
    </xf>
    <xf numFmtId="0" fontId="56" fillId="0" borderId="0" xfId="0" applyFont="1" applyAlignment="1">
      <alignment horizontal="center"/>
    </xf>
    <xf numFmtId="0" fontId="8" fillId="0" borderId="0" xfId="0" applyFont="1" applyFill="1" applyAlignment="1">
      <alignment horizontal="center" vertical="top" textRotation="180" wrapText="1"/>
    </xf>
    <xf numFmtId="0" fontId="0" fillId="0" borderId="0" xfId="0" applyAlignment="1">
      <alignment horizontal="center" vertical="top" textRotation="180" wrapText="1"/>
    </xf>
    <xf numFmtId="0" fontId="0" fillId="0" borderId="0" xfId="0" applyFill="1" applyAlignment="1">
      <alignment horizontal="center" vertical="top" textRotation="180" wrapText="1"/>
    </xf>
    <xf numFmtId="0" fontId="20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8" fillId="0" borderId="0" xfId="0" applyFont="1" applyBorder="1" applyAlignment="1">
      <alignment horizontal="center" vertical="top" textRotation="180" wrapText="1"/>
    </xf>
    <xf numFmtId="0" fontId="15" fillId="0" borderId="0" xfId="0" applyFont="1" applyFill="1" applyAlignment="1" applyProtection="1">
      <alignment horizontal="center"/>
    </xf>
    <xf numFmtId="165" fontId="15" fillId="0" borderId="0" xfId="0" applyNumberFormat="1" applyFont="1" applyFill="1" applyAlignment="1" applyProtection="1">
      <alignment horizontal="center"/>
    </xf>
    <xf numFmtId="0" fontId="69" fillId="0" borderId="0" xfId="0" applyFont="1" applyFill="1" applyAlignment="1">
      <alignment horizontal="center"/>
    </xf>
    <xf numFmtId="0" fontId="122" fillId="0" borderId="0" xfId="58" applyFont="1" applyAlignment="1">
      <alignment horizontal="center"/>
    </xf>
    <xf numFmtId="164" fontId="17" fillId="0" borderId="0" xfId="28" applyNumberFormat="1" applyFont="1" applyFill="1" applyAlignment="1" applyProtection="1">
      <alignment horizontal="center"/>
    </xf>
    <xf numFmtId="164" fontId="45" fillId="0" borderId="0" xfId="28" applyNumberFormat="1" applyFont="1" applyFill="1" applyAlignment="1" applyProtection="1">
      <alignment horizontal="center"/>
    </xf>
    <xf numFmtId="0" fontId="45" fillId="0" borderId="0" xfId="0" applyFont="1" applyFill="1" applyAlignment="1" applyProtection="1">
      <alignment horizontal="center"/>
    </xf>
    <xf numFmtId="0" fontId="17" fillId="0" borderId="0" xfId="0" applyFont="1" applyFill="1" applyAlignment="1" applyProtection="1">
      <alignment horizontal="center"/>
    </xf>
    <xf numFmtId="0" fontId="14" fillId="0" borderId="0" xfId="0" applyFont="1" applyFill="1" applyAlignment="1" applyProtection="1">
      <alignment horizontal="center"/>
    </xf>
    <xf numFmtId="0" fontId="12" fillId="0" borderId="0" xfId="0" applyFont="1" applyFill="1" applyAlignment="1" applyProtection="1">
      <alignment horizontal="center" wrapText="1"/>
    </xf>
    <xf numFmtId="0" fontId="0" fillId="0" borderId="0" xfId="0" applyFill="1" applyAlignment="1">
      <alignment wrapText="1"/>
    </xf>
    <xf numFmtId="0" fontId="10" fillId="0" borderId="0" xfId="0" applyFont="1" applyFill="1" applyAlignment="1" applyProtection="1">
      <alignment horizontal="center"/>
    </xf>
    <xf numFmtId="0" fontId="12" fillId="0" borderId="0" xfId="0" applyFont="1" applyFill="1" applyAlignment="1" applyProtection="1">
      <alignment horizontal="center"/>
    </xf>
    <xf numFmtId="165" fontId="12" fillId="0" borderId="0" xfId="0" applyNumberFormat="1" applyFont="1" applyFill="1" applyAlignment="1" applyProtection="1">
      <alignment horizontal="center"/>
    </xf>
    <xf numFmtId="0" fontId="22" fillId="0" borderId="0" xfId="0" applyFont="1" applyFill="1" applyAlignment="1">
      <alignment horizontal="center" vertical="top" textRotation="180" wrapText="1"/>
    </xf>
    <xf numFmtId="0" fontId="43" fillId="0" borderId="0" xfId="0" applyFont="1" applyFill="1" applyAlignment="1">
      <alignment vertical="top" textRotation="180" wrapText="1"/>
    </xf>
    <xf numFmtId="0" fontId="0" fillId="0" borderId="0" xfId="0"/>
    <xf numFmtId="0" fontId="0" fillId="0" borderId="0" xfId="0" applyFill="1" applyAlignment="1">
      <alignment horizontal="center"/>
    </xf>
    <xf numFmtId="175" fontId="28" fillId="0" borderId="0" xfId="0" applyNumberFormat="1" applyFont="1" applyFill="1" applyAlignment="1">
      <alignment horizontal="center"/>
    </xf>
    <xf numFmtId="0" fontId="46" fillId="0" borderId="0" xfId="0" applyFont="1" applyFill="1" applyAlignment="1">
      <alignment vertical="top" textRotation="180" wrapText="1"/>
    </xf>
    <xf numFmtId="0" fontId="33" fillId="0" borderId="0" xfId="0" applyFont="1" applyFill="1" applyAlignment="1">
      <alignment horizontal="center"/>
    </xf>
    <xf numFmtId="0" fontId="34" fillId="0" borderId="0" xfId="0" applyFont="1" applyFill="1" applyAlignment="1">
      <alignment horizontal="center"/>
    </xf>
    <xf numFmtId="0" fontId="46" fillId="0" borderId="0" xfId="0" applyFont="1" applyFill="1" applyAlignment="1">
      <alignment horizontal="center" vertical="top" textRotation="180" wrapText="1"/>
    </xf>
    <xf numFmtId="0" fontId="43" fillId="0" borderId="0" xfId="0" applyFont="1" applyFill="1" applyAlignment="1">
      <alignment horizontal="center" vertical="top" textRotation="180" wrapText="1"/>
    </xf>
    <xf numFmtId="0" fontId="48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164" fontId="15" fillId="0" borderId="0" xfId="28" applyNumberFormat="1" applyFont="1" applyFill="1" applyAlignment="1" applyProtection="1">
      <alignment horizontal="center"/>
    </xf>
    <xf numFmtId="164" fontId="14" fillId="0" borderId="0" xfId="28" applyNumberFormat="1" applyFont="1" applyAlignment="1" applyProtection="1">
      <alignment horizontal="center"/>
    </xf>
    <xf numFmtId="164" fontId="15" fillId="0" borderId="0" xfId="28" applyNumberFormat="1" applyFont="1" applyAlignment="1" applyProtection="1">
      <alignment horizontal="center"/>
    </xf>
    <xf numFmtId="164" fontId="14" fillId="0" borderId="0" xfId="28" applyNumberFormat="1" applyFont="1" applyFill="1" applyAlignment="1" applyProtection="1">
      <alignment horizontal="center"/>
    </xf>
    <xf numFmtId="0" fontId="8" fillId="0" borderId="0" xfId="28" quotePrefix="1" applyNumberFormat="1" applyFont="1" applyFill="1" applyAlignment="1" applyProtection="1">
      <alignment horizontal="left" vertical="top" wrapText="1"/>
    </xf>
    <xf numFmtId="164" fontId="39" fillId="0" borderId="0" xfId="28" applyNumberFormat="1" applyFont="1" applyFill="1" applyAlignment="1" applyProtection="1">
      <alignment horizontal="center"/>
    </xf>
    <xf numFmtId="164" fontId="28" fillId="0" borderId="0" xfId="28" applyNumberFormat="1" applyFont="1" applyFill="1" applyAlignment="1" applyProtection="1">
      <alignment horizontal="center"/>
    </xf>
    <xf numFmtId="0" fontId="33" fillId="0" borderId="0" xfId="0" applyFont="1" applyFill="1" applyAlignment="1" applyProtection="1">
      <alignment horizontal="center"/>
    </xf>
    <xf numFmtId="0" fontId="34" fillId="0" borderId="0" xfId="0" applyFont="1" applyFill="1" applyAlignment="1" applyProtection="1">
      <alignment horizontal="center"/>
    </xf>
    <xf numFmtId="165" fontId="34" fillId="0" borderId="0" xfId="0" applyNumberFormat="1" applyFont="1" applyFill="1" applyAlignment="1" applyProtection="1">
      <alignment horizontal="center"/>
    </xf>
    <xf numFmtId="16" fontId="133" fillId="0" borderId="0" xfId="0" applyNumberFormat="1" applyFont="1" applyAlignment="1">
      <alignment horizontal="left" vertical="top" wrapText="1"/>
    </xf>
    <xf numFmtId="16" fontId="133" fillId="0" borderId="0" xfId="0" applyNumberFormat="1" applyFont="1" applyAlignment="1">
      <alignment vertical="center"/>
    </xf>
    <xf numFmtId="16" fontId="133" fillId="0" borderId="0" xfId="0" applyNumberFormat="1" applyFont="1" applyBorder="1" applyAlignment="1">
      <alignment horizontal="left" wrapText="1"/>
    </xf>
    <xf numFmtId="16" fontId="133" fillId="0" borderId="1" xfId="0" applyNumberFormat="1" applyFont="1" applyBorder="1" applyAlignment="1">
      <alignment horizontal="left" wrapText="1"/>
    </xf>
    <xf numFmtId="16" fontId="133" fillId="0" borderId="0" xfId="0" applyNumberFormat="1" applyFont="1" applyAlignment="1">
      <alignment horizontal="right" vertical="top" wrapText="1"/>
    </xf>
    <xf numFmtId="16" fontId="133" fillId="0" borderId="0" xfId="0" applyNumberFormat="1" applyFont="1" applyAlignment="1">
      <alignment horizontal="left" wrapText="1"/>
    </xf>
    <xf numFmtId="0" fontId="31" fillId="0" borderId="37" xfId="0" applyFont="1" applyFill="1" applyBorder="1" applyAlignment="1">
      <alignment horizontal="center" wrapText="1"/>
    </xf>
    <xf numFmtId="0" fontId="133" fillId="0" borderId="0" xfId="0" applyFont="1" applyBorder="1" applyAlignment="1">
      <alignment horizontal="center" wrapText="1"/>
    </xf>
    <xf numFmtId="0" fontId="133" fillId="0" borderId="37" xfId="0" applyFont="1" applyBorder="1" applyAlignment="1">
      <alignment horizontal="center" wrapText="1"/>
    </xf>
  </cellXfs>
  <cellStyles count="110">
    <cellStyle name="_x0013_" xfId="67"/>
    <cellStyle name="20% - Accent1" xfId="1" builtinId="30" customBuiltin="1"/>
    <cellStyle name="20% - Accent1 2" xfId="68"/>
    <cellStyle name="20% - Accent1 3" xfId="69"/>
    <cellStyle name="20% - Accent2" xfId="2" builtinId="34" customBuiltin="1"/>
    <cellStyle name="20% - Accent2 2" xfId="70"/>
    <cellStyle name="20% - Accent2 3" xfId="71"/>
    <cellStyle name="20% - Accent3" xfId="3" builtinId="38" customBuiltin="1"/>
    <cellStyle name="20% - Accent3 2" xfId="72"/>
    <cellStyle name="20% - Accent3 3" xfId="73"/>
    <cellStyle name="20% - Accent4" xfId="4" builtinId="42" customBuiltin="1"/>
    <cellStyle name="20% - Accent4 2" xfId="74"/>
    <cellStyle name="20% - Accent4 3" xfId="75"/>
    <cellStyle name="20% - Accent5" xfId="5" builtinId="46" customBuiltin="1"/>
    <cellStyle name="20% - Accent5 2" xfId="76"/>
    <cellStyle name="20% - Accent5 3" xfId="77"/>
    <cellStyle name="20% - Accent6" xfId="6" builtinId="50" customBuiltin="1"/>
    <cellStyle name="20% - Accent6 2" xfId="78"/>
    <cellStyle name="20% - Accent6 3" xfId="79"/>
    <cellStyle name="40% - Accent1" xfId="7" builtinId="31" customBuiltin="1"/>
    <cellStyle name="40% - Accent1 2" xfId="80"/>
    <cellStyle name="40% - Accent1 3" xfId="81"/>
    <cellStyle name="40% - Accent2" xfId="8" builtinId="35" customBuiltin="1"/>
    <cellStyle name="40% - Accent2 2" xfId="82"/>
    <cellStyle name="40% - Accent2 3" xfId="83"/>
    <cellStyle name="40% - Accent3" xfId="9" builtinId="39" customBuiltin="1"/>
    <cellStyle name="40% - Accent3 2" xfId="84"/>
    <cellStyle name="40% - Accent3 3" xfId="85"/>
    <cellStyle name="40% - Accent4" xfId="10" builtinId="43" customBuiltin="1"/>
    <cellStyle name="40% - Accent4 2" xfId="86"/>
    <cellStyle name="40% - Accent4 3" xfId="87"/>
    <cellStyle name="40% - Accent5" xfId="11" builtinId="47" customBuiltin="1"/>
    <cellStyle name="40% - Accent5 2" xfId="88"/>
    <cellStyle name="40% - Accent5 3" xfId="89"/>
    <cellStyle name="40% - Accent6" xfId="12" builtinId="51" customBuiltin="1"/>
    <cellStyle name="40% - Accent6 2" xfId="90"/>
    <cellStyle name="40% - Accent6 3" xfId="9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/>
    <cellStyle name="Comma 3" xfId="30"/>
    <cellStyle name="Comma 4" xfId="55"/>
    <cellStyle name="Comma 5" xfId="108"/>
    <cellStyle name="Comma 9" xfId="60"/>
    <cellStyle name="Currency 2" xfId="59"/>
    <cellStyle name="Currency 2 2" xfId="92"/>
    <cellStyle name="Currency 3" xfId="93"/>
    <cellStyle name="Explanatory Text" xfId="31" builtinId="53" customBuiltin="1"/>
    <cellStyle name="Good" xfId="32" builtinId="26" customBuiltin="1"/>
    <cellStyle name="Heading 1" xfId="33" builtinId="16" customBuiltin="1"/>
    <cellStyle name="Heading 2" xfId="34" builtinId="17" customBuiltin="1"/>
    <cellStyle name="Heading 3" xfId="35" builtinId="18" customBuiltin="1"/>
    <cellStyle name="Heading 4" xfId="36" builtinId="19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 10" xfId="62"/>
    <cellStyle name="Normal 10 2" xfId="64"/>
    <cellStyle name="Normal 11" xfId="65"/>
    <cellStyle name="Normal 12" xfId="94"/>
    <cellStyle name="Normal 13" xfId="109"/>
    <cellStyle name="Normal 2" xfId="40"/>
    <cellStyle name="Normal 2 2" xfId="56"/>
    <cellStyle name="Normal 2 2 2" xfId="63"/>
    <cellStyle name="Normal 2 2 2 2" xfId="106"/>
    <cellStyle name="Normal 2 2 3" xfId="105"/>
    <cellStyle name="Normal 2 3" xfId="57"/>
    <cellStyle name="Normal 2 4" xfId="95"/>
    <cellStyle name="Normal 3" xfId="41"/>
    <cellStyle name="Normal 4" xfId="42"/>
    <cellStyle name="Normal 5" xfId="43"/>
    <cellStyle name="Normal 6" xfId="44"/>
    <cellStyle name="Normal 7" xfId="53"/>
    <cellStyle name="Normal 7 2" xfId="61"/>
    <cellStyle name="Normal 7 3" xfId="66"/>
    <cellStyle name="Normal 7 4" xfId="107"/>
    <cellStyle name="Normal 8" xfId="54"/>
    <cellStyle name="Normal 9" xfId="58"/>
    <cellStyle name="Normal_15" xfId="45"/>
    <cellStyle name="Note 2" xfId="46"/>
    <cellStyle name="Note 3" xfId="96"/>
    <cellStyle name="Note 4" xfId="97"/>
    <cellStyle name="Output" xfId="47" builtinId="21" customBuiltin="1"/>
    <cellStyle name="Percent" xfId="48" builtinId="5"/>
    <cellStyle name="Percent 2" xfId="49"/>
    <cellStyle name="Percent 2 2" xfId="98"/>
    <cellStyle name="PSChar" xfId="99"/>
    <cellStyle name="PSDate" xfId="100"/>
    <cellStyle name="PSDec" xfId="101"/>
    <cellStyle name="PSHeading" xfId="102"/>
    <cellStyle name="PSInt" xfId="103"/>
    <cellStyle name="PSSpacer" xfId="104"/>
    <cellStyle name="Title" xfId="50" builtinId="15" customBuiltin="1"/>
    <cellStyle name="Total" xfId="51" builtinId="25" customBuiltin="1"/>
    <cellStyle name="Warning Text" xfId="52" builtinId="11" customBuiltin="1"/>
  </cellStyles>
  <dxfs count="0"/>
  <tableStyles count="0" defaultTableStyle="TableStyleMedium9" defaultPivotStyle="PivotStyleLight16"/>
  <colors>
    <mruColors>
      <color rgb="FFFFFF66"/>
      <color rgb="FFFF66FF"/>
      <color rgb="FFCCCC00"/>
      <color rgb="FFCC990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3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1.xml"/><Relationship Id="rId45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4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1167855</xdr:colOff>
      <xdr:row>9</xdr:row>
      <xdr:rowOff>29416</xdr:rowOff>
    </xdr:from>
    <xdr:to>
      <xdr:col>3</xdr:col>
      <xdr:colOff>621514</xdr:colOff>
      <xdr:row>80</xdr:row>
      <xdr:rowOff>77041</xdr:rowOff>
    </xdr:to>
    <xdr:sp macro="" textlink="">
      <xdr:nvSpPr>
        <xdr:cNvPr id="2" name="TextBox 1"/>
        <xdr:cNvSpPr txBox="1"/>
      </xdr:nvSpPr>
      <xdr:spPr>
        <a:xfrm rot="17619699">
          <a:off x="-2450971" y="6315243"/>
          <a:ext cx="11906250" cy="2430221"/>
        </a:xfrm>
        <a:prstGeom prst="rect">
          <a:avLst/>
        </a:prstGeom>
        <a:solidFill>
          <a:schemeClr val="lt1">
            <a:alpha val="42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6000" b="1">
              <a:solidFill>
                <a:srgbClr val="FF0000"/>
              </a:solidFill>
            </a:rPr>
            <a:t>MOVED to testimony document</a:t>
          </a:r>
        </a:p>
        <a:p>
          <a:pPr algn="ctr"/>
          <a:r>
            <a:rPr lang="en-US" sz="6000" b="1">
              <a:solidFill>
                <a:srgbClr val="FF0000"/>
              </a:solidFill>
            </a:rPr>
            <a:t> 7-2-13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1209675</xdr:colOff>
      <xdr:row>39</xdr:row>
      <xdr:rowOff>104775</xdr:rowOff>
    </xdr:to>
    <xdr:grpSp>
      <xdr:nvGrpSpPr>
        <xdr:cNvPr id="233" name="Group 232"/>
        <xdr:cNvGrpSpPr>
          <a:grpSpLocks/>
        </xdr:cNvGrpSpPr>
      </xdr:nvGrpSpPr>
      <xdr:grpSpPr bwMode="auto">
        <a:xfrm>
          <a:off x="0" y="0"/>
          <a:ext cx="7924800" cy="6419850"/>
          <a:chOff x="304800" y="438150"/>
          <a:chExt cx="7924800" cy="6419850"/>
        </a:xfrm>
      </xdr:grpSpPr>
      <xdr:sp macro="" textlink="">
        <xdr:nvSpPr>
          <xdr:cNvPr id="234" name="TextBox 4"/>
          <xdr:cNvSpPr txBox="1">
            <a:spLocks noChangeArrowheads="1"/>
          </xdr:cNvSpPr>
        </xdr:nvSpPr>
        <xdr:spPr bwMode="auto">
          <a:xfrm>
            <a:off x="914400" y="438150"/>
            <a:ext cx="73152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square" lIns="0" tIns="0" rIns="0" bIns="0" anchor="ctr" anchorCtr="1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Text" lastClr="000000"/>
                </a:solidFill>
                <a:latin typeface="Arial" charset="0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Text" lastClr="000000"/>
                </a:solidFill>
                <a:latin typeface="Arial" charset="0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Text" lastClr="000000"/>
                </a:solidFill>
                <a:latin typeface="Arial" charset="0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Text" lastClr="000000"/>
                </a:solidFill>
                <a:latin typeface="Arial" charset="0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Text" lastClr="000000"/>
                </a:solidFill>
                <a:latin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ysClr val="windowText" lastClr="000000"/>
                </a:solidFill>
                <a:latin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ysClr val="windowText" lastClr="000000"/>
                </a:solidFill>
                <a:latin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ysClr val="windowText" lastClr="000000"/>
                </a:solidFill>
                <a:latin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ysClr val="windowText" lastClr="000000"/>
                </a:solidFill>
                <a:latin typeface="Arial" charset="0"/>
              </a:defRPr>
            </a:lvl9pPr>
          </a:lstStyle>
          <a:p>
            <a:pPr algn="ctr" eaLnBrk="1" hangingPunct="1"/>
            <a:r>
              <a:rPr lang="en-US" sz="2400" b="1">
                <a:cs typeface="Arial" charset="0"/>
              </a:rPr>
              <a:t>Gulf Power Planning and Budgeting Process</a:t>
            </a:r>
          </a:p>
        </xdr:txBody>
      </xdr:sp>
      <xdr:sp macro="" textlink="">
        <xdr:nvSpPr>
          <xdr:cNvPr id="235" name="Right Arrow Callout 234"/>
          <xdr:cNvSpPr/>
        </xdr:nvSpPr>
        <xdr:spPr bwMode="auto">
          <a:xfrm>
            <a:off x="304800" y="2179638"/>
            <a:ext cx="1189038" cy="822325"/>
          </a:xfrm>
          <a:prstGeom prst="rightArrowCallout">
            <a:avLst/>
          </a:prstGeom>
          <a:noFill/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tIns="0" bIns="0" anchor="ctr" anchorCtr="1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5pPr>
            <a:lvl6pPr marL="22860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6pPr>
            <a:lvl7pPr marL="27432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7pPr>
            <a:lvl8pPr marL="32004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8pPr>
            <a:lvl9pPr marL="36576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9pPr>
          </a:lstStyle>
          <a:p>
            <a:pPr algn="ctr" fontAlgn="auto">
              <a:spcBef>
                <a:spcPts val="0"/>
              </a:spcBef>
              <a:spcAft>
                <a:spcPts val="0"/>
              </a:spcAft>
              <a:defRPr/>
            </a:pPr>
            <a:r>
              <a:rPr lang="en-US" sz="1000">
                <a:solidFill>
                  <a:sysClr val="windowText" lastClr="000000"/>
                </a:solidFill>
                <a:latin typeface="Arial" pitchFamily="34" charset="0"/>
                <a:cs typeface="Arial" pitchFamily="34" charset="0"/>
              </a:rPr>
              <a:t>Historical/Projected Customer Additions</a:t>
            </a:r>
          </a:p>
        </xdr:txBody>
      </xdr:sp>
      <xdr:sp macro="" textlink="">
        <xdr:nvSpPr>
          <xdr:cNvPr id="236" name="Right Arrow Callout 235"/>
          <xdr:cNvSpPr/>
        </xdr:nvSpPr>
        <xdr:spPr bwMode="auto">
          <a:xfrm>
            <a:off x="304800" y="3094038"/>
            <a:ext cx="1189038" cy="822325"/>
          </a:xfrm>
          <a:prstGeom prst="rightArrowCallout">
            <a:avLst/>
          </a:prstGeom>
          <a:noFill/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lIns="0" tIns="0" rIns="0" bIns="0" anchor="ctr" anchorCtr="1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5pPr>
            <a:lvl6pPr marL="22860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6pPr>
            <a:lvl7pPr marL="27432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7pPr>
            <a:lvl8pPr marL="32004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8pPr>
            <a:lvl9pPr marL="36576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9pPr>
          </a:lstStyle>
          <a:p>
            <a:pPr algn="ctr" fontAlgn="auto">
              <a:spcBef>
                <a:spcPts val="0"/>
              </a:spcBef>
              <a:spcAft>
                <a:spcPts val="0"/>
              </a:spcAft>
              <a:defRPr/>
            </a:pPr>
            <a:r>
              <a:rPr lang="en-US" sz="1000">
                <a:solidFill>
                  <a:sysClr val="windowText" lastClr="000000"/>
                </a:solidFill>
                <a:latin typeface="Arial" pitchFamily="34" charset="0"/>
                <a:cs typeface="Arial" pitchFamily="34" charset="0"/>
              </a:rPr>
              <a:t>Energy Models</a:t>
            </a:r>
          </a:p>
        </xdr:txBody>
      </xdr:sp>
      <xdr:sp macro="" textlink="">
        <xdr:nvSpPr>
          <xdr:cNvPr id="237" name="Right Arrow Callout 236"/>
          <xdr:cNvSpPr/>
        </xdr:nvSpPr>
        <xdr:spPr bwMode="auto">
          <a:xfrm>
            <a:off x="304800" y="4008438"/>
            <a:ext cx="1189038" cy="822325"/>
          </a:xfrm>
          <a:prstGeom prst="rightArrowCallout">
            <a:avLst/>
          </a:prstGeom>
          <a:noFill/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lIns="0" tIns="0" rIns="0" bIns="0" anchor="ctr" anchorCtr="1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5pPr>
            <a:lvl6pPr marL="22860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6pPr>
            <a:lvl7pPr marL="27432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7pPr>
            <a:lvl8pPr marL="32004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8pPr>
            <a:lvl9pPr marL="36576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9pPr>
          </a:lstStyle>
          <a:p>
            <a:pPr algn="ctr" fontAlgn="auto">
              <a:spcBef>
                <a:spcPts val="0"/>
              </a:spcBef>
              <a:spcAft>
                <a:spcPts val="0"/>
              </a:spcAft>
              <a:defRPr/>
            </a:pPr>
            <a:r>
              <a:rPr lang="en-US" sz="1000">
                <a:solidFill>
                  <a:sysClr val="windowText" lastClr="000000"/>
                </a:solidFill>
                <a:latin typeface="Arial" pitchFamily="34" charset="0"/>
                <a:cs typeface="Arial" pitchFamily="34" charset="0"/>
              </a:rPr>
              <a:t>Historical Load Shapes</a:t>
            </a:r>
          </a:p>
        </xdr:txBody>
      </xdr:sp>
      <xdr:sp macro="" textlink="">
        <xdr:nvSpPr>
          <xdr:cNvPr id="238" name="Round Diagonal Corner Rectangle 237"/>
          <xdr:cNvSpPr/>
        </xdr:nvSpPr>
        <xdr:spPr bwMode="auto">
          <a:xfrm rot="16200000" flipV="1">
            <a:off x="1524001" y="2194560"/>
            <a:ext cx="731520" cy="731520"/>
          </a:xfrm>
          <a:prstGeom prst="round2DiagRect">
            <a:avLst/>
          </a:prstGeom>
          <a:solidFill>
            <a:srgbClr val="CCCC00"/>
          </a:solidFill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="vert270" wrap="square" lIns="0" tIns="0" rIns="0" bIns="0" anchor="ctr" anchorCtr="1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5pPr>
            <a:lvl6pPr marL="22860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6pPr>
            <a:lvl7pPr marL="27432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7pPr>
            <a:lvl8pPr marL="32004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8pPr>
            <a:lvl9pPr marL="36576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9pPr>
          </a:lstStyle>
          <a:p>
            <a:pPr algn="ctr" fontAlgn="auto">
              <a:spcBef>
                <a:spcPts val="0"/>
              </a:spcBef>
              <a:spcAft>
                <a:spcPts val="0"/>
              </a:spcAft>
              <a:defRPr/>
            </a:pPr>
            <a:r>
              <a:rPr lang="en-US" sz="1000" b="1" i="1">
                <a:solidFill>
                  <a:sysClr val="windowText" lastClr="000000"/>
                </a:solidFill>
                <a:latin typeface="Arial" pitchFamily="34" charset="0"/>
                <a:cs typeface="Arial" pitchFamily="34" charset="0"/>
              </a:rPr>
              <a:t>Customer Budget</a:t>
            </a:r>
          </a:p>
        </xdr:txBody>
      </xdr:sp>
      <xdr:sp macro="" textlink="">
        <xdr:nvSpPr>
          <xdr:cNvPr id="239" name="Round Diagonal Corner Rectangle 238"/>
          <xdr:cNvSpPr/>
        </xdr:nvSpPr>
        <xdr:spPr bwMode="auto">
          <a:xfrm rot="16200000" flipV="1">
            <a:off x="1524001" y="3154680"/>
            <a:ext cx="731520" cy="731520"/>
          </a:xfrm>
          <a:prstGeom prst="round2DiagRect">
            <a:avLst/>
          </a:prstGeom>
          <a:solidFill>
            <a:srgbClr val="CCCC00"/>
          </a:solidFill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="vert270" wrap="square" lIns="0" tIns="0" rIns="0" bIns="0" anchor="ctr" anchorCtr="1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5pPr>
            <a:lvl6pPr marL="22860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6pPr>
            <a:lvl7pPr marL="27432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7pPr>
            <a:lvl8pPr marL="32004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8pPr>
            <a:lvl9pPr marL="36576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9pPr>
          </a:lstStyle>
          <a:p>
            <a:pPr algn="ctr" fontAlgn="auto">
              <a:spcBef>
                <a:spcPts val="0"/>
              </a:spcBef>
              <a:spcAft>
                <a:spcPts val="0"/>
              </a:spcAft>
              <a:defRPr/>
            </a:pPr>
            <a:r>
              <a:rPr lang="en-US" sz="1000" b="1" i="1">
                <a:solidFill>
                  <a:sysClr val="windowText" lastClr="000000"/>
                </a:solidFill>
                <a:latin typeface="Arial" pitchFamily="34" charset="0"/>
                <a:cs typeface="Arial" pitchFamily="34" charset="0"/>
              </a:rPr>
              <a:t>Energy Budget</a:t>
            </a:r>
          </a:p>
        </xdr:txBody>
      </xdr:sp>
      <xdr:sp macro="" textlink="">
        <xdr:nvSpPr>
          <xdr:cNvPr id="240" name="Round Diagonal Corner Rectangle 239"/>
          <xdr:cNvSpPr/>
        </xdr:nvSpPr>
        <xdr:spPr bwMode="auto">
          <a:xfrm rot="16200000" flipV="1">
            <a:off x="1524001" y="4145280"/>
            <a:ext cx="731520" cy="731520"/>
          </a:xfrm>
          <a:prstGeom prst="round2DiagRect">
            <a:avLst/>
          </a:prstGeom>
          <a:solidFill>
            <a:srgbClr val="CCCC00"/>
          </a:solidFill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="vert270" wrap="square" lIns="0" tIns="0" rIns="0" bIns="0" anchor="ctr" anchorCtr="1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5pPr>
            <a:lvl6pPr marL="22860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6pPr>
            <a:lvl7pPr marL="27432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7pPr>
            <a:lvl8pPr marL="32004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8pPr>
            <a:lvl9pPr marL="36576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9pPr>
          </a:lstStyle>
          <a:p>
            <a:pPr algn="ctr" fontAlgn="auto">
              <a:spcBef>
                <a:spcPts val="0"/>
              </a:spcBef>
              <a:spcAft>
                <a:spcPts val="0"/>
              </a:spcAft>
              <a:defRPr/>
            </a:pPr>
            <a:r>
              <a:rPr lang="en-US" sz="1000" b="1" i="1">
                <a:solidFill>
                  <a:sysClr val="windowText" lastClr="000000"/>
                </a:solidFill>
                <a:latin typeface="Arial" pitchFamily="34" charset="0"/>
                <a:cs typeface="Arial" pitchFamily="34" charset="0"/>
              </a:rPr>
              <a:t>Demand Budget</a:t>
            </a:r>
          </a:p>
        </xdr:txBody>
      </xdr:sp>
      <xdr:sp macro="" textlink="">
        <xdr:nvSpPr>
          <xdr:cNvPr id="241" name="Right Arrow 240"/>
          <xdr:cNvSpPr/>
        </xdr:nvSpPr>
        <xdr:spPr bwMode="auto">
          <a:xfrm>
            <a:off x="2514600" y="974725"/>
            <a:ext cx="1189038" cy="731838"/>
          </a:xfrm>
          <a:prstGeom prst="rightArrow">
            <a:avLst/>
          </a:prstGeom>
          <a:noFill/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lIns="0" tIns="0" rIns="0" bIns="0" anchor="ctr" anchorCtr="1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5pPr>
            <a:lvl6pPr marL="22860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6pPr>
            <a:lvl7pPr marL="27432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7pPr>
            <a:lvl8pPr marL="32004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8pPr>
            <a:lvl9pPr marL="36576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9pPr>
          </a:lstStyle>
          <a:p>
            <a:pPr algn="ctr" fontAlgn="auto">
              <a:spcBef>
                <a:spcPts val="0"/>
              </a:spcBef>
              <a:spcAft>
                <a:spcPts val="0"/>
              </a:spcAft>
              <a:defRPr/>
            </a:pPr>
            <a:r>
              <a:rPr lang="en-US" sz="1000">
                <a:solidFill>
                  <a:sysClr val="windowText" lastClr="000000"/>
                </a:solidFill>
                <a:latin typeface="Arial" pitchFamily="34" charset="0"/>
                <a:cs typeface="Arial" pitchFamily="34" charset="0"/>
              </a:rPr>
              <a:t>Customers, Energy, Demand</a:t>
            </a:r>
          </a:p>
        </xdr:txBody>
      </xdr:sp>
      <xdr:sp macro="" textlink="">
        <xdr:nvSpPr>
          <xdr:cNvPr id="242" name="Right Arrow 241"/>
          <xdr:cNvSpPr/>
        </xdr:nvSpPr>
        <xdr:spPr bwMode="auto">
          <a:xfrm>
            <a:off x="2514600" y="2087563"/>
            <a:ext cx="1189038" cy="731837"/>
          </a:xfrm>
          <a:prstGeom prst="rightArrow">
            <a:avLst/>
          </a:prstGeom>
          <a:noFill/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lIns="0" tIns="0" rIns="0" bIns="0" anchor="ctr" anchorCtr="1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5pPr>
            <a:lvl6pPr marL="22860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6pPr>
            <a:lvl7pPr marL="27432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7pPr>
            <a:lvl8pPr marL="32004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8pPr>
            <a:lvl9pPr marL="36576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9pPr>
          </a:lstStyle>
          <a:p>
            <a:pPr algn="ctr" fontAlgn="auto">
              <a:spcBef>
                <a:spcPts val="0"/>
              </a:spcBef>
              <a:spcAft>
                <a:spcPts val="0"/>
              </a:spcAft>
              <a:defRPr/>
            </a:pPr>
            <a:r>
              <a:rPr lang="en-US" sz="1000">
                <a:solidFill>
                  <a:sysClr val="windowText" lastClr="000000"/>
                </a:solidFill>
                <a:latin typeface="Arial" pitchFamily="34" charset="0"/>
                <a:cs typeface="Arial" pitchFamily="34" charset="0"/>
              </a:rPr>
              <a:t>Customers, Energy, Demand</a:t>
            </a:r>
          </a:p>
        </xdr:txBody>
      </xdr:sp>
      <xdr:sp macro="" textlink="">
        <xdr:nvSpPr>
          <xdr:cNvPr id="243" name="Right Arrow 242"/>
          <xdr:cNvSpPr/>
        </xdr:nvSpPr>
        <xdr:spPr bwMode="auto">
          <a:xfrm>
            <a:off x="2514600" y="3078163"/>
            <a:ext cx="1189038" cy="731837"/>
          </a:xfrm>
          <a:prstGeom prst="rightArrow">
            <a:avLst/>
          </a:prstGeom>
          <a:noFill/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lIns="0" tIns="0" rIns="0" bIns="0" anchor="ctr" anchorCtr="1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5pPr>
            <a:lvl6pPr marL="22860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6pPr>
            <a:lvl7pPr marL="27432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7pPr>
            <a:lvl8pPr marL="32004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8pPr>
            <a:lvl9pPr marL="36576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9pPr>
          </a:lstStyle>
          <a:p>
            <a:pPr algn="ctr" fontAlgn="auto">
              <a:spcBef>
                <a:spcPts val="0"/>
              </a:spcBef>
              <a:spcAft>
                <a:spcPts val="0"/>
              </a:spcAft>
              <a:defRPr/>
            </a:pPr>
            <a:r>
              <a:rPr lang="en-US" sz="1000">
                <a:solidFill>
                  <a:sysClr val="windowText" lastClr="000000"/>
                </a:solidFill>
                <a:latin typeface="Arial" pitchFamily="34" charset="0"/>
                <a:cs typeface="Arial" pitchFamily="34" charset="0"/>
              </a:rPr>
              <a:t>Energy, Demand</a:t>
            </a:r>
          </a:p>
        </xdr:txBody>
      </xdr:sp>
      <xdr:sp macro="" textlink="">
        <xdr:nvSpPr>
          <xdr:cNvPr id="244" name="Right Arrow 243"/>
          <xdr:cNvSpPr/>
        </xdr:nvSpPr>
        <xdr:spPr bwMode="auto">
          <a:xfrm>
            <a:off x="2514600" y="4144963"/>
            <a:ext cx="1189038" cy="731837"/>
          </a:xfrm>
          <a:prstGeom prst="rightArrow">
            <a:avLst/>
          </a:prstGeom>
          <a:noFill/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lIns="0" tIns="0" rIns="0" bIns="0" anchor="ctr" anchorCtr="1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5pPr>
            <a:lvl6pPr marL="22860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6pPr>
            <a:lvl7pPr marL="27432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7pPr>
            <a:lvl8pPr marL="32004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8pPr>
            <a:lvl9pPr marL="36576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9pPr>
          </a:lstStyle>
          <a:p>
            <a:pPr algn="ctr" fontAlgn="auto">
              <a:spcBef>
                <a:spcPts val="0"/>
              </a:spcBef>
              <a:spcAft>
                <a:spcPts val="0"/>
              </a:spcAft>
              <a:defRPr/>
            </a:pPr>
            <a:r>
              <a:rPr lang="en-US" sz="1000">
                <a:solidFill>
                  <a:sysClr val="windowText" lastClr="000000"/>
                </a:solidFill>
                <a:latin typeface="Arial" pitchFamily="34" charset="0"/>
                <a:cs typeface="Arial" pitchFamily="34" charset="0"/>
              </a:rPr>
              <a:t>Energy, Demand</a:t>
            </a:r>
          </a:p>
        </xdr:txBody>
      </xdr:sp>
      <xdr:sp macro="" textlink="">
        <xdr:nvSpPr>
          <xdr:cNvPr id="245" name="Right Arrow 244"/>
          <xdr:cNvSpPr/>
        </xdr:nvSpPr>
        <xdr:spPr bwMode="auto">
          <a:xfrm>
            <a:off x="2514600" y="5181600"/>
            <a:ext cx="1189038" cy="731838"/>
          </a:xfrm>
          <a:prstGeom prst="rightArrow">
            <a:avLst/>
          </a:prstGeom>
          <a:noFill/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lIns="0" tIns="0" rIns="0" bIns="0" anchor="ctr" anchorCtr="1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5pPr>
            <a:lvl6pPr marL="22860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6pPr>
            <a:lvl7pPr marL="27432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7pPr>
            <a:lvl8pPr marL="32004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8pPr>
            <a:lvl9pPr marL="36576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9pPr>
          </a:lstStyle>
          <a:p>
            <a:pPr algn="ctr" fontAlgn="auto">
              <a:spcBef>
                <a:spcPts val="0"/>
              </a:spcBef>
              <a:spcAft>
                <a:spcPts val="0"/>
              </a:spcAft>
              <a:defRPr/>
            </a:pPr>
            <a:r>
              <a:rPr lang="en-US" sz="1000">
                <a:solidFill>
                  <a:sysClr val="windowText" lastClr="000000"/>
                </a:solidFill>
                <a:latin typeface="Arial" pitchFamily="34" charset="0"/>
                <a:cs typeface="Arial" pitchFamily="34" charset="0"/>
              </a:rPr>
              <a:t>Customers, Energy, Demand</a:t>
            </a:r>
          </a:p>
        </xdr:txBody>
      </xdr:sp>
      <xdr:cxnSp macro="">
        <xdr:nvCxnSpPr>
          <xdr:cNvPr id="246" name="Straight Connector 245"/>
          <xdr:cNvCxnSpPr/>
        </xdr:nvCxnSpPr>
        <xdr:spPr bwMode="auto">
          <a:xfrm>
            <a:off x="2514600" y="1173163"/>
            <a:ext cx="0" cy="4572000"/>
          </a:xfrm>
          <a:prstGeom prst="line">
            <a:avLst/>
          </a:prstGeom>
          <a:noFill/>
          <a:ln w="15875" cap="flat" cmpd="sng" algn="ctr">
            <a:solidFill>
              <a:sysClr val="windowText" lastClr="000000"/>
            </a:solidFill>
            <a:prstDash val="solid"/>
          </a:ln>
          <a:effectLst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47" name="Round Diagonal Corner Rectangle 246"/>
          <xdr:cNvSpPr/>
        </xdr:nvSpPr>
        <xdr:spPr bwMode="auto">
          <a:xfrm>
            <a:off x="3733800" y="2011363"/>
            <a:ext cx="914400" cy="731837"/>
          </a:xfrm>
          <a:prstGeom prst="round2DiagRect">
            <a:avLst/>
          </a:prstGeom>
          <a:solidFill>
            <a:srgbClr val="CCCC00"/>
          </a:solidFill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lIns="0" tIns="0" rIns="0" bIns="0" anchor="ctr" anchorCtr="1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5pPr>
            <a:lvl6pPr marL="22860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6pPr>
            <a:lvl7pPr marL="27432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7pPr>
            <a:lvl8pPr marL="32004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8pPr>
            <a:lvl9pPr marL="36576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9pPr>
          </a:lstStyle>
          <a:p>
            <a:pPr algn="ctr" fontAlgn="auto">
              <a:spcBef>
                <a:spcPts val="0"/>
              </a:spcBef>
              <a:spcAft>
                <a:spcPts val="0"/>
              </a:spcAft>
              <a:defRPr/>
            </a:pPr>
            <a:r>
              <a:rPr lang="en-US" sz="1000" b="1" i="1">
                <a:solidFill>
                  <a:sysClr val="windowText" lastClr="000000"/>
                </a:solidFill>
                <a:latin typeface="Arial" pitchFamily="34" charset="0"/>
                <a:cs typeface="Arial" pitchFamily="34" charset="0"/>
              </a:rPr>
              <a:t>Capital</a:t>
            </a:r>
          </a:p>
          <a:p>
            <a:pPr algn="ctr" fontAlgn="auto">
              <a:spcBef>
                <a:spcPts val="0"/>
              </a:spcBef>
              <a:spcAft>
                <a:spcPts val="0"/>
              </a:spcAft>
              <a:defRPr/>
            </a:pPr>
            <a:r>
              <a:rPr lang="en-US" sz="1000" b="1" i="1">
                <a:solidFill>
                  <a:sysClr val="windowText" lastClr="000000"/>
                </a:solidFill>
                <a:latin typeface="Arial" pitchFamily="34" charset="0"/>
                <a:cs typeface="Arial" pitchFamily="34" charset="0"/>
              </a:rPr>
              <a:t>Additions Budget</a:t>
            </a:r>
          </a:p>
        </xdr:txBody>
      </xdr:sp>
      <xdr:sp macro="" textlink="">
        <xdr:nvSpPr>
          <xdr:cNvPr id="248" name="Round Diagonal Corner Rectangle 247"/>
          <xdr:cNvSpPr/>
        </xdr:nvSpPr>
        <xdr:spPr bwMode="auto">
          <a:xfrm>
            <a:off x="3733800" y="944563"/>
            <a:ext cx="914400" cy="731837"/>
          </a:xfrm>
          <a:prstGeom prst="round2DiagRect">
            <a:avLst/>
          </a:prstGeom>
          <a:solidFill>
            <a:srgbClr val="CCCC00"/>
          </a:solidFill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lIns="0" tIns="0" rIns="0" bIns="0" anchor="ctr" anchorCtr="1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5pPr>
            <a:lvl6pPr marL="22860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6pPr>
            <a:lvl7pPr marL="27432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7pPr>
            <a:lvl8pPr marL="32004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8pPr>
            <a:lvl9pPr marL="36576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9pPr>
          </a:lstStyle>
          <a:p>
            <a:pPr algn="ctr" fontAlgn="auto">
              <a:spcBef>
                <a:spcPts val="0"/>
              </a:spcBef>
              <a:spcAft>
                <a:spcPts val="0"/>
              </a:spcAft>
              <a:defRPr/>
            </a:pPr>
            <a:r>
              <a:rPr lang="en-US" sz="1000" b="1" i="1">
                <a:solidFill>
                  <a:sysClr val="windowText" lastClr="000000"/>
                </a:solidFill>
                <a:latin typeface="Arial" pitchFamily="34" charset="0"/>
                <a:cs typeface="Arial" pitchFamily="34" charset="0"/>
              </a:rPr>
              <a:t>O&amp;M Budget</a:t>
            </a:r>
          </a:p>
        </xdr:txBody>
      </xdr:sp>
      <xdr:sp macro="" textlink="">
        <xdr:nvSpPr>
          <xdr:cNvPr id="249" name="Round Diagonal Corner Rectangle 248"/>
          <xdr:cNvSpPr/>
        </xdr:nvSpPr>
        <xdr:spPr bwMode="auto">
          <a:xfrm>
            <a:off x="3733800" y="3078163"/>
            <a:ext cx="914400" cy="731837"/>
          </a:xfrm>
          <a:prstGeom prst="round2DiagRect">
            <a:avLst/>
          </a:prstGeom>
          <a:solidFill>
            <a:srgbClr val="CCCC00"/>
          </a:solidFill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lIns="0" tIns="0" rIns="0" bIns="0" anchor="ctr" anchorCtr="1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5pPr>
            <a:lvl6pPr marL="22860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6pPr>
            <a:lvl7pPr marL="27432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7pPr>
            <a:lvl8pPr marL="32004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8pPr>
            <a:lvl9pPr marL="36576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9pPr>
          </a:lstStyle>
          <a:p>
            <a:pPr algn="ctr" fontAlgn="auto">
              <a:spcBef>
                <a:spcPts val="0"/>
              </a:spcBef>
              <a:spcAft>
                <a:spcPts val="0"/>
              </a:spcAft>
              <a:defRPr/>
            </a:pPr>
            <a:r>
              <a:rPr lang="en-US" sz="1000" b="1" i="1">
                <a:solidFill>
                  <a:sysClr val="windowText" lastClr="000000"/>
                </a:solidFill>
                <a:latin typeface="Arial" pitchFamily="34" charset="0"/>
                <a:cs typeface="Arial" pitchFamily="34" charset="0"/>
              </a:rPr>
              <a:t>Interchange Budget</a:t>
            </a:r>
          </a:p>
        </xdr:txBody>
      </xdr:sp>
      <xdr:sp macro="" textlink="">
        <xdr:nvSpPr>
          <xdr:cNvPr id="250" name="Round Diagonal Corner Rectangle 249"/>
          <xdr:cNvSpPr/>
        </xdr:nvSpPr>
        <xdr:spPr bwMode="auto">
          <a:xfrm>
            <a:off x="3733800" y="4144963"/>
            <a:ext cx="914400" cy="731837"/>
          </a:xfrm>
          <a:prstGeom prst="round2DiagRect">
            <a:avLst/>
          </a:prstGeom>
          <a:solidFill>
            <a:srgbClr val="CCCC00"/>
          </a:solidFill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lIns="0" tIns="0" rIns="0" bIns="0" anchor="ctr" anchorCtr="1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5pPr>
            <a:lvl6pPr marL="22860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6pPr>
            <a:lvl7pPr marL="27432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7pPr>
            <a:lvl8pPr marL="32004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8pPr>
            <a:lvl9pPr marL="36576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9pPr>
          </a:lstStyle>
          <a:p>
            <a:pPr algn="ctr" fontAlgn="auto">
              <a:spcBef>
                <a:spcPts val="0"/>
              </a:spcBef>
              <a:spcAft>
                <a:spcPts val="0"/>
              </a:spcAft>
              <a:defRPr/>
            </a:pPr>
            <a:r>
              <a:rPr lang="en-US" sz="1000" b="1" i="1">
                <a:solidFill>
                  <a:sysClr val="windowText" lastClr="000000"/>
                </a:solidFill>
                <a:latin typeface="Arial" pitchFamily="34" charset="0"/>
                <a:cs typeface="Arial" pitchFamily="34" charset="0"/>
              </a:rPr>
              <a:t>Fuel Budget</a:t>
            </a:r>
          </a:p>
        </xdr:txBody>
      </xdr:sp>
      <xdr:sp macro="" textlink="">
        <xdr:nvSpPr>
          <xdr:cNvPr id="251" name="Round Diagonal Corner Rectangle 250"/>
          <xdr:cNvSpPr/>
        </xdr:nvSpPr>
        <xdr:spPr bwMode="auto">
          <a:xfrm>
            <a:off x="3733800" y="5211763"/>
            <a:ext cx="914400" cy="731837"/>
          </a:xfrm>
          <a:prstGeom prst="round2DiagRect">
            <a:avLst/>
          </a:prstGeom>
          <a:solidFill>
            <a:srgbClr val="CCCC00"/>
          </a:solidFill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lIns="0" tIns="0" rIns="0" bIns="0" anchor="ctr" anchorCtr="1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5pPr>
            <a:lvl6pPr marL="22860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6pPr>
            <a:lvl7pPr marL="27432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7pPr>
            <a:lvl8pPr marL="32004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8pPr>
            <a:lvl9pPr marL="36576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9pPr>
          </a:lstStyle>
          <a:p>
            <a:pPr algn="ctr" fontAlgn="auto">
              <a:spcBef>
                <a:spcPts val="0"/>
              </a:spcBef>
              <a:spcAft>
                <a:spcPts val="0"/>
              </a:spcAft>
              <a:defRPr/>
            </a:pPr>
            <a:r>
              <a:rPr lang="en-US" sz="1000" b="1" i="1">
                <a:solidFill>
                  <a:sysClr val="windowText" lastClr="000000"/>
                </a:solidFill>
                <a:latin typeface="Arial" pitchFamily="34" charset="0"/>
                <a:cs typeface="Arial" pitchFamily="34" charset="0"/>
              </a:rPr>
              <a:t>Revenue Budget</a:t>
            </a:r>
          </a:p>
        </xdr:txBody>
      </xdr:sp>
      <xdr:sp macro="" textlink="">
        <xdr:nvSpPr>
          <xdr:cNvPr id="252" name="Flowchart: Document 251"/>
          <xdr:cNvSpPr/>
        </xdr:nvSpPr>
        <xdr:spPr bwMode="auto">
          <a:xfrm>
            <a:off x="3733800" y="6126163"/>
            <a:ext cx="914400" cy="731837"/>
          </a:xfrm>
          <a:prstGeom prst="flowChartDocument">
            <a:avLst/>
          </a:prstGeom>
          <a:noFill/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lIns="0" tIns="0" rIns="0" bIns="0" anchor="ctr" anchorCtr="1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5pPr>
            <a:lvl6pPr marL="22860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6pPr>
            <a:lvl7pPr marL="27432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7pPr>
            <a:lvl8pPr marL="32004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8pPr>
            <a:lvl9pPr marL="36576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9pPr>
          </a:lstStyle>
          <a:p>
            <a:pPr algn="ctr" fontAlgn="auto">
              <a:spcBef>
                <a:spcPts val="0"/>
              </a:spcBef>
              <a:spcAft>
                <a:spcPts val="0"/>
              </a:spcAft>
              <a:defRPr/>
            </a:pPr>
            <a:r>
              <a:rPr lang="en-US" sz="1000" b="1" i="1">
                <a:solidFill>
                  <a:sysClr val="windowText" lastClr="000000"/>
                </a:solidFill>
                <a:latin typeface="Arial" pitchFamily="34" charset="0"/>
                <a:cs typeface="Arial" pitchFamily="34" charset="0"/>
              </a:rPr>
              <a:t>Financial Assumptions</a:t>
            </a:r>
          </a:p>
        </xdr:txBody>
      </xdr:sp>
      <xdr:sp macro="" textlink="">
        <xdr:nvSpPr>
          <xdr:cNvPr id="253" name="Right Arrow 252"/>
          <xdr:cNvSpPr/>
        </xdr:nvSpPr>
        <xdr:spPr bwMode="auto">
          <a:xfrm>
            <a:off x="4664075" y="1249363"/>
            <a:ext cx="182563" cy="152400"/>
          </a:xfrm>
          <a:prstGeom prst="rightArrow">
            <a:avLst/>
          </a:prstGeom>
          <a:noFill/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lIns="0" tIns="0" rIns="0" bIns="0" anchor="ctr" anchorCtr="1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5pPr>
            <a:lvl6pPr marL="22860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6pPr>
            <a:lvl7pPr marL="27432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7pPr>
            <a:lvl8pPr marL="32004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8pPr>
            <a:lvl9pPr marL="36576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9pPr>
          </a:lstStyle>
          <a:p>
            <a:pPr algn="ctr" fontAlgn="auto">
              <a:spcBef>
                <a:spcPts val="0"/>
              </a:spcBef>
              <a:spcAft>
                <a:spcPts val="0"/>
              </a:spcAft>
              <a:defRPr/>
            </a:pPr>
            <a:endParaRPr lang="en-US" sz="1000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254" name="Right Arrow 253"/>
          <xdr:cNvSpPr/>
        </xdr:nvSpPr>
        <xdr:spPr bwMode="auto">
          <a:xfrm>
            <a:off x="4664075" y="2316163"/>
            <a:ext cx="182563" cy="152400"/>
          </a:xfrm>
          <a:prstGeom prst="rightArrow">
            <a:avLst/>
          </a:prstGeom>
          <a:noFill/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lIns="0" tIns="0" rIns="0" bIns="0" anchor="ctr" anchorCtr="1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5pPr>
            <a:lvl6pPr marL="22860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6pPr>
            <a:lvl7pPr marL="27432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7pPr>
            <a:lvl8pPr marL="32004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8pPr>
            <a:lvl9pPr marL="36576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9pPr>
          </a:lstStyle>
          <a:p>
            <a:pPr algn="ctr" fontAlgn="auto">
              <a:spcBef>
                <a:spcPts val="0"/>
              </a:spcBef>
              <a:spcAft>
                <a:spcPts val="0"/>
              </a:spcAft>
              <a:defRPr/>
            </a:pPr>
            <a:endParaRPr lang="en-US" sz="1000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255" name="Right Arrow 254"/>
          <xdr:cNvSpPr/>
        </xdr:nvSpPr>
        <xdr:spPr bwMode="auto">
          <a:xfrm>
            <a:off x="4664075" y="3382963"/>
            <a:ext cx="228600" cy="152400"/>
          </a:xfrm>
          <a:prstGeom prst="rightArrow">
            <a:avLst/>
          </a:prstGeom>
          <a:noFill/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lIns="0" tIns="0" rIns="0" bIns="0" anchor="ctr" anchorCtr="1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5pPr>
            <a:lvl6pPr marL="22860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6pPr>
            <a:lvl7pPr marL="27432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7pPr>
            <a:lvl8pPr marL="32004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8pPr>
            <a:lvl9pPr marL="36576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9pPr>
          </a:lstStyle>
          <a:p>
            <a:pPr algn="ctr" fontAlgn="auto">
              <a:spcBef>
                <a:spcPts val="0"/>
              </a:spcBef>
              <a:spcAft>
                <a:spcPts val="0"/>
              </a:spcAft>
              <a:defRPr/>
            </a:pPr>
            <a:endParaRPr lang="en-US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256" name="Right Arrow 255"/>
          <xdr:cNvSpPr/>
        </xdr:nvSpPr>
        <xdr:spPr bwMode="auto">
          <a:xfrm>
            <a:off x="4664075" y="4449763"/>
            <a:ext cx="228600" cy="152400"/>
          </a:xfrm>
          <a:prstGeom prst="rightArrow">
            <a:avLst/>
          </a:prstGeom>
          <a:noFill/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lIns="0" tIns="0" rIns="0" bIns="0" anchor="ctr" anchorCtr="1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5pPr>
            <a:lvl6pPr marL="22860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6pPr>
            <a:lvl7pPr marL="27432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7pPr>
            <a:lvl8pPr marL="32004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8pPr>
            <a:lvl9pPr marL="36576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9pPr>
          </a:lstStyle>
          <a:p>
            <a:pPr algn="ctr" fontAlgn="auto">
              <a:spcBef>
                <a:spcPts val="0"/>
              </a:spcBef>
              <a:spcAft>
                <a:spcPts val="0"/>
              </a:spcAft>
              <a:defRPr/>
            </a:pPr>
            <a:endParaRPr lang="en-US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257" name="Right Arrow 256"/>
          <xdr:cNvSpPr/>
        </xdr:nvSpPr>
        <xdr:spPr bwMode="auto">
          <a:xfrm>
            <a:off x="4664075" y="5516563"/>
            <a:ext cx="228600" cy="152400"/>
          </a:xfrm>
          <a:prstGeom prst="rightArrow">
            <a:avLst/>
          </a:prstGeom>
          <a:noFill/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lIns="0" tIns="0" rIns="0" bIns="0" anchor="ctr" anchorCtr="1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5pPr>
            <a:lvl6pPr marL="22860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6pPr>
            <a:lvl7pPr marL="27432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7pPr>
            <a:lvl8pPr marL="32004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8pPr>
            <a:lvl9pPr marL="36576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9pPr>
          </a:lstStyle>
          <a:p>
            <a:pPr algn="ctr" fontAlgn="auto">
              <a:spcBef>
                <a:spcPts val="0"/>
              </a:spcBef>
              <a:spcAft>
                <a:spcPts val="0"/>
              </a:spcAft>
              <a:defRPr/>
            </a:pPr>
            <a:endParaRPr lang="en-US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258" name="Right Arrow 257"/>
          <xdr:cNvSpPr/>
        </xdr:nvSpPr>
        <xdr:spPr bwMode="auto">
          <a:xfrm>
            <a:off x="4664075" y="6126163"/>
            <a:ext cx="228600" cy="152400"/>
          </a:xfrm>
          <a:prstGeom prst="rightArrow">
            <a:avLst/>
          </a:prstGeom>
          <a:noFill/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lIns="0" tIns="0" rIns="0" bIns="0" anchor="ctr" anchorCtr="1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5pPr>
            <a:lvl6pPr marL="22860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6pPr>
            <a:lvl7pPr marL="27432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7pPr>
            <a:lvl8pPr marL="32004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8pPr>
            <a:lvl9pPr marL="36576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9pPr>
          </a:lstStyle>
          <a:p>
            <a:pPr algn="ctr" fontAlgn="auto">
              <a:spcBef>
                <a:spcPts val="0"/>
              </a:spcBef>
              <a:spcAft>
                <a:spcPts val="0"/>
              </a:spcAft>
              <a:defRPr/>
            </a:pPr>
            <a:endParaRPr lang="en-US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259" name="Wave 258"/>
          <xdr:cNvSpPr/>
        </xdr:nvSpPr>
        <xdr:spPr bwMode="auto">
          <a:xfrm rot="5400000" flipH="1">
            <a:off x="2240756" y="3566319"/>
            <a:ext cx="5668963" cy="365125"/>
          </a:xfrm>
          <a:prstGeom prst="wave">
            <a:avLst/>
          </a:prstGeom>
          <a:noFill/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lIns="0" tIns="0" rIns="0" bIns="0" anchor="ctr" anchorCtr="1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5pPr>
            <a:lvl6pPr marL="22860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6pPr>
            <a:lvl7pPr marL="27432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7pPr>
            <a:lvl8pPr marL="32004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8pPr>
            <a:lvl9pPr marL="36576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9pPr>
          </a:lstStyle>
          <a:p>
            <a:pPr algn="ctr" fontAlgn="auto">
              <a:spcBef>
                <a:spcPts val="0"/>
              </a:spcBef>
              <a:spcAft>
                <a:spcPts val="0"/>
              </a:spcAft>
              <a:defRPr/>
            </a:pPr>
            <a:r>
              <a:rPr lang="en-US" sz="1400">
                <a:solidFill>
                  <a:sysClr val="windowText" lastClr="000000"/>
                </a:solidFill>
                <a:latin typeface="Arial" pitchFamily="34" charset="0"/>
                <a:cs typeface="Arial" pitchFamily="34" charset="0"/>
              </a:rPr>
              <a:t>Corporate Planning</a:t>
            </a:r>
          </a:p>
        </xdr:txBody>
      </xdr:sp>
      <xdr:sp macro="" textlink="">
        <xdr:nvSpPr>
          <xdr:cNvPr id="260" name="Right Arrow 259"/>
          <xdr:cNvSpPr/>
        </xdr:nvSpPr>
        <xdr:spPr bwMode="auto">
          <a:xfrm>
            <a:off x="5273675" y="868363"/>
            <a:ext cx="1554163" cy="457200"/>
          </a:xfrm>
          <a:prstGeom prst="rightArrow">
            <a:avLst/>
          </a:prstGeom>
          <a:noFill/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lIns="0" tIns="0" rIns="0" bIns="0" anchor="ctr" anchorCtr="1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5pPr>
            <a:lvl6pPr marL="22860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6pPr>
            <a:lvl7pPr marL="27432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7pPr>
            <a:lvl8pPr marL="32004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8pPr>
            <a:lvl9pPr marL="36576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9pPr>
          </a:lstStyle>
          <a:p>
            <a:pPr algn="ctr" fontAlgn="auto">
              <a:spcBef>
                <a:spcPts val="0"/>
              </a:spcBef>
              <a:spcAft>
                <a:spcPts val="0"/>
              </a:spcAft>
              <a:defRPr/>
            </a:pPr>
            <a:r>
              <a:rPr lang="en-US" sz="1000">
                <a:solidFill>
                  <a:sysClr val="windowText" lastClr="000000"/>
                </a:solidFill>
                <a:latin typeface="Arial" pitchFamily="34" charset="0"/>
                <a:cs typeface="Arial" pitchFamily="34" charset="0"/>
              </a:rPr>
              <a:t>O&amp;M Expenses</a:t>
            </a:r>
          </a:p>
        </xdr:txBody>
      </xdr:sp>
      <xdr:sp macro="" textlink="">
        <xdr:nvSpPr>
          <xdr:cNvPr id="261" name="Right Arrow 260"/>
          <xdr:cNvSpPr/>
        </xdr:nvSpPr>
        <xdr:spPr bwMode="auto">
          <a:xfrm>
            <a:off x="5273675" y="1401763"/>
            <a:ext cx="1554163" cy="457200"/>
          </a:xfrm>
          <a:prstGeom prst="rightArrow">
            <a:avLst/>
          </a:prstGeom>
          <a:noFill/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lIns="0" tIns="0" rIns="0" bIns="0" anchor="ctr" anchorCtr="1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5pPr>
            <a:lvl6pPr marL="22860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6pPr>
            <a:lvl7pPr marL="27432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7pPr>
            <a:lvl8pPr marL="32004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8pPr>
            <a:lvl9pPr marL="36576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9pPr>
          </a:lstStyle>
          <a:p>
            <a:pPr algn="ctr" fontAlgn="auto">
              <a:spcBef>
                <a:spcPts val="0"/>
              </a:spcBef>
              <a:spcAft>
                <a:spcPts val="0"/>
              </a:spcAft>
              <a:defRPr/>
            </a:pPr>
            <a:r>
              <a:rPr lang="en-US" sz="900">
                <a:solidFill>
                  <a:sysClr val="windowText" lastClr="000000"/>
                </a:solidFill>
                <a:latin typeface="Arial" pitchFamily="34" charset="0"/>
                <a:cs typeface="Arial" pitchFamily="34" charset="0"/>
              </a:rPr>
              <a:t>Construction Expenditures</a:t>
            </a:r>
          </a:p>
        </xdr:txBody>
      </xdr:sp>
      <xdr:sp macro="" textlink="">
        <xdr:nvSpPr>
          <xdr:cNvPr id="262" name="Right Arrow 261"/>
          <xdr:cNvSpPr/>
        </xdr:nvSpPr>
        <xdr:spPr bwMode="auto">
          <a:xfrm>
            <a:off x="5273675" y="1889125"/>
            <a:ext cx="1554163" cy="731838"/>
          </a:xfrm>
          <a:prstGeom prst="rightArrow">
            <a:avLst/>
          </a:prstGeom>
          <a:noFill/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lIns="0" tIns="0" rIns="0" bIns="0" anchor="ctr" anchorCtr="1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5pPr>
            <a:lvl6pPr marL="22860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6pPr>
            <a:lvl7pPr marL="27432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7pPr>
            <a:lvl8pPr marL="32004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8pPr>
            <a:lvl9pPr marL="36576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9pPr>
          </a:lstStyle>
          <a:p>
            <a:pPr algn="ctr" fontAlgn="auto">
              <a:spcBef>
                <a:spcPts val="0"/>
              </a:spcBef>
              <a:spcAft>
                <a:spcPts val="0"/>
              </a:spcAft>
              <a:defRPr/>
            </a:pPr>
            <a:r>
              <a:rPr lang="en-US" sz="900">
                <a:solidFill>
                  <a:sysClr val="windowText" lastClr="000000"/>
                </a:solidFill>
                <a:latin typeface="Arial" pitchFamily="34" charset="0"/>
                <a:cs typeface="Arial" pitchFamily="34" charset="0"/>
              </a:rPr>
              <a:t>Plant in Service, Retirements, Net Salvage</a:t>
            </a:r>
          </a:p>
        </xdr:txBody>
      </xdr:sp>
      <xdr:sp macro="" textlink="">
        <xdr:nvSpPr>
          <xdr:cNvPr id="263" name="Right Arrow 262"/>
          <xdr:cNvSpPr/>
        </xdr:nvSpPr>
        <xdr:spPr bwMode="auto">
          <a:xfrm>
            <a:off x="5273675" y="2620963"/>
            <a:ext cx="1554163" cy="457200"/>
          </a:xfrm>
          <a:prstGeom prst="rightArrow">
            <a:avLst/>
          </a:prstGeom>
          <a:noFill/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lIns="0" tIns="0" rIns="0" bIns="0" anchor="ctr" anchorCtr="1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5pPr>
            <a:lvl6pPr marL="22860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6pPr>
            <a:lvl7pPr marL="27432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7pPr>
            <a:lvl8pPr marL="32004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8pPr>
            <a:lvl9pPr marL="36576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9pPr>
          </a:lstStyle>
          <a:p>
            <a:pPr algn="ctr" fontAlgn="auto">
              <a:spcBef>
                <a:spcPts val="0"/>
              </a:spcBef>
              <a:spcAft>
                <a:spcPts val="0"/>
              </a:spcAft>
              <a:defRPr/>
            </a:pPr>
            <a:r>
              <a:rPr lang="en-US" sz="1000">
                <a:solidFill>
                  <a:sysClr val="windowText" lastClr="000000"/>
                </a:solidFill>
                <a:latin typeface="Arial" pitchFamily="34" charset="0"/>
                <a:cs typeface="Arial" pitchFamily="34" charset="0"/>
              </a:rPr>
              <a:t>Interchange Transactions</a:t>
            </a:r>
          </a:p>
        </xdr:txBody>
      </xdr:sp>
      <xdr:sp macro="" textlink="">
        <xdr:nvSpPr>
          <xdr:cNvPr id="264" name="Right Arrow 263"/>
          <xdr:cNvSpPr/>
        </xdr:nvSpPr>
        <xdr:spPr bwMode="auto">
          <a:xfrm>
            <a:off x="5273675" y="3154363"/>
            <a:ext cx="1554163" cy="457200"/>
          </a:xfrm>
          <a:prstGeom prst="rightArrow">
            <a:avLst/>
          </a:prstGeom>
          <a:noFill/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lIns="0" tIns="0" rIns="0" bIns="0" anchor="ctr" anchorCtr="1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5pPr>
            <a:lvl6pPr marL="22860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6pPr>
            <a:lvl7pPr marL="27432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7pPr>
            <a:lvl8pPr marL="32004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8pPr>
            <a:lvl9pPr marL="36576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9pPr>
          </a:lstStyle>
          <a:p>
            <a:pPr algn="ctr" fontAlgn="auto">
              <a:spcBef>
                <a:spcPts val="0"/>
              </a:spcBef>
              <a:spcAft>
                <a:spcPts val="0"/>
              </a:spcAft>
              <a:defRPr/>
            </a:pPr>
            <a:r>
              <a:rPr lang="en-US" sz="1000">
                <a:solidFill>
                  <a:sysClr val="windowText" lastClr="000000"/>
                </a:solidFill>
                <a:latin typeface="Arial" pitchFamily="34" charset="0"/>
                <a:cs typeface="Arial" pitchFamily="34" charset="0"/>
              </a:rPr>
              <a:t>Fuel Inventory</a:t>
            </a:r>
          </a:p>
        </xdr:txBody>
      </xdr:sp>
      <xdr:sp macro="" textlink="">
        <xdr:nvSpPr>
          <xdr:cNvPr id="265" name="Right Arrow 264"/>
          <xdr:cNvSpPr/>
        </xdr:nvSpPr>
        <xdr:spPr bwMode="auto">
          <a:xfrm>
            <a:off x="5273675" y="3687763"/>
            <a:ext cx="1554163" cy="457200"/>
          </a:xfrm>
          <a:prstGeom prst="rightArrow">
            <a:avLst/>
          </a:prstGeom>
          <a:noFill/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lIns="0" tIns="0" rIns="0" bIns="0" anchor="ctr" anchorCtr="1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5pPr>
            <a:lvl6pPr marL="22860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6pPr>
            <a:lvl7pPr marL="27432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7pPr>
            <a:lvl8pPr marL="32004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8pPr>
            <a:lvl9pPr marL="36576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9pPr>
          </a:lstStyle>
          <a:p>
            <a:pPr algn="ctr" fontAlgn="auto">
              <a:spcBef>
                <a:spcPts val="0"/>
              </a:spcBef>
              <a:spcAft>
                <a:spcPts val="0"/>
              </a:spcAft>
              <a:defRPr/>
            </a:pPr>
            <a:r>
              <a:rPr lang="en-US" sz="1000">
                <a:solidFill>
                  <a:sysClr val="windowText" lastClr="000000"/>
                </a:solidFill>
                <a:latin typeface="Arial" pitchFamily="34" charset="0"/>
                <a:cs typeface="Arial" pitchFamily="34" charset="0"/>
              </a:rPr>
              <a:t>Fuel Expense</a:t>
            </a:r>
          </a:p>
        </xdr:txBody>
      </xdr:sp>
      <xdr:sp macro="" textlink="">
        <xdr:nvSpPr>
          <xdr:cNvPr id="266" name="Right Arrow 265"/>
          <xdr:cNvSpPr/>
        </xdr:nvSpPr>
        <xdr:spPr bwMode="auto">
          <a:xfrm>
            <a:off x="5273675" y="4221163"/>
            <a:ext cx="1554163" cy="457200"/>
          </a:xfrm>
          <a:prstGeom prst="rightArrow">
            <a:avLst/>
          </a:prstGeom>
          <a:noFill/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lIns="0" tIns="0" rIns="0" bIns="0" anchor="ctr" anchorCtr="1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5pPr>
            <a:lvl6pPr marL="22860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6pPr>
            <a:lvl7pPr marL="27432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7pPr>
            <a:lvl8pPr marL="32004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8pPr>
            <a:lvl9pPr marL="36576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9pPr>
          </a:lstStyle>
          <a:p>
            <a:pPr algn="ctr" fontAlgn="auto">
              <a:spcBef>
                <a:spcPts val="0"/>
              </a:spcBef>
              <a:spcAft>
                <a:spcPts val="0"/>
              </a:spcAft>
              <a:defRPr/>
            </a:pPr>
            <a:r>
              <a:rPr lang="en-US" sz="1000">
                <a:solidFill>
                  <a:sysClr val="windowText" lastClr="000000"/>
                </a:solidFill>
                <a:latin typeface="Arial" pitchFamily="34" charset="0"/>
                <a:cs typeface="Arial" pitchFamily="34" charset="0"/>
              </a:rPr>
              <a:t>Energy</a:t>
            </a:r>
          </a:p>
        </xdr:txBody>
      </xdr:sp>
      <xdr:sp macro="" textlink="">
        <xdr:nvSpPr>
          <xdr:cNvPr id="267" name="Right Arrow 266"/>
          <xdr:cNvSpPr/>
        </xdr:nvSpPr>
        <xdr:spPr bwMode="auto">
          <a:xfrm>
            <a:off x="5273675" y="4754563"/>
            <a:ext cx="1554163" cy="457200"/>
          </a:xfrm>
          <a:prstGeom prst="rightArrow">
            <a:avLst/>
          </a:prstGeom>
          <a:noFill/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lIns="0" tIns="0" rIns="0" bIns="0" anchor="ctr" anchorCtr="1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5pPr>
            <a:lvl6pPr marL="22860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6pPr>
            <a:lvl7pPr marL="27432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7pPr>
            <a:lvl8pPr marL="32004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8pPr>
            <a:lvl9pPr marL="36576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9pPr>
          </a:lstStyle>
          <a:p>
            <a:pPr algn="ctr" fontAlgn="auto">
              <a:spcBef>
                <a:spcPts val="0"/>
              </a:spcBef>
              <a:spcAft>
                <a:spcPts val="0"/>
              </a:spcAft>
              <a:defRPr/>
            </a:pPr>
            <a:r>
              <a:rPr lang="en-US" sz="1000">
                <a:solidFill>
                  <a:sysClr val="windowText" lastClr="000000"/>
                </a:solidFill>
                <a:latin typeface="Arial" pitchFamily="34" charset="0"/>
                <a:cs typeface="Arial" pitchFamily="34" charset="0"/>
              </a:rPr>
              <a:t>Revenues</a:t>
            </a:r>
          </a:p>
        </xdr:txBody>
      </xdr:sp>
      <xdr:sp macro="" textlink="">
        <xdr:nvSpPr>
          <xdr:cNvPr id="268" name="Right Arrow 267"/>
          <xdr:cNvSpPr/>
        </xdr:nvSpPr>
        <xdr:spPr bwMode="auto">
          <a:xfrm>
            <a:off x="5273675" y="5211763"/>
            <a:ext cx="1554163" cy="731837"/>
          </a:xfrm>
          <a:prstGeom prst="rightArrow">
            <a:avLst/>
          </a:prstGeom>
          <a:noFill/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lIns="0" tIns="0" rIns="0" bIns="0" anchor="ctr" anchorCtr="1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5pPr>
            <a:lvl6pPr marL="22860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6pPr>
            <a:lvl7pPr marL="27432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7pPr>
            <a:lvl8pPr marL="32004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8pPr>
            <a:lvl9pPr marL="36576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9pPr>
          </a:lstStyle>
          <a:p>
            <a:pPr algn="ctr" fontAlgn="auto">
              <a:spcBef>
                <a:spcPts val="0"/>
              </a:spcBef>
              <a:spcAft>
                <a:spcPts val="0"/>
              </a:spcAft>
              <a:defRPr/>
            </a:pPr>
            <a:r>
              <a:rPr lang="en-US" sz="1000">
                <a:solidFill>
                  <a:sysClr val="windowText" lastClr="000000"/>
                </a:solidFill>
                <a:latin typeface="Arial" pitchFamily="34" charset="0"/>
                <a:cs typeface="Arial" pitchFamily="34" charset="0"/>
              </a:rPr>
              <a:t>Interest Rates</a:t>
            </a:r>
            <a:br>
              <a:rPr lang="en-US" sz="1000">
                <a:solidFill>
                  <a:sysClr val="windowText" lastClr="000000"/>
                </a:solidFill>
                <a:latin typeface="Arial" pitchFamily="34" charset="0"/>
                <a:cs typeface="Arial" pitchFamily="34" charset="0"/>
              </a:rPr>
            </a:br>
            <a:r>
              <a:rPr lang="en-US" sz="1000">
                <a:solidFill>
                  <a:sysClr val="windowText" lastClr="000000"/>
                </a:solidFill>
                <a:latin typeface="Arial" pitchFamily="34" charset="0"/>
                <a:cs typeface="Arial" pitchFamily="34" charset="0"/>
              </a:rPr>
              <a:t>Capitalization Ratios</a:t>
            </a:r>
          </a:p>
        </xdr:txBody>
      </xdr:sp>
      <xdr:sp macro="" textlink="">
        <xdr:nvSpPr>
          <xdr:cNvPr id="269" name="Right Arrow 268"/>
          <xdr:cNvSpPr/>
        </xdr:nvSpPr>
        <xdr:spPr bwMode="auto">
          <a:xfrm>
            <a:off x="5273675" y="6003925"/>
            <a:ext cx="1554163" cy="731838"/>
          </a:xfrm>
          <a:prstGeom prst="rightArrow">
            <a:avLst/>
          </a:prstGeom>
          <a:noFill/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lIns="0" tIns="0" rIns="0" bIns="0" anchor="ctr" anchorCtr="1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5pPr>
            <a:lvl6pPr marL="22860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6pPr>
            <a:lvl7pPr marL="27432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7pPr>
            <a:lvl8pPr marL="32004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8pPr>
            <a:lvl9pPr marL="36576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9pPr>
          </a:lstStyle>
          <a:p>
            <a:pPr algn="ctr" fontAlgn="auto">
              <a:spcBef>
                <a:spcPts val="0"/>
              </a:spcBef>
              <a:spcAft>
                <a:spcPts val="0"/>
              </a:spcAft>
              <a:defRPr/>
            </a:pPr>
            <a:r>
              <a:rPr lang="en-US" sz="1000">
                <a:solidFill>
                  <a:sysClr val="windowText" lastClr="000000"/>
                </a:solidFill>
                <a:latin typeface="Arial" pitchFamily="34" charset="0"/>
                <a:cs typeface="Arial" pitchFamily="34" charset="0"/>
              </a:rPr>
              <a:t>Balance Sheet, Income Stmt., Misc. Accounts</a:t>
            </a:r>
          </a:p>
        </xdr:txBody>
      </xdr:sp>
      <xdr:sp macro="" textlink="">
        <xdr:nvSpPr>
          <xdr:cNvPr id="270" name="Flowchart: Manual Operation 269"/>
          <xdr:cNvSpPr/>
        </xdr:nvSpPr>
        <xdr:spPr bwMode="auto">
          <a:xfrm rot="16200000">
            <a:off x="4221956" y="3566319"/>
            <a:ext cx="5668963" cy="365125"/>
          </a:xfrm>
          <a:prstGeom prst="flowChartManualOperation">
            <a:avLst/>
          </a:prstGeom>
          <a:noFill/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lIns="0" tIns="0" rIns="0" bIns="0" anchor="ctr" anchorCtr="1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5pPr>
            <a:lvl6pPr marL="22860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6pPr>
            <a:lvl7pPr marL="27432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7pPr>
            <a:lvl8pPr marL="32004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8pPr>
            <a:lvl9pPr marL="36576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9pPr>
          </a:lstStyle>
          <a:p>
            <a:pPr algn="ctr" fontAlgn="auto">
              <a:spcBef>
                <a:spcPts val="0"/>
              </a:spcBef>
              <a:spcAft>
                <a:spcPts val="0"/>
              </a:spcAft>
              <a:defRPr/>
            </a:pPr>
            <a:endParaRPr lang="en-US" sz="1400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271" name="Chevron 270"/>
          <xdr:cNvSpPr/>
        </xdr:nvSpPr>
        <xdr:spPr bwMode="auto">
          <a:xfrm>
            <a:off x="7285038" y="2057400"/>
            <a:ext cx="274637" cy="3382963"/>
          </a:xfrm>
          <a:prstGeom prst="chevron">
            <a:avLst/>
          </a:prstGeom>
          <a:noFill/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lIns="0" tIns="0" rIns="0" bIns="0" anchor="ctr" anchorCtr="1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5pPr>
            <a:lvl6pPr marL="22860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6pPr>
            <a:lvl7pPr marL="27432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7pPr>
            <a:lvl8pPr marL="32004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8pPr>
            <a:lvl9pPr marL="36576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9pPr>
          </a:lstStyle>
          <a:p>
            <a:pPr algn="ctr" fontAlgn="auto">
              <a:spcBef>
                <a:spcPts val="0"/>
              </a:spcBef>
              <a:spcAft>
                <a:spcPts val="0"/>
              </a:spcAft>
              <a:defRPr/>
            </a:pPr>
            <a:endParaRPr lang="en-US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272" name="Cube 271"/>
          <xdr:cNvSpPr/>
        </xdr:nvSpPr>
        <xdr:spPr bwMode="auto">
          <a:xfrm>
            <a:off x="7620000" y="2286000"/>
            <a:ext cx="365125" cy="3017838"/>
          </a:xfrm>
          <a:prstGeom prst="cube">
            <a:avLst/>
          </a:prstGeom>
          <a:noFill/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="vert" wrap="square" lIns="0" tIns="0" rIns="0" bIns="0" anchor="ctr" anchorCtr="1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5pPr>
            <a:lvl6pPr marL="22860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6pPr>
            <a:lvl7pPr marL="27432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7pPr>
            <a:lvl8pPr marL="32004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8pPr>
            <a:lvl9pPr marL="36576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9pPr>
          </a:lstStyle>
          <a:p>
            <a:pPr algn="ctr" fontAlgn="auto">
              <a:spcBef>
                <a:spcPts val="0"/>
              </a:spcBef>
              <a:spcAft>
                <a:spcPts val="0"/>
              </a:spcAft>
              <a:defRPr/>
            </a:pPr>
            <a:r>
              <a:rPr lang="en-US" sz="2400">
                <a:solidFill>
                  <a:sysClr val="windowText" lastClr="000000"/>
                </a:solidFill>
                <a:latin typeface="Arial" pitchFamily="34" charset="0"/>
                <a:cs typeface="Arial" pitchFamily="34" charset="0"/>
              </a:rPr>
              <a:t>Financial Forecast</a:t>
            </a:r>
          </a:p>
        </xdr:txBody>
      </xdr:sp>
      <xdr:sp macro="" textlink="">
        <xdr:nvSpPr>
          <xdr:cNvPr id="273" name="Right Arrow 272"/>
          <xdr:cNvSpPr/>
        </xdr:nvSpPr>
        <xdr:spPr bwMode="auto">
          <a:xfrm>
            <a:off x="2255838" y="2468563"/>
            <a:ext cx="182562" cy="152400"/>
          </a:xfrm>
          <a:prstGeom prst="rightArrow">
            <a:avLst/>
          </a:prstGeom>
          <a:noFill/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lIns="0" tIns="0" rIns="0" bIns="0" anchor="ctr" anchorCtr="1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5pPr>
            <a:lvl6pPr marL="22860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6pPr>
            <a:lvl7pPr marL="27432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7pPr>
            <a:lvl8pPr marL="32004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8pPr>
            <a:lvl9pPr marL="36576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9pPr>
          </a:lstStyle>
          <a:p>
            <a:pPr algn="ctr" fontAlgn="auto">
              <a:spcBef>
                <a:spcPts val="0"/>
              </a:spcBef>
              <a:spcAft>
                <a:spcPts val="0"/>
              </a:spcAft>
              <a:defRPr/>
            </a:pPr>
            <a:endParaRPr lang="en-US" b="1" i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274" name="Right Arrow 273"/>
          <xdr:cNvSpPr/>
        </xdr:nvSpPr>
        <xdr:spPr bwMode="auto">
          <a:xfrm>
            <a:off x="2255838" y="3459163"/>
            <a:ext cx="182562" cy="152400"/>
          </a:xfrm>
          <a:prstGeom prst="rightArrow">
            <a:avLst/>
          </a:prstGeom>
          <a:noFill/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lIns="0" tIns="0" rIns="0" bIns="0" anchor="ctr" anchorCtr="1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5pPr>
            <a:lvl6pPr marL="22860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6pPr>
            <a:lvl7pPr marL="27432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7pPr>
            <a:lvl8pPr marL="32004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8pPr>
            <a:lvl9pPr marL="36576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9pPr>
          </a:lstStyle>
          <a:p>
            <a:pPr algn="ctr" fontAlgn="auto">
              <a:spcBef>
                <a:spcPts val="0"/>
              </a:spcBef>
              <a:spcAft>
                <a:spcPts val="0"/>
              </a:spcAft>
              <a:defRPr/>
            </a:pPr>
            <a:endParaRPr lang="en-US" b="1" i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275" name="Right Arrow 274"/>
          <xdr:cNvSpPr/>
        </xdr:nvSpPr>
        <xdr:spPr bwMode="auto">
          <a:xfrm>
            <a:off x="2255838" y="4449763"/>
            <a:ext cx="182562" cy="152400"/>
          </a:xfrm>
          <a:prstGeom prst="rightArrow">
            <a:avLst/>
          </a:prstGeom>
          <a:noFill/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lIns="0" tIns="0" rIns="0" bIns="0" anchor="ctr" anchorCtr="1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5pPr>
            <a:lvl6pPr marL="22860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6pPr>
            <a:lvl7pPr marL="27432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7pPr>
            <a:lvl8pPr marL="32004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8pPr>
            <a:lvl9pPr marL="36576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9pPr>
          </a:lstStyle>
          <a:p>
            <a:pPr algn="ctr" fontAlgn="auto">
              <a:spcBef>
                <a:spcPts val="0"/>
              </a:spcBef>
              <a:spcAft>
                <a:spcPts val="0"/>
              </a:spcAft>
              <a:defRPr/>
            </a:pPr>
            <a:endParaRPr lang="en-US" b="1" i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276" name="Right Arrow 275"/>
          <xdr:cNvSpPr/>
        </xdr:nvSpPr>
        <xdr:spPr bwMode="auto">
          <a:xfrm rot="5400000">
            <a:off x="1813719" y="2940844"/>
            <a:ext cx="182562" cy="152400"/>
          </a:xfrm>
          <a:prstGeom prst="rightArrow">
            <a:avLst/>
          </a:prstGeom>
          <a:noFill/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lIns="0" tIns="0" rIns="0" bIns="0" anchor="ctr" anchorCtr="1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5pPr>
            <a:lvl6pPr marL="22860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6pPr>
            <a:lvl7pPr marL="27432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7pPr>
            <a:lvl8pPr marL="32004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8pPr>
            <a:lvl9pPr marL="36576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9pPr>
          </a:lstStyle>
          <a:p>
            <a:pPr algn="ctr" fontAlgn="auto">
              <a:spcBef>
                <a:spcPts val="0"/>
              </a:spcBef>
              <a:spcAft>
                <a:spcPts val="0"/>
              </a:spcAft>
              <a:defRPr/>
            </a:pPr>
            <a:endParaRPr lang="en-US" sz="1000" b="1" i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277" name="Right Arrow 276"/>
          <xdr:cNvSpPr/>
        </xdr:nvSpPr>
        <xdr:spPr bwMode="auto">
          <a:xfrm rot="5400000">
            <a:off x="1813718" y="3901282"/>
            <a:ext cx="182563" cy="152400"/>
          </a:xfrm>
          <a:prstGeom prst="rightArrow">
            <a:avLst/>
          </a:prstGeom>
          <a:noFill/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lIns="0" tIns="0" rIns="0" bIns="0" anchor="ctr" anchorCtr="1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" lastClr="FFFFFF"/>
                </a:solidFill>
                <a:latin typeface="Calibri"/>
              </a:defRPr>
            </a:lvl5pPr>
            <a:lvl6pPr marL="22860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6pPr>
            <a:lvl7pPr marL="27432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7pPr>
            <a:lvl8pPr marL="32004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8pPr>
            <a:lvl9pPr marL="3657600" algn="l" defTabSz="914400" rtl="0" eaLnBrk="1" latinLnBrk="0" hangingPunct="1">
              <a:defRPr kern="1200">
                <a:solidFill>
                  <a:sysClr val="window" lastClr="FFFFFF"/>
                </a:solidFill>
                <a:latin typeface="Calibri"/>
              </a:defRPr>
            </a:lvl9pPr>
          </a:lstStyle>
          <a:p>
            <a:pPr algn="ctr" fontAlgn="auto">
              <a:spcBef>
                <a:spcPts val="0"/>
              </a:spcBef>
              <a:spcAft>
                <a:spcPts val="0"/>
              </a:spcAft>
              <a:defRPr/>
            </a:pPr>
            <a:endParaRPr lang="en-US" sz="1000" b="1" i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278" name="TextBox 62"/>
          <xdr:cNvSpPr txBox="1"/>
        </xdr:nvSpPr>
        <xdr:spPr bwMode="auto">
          <a:xfrm>
            <a:off x="6873875" y="2057400"/>
            <a:ext cx="381000" cy="3368675"/>
          </a:xfrm>
          <a:prstGeom prst="rect">
            <a:avLst/>
          </a:prstGeom>
          <a:noFill/>
        </xdr:spPr>
        <xdr:txBody>
          <a:bodyPr vert="vert" wrap="square" lIns="0" tIns="0" rIns="0" bIns="0" anchor="ctr" anchorCtr="1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Text" lastClr="000000"/>
                </a:solidFill>
                <a:latin typeface="Arial" charset="0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Text" lastClr="000000"/>
                </a:solidFill>
                <a:latin typeface="Arial" charset="0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Text" lastClr="000000"/>
                </a:solidFill>
                <a:latin typeface="Arial" charset="0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Text" lastClr="000000"/>
                </a:solidFill>
                <a:latin typeface="Arial" charset="0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ysClr val="windowText" lastClr="000000"/>
                </a:solidFill>
                <a:latin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ysClr val="windowText" lastClr="000000"/>
                </a:solidFill>
                <a:latin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ysClr val="windowText" lastClr="000000"/>
                </a:solidFill>
                <a:latin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ysClr val="windowText" lastClr="000000"/>
                </a:solidFill>
                <a:latin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ysClr val="windowText" lastClr="000000"/>
                </a:solidFill>
                <a:latin typeface="Arial" charset="0"/>
              </a:defRPr>
            </a:lvl9pPr>
          </a:lstStyle>
          <a:p>
            <a:pPr fontAlgn="auto">
              <a:spcBef>
                <a:spcPts val="0"/>
              </a:spcBef>
              <a:spcAft>
                <a:spcPts val="0"/>
              </a:spcAft>
              <a:defRPr/>
            </a:pPr>
            <a:r>
              <a:rPr lang="en-US" sz="1400">
                <a:latin typeface="Arial" pitchFamily="34" charset="0"/>
                <a:cs typeface="Arial" pitchFamily="34" charset="0"/>
              </a:rPr>
              <a:t>Financial Model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105112</xdr:colOff>
      <xdr:row>32</xdr:row>
      <xdr:rowOff>156939</xdr:rowOff>
    </xdr:from>
    <xdr:ext cx="1032334" cy="2165593"/>
    <xdr:sp macro="" textlink="">
      <xdr:nvSpPr>
        <xdr:cNvPr id="2" name="TextBox 1"/>
        <xdr:cNvSpPr txBox="1"/>
      </xdr:nvSpPr>
      <xdr:spPr>
        <a:xfrm>
          <a:off x="12011362" y="6376764"/>
          <a:ext cx="1032334" cy="216559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vert" wrap="none" lIns="0" tIns="91440" rIns="0" bIns="91440" rtlCol="0" anchor="t">
          <a:spAutoFit/>
        </a:bodyPr>
        <a:lstStyle/>
        <a:p>
          <a:r>
            <a:rPr lang="en-US" sz="1000">
              <a:latin typeface="Arial" pitchFamily="34" charset="0"/>
              <a:cs typeface="Arial" pitchFamily="34" charset="0"/>
            </a:rPr>
            <a:t>Florida</a:t>
          </a:r>
          <a:r>
            <a:rPr lang="en-US" sz="1000" baseline="0">
              <a:latin typeface="Arial" pitchFamily="34" charset="0"/>
              <a:cs typeface="Arial" pitchFamily="34" charset="0"/>
            </a:rPr>
            <a:t> Public Service Commission</a:t>
          </a:r>
        </a:p>
        <a:p>
          <a:r>
            <a:rPr lang="en-US" sz="1000" baseline="0">
              <a:latin typeface="Arial" pitchFamily="34" charset="0"/>
              <a:cs typeface="Arial" pitchFamily="34" charset="0"/>
            </a:rPr>
            <a:t>Docket No. 130140-EI</a:t>
          </a:r>
        </a:p>
        <a:p>
          <a:r>
            <a:rPr lang="en-US" sz="1000" baseline="0">
              <a:latin typeface="Arial" pitchFamily="34" charset="0"/>
              <a:cs typeface="Arial" pitchFamily="34" charset="0"/>
            </a:rPr>
            <a:t>GULF POWER COMPANY</a:t>
          </a:r>
        </a:p>
        <a:p>
          <a:r>
            <a:rPr lang="en-US" sz="1000" baseline="0">
              <a:latin typeface="Arial" pitchFamily="34" charset="0"/>
              <a:cs typeface="Arial" pitchFamily="34" charset="0"/>
            </a:rPr>
            <a:t>Witness: Susan D. Ritenour</a:t>
          </a:r>
        </a:p>
        <a:p>
          <a:r>
            <a:rPr lang="en-US" sz="1000" baseline="0">
              <a:latin typeface="Arial" pitchFamily="34" charset="0"/>
              <a:cs typeface="Arial" pitchFamily="34" charset="0"/>
            </a:rPr>
            <a:t>Exhibit No. _____ (SDR-1)</a:t>
          </a:r>
        </a:p>
        <a:p>
          <a:r>
            <a:rPr lang="en-US" sz="1000" baseline="0">
              <a:latin typeface="Arial" pitchFamily="34" charset="0"/>
              <a:cs typeface="Arial" pitchFamily="34" charset="0"/>
            </a:rPr>
            <a:t>Schedule 3</a:t>
          </a:r>
        </a:p>
        <a:p>
          <a:r>
            <a:rPr lang="en-US" sz="1000" baseline="0">
              <a:latin typeface="Arial" pitchFamily="34" charset="0"/>
              <a:cs typeface="Arial" pitchFamily="34" charset="0"/>
            </a:rPr>
            <a:t>Page 1 of 1</a:t>
          </a:r>
        </a:p>
      </xdr:txBody>
    </xdr:sp>
    <xdr:clientData/>
  </xdr:oneCellAnchor>
  <xdr:twoCellAnchor>
    <xdr:from>
      <xdr:col>0</xdr:col>
      <xdr:colOff>1251856</xdr:colOff>
      <xdr:row>41</xdr:row>
      <xdr:rowOff>136071</xdr:rowOff>
    </xdr:from>
    <xdr:to>
      <xdr:col>0</xdr:col>
      <xdr:colOff>1632856</xdr:colOff>
      <xdr:row>43</xdr:row>
      <xdr:rowOff>54429</xdr:rowOff>
    </xdr:to>
    <xdr:sp macro="" textlink="">
      <xdr:nvSpPr>
        <xdr:cNvPr id="3" name="TextBox 2"/>
        <xdr:cNvSpPr txBox="1"/>
      </xdr:nvSpPr>
      <xdr:spPr>
        <a:xfrm>
          <a:off x="1251856" y="8070396"/>
          <a:ext cx="381000" cy="29935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Yes</a:t>
          </a:r>
        </a:p>
      </xdr:txBody>
    </xdr:sp>
    <xdr:clientData/>
  </xdr:twoCellAnchor>
  <xdr:twoCellAnchor>
    <xdr:from>
      <xdr:col>0</xdr:col>
      <xdr:colOff>1945823</xdr:colOff>
      <xdr:row>27</xdr:row>
      <xdr:rowOff>27215</xdr:rowOff>
    </xdr:from>
    <xdr:to>
      <xdr:col>0</xdr:col>
      <xdr:colOff>2326823</xdr:colOff>
      <xdr:row>28</xdr:row>
      <xdr:rowOff>136073</xdr:rowOff>
    </xdr:to>
    <xdr:sp macro="" textlink="">
      <xdr:nvSpPr>
        <xdr:cNvPr id="4" name="TextBox 3"/>
        <xdr:cNvSpPr txBox="1"/>
      </xdr:nvSpPr>
      <xdr:spPr>
        <a:xfrm>
          <a:off x="1945823" y="5294540"/>
          <a:ext cx="381000" cy="29935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Yes</a:t>
          </a:r>
        </a:p>
      </xdr:txBody>
    </xdr:sp>
    <xdr:clientData/>
  </xdr:twoCellAnchor>
  <xdr:twoCellAnchor>
    <xdr:from>
      <xdr:col>0</xdr:col>
      <xdr:colOff>2000250</xdr:colOff>
      <xdr:row>37</xdr:row>
      <xdr:rowOff>190498</xdr:rowOff>
    </xdr:from>
    <xdr:to>
      <xdr:col>1</xdr:col>
      <xdr:colOff>0</xdr:colOff>
      <xdr:row>39</xdr:row>
      <xdr:rowOff>108856</xdr:rowOff>
    </xdr:to>
    <xdr:sp macro="" textlink="">
      <xdr:nvSpPr>
        <xdr:cNvPr id="5" name="TextBox 4"/>
        <xdr:cNvSpPr txBox="1"/>
      </xdr:nvSpPr>
      <xdr:spPr>
        <a:xfrm>
          <a:off x="2000250" y="7362823"/>
          <a:ext cx="381000" cy="29935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No</a:t>
          </a:r>
        </a:p>
      </xdr:txBody>
    </xdr:sp>
    <xdr:clientData/>
  </xdr:twoCellAnchor>
  <xdr:twoCellAnchor>
    <xdr:from>
      <xdr:col>0</xdr:col>
      <xdr:colOff>1143001</xdr:colOff>
      <xdr:row>32</xdr:row>
      <xdr:rowOff>54427</xdr:rowOff>
    </xdr:from>
    <xdr:to>
      <xdr:col>0</xdr:col>
      <xdr:colOff>1524001</xdr:colOff>
      <xdr:row>33</xdr:row>
      <xdr:rowOff>163285</xdr:rowOff>
    </xdr:to>
    <xdr:sp macro="" textlink="">
      <xdr:nvSpPr>
        <xdr:cNvPr id="6" name="TextBox 5"/>
        <xdr:cNvSpPr txBox="1"/>
      </xdr:nvSpPr>
      <xdr:spPr>
        <a:xfrm>
          <a:off x="1143001" y="6274252"/>
          <a:ext cx="381000" cy="29935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No</a:t>
          </a:r>
        </a:p>
      </xdr:txBody>
    </xdr:sp>
    <xdr:clientData/>
  </xdr:twoCellAnchor>
  <xdr:twoCellAnchor>
    <xdr:from>
      <xdr:col>1</xdr:col>
      <xdr:colOff>152402</xdr:colOff>
      <xdr:row>4</xdr:row>
      <xdr:rowOff>61669</xdr:rowOff>
    </xdr:from>
    <xdr:to>
      <xdr:col>1</xdr:col>
      <xdr:colOff>2106086</xdr:colOff>
      <xdr:row>6</xdr:row>
      <xdr:rowOff>136072</xdr:rowOff>
    </xdr:to>
    <xdr:sp macro="" textlink="">
      <xdr:nvSpPr>
        <xdr:cNvPr id="7" name="Flowchart: Process 6"/>
        <xdr:cNvSpPr/>
      </xdr:nvSpPr>
      <xdr:spPr>
        <a:xfrm>
          <a:off x="2533652" y="947494"/>
          <a:ext cx="1953684" cy="455403"/>
        </a:xfrm>
        <a:prstGeom prst="flowChartProcess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100"/>
            <a:t>Develop Budget Message</a:t>
          </a:r>
        </a:p>
      </xdr:txBody>
    </xdr:sp>
    <xdr:clientData/>
  </xdr:twoCellAnchor>
  <xdr:twoCellAnchor>
    <xdr:from>
      <xdr:col>2</xdr:col>
      <xdr:colOff>210154</xdr:colOff>
      <xdr:row>9</xdr:row>
      <xdr:rowOff>22679</xdr:rowOff>
    </xdr:from>
    <xdr:to>
      <xdr:col>2</xdr:col>
      <xdr:colOff>2115154</xdr:colOff>
      <xdr:row>11</xdr:row>
      <xdr:rowOff>122465</xdr:rowOff>
    </xdr:to>
    <xdr:sp macro="" textlink="">
      <xdr:nvSpPr>
        <xdr:cNvPr id="8" name="Flowchart: Process 7"/>
        <xdr:cNvSpPr/>
      </xdr:nvSpPr>
      <xdr:spPr>
        <a:xfrm>
          <a:off x="4972654" y="1861004"/>
          <a:ext cx="1905000" cy="480786"/>
        </a:xfrm>
        <a:prstGeom prst="flowChartProcess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100"/>
            <a:t>Receive Budget Message</a:t>
          </a:r>
        </a:p>
      </xdr:txBody>
    </xdr:sp>
    <xdr:clientData/>
  </xdr:twoCellAnchor>
  <xdr:twoCellAnchor>
    <xdr:from>
      <xdr:col>3</xdr:col>
      <xdr:colOff>270629</xdr:colOff>
      <xdr:row>12</xdr:row>
      <xdr:rowOff>96776</xdr:rowOff>
    </xdr:from>
    <xdr:to>
      <xdr:col>3</xdr:col>
      <xdr:colOff>2207379</xdr:colOff>
      <xdr:row>15</xdr:row>
      <xdr:rowOff>1</xdr:rowOff>
    </xdr:to>
    <xdr:sp macro="" textlink="">
      <xdr:nvSpPr>
        <xdr:cNvPr id="9" name="Flowchart: Process 8"/>
        <xdr:cNvSpPr/>
      </xdr:nvSpPr>
      <xdr:spPr>
        <a:xfrm>
          <a:off x="7414379" y="2506601"/>
          <a:ext cx="1936750" cy="474725"/>
        </a:xfrm>
        <a:prstGeom prst="flowChartProcess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100"/>
            <a:t>Receive Budget Message</a:t>
          </a:r>
        </a:p>
      </xdr:txBody>
    </xdr:sp>
    <xdr:clientData/>
  </xdr:twoCellAnchor>
  <xdr:twoCellAnchor>
    <xdr:from>
      <xdr:col>3</xdr:col>
      <xdr:colOff>241904</xdr:colOff>
      <xdr:row>17</xdr:row>
      <xdr:rowOff>111882</xdr:rowOff>
    </xdr:from>
    <xdr:to>
      <xdr:col>3</xdr:col>
      <xdr:colOff>2197101</xdr:colOff>
      <xdr:row>21</xdr:row>
      <xdr:rowOff>101299</xdr:rowOff>
    </xdr:to>
    <xdr:sp macro="" textlink="">
      <xdr:nvSpPr>
        <xdr:cNvPr id="10" name="Flowchart: Process 9"/>
        <xdr:cNvSpPr/>
      </xdr:nvSpPr>
      <xdr:spPr>
        <a:xfrm>
          <a:off x="7385654" y="3474207"/>
          <a:ext cx="1955197" cy="751417"/>
        </a:xfrm>
        <a:prstGeom prst="flowChartProcess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100"/>
            <a:t>Departmental</a:t>
          </a:r>
          <a:r>
            <a:rPr lang="en-US" sz="1100" baseline="0"/>
            <a:t> Budget Planning &amp; Input into Budget System </a:t>
          </a:r>
          <a:endParaRPr lang="en-US" sz="1100"/>
        </a:p>
      </xdr:txBody>
    </xdr:sp>
    <xdr:clientData/>
  </xdr:twoCellAnchor>
  <xdr:twoCellAnchor>
    <xdr:from>
      <xdr:col>0</xdr:col>
      <xdr:colOff>284236</xdr:colOff>
      <xdr:row>16</xdr:row>
      <xdr:rowOff>40826</xdr:rowOff>
    </xdr:from>
    <xdr:to>
      <xdr:col>0</xdr:col>
      <xdr:colOff>2013552</xdr:colOff>
      <xdr:row>21</xdr:row>
      <xdr:rowOff>29057</xdr:rowOff>
    </xdr:to>
    <xdr:sp macro="" textlink="">
      <xdr:nvSpPr>
        <xdr:cNvPr id="12" name="Flowchart: Process 11"/>
        <xdr:cNvSpPr/>
      </xdr:nvSpPr>
      <xdr:spPr>
        <a:xfrm>
          <a:off x="284236" y="3212651"/>
          <a:ext cx="1729316" cy="940731"/>
        </a:xfrm>
        <a:prstGeom prst="flowChartProcess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100"/>
            <a:t>Meet with</a:t>
          </a:r>
          <a:r>
            <a:rPr lang="en-US" sz="1100" baseline="0"/>
            <a:t> Direct Reports and Budget Coordinators for VP Area Review</a:t>
          </a:r>
          <a:endParaRPr lang="en-US" sz="1100"/>
        </a:p>
      </xdr:txBody>
    </xdr:sp>
    <xdr:clientData/>
  </xdr:twoCellAnchor>
  <xdr:twoCellAnchor>
    <xdr:from>
      <xdr:col>0</xdr:col>
      <xdr:colOff>163285</xdr:colOff>
      <xdr:row>24</xdr:row>
      <xdr:rowOff>86178</xdr:rowOff>
    </xdr:from>
    <xdr:to>
      <xdr:col>0</xdr:col>
      <xdr:colOff>1864179</xdr:colOff>
      <xdr:row>32</xdr:row>
      <xdr:rowOff>40824</xdr:rowOff>
    </xdr:to>
    <xdr:sp macro="" textlink="">
      <xdr:nvSpPr>
        <xdr:cNvPr id="13" name="Flowchart: Decision 12"/>
        <xdr:cNvSpPr/>
      </xdr:nvSpPr>
      <xdr:spPr>
        <a:xfrm>
          <a:off x="163285" y="4782003"/>
          <a:ext cx="1700894" cy="1478646"/>
        </a:xfrm>
        <a:prstGeom prst="flowChartDecision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100">
              <a:solidFill>
                <a:schemeClr val="tx1"/>
              </a:solidFill>
            </a:rPr>
            <a:t>Submitted Budget Approved</a:t>
          </a:r>
        </a:p>
      </xdr:txBody>
    </xdr:sp>
    <xdr:clientData/>
  </xdr:twoCellAnchor>
  <xdr:twoCellAnchor>
    <xdr:from>
      <xdr:col>1</xdr:col>
      <xdr:colOff>536726</xdr:colOff>
      <xdr:row>26</xdr:row>
      <xdr:rowOff>119442</xdr:rowOff>
    </xdr:from>
    <xdr:to>
      <xdr:col>1</xdr:col>
      <xdr:colOff>1690310</xdr:colOff>
      <xdr:row>30</xdr:row>
      <xdr:rowOff>12424</xdr:rowOff>
    </xdr:to>
    <xdr:sp macro="" textlink="">
      <xdr:nvSpPr>
        <xdr:cNvPr id="14" name="Flowchart: Process 13"/>
        <xdr:cNvSpPr/>
      </xdr:nvSpPr>
      <xdr:spPr>
        <a:xfrm>
          <a:off x="2917976" y="5196267"/>
          <a:ext cx="1153584" cy="654982"/>
        </a:xfrm>
        <a:prstGeom prst="flowChartProcess">
          <a:avLst/>
        </a:prstGeom>
        <a:noFill/>
        <a:ln>
          <a:solidFill>
            <a:schemeClr val="accent6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>
              <a:solidFill>
                <a:schemeClr val="tx1"/>
              </a:solidFill>
            </a:rPr>
            <a:t>Budget</a:t>
          </a:r>
          <a:r>
            <a:rPr lang="en-US" sz="1100" baseline="0">
              <a:solidFill>
                <a:schemeClr val="tx1"/>
              </a:solidFill>
            </a:rPr>
            <a:t> Consolidation</a:t>
          </a:r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176892</xdr:colOff>
      <xdr:row>35</xdr:row>
      <xdr:rowOff>167815</xdr:rowOff>
    </xdr:from>
    <xdr:to>
      <xdr:col>0</xdr:col>
      <xdr:colOff>1945819</xdr:colOff>
      <xdr:row>42</xdr:row>
      <xdr:rowOff>163286</xdr:rowOff>
    </xdr:to>
    <xdr:sp macro="" textlink="">
      <xdr:nvSpPr>
        <xdr:cNvPr id="15" name="Flowchart: Decision 14"/>
        <xdr:cNvSpPr/>
      </xdr:nvSpPr>
      <xdr:spPr>
        <a:xfrm>
          <a:off x="176892" y="6959140"/>
          <a:ext cx="1768927" cy="1328971"/>
        </a:xfrm>
        <a:prstGeom prst="flowChartDecision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>
            <a:lnSpc>
              <a:spcPts val="1100"/>
            </a:lnSpc>
          </a:pPr>
          <a:r>
            <a:rPr lang="en-US" sz="1100">
              <a:solidFill>
                <a:schemeClr val="tx1"/>
              </a:solidFill>
            </a:rPr>
            <a:t>Final Budget Approved</a:t>
          </a:r>
          <a:endParaRPr lang="en-US" sz="1100" baseline="0">
            <a:solidFill>
              <a:schemeClr val="tx1"/>
            </a:solidFill>
          </a:endParaRPr>
        </a:p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263072</xdr:colOff>
      <xdr:row>36</xdr:row>
      <xdr:rowOff>40822</xdr:rowOff>
    </xdr:from>
    <xdr:to>
      <xdr:col>4</xdr:col>
      <xdr:colOff>2163536</xdr:colOff>
      <xdr:row>39</xdr:row>
      <xdr:rowOff>189313</xdr:rowOff>
    </xdr:to>
    <xdr:sp macro="" textlink="">
      <xdr:nvSpPr>
        <xdr:cNvPr id="16" name="Flowchart: Process 15"/>
        <xdr:cNvSpPr/>
      </xdr:nvSpPr>
      <xdr:spPr>
        <a:xfrm>
          <a:off x="9788072" y="7022647"/>
          <a:ext cx="1900464" cy="719991"/>
        </a:xfrm>
        <a:prstGeom prst="flowChartProcess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100"/>
            <a:t>Resolve Discrepancies</a:t>
          </a:r>
        </a:p>
        <a:p>
          <a:pPr algn="ctr"/>
          <a:r>
            <a:rPr lang="en-US" sz="1100"/>
            <a:t>at</a:t>
          </a:r>
          <a:r>
            <a:rPr lang="en-US" sz="1100" baseline="0"/>
            <a:t> the VP Level</a:t>
          </a:r>
          <a:endParaRPr lang="en-US" sz="1100"/>
        </a:p>
      </xdr:txBody>
    </xdr:sp>
    <xdr:clientData/>
  </xdr:twoCellAnchor>
  <xdr:twoCellAnchor>
    <xdr:from>
      <xdr:col>4</xdr:col>
      <xdr:colOff>285749</xdr:colOff>
      <xdr:row>41</xdr:row>
      <xdr:rowOff>78620</xdr:rowOff>
    </xdr:from>
    <xdr:to>
      <xdr:col>4</xdr:col>
      <xdr:colOff>2122713</xdr:colOff>
      <xdr:row>44</xdr:row>
      <xdr:rowOff>68035</xdr:rowOff>
    </xdr:to>
    <xdr:sp macro="" textlink="">
      <xdr:nvSpPr>
        <xdr:cNvPr id="17" name="Flowchart: Process 16"/>
        <xdr:cNvSpPr/>
      </xdr:nvSpPr>
      <xdr:spPr>
        <a:xfrm>
          <a:off x="9810749" y="8012945"/>
          <a:ext cx="1836964" cy="560915"/>
        </a:xfrm>
        <a:prstGeom prst="flowChartProcess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100" baseline="0"/>
            <a:t>Issue Approved Budget</a:t>
          </a:r>
          <a:endParaRPr lang="en-US" sz="1100"/>
        </a:p>
      </xdr:txBody>
    </xdr:sp>
    <xdr:clientData/>
  </xdr:twoCellAnchor>
  <xdr:twoCellAnchor>
    <xdr:from>
      <xdr:col>0</xdr:col>
      <xdr:colOff>1026432</xdr:colOff>
      <xdr:row>21</xdr:row>
      <xdr:rowOff>29056</xdr:rowOff>
    </xdr:from>
    <xdr:to>
      <xdr:col>0</xdr:col>
      <xdr:colOff>1026432</xdr:colOff>
      <xdr:row>24</xdr:row>
      <xdr:rowOff>86177</xdr:rowOff>
    </xdr:to>
    <xdr:cxnSp macro="">
      <xdr:nvCxnSpPr>
        <xdr:cNvPr id="18" name="Straight Arrow Connector 17"/>
        <xdr:cNvCxnSpPr/>
      </xdr:nvCxnSpPr>
      <xdr:spPr>
        <a:xfrm rot="5400000">
          <a:off x="712121" y="4467692"/>
          <a:ext cx="628621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188984</xdr:colOff>
      <xdr:row>8</xdr:row>
      <xdr:rowOff>149687</xdr:rowOff>
    </xdr:from>
    <xdr:to>
      <xdr:col>4</xdr:col>
      <xdr:colOff>2136319</xdr:colOff>
      <xdr:row>12</xdr:row>
      <xdr:rowOff>181437</xdr:rowOff>
    </xdr:to>
    <xdr:sp macro="" textlink="">
      <xdr:nvSpPr>
        <xdr:cNvPr id="20" name="Flowchart: Process 19"/>
        <xdr:cNvSpPr/>
      </xdr:nvSpPr>
      <xdr:spPr>
        <a:xfrm>
          <a:off x="9713984" y="1797512"/>
          <a:ext cx="1947335" cy="793750"/>
        </a:xfrm>
        <a:prstGeom prst="flowChartProcess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100"/>
            <a:t>Review</a:t>
          </a:r>
          <a:r>
            <a:rPr lang="en-US" sz="1100" baseline="0"/>
            <a:t> and Issue </a:t>
          </a:r>
          <a:r>
            <a:rPr lang="en-US" sz="1100"/>
            <a:t>Budget Message</a:t>
          </a:r>
        </a:p>
        <a:p>
          <a:pPr algn="ctr"/>
          <a:endParaRPr lang="en-US" sz="1100"/>
        </a:p>
      </xdr:txBody>
    </xdr:sp>
    <xdr:clientData/>
  </xdr:twoCellAnchor>
  <xdr:twoCellAnchor>
    <xdr:from>
      <xdr:col>2</xdr:col>
      <xdr:colOff>2000249</xdr:colOff>
      <xdr:row>26</xdr:row>
      <xdr:rowOff>73335</xdr:rowOff>
    </xdr:from>
    <xdr:to>
      <xdr:col>3</xdr:col>
      <xdr:colOff>299358</xdr:colOff>
      <xdr:row>26</xdr:row>
      <xdr:rowOff>153462</xdr:rowOff>
    </xdr:to>
    <xdr:cxnSp macro="">
      <xdr:nvCxnSpPr>
        <xdr:cNvPr id="21" name="Straight Arrow Connector 20"/>
        <xdr:cNvCxnSpPr/>
      </xdr:nvCxnSpPr>
      <xdr:spPr>
        <a:xfrm rot="10800000">
          <a:off x="6762749" y="5150160"/>
          <a:ext cx="680359" cy="80127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2013553</xdr:colOff>
      <xdr:row>18</xdr:row>
      <xdr:rowOff>130192</xdr:rowOff>
    </xdr:from>
    <xdr:to>
      <xdr:col>2</xdr:col>
      <xdr:colOff>290286</xdr:colOff>
      <xdr:row>26</xdr:row>
      <xdr:rowOff>73334</xdr:rowOff>
    </xdr:to>
    <xdr:cxnSp macro="">
      <xdr:nvCxnSpPr>
        <xdr:cNvPr id="22" name="Straight Arrow Connector 21"/>
        <xdr:cNvCxnSpPr>
          <a:endCxn id="12" idx="3"/>
        </xdr:cNvCxnSpPr>
      </xdr:nvCxnSpPr>
      <xdr:spPr>
        <a:xfrm rot="10800000">
          <a:off x="2013553" y="3683017"/>
          <a:ext cx="3039233" cy="146714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1864179</xdr:colOff>
      <xdr:row>28</xdr:row>
      <xdr:rowOff>63501</xdr:rowOff>
    </xdr:from>
    <xdr:to>
      <xdr:col>1</xdr:col>
      <xdr:colOff>536726</xdr:colOff>
      <xdr:row>28</xdr:row>
      <xdr:rowOff>65933</xdr:rowOff>
    </xdr:to>
    <xdr:cxnSp macro="">
      <xdr:nvCxnSpPr>
        <xdr:cNvPr id="23" name="Straight Arrow Connector 22"/>
        <xdr:cNvCxnSpPr>
          <a:stCxn id="13" idx="3"/>
          <a:endCxn id="14" idx="1"/>
        </xdr:cNvCxnSpPr>
      </xdr:nvCxnSpPr>
      <xdr:spPr>
        <a:xfrm>
          <a:off x="1864179" y="5521326"/>
          <a:ext cx="1053797" cy="243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1013731</xdr:colOff>
      <xdr:row>29</xdr:row>
      <xdr:rowOff>13614</xdr:rowOff>
    </xdr:from>
    <xdr:to>
      <xdr:col>2</xdr:col>
      <xdr:colOff>1145266</xdr:colOff>
      <xdr:row>32</xdr:row>
      <xdr:rowOff>40824</xdr:rowOff>
    </xdr:to>
    <xdr:cxnSp macro="">
      <xdr:nvCxnSpPr>
        <xdr:cNvPr id="24" name="Elbow Connector 23"/>
        <xdr:cNvCxnSpPr>
          <a:stCxn id="13" idx="2"/>
        </xdr:cNvCxnSpPr>
      </xdr:nvCxnSpPr>
      <xdr:spPr>
        <a:xfrm rot="5400000" flipH="1" flipV="1">
          <a:off x="3161394" y="3514276"/>
          <a:ext cx="598710" cy="4894035"/>
        </a:xfrm>
        <a:prstGeom prst="bentConnector3">
          <a:avLst>
            <a:gd name="adj1" fmla="val -38182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1061357</xdr:colOff>
      <xdr:row>30</xdr:row>
      <xdr:rowOff>12423</xdr:rowOff>
    </xdr:from>
    <xdr:to>
      <xdr:col>1</xdr:col>
      <xdr:colOff>1113519</xdr:colOff>
      <xdr:row>35</xdr:row>
      <xdr:rowOff>167814</xdr:rowOff>
    </xdr:to>
    <xdr:cxnSp macro="">
      <xdr:nvCxnSpPr>
        <xdr:cNvPr id="25" name="Shape 92"/>
        <xdr:cNvCxnSpPr>
          <a:stCxn id="14" idx="2"/>
          <a:endCxn id="15" idx="0"/>
        </xdr:cNvCxnSpPr>
      </xdr:nvCxnSpPr>
      <xdr:spPr>
        <a:xfrm rot="5400000">
          <a:off x="1724117" y="5188488"/>
          <a:ext cx="1107891" cy="2433412"/>
        </a:xfrm>
        <a:prstGeom prst="bentConnector3">
          <a:avLst>
            <a:gd name="adj1" fmla="val 74564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221793</xdr:colOff>
      <xdr:row>40</xdr:row>
      <xdr:rowOff>68035</xdr:rowOff>
    </xdr:from>
    <xdr:to>
      <xdr:col>1</xdr:col>
      <xdr:colOff>2122711</xdr:colOff>
      <xdr:row>44</xdr:row>
      <xdr:rowOff>190500</xdr:rowOff>
    </xdr:to>
    <xdr:sp macro="" textlink="">
      <xdr:nvSpPr>
        <xdr:cNvPr id="26" name="Flowchart: Process 25"/>
        <xdr:cNvSpPr/>
      </xdr:nvSpPr>
      <xdr:spPr>
        <a:xfrm>
          <a:off x="2603043" y="7811860"/>
          <a:ext cx="1900918" cy="884465"/>
        </a:xfrm>
        <a:prstGeom prst="flowChartProcess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100"/>
            <a:t>Coordinate</a:t>
          </a:r>
          <a:r>
            <a:rPr lang="en-US" sz="1100" baseline="0"/>
            <a:t> and Document Changes made During the Approval Process</a:t>
          </a:r>
          <a:endParaRPr lang="en-US" sz="1100"/>
        </a:p>
      </xdr:txBody>
    </xdr:sp>
    <xdr:clientData/>
  </xdr:twoCellAnchor>
  <xdr:twoCellAnchor>
    <xdr:from>
      <xdr:col>0</xdr:col>
      <xdr:colOff>1945820</xdr:colOff>
      <xdr:row>39</xdr:row>
      <xdr:rowOff>40227</xdr:rowOff>
    </xdr:from>
    <xdr:to>
      <xdr:col>4</xdr:col>
      <xdr:colOff>263072</xdr:colOff>
      <xdr:row>39</xdr:row>
      <xdr:rowOff>40227</xdr:rowOff>
    </xdr:to>
    <xdr:cxnSp macro="">
      <xdr:nvCxnSpPr>
        <xdr:cNvPr id="27" name="Straight Arrow Connector 26"/>
        <xdr:cNvCxnSpPr/>
      </xdr:nvCxnSpPr>
      <xdr:spPr>
        <a:xfrm flipV="1">
          <a:off x="1945820" y="7593552"/>
          <a:ext cx="7842252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2122711</xdr:colOff>
      <xdr:row>42</xdr:row>
      <xdr:rowOff>157401</xdr:rowOff>
    </xdr:from>
    <xdr:to>
      <xdr:col>4</xdr:col>
      <xdr:colOff>285749</xdr:colOff>
      <xdr:row>42</xdr:row>
      <xdr:rowOff>168578</xdr:rowOff>
    </xdr:to>
    <xdr:cxnSp macro="">
      <xdr:nvCxnSpPr>
        <xdr:cNvPr id="28" name="Straight Arrow Connector 27"/>
        <xdr:cNvCxnSpPr>
          <a:stCxn id="26" idx="3"/>
          <a:endCxn id="17" idx="1"/>
        </xdr:cNvCxnSpPr>
      </xdr:nvCxnSpPr>
      <xdr:spPr>
        <a:xfrm>
          <a:off x="4503961" y="8282226"/>
          <a:ext cx="5306788" cy="11177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1184577</xdr:colOff>
      <xdr:row>14</xdr:row>
      <xdr:rowOff>190499</xdr:rowOff>
    </xdr:from>
    <xdr:to>
      <xdr:col>3</xdr:col>
      <xdr:colOff>1184577</xdr:colOff>
      <xdr:row>17</xdr:row>
      <xdr:rowOff>111880</xdr:rowOff>
    </xdr:to>
    <xdr:cxnSp macro="">
      <xdr:nvCxnSpPr>
        <xdr:cNvPr id="29" name="Straight Arrow Connector 28"/>
        <xdr:cNvCxnSpPr>
          <a:endCxn id="10" idx="0"/>
        </xdr:cNvCxnSpPr>
      </xdr:nvCxnSpPr>
      <xdr:spPr>
        <a:xfrm rot="16200000" flipH="1">
          <a:off x="8081886" y="3227765"/>
          <a:ext cx="492881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2115154</xdr:colOff>
      <xdr:row>10</xdr:row>
      <xdr:rowOff>165562</xdr:rowOff>
    </xdr:from>
    <xdr:to>
      <xdr:col>4</xdr:col>
      <xdr:colOff>188984</xdr:colOff>
      <xdr:row>10</xdr:row>
      <xdr:rowOff>165562</xdr:rowOff>
    </xdr:to>
    <xdr:cxnSp macro="">
      <xdr:nvCxnSpPr>
        <xdr:cNvPr id="30" name="Straight Arrow Connector 29"/>
        <xdr:cNvCxnSpPr>
          <a:stCxn id="20" idx="1"/>
          <a:endCxn id="8" idx="3"/>
        </xdr:cNvCxnSpPr>
      </xdr:nvCxnSpPr>
      <xdr:spPr>
        <a:xfrm rot="10800000">
          <a:off x="6877654" y="2194387"/>
          <a:ext cx="283633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1170215</xdr:colOff>
      <xdr:row>10</xdr:row>
      <xdr:rowOff>149678</xdr:rowOff>
    </xdr:from>
    <xdr:to>
      <xdr:col>3</xdr:col>
      <xdr:colOff>1170215</xdr:colOff>
      <xdr:row>12</xdr:row>
      <xdr:rowOff>96775</xdr:rowOff>
    </xdr:to>
    <xdr:cxnSp macro="">
      <xdr:nvCxnSpPr>
        <xdr:cNvPr id="31" name="Straight Arrow Connector 30"/>
        <xdr:cNvCxnSpPr/>
      </xdr:nvCxnSpPr>
      <xdr:spPr>
        <a:xfrm rot="16200000" flipH="1">
          <a:off x="8149916" y="2342552"/>
          <a:ext cx="328097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1149805</xdr:colOff>
      <xdr:row>21</xdr:row>
      <xdr:rowOff>101299</xdr:rowOff>
    </xdr:from>
    <xdr:to>
      <xdr:col>3</xdr:col>
      <xdr:colOff>1219504</xdr:colOff>
      <xdr:row>24</xdr:row>
      <xdr:rowOff>61992</xdr:rowOff>
    </xdr:to>
    <xdr:cxnSp macro="">
      <xdr:nvCxnSpPr>
        <xdr:cNvPr id="32" name="Straight Arrow Connector 31"/>
        <xdr:cNvCxnSpPr>
          <a:stCxn id="10" idx="2"/>
        </xdr:cNvCxnSpPr>
      </xdr:nvCxnSpPr>
      <xdr:spPr>
        <a:xfrm rot="5400000">
          <a:off x="8062308" y="4456871"/>
          <a:ext cx="532193" cy="69699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1048561</xdr:colOff>
      <xdr:row>42</xdr:row>
      <xdr:rowOff>157401</xdr:rowOff>
    </xdr:from>
    <xdr:to>
      <xdr:col>1</xdr:col>
      <xdr:colOff>221791</xdr:colOff>
      <xdr:row>42</xdr:row>
      <xdr:rowOff>157401</xdr:rowOff>
    </xdr:to>
    <xdr:cxnSp macro="">
      <xdr:nvCxnSpPr>
        <xdr:cNvPr id="33" name="Straight Arrow Connector 32"/>
        <xdr:cNvCxnSpPr>
          <a:stCxn id="15" idx="2"/>
          <a:endCxn id="26" idx="1"/>
        </xdr:cNvCxnSpPr>
      </xdr:nvCxnSpPr>
      <xdr:spPr>
        <a:xfrm rot="5400000" flipH="1" flipV="1">
          <a:off x="1825801" y="7504986"/>
          <a:ext cx="0" cy="155448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1510394</xdr:colOff>
      <xdr:row>37</xdr:row>
      <xdr:rowOff>68036</xdr:rowOff>
    </xdr:from>
    <xdr:to>
      <xdr:col>4</xdr:col>
      <xdr:colOff>244928</xdr:colOff>
      <xdr:row>37</xdr:row>
      <xdr:rowOff>71846</xdr:rowOff>
    </xdr:to>
    <xdr:cxnSp macro="">
      <xdr:nvCxnSpPr>
        <xdr:cNvPr id="34" name="Straight Arrow Connector 33"/>
        <xdr:cNvCxnSpPr/>
      </xdr:nvCxnSpPr>
      <xdr:spPr>
        <a:xfrm rot="10800000" flipV="1">
          <a:off x="1510394" y="7240361"/>
          <a:ext cx="8259534" cy="381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2106086</xdr:colOff>
      <xdr:row>5</xdr:row>
      <xdr:rowOff>98871</xdr:rowOff>
    </xdr:from>
    <xdr:to>
      <xdr:col>4</xdr:col>
      <xdr:colOff>1162652</xdr:colOff>
      <xdr:row>8</xdr:row>
      <xdr:rowOff>149687</xdr:rowOff>
    </xdr:to>
    <xdr:cxnSp macro="">
      <xdr:nvCxnSpPr>
        <xdr:cNvPr id="35" name="Elbow Connector 34"/>
        <xdr:cNvCxnSpPr>
          <a:stCxn id="7" idx="3"/>
          <a:endCxn id="20" idx="0"/>
        </xdr:cNvCxnSpPr>
      </xdr:nvCxnSpPr>
      <xdr:spPr>
        <a:xfrm>
          <a:off x="4487336" y="1175196"/>
          <a:ext cx="6200316" cy="622316"/>
        </a:xfrm>
        <a:prstGeom prst="bentConnector2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285750</xdr:colOff>
      <xdr:row>24</xdr:row>
      <xdr:rowOff>19050</xdr:rowOff>
    </xdr:from>
    <xdr:to>
      <xdr:col>2</xdr:col>
      <xdr:colOff>1986643</xdr:colOff>
      <xdr:row>29</xdr:row>
      <xdr:rowOff>11487</xdr:rowOff>
    </xdr:to>
    <xdr:sp macro="" textlink="">
      <xdr:nvSpPr>
        <xdr:cNvPr id="39" name="Flowchart: Process 38"/>
        <xdr:cNvSpPr/>
      </xdr:nvSpPr>
      <xdr:spPr>
        <a:xfrm>
          <a:off x="5048250" y="4714875"/>
          <a:ext cx="1700893" cy="944937"/>
        </a:xfrm>
        <a:prstGeom prst="flowChartProcess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/>
            <a:t>By VP - Meet with Direct Reports to review</a:t>
          </a:r>
          <a:r>
            <a:rPr lang="en-US" baseline="0"/>
            <a:t> Budget by Planning Unit and Set Priorities</a:t>
          </a:r>
          <a:endParaRPr lang="en-US"/>
        </a:p>
      </xdr:txBody>
    </xdr:sp>
    <xdr:clientData/>
  </xdr:twoCellAnchor>
  <xdr:twoCellAnchor>
    <xdr:from>
      <xdr:col>3</xdr:col>
      <xdr:colOff>333375</xdr:colOff>
      <xdr:row>24</xdr:row>
      <xdr:rowOff>66675</xdr:rowOff>
    </xdr:from>
    <xdr:to>
      <xdr:col>3</xdr:col>
      <xdr:colOff>2043338</xdr:colOff>
      <xdr:row>29</xdr:row>
      <xdr:rowOff>137735</xdr:rowOff>
    </xdr:to>
    <xdr:sp macro="" textlink="">
      <xdr:nvSpPr>
        <xdr:cNvPr id="40" name="Flowchart: Process 39"/>
        <xdr:cNvSpPr/>
      </xdr:nvSpPr>
      <xdr:spPr>
        <a:xfrm>
          <a:off x="7477125" y="4762500"/>
          <a:ext cx="1709963" cy="1023560"/>
        </a:xfrm>
        <a:prstGeom prst="flowChartProcess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100"/>
            <a:t>By VP - Meet with Functional</a:t>
          </a:r>
          <a:r>
            <a:rPr lang="en-US" sz="1100" baseline="0"/>
            <a:t> Managers to Review Budget by Planning Unit and Set Priorities</a:t>
          </a:r>
        </a:p>
        <a:p>
          <a:pPr algn="ctr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1987550</xdr:colOff>
      <xdr:row>49</xdr:row>
      <xdr:rowOff>73019</xdr:rowOff>
    </xdr:to>
    <xdr:grpSp>
      <xdr:nvGrpSpPr>
        <xdr:cNvPr id="117" name="Group 116"/>
        <xdr:cNvGrpSpPr>
          <a:grpSpLocks/>
        </xdr:cNvGrpSpPr>
      </xdr:nvGrpSpPr>
      <xdr:grpSpPr bwMode="auto">
        <a:xfrm flipH="1">
          <a:off x="0" y="1098804"/>
          <a:ext cx="6315329" cy="7604627"/>
          <a:chOff x="1016000" y="1111250"/>
          <a:chExt cx="6308725" cy="8353424"/>
        </a:xfrm>
      </xdr:grpSpPr>
      <xdr:sp macro="" textlink="">
        <xdr:nvSpPr>
          <xdr:cNvPr id="118" name="Text Box 43"/>
          <xdr:cNvSpPr txBox="1">
            <a:spLocks noChangeArrowheads="1"/>
          </xdr:cNvSpPr>
        </xdr:nvSpPr>
        <xdr:spPr bwMode="auto">
          <a:xfrm>
            <a:off x="1016000" y="1111250"/>
            <a:ext cx="6229350" cy="53181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270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square" lIns="101872" tIns="50936" rIns="101872" bIns="50936" anchor="ctr" anchorCtr="1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1pPr>
            <a:lvl2pPr marL="481013" indent="-23813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2pPr>
            <a:lvl3pPr marL="963613" indent="-49213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3pPr>
            <a:lvl4pPr marL="1444625" indent="-73025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4pPr>
            <a:lvl5pPr marL="1927225" indent="-98425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5pPr>
            <a:lvl6pPr marL="22860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6pPr>
            <a:lvl7pPr marL="27432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7pPr>
            <a:lvl8pPr marL="32004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8pPr>
            <a:lvl9pPr marL="36576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9pPr>
          </a:lstStyle>
          <a:p>
            <a:pPr>
              <a:spcBef>
                <a:spcPct val="50000"/>
              </a:spcBef>
            </a:pPr>
            <a:r>
              <a:rPr lang="en-US" sz="2400" b="1">
                <a:latin typeface="Arial" charset="0"/>
                <a:cs typeface="Arial" charset="0"/>
              </a:rPr>
              <a:t>Gulf Power Financial Model Flowchart</a:t>
            </a:r>
          </a:p>
        </xdr:txBody>
      </xdr:sp>
      <xdr:sp macro="" textlink="">
        <xdr:nvSpPr>
          <xdr:cNvPr id="119" name="Text Box 26"/>
          <xdr:cNvSpPr txBox="1">
            <a:spLocks noChangeArrowheads="1"/>
          </xdr:cNvSpPr>
        </xdr:nvSpPr>
        <xdr:spPr bwMode="auto">
          <a:xfrm rot="5400000">
            <a:off x="-127547" y="2728310"/>
            <a:ext cx="3017422" cy="730328"/>
          </a:xfrm>
          <a:prstGeom prst="flowChartManualOperation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wrap="square" lIns="101872" tIns="50936" rIns="101872" bIns="50936" anchor="ctr" anchorCtr="1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1pPr>
            <a:lvl2pPr marL="481013" indent="-23813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2pPr>
            <a:lvl3pPr marL="963613" indent="-49213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3pPr>
            <a:lvl4pPr marL="1444625" indent="-73025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4pPr>
            <a:lvl5pPr marL="1927225" indent="-98425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5pPr>
            <a:lvl6pPr marL="22860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6pPr>
            <a:lvl7pPr marL="27432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7pPr>
            <a:lvl8pPr marL="32004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8pPr>
            <a:lvl9pPr marL="36576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9pPr>
          </a:lstStyle>
          <a:p>
            <a:pPr algn="ctr" defTabSz="1018901" eaLnBrk="0" hangingPunct="0">
              <a:spcBef>
                <a:spcPct val="50000"/>
              </a:spcBef>
              <a:defRPr/>
            </a:pPr>
            <a:r>
              <a:rPr lang="en-US" sz="1400">
                <a:latin typeface="Arial" pitchFamily="34" charset="0"/>
                <a:cs typeface="Arial" pitchFamily="34" charset="0"/>
              </a:rPr>
              <a:t>Input or Developed by Corporate Planning</a:t>
            </a:r>
          </a:p>
        </xdr:txBody>
      </xdr:sp>
      <xdr:sp macro="" textlink="">
        <xdr:nvSpPr>
          <xdr:cNvPr id="120" name="Text Box 42"/>
          <xdr:cNvSpPr txBox="1">
            <a:spLocks noChangeArrowheads="1"/>
          </xdr:cNvSpPr>
        </xdr:nvSpPr>
        <xdr:spPr bwMode="auto">
          <a:xfrm flipH="1">
            <a:off x="1790704" y="4168751"/>
            <a:ext cx="1371600" cy="457200"/>
          </a:xfrm>
          <a:prstGeom prst="snip2DiagRect">
            <a:avLst/>
          </a:prstGeom>
          <a:noFill/>
          <a:ln w="12700" cap="flat" cmpd="sng" algn="ctr">
            <a:solidFill>
              <a:srgbClr val="000000"/>
            </a:solidFill>
            <a:prstDash val="solid"/>
            <a:headEnd/>
            <a:tailEnd/>
          </a:ln>
          <a:effectLst/>
          <a:scene3d>
            <a:camera prst="orthographicFront"/>
            <a:lightRig rig="threePt" dir="t"/>
          </a:scene3d>
          <a:sp3d>
            <a:bevelT prst="relaxedInset"/>
          </a:sp3d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wrap="square" lIns="0" tIns="0" rIns="0" bIns="0" anchor="ctr" anchorCtr="1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/>
              </a:defRPr>
            </a:lvl1pPr>
            <a:lvl2pPr marL="481013" indent="-23813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/>
              </a:defRPr>
            </a:lvl2pPr>
            <a:lvl3pPr marL="963613" indent="-49213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/>
              </a:defRPr>
            </a:lvl3pPr>
            <a:lvl4pPr marL="1444625" indent="-73025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/>
              </a:defRPr>
            </a:lvl4pPr>
            <a:lvl5pPr marL="1927225" indent="-98425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/>
              </a:defRPr>
            </a:lvl5pPr>
            <a:lvl6pPr marL="22860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/>
              </a:defRPr>
            </a:lvl6pPr>
            <a:lvl7pPr marL="27432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/>
              </a:defRPr>
            </a:lvl7pPr>
            <a:lvl8pPr marL="32004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/>
              </a:defRPr>
            </a:lvl8pPr>
            <a:lvl9pPr marL="36576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/>
              </a:defRPr>
            </a:lvl9pPr>
          </a:lstStyle>
          <a:p>
            <a:pPr algn="ctr" defTabSz="1018901" eaLnBrk="0" hangingPunct="0">
              <a:spcBef>
                <a:spcPct val="50000"/>
              </a:spcBef>
              <a:defRPr/>
            </a:pPr>
            <a:r>
              <a:rPr lang="en-US" sz="1000">
                <a:latin typeface="Arial" pitchFamily="34" charset="0"/>
                <a:cs typeface="Arial" pitchFamily="34" charset="0"/>
              </a:rPr>
              <a:t>Interchange Budget</a:t>
            </a:r>
          </a:p>
        </xdr:txBody>
      </xdr:sp>
      <xdr:sp macro="" textlink="">
        <xdr:nvSpPr>
          <xdr:cNvPr id="121" name="Text Box 38"/>
          <xdr:cNvSpPr txBox="1">
            <a:spLocks noChangeArrowheads="1"/>
          </xdr:cNvSpPr>
        </xdr:nvSpPr>
        <xdr:spPr bwMode="auto">
          <a:xfrm flipH="1">
            <a:off x="1801672" y="2094899"/>
            <a:ext cx="1371600" cy="457200"/>
          </a:xfrm>
          <a:prstGeom prst="snip2Diag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  <a:scene3d>
            <a:camera prst="orthographicFront"/>
            <a:lightRig rig="threePt" dir="t"/>
          </a:scene3d>
          <a:sp3d>
            <a:bevelT prst="relaxedInset"/>
          </a:sp3d>
        </xdr:spPr>
        <xdr:txBody>
          <a:bodyPr wrap="square" lIns="0" tIns="0" rIns="0" bIns="0" anchor="ctr" anchorCtr="1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1pPr>
            <a:lvl2pPr marL="481013" indent="-23813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2pPr>
            <a:lvl3pPr marL="963613" indent="-49213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3pPr>
            <a:lvl4pPr marL="1444625" indent="-73025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4pPr>
            <a:lvl5pPr marL="1927225" indent="-98425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5pPr>
            <a:lvl6pPr marL="22860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6pPr>
            <a:lvl7pPr marL="27432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7pPr>
            <a:lvl8pPr marL="32004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8pPr>
            <a:lvl9pPr marL="36576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9pPr>
          </a:lstStyle>
          <a:p>
            <a:pPr algn="ctr" defTabSz="1018901" eaLnBrk="0" hangingPunct="0">
              <a:spcBef>
                <a:spcPct val="50000"/>
              </a:spcBef>
              <a:defRPr/>
            </a:pPr>
            <a:r>
              <a:rPr lang="en-US" sz="1000">
                <a:latin typeface="Arial" pitchFamily="34" charset="0"/>
                <a:cs typeface="Arial" pitchFamily="34" charset="0"/>
              </a:rPr>
              <a:t>Projected Constr. Expend. By Month, Year, Function</a:t>
            </a:r>
          </a:p>
        </xdr:txBody>
      </xdr:sp>
      <xdr:sp macro="" textlink="">
        <xdr:nvSpPr>
          <xdr:cNvPr id="122" name="Text Box 37"/>
          <xdr:cNvSpPr txBox="1">
            <a:spLocks noChangeArrowheads="1"/>
          </xdr:cNvSpPr>
        </xdr:nvSpPr>
        <xdr:spPr bwMode="auto">
          <a:xfrm flipH="1">
            <a:off x="1806732" y="1572780"/>
            <a:ext cx="1371600" cy="457200"/>
          </a:xfrm>
          <a:prstGeom prst="snip2DiagRect">
            <a:avLst/>
          </a:prstGeom>
          <a:noFill/>
          <a:ln w="12700" cap="flat" cmpd="sng" algn="ctr">
            <a:solidFill>
              <a:srgbClr val="000000"/>
            </a:solidFill>
            <a:prstDash val="solid"/>
            <a:headEnd/>
            <a:tailEnd/>
          </a:ln>
          <a:effectLst/>
          <a:scene3d>
            <a:camera prst="orthographicFront"/>
            <a:lightRig rig="threePt" dir="t"/>
          </a:scene3d>
          <a:sp3d>
            <a:bevelT prst="relaxedInset"/>
          </a:sp3d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wrap="square" lIns="0" tIns="0" rIns="0" bIns="0" anchor="ctr" anchorCtr="1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/>
              </a:defRPr>
            </a:lvl1pPr>
            <a:lvl2pPr marL="481013" indent="-23813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/>
              </a:defRPr>
            </a:lvl2pPr>
            <a:lvl3pPr marL="963613" indent="-49213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/>
              </a:defRPr>
            </a:lvl3pPr>
            <a:lvl4pPr marL="1444625" indent="-73025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/>
              </a:defRPr>
            </a:lvl4pPr>
            <a:lvl5pPr marL="1927225" indent="-98425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/>
              </a:defRPr>
            </a:lvl5pPr>
            <a:lvl6pPr marL="22860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/>
              </a:defRPr>
            </a:lvl6pPr>
            <a:lvl7pPr marL="27432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/>
              </a:defRPr>
            </a:lvl7pPr>
            <a:lvl8pPr marL="32004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/>
              </a:defRPr>
            </a:lvl8pPr>
            <a:lvl9pPr marL="36576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/>
              </a:defRPr>
            </a:lvl9pPr>
          </a:lstStyle>
          <a:p>
            <a:pPr algn="ctr" defTabSz="1018901" eaLnBrk="0" hangingPunct="0">
              <a:spcBef>
                <a:spcPct val="50000"/>
              </a:spcBef>
              <a:defRPr/>
            </a:pPr>
            <a:r>
              <a:rPr lang="en-US" sz="1000">
                <a:latin typeface="Arial" pitchFamily="34" charset="0"/>
                <a:cs typeface="Arial" pitchFamily="34" charset="0"/>
              </a:rPr>
              <a:t>Projected Plant-in-Service, Retirements, Net Salvage</a:t>
            </a:r>
          </a:p>
        </xdr:txBody>
      </xdr:sp>
      <xdr:sp macro="" textlink="">
        <xdr:nvSpPr>
          <xdr:cNvPr id="123" name="Text Box 39"/>
          <xdr:cNvSpPr txBox="1">
            <a:spLocks noChangeArrowheads="1"/>
          </xdr:cNvSpPr>
        </xdr:nvSpPr>
        <xdr:spPr bwMode="auto">
          <a:xfrm flipH="1">
            <a:off x="1801672" y="2613362"/>
            <a:ext cx="1371600" cy="457200"/>
          </a:xfrm>
          <a:prstGeom prst="snip2Diag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  <a:scene3d>
            <a:camera prst="orthographicFront"/>
            <a:lightRig rig="threePt" dir="t"/>
          </a:scene3d>
          <a:sp3d>
            <a:bevelT prst="relaxedInset"/>
          </a:sp3d>
        </xdr:spPr>
        <xdr:txBody>
          <a:bodyPr wrap="square" lIns="0" tIns="0" rIns="0" bIns="0" anchor="ctr" anchorCtr="1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1pPr>
            <a:lvl2pPr marL="481013" indent="-23813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2pPr>
            <a:lvl3pPr marL="963613" indent="-49213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3pPr>
            <a:lvl4pPr marL="1444625" indent="-73025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4pPr>
            <a:lvl5pPr marL="1927225" indent="-98425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5pPr>
            <a:lvl6pPr marL="22860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6pPr>
            <a:lvl7pPr marL="27432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7pPr>
            <a:lvl8pPr marL="32004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8pPr>
            <a:lvl9pPr marL="36576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9pPr>
          </a:lstStyle>
          <a:p>
            <a:pPr algn="ctr" defTabSz="1018901" eaLnBrk="0" hangingPunct="0">
              <a:spcBef>
                <a:spcPct val="50000"/>
              </a:spcBef>
              <a:defRPr/>
            </a:pPr>
            <a:r>
              <a:rPr lang="en-US" sz="1000">
                <a:latin typeface="Arial" pitchFamily="34" charset="0"/>
                <a:cs typeface="Arial" pitchFamily="34" charset="0"/>
              </a:rPr>
              <a:t>Balance Sheet Misc. Accounts</a:t>
            </a:r>
          </a:p>
        </xdr:txBody>
      </xdr:sp>
      <xdr:sp macro="" textlink="">
        <xdr:nvSpPr>
          <xdr:cNvPr id="124" name="Text Box 40"/>
          <xdr:cNvSpPr txBox="1">
            <a:spLocks noChangeArrowheads="1"/>
          </xdr:cNvSpPr>
        </xdr:nvSpPr>
        <xdr:spPr bwMode="auto">
          <a:xfrm flipH="1">
            <a:off x="1790704" y="3131825"/>
            <a:ext cx="1371600" cy="457200"/>
          </a:xfrm>
          <a:prstGeom prst="snip2Diag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  <a:scene3d>
            <a:camera prst="orthographicFront"/>
            <a:lightRig rig="threePt" dir="t"/>
          </a:scene3d>
          <a:sp3d>
            <a:bevelT prst="relaxedInset"/>
          </a:sp3d>
        </xdr:spPr>
        <xdr:txBody>
          <a:bodyPr wrap="square" lIns="0" tIns="0" rIns="0" bIns="0" anchor="ctr" anchorCtr="1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1pPr>
            <a:lvl2pPr marL="481013" indent="-23813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2pPr>
            <a:lvl3pPr marL="963613" indent="-49213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3pPr>
            <a:lvl4pPr marL="1444625" indent="-73025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4pPr>
            <a:lvl5pPr marL="1927225" indent="-98425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5pPr>
            <a:lvl6pPr marL="22860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6pPr>
            <a:lvl7pPr marL="27432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7pPr>
            <a:lvl8pPr marL="32004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8pPr>
            <a:lvl9pPr marL="36576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9pPr>
          </a:lstStyle>
          <a:p>
            <a:pPr algn="ctr" defTabSz="1018901" eaLnBrk="0" hangingPunct="0">
              <a:spcBef>
                <a:spcPct val="50000"/>
              </a:spcBef>
              <a:defRPr/>
            </a:pPr>
            <a:r>
              <a:rPr lang="en-US" sz="1000">
                <a:latin typeface="Arial" pitchFamily="34" charset="0"/>
                <a:cs typeface="Arial" pitchFamily="34" charset="0"/>
              </a:rPr>
              <a:t>Financial Assumptions</a:t>
            </a:r>
          </a:p>
        </xdr:txBody>
      </xdr:sp>
      <xdr:sp macro="" textlink="">
        <xdr:nvSpPr>
          <xdr:cNvPr id="125" name="Text Box 41"/>
          <xdr:cNvSpPr txBox="1">
            <a:spLocks noChangeArrowheads="1"/>
          </xdr:cNvSpPr>
        </xdr:nvSpPr>
        <xdr:spPr bwMode="auto">
          <a:xfrm flipH="1">
            <a:off x="1801672" y="3646632"/>
            <a:ext cx="1371600" cy="457200"/>
          </a:xfrm>
          <a:prstGeom prst="snip2DiagRect">
            <a:avLst/>
          </a:prstGeom>
          <a:noFill/>
          <a:ln w="12700" cap="flat" cmpd="sng" algn="ctr">
            <a:solidFill>
              <a:srgbClr val="000000"/>
            </a:solidFill>
            <a:prstDash val="solid"/>
            <a:headEnd/>
            <a:tailEnd/>
          </a:ln>
          <a:effectLst/>
          <a:scene3d>
            <a:camera prst="orthographicFront"/>
            <a:lightRig rig="threePt" dir="t"/>
          </a:scene3d>
          <a:sp3d>
            <a:bevelT prst="relaxedInset"/>
          </a:sp3d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wrap="square" lIns="0" tIns="0" rIns="0" bIns="0" anchor="ctr" anchorCtr="1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/>
              </a:defRPr>
            </a:lvl1pPr>
            <a:lvl2pPr marL="481013" indent="-23813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/>
              </a:defRPr>
            </a:lvl2pPr>
            <a:lvl3pPr marL="963613" indent="-49213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/>
              </a:defRPr>
            </a:lvl3pPr>
            <a:lvl4pPr marL="1444625" indent="-73025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/>
              </a:defRPr>
            </a:lvl4pPr>
            <a:lvl5pPr marL="1927225" indent="-98425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/>
              </a:defRPr>
            </a:lvl5pPr>
            <a:lvl6pPr marL="22860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/>
              </a:defRPr>
            </a:lvl6pPr>
            <a:lvl7pPr marL="27432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/>
              </a:defRPr>
            </a:lvl7pPr>
            <a:lvl8pPr marL="32004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/>
              </a:defRPr>
            </a:lvl8pPr>
            <a:lvl9pPr marL="36576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/>
              </a:defRPr>
            </a:lvl9pPr>
          </a:lstStyle>
          <a:p>
            <a:pPr algn="ctr" defTabSz="1018901" eaLnBrk="0" hangingPunct="0">
              <a:spcBef>
                <a:spcPct val="50000"/>
              </a:spcBef>
              <a:defRPr/>
            </a:pPr>
            <a:r>
              <a:rPr lang="en-US" sz="1000">
                <a:latin typeface="Arial" pitchFamily="34" charset="0"/>
                <a:cs typeface="Arial" pitchFamily="34" charset="0"/>
              </a:rPr>
              <a:t>Fuel  Budget</a:t>
            </a:r>
          </a:p>
        </xdr:txBody>
      </xdr:sp>
      <xdr:sp macro="" textlink="">
        <xdr:nvSpPr>
          <xdr:cNvPr id="126" name="Text Box 84"/>
          <xdr:cNvSpPr>
            <a:spLocks noChangeArrowheads="1"/>
          </xdr:cNvSpPr>
        </xdr:nvSpPr>
        <xdr:spPr bwMode="auto">
          <a:xfrm>
            <a:off x="3195638" y="1579563"/>
            <a:ext cx="2743200" cy="914400"/>
          </a:xfrm>
          <a:prstGeom prst="notchedRightArrow">
            <a:avLst>
              <a:gd name="adj1" fmla="val 50000"/>
              <a:gd name="adj2" fmla="val 50000"/>
            </a:avLst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wrap="square" lIns="101872" tIns="50936" rIns="101872" bIns="50936" anchor="ctr" anchorCtr="1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1pPr>
            <a:lvl2pPr marL="481013" indent="-23813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2pPr>
            <a:lvl3pPr marL="963613" indent="-49213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3pPr>
            <a:lvl4pPr marL="1444625" indent="-73025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4pPr>
            <a:lvl5pPr marL="1927225" indent="-98425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5pPr>
            <a:lvl6pPr marL="22860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6pPr>
            <a:lvl7pPr marL="27432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7pPr>
            <a:lvl8pPr marL="32004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8pPr>
            <a:lvl9pPr marL="36576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9pPr>
          </a:lstStyle>
          <a:p>
            <a:pPr algn="ctr" defTabSz="1017588" eaLnBrk="0" hangingPunct="0">
              <a:spcBef>
                <a:spcPct val="50000"/>
              </a:spcBef>
            </a:pPr>
            <a:r>
              <a:rPr lang="en-US" sz="1000">
                <a:latin typeface="Arial" charset="0"/>
                <a:cs typeface="Arial" charset="0"/>
              </a:rPr>
              <a:t>Calculation of Plant Balances by Depreciable</a:t>
            </a:r>
            <a:r>
              <a:rPr lang="en-US" sz="1000" baseline="0">
                <a:latin typeface="Arial" charset="0"/>
                <a:cs typeface="Arial" charset="0"/>
              </a:rPr>
              <a:t> Group</a:t>
            </a:r>
            <a:r>
              <a:rPr lang="en-US" sz="1000">
                <a:latin typeface="Arial" charset="0"/>
                <a:cs typeface="Arial" charset="0"/>
              </a:rPr>
              <a:t>, Month, Year</a:t>
            </a:r>
          </a:p>
        </xdr:txBody>
      </xdr:sp>
      <xdr:sp macro="" textlink="">
        <xdr:nvSpPr>
          <xdr:cNvPr id="127" name="Text Box 107"/>
          <xdr:cNvSpPr>
            <a:spLocks noChangeArrowheads="1"/>
          </xdr:cNvSpPr>
        </xdr:nvSpPr>
        <xdr:spPr bwMode="auto">
          <a:xfrm>
            <a:off x="3195638" y="2552700"/>
            <a:ext cx="2743200" cy="457200"/>
          </a:xfrm>
          <a:prstGeom prst="notchedRightArrow">
            <a:avLst>
              <a:gd name="adj1" fmla="val 50000"/>
              <a:gd name="adj2" fmla="val 50000"/>
            </a:avLst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wrap="square" lIns="101872" tIns="50936" rIns="101872" bIns="50936" anchor="ctr" anchorCtr="1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1pPr>
            <a:lvl2pPr marL="481013" indent="-23813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2pPr>
            <a:lvl3pPr marL="963613" indent="-49213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3pPr>
            <a:lvl4pPr marL="1444625" indent="-73025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4pPr>
            <a:lvl5pPr marL="1927225" indent="-98425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5pPr>
            <a:lvl6pPr marL="22860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6pPr>
            <a:lvl7pPr marL="27432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7pPr>
            <a:lvl8pPr marL="32004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8pPr>
            <a:lvl9pPr marL="36576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9pPr>
          </a:lstStyle>
          <a:p>
            <a:pPr algn="ctr" defTabSz="1017588" eaLnBrk="0" hangingPunct="0">
              <a:spcBef>
                <a:spcPct val="50000"/>
              </a:spcBef>
            </a:pPr>
            <a:r>
              <a:rPr lang="en-US" sz="850">
                <a:latin typeface="Arial" charset="0"/>
                <a:cs typeface="Arial" charset="0"/>
              </a:rPr>
              <a:t>Accounts Not Calculated From Other Inputs</a:t>
            </a:r>
          </a:p>
        </xdr:txBody>
      </xdr:sp>
      <xdr:sp macro="" textlink="">
        <xdr:nvSpPr>
          <xdr:cNvPr id="128" name="Text Box 109"/>
          <xdr:cNvSpPr>
            <a:spLocks noChangeArrowheads="1"/>
          </xdr:cNvSpPr>
        </xdr:nvSpPr>
        <xdr:spPr bwMode="auto">
          <a:xfrm>
            <a:off x="3190875" y="3070225"/>
            <a:ext cx="2743200" cy="457200"/>
          </a:xfrm>
          <a:prstGeom prst="notchedRightArrow">
            <a:avLst>
              <a:gd name="adj1" fmla="val 50000"/>
              <a:gd name="adj2" fmla="val 50000"/>
            </a:avLst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wrap="square" lIns="101872" tIns="50936" rIns="101872" bIns="50936" anchor="ctr" anchorCtr="1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1pPr>
            <a:lvl2pPr marL="481013" indent="-23813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2pPr>
            <a:lvl3pPr marL="963613" indent="-49213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3pPr>
            <a:lvl4pPr marL="1444625" indent="-73025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4pPr>
            <a:lvl5pPr marL="1927225" indent="-98425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5pPr>
            <a:lvl6pPr marL="22860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6pPr>
            <a:lvl7pPr marL="27432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7pPr>
            <a:lvl8pPr marL="32004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8pPr>
            <a:lvl9pPr marL="36576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9pPr>
          </a:lstStyle>
          <a:p>
            <a:pPr algn="ctr" defTabSz="1017588" eaLnBrk="0" hangingPunct="0">
              <a:spcBef>
                <a:spcPct val="50000"/>
              </a:spcBef>
            </a:pPr>
            <a:r>
              <a:rPr lang="en-US" sz="1000">
                <a:latin typeface="Arial" charset="0"/>
                <a:cs typeface="Arial" charset="0"/>
              </a:rPr>
              <a:t>Capitalization</a:t>
            </a:r>
          </a:p>
        </xdr:txBody>
      </xdr:sp>
      <xdr:sp macro="" textlink="">
        <xdr:nvSpPr>
          <xdr:cNvPr id="129" name="Text Box 110"/>
          <xdr:cNvSpPr>
            <a:spLocks noChangeArrowheads="1"/>
          </xdr:cNvSpPr>
        </xdr:nvSpPr>
        <xdr:spPr bwMode="auto">
          <a:xfrm>
            <a:off x="3195638" y="3589338"/>
            <a:ext cx="2743200" cy="457200"/>
          </a:xfrm>
          <a:prstGeom prst="notchedRightArrow">
            <a:avLst>
              <a:gd name="adj1" fmla="val 50000"/>
              <a:gd name="adj2" fmla="val 50000"/>
            </a:avLst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wrap="square" lIns="101872" tIns="50936" rIns="101872" bIns="50936" anchor="ctr" anchorCtr="1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1pPr>
            <a:lvl2pPr marL="481013" indent="-23813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2pPr>
            <a:lvl3pPr marL="963613" indent="-49213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3pPr>
            <a:lvl4pPr marL="1444625" indent="-73025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4pPr>
            <a:lvl5pPr marL="1927225" indent="-98425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5pPr>
            <a:lvl6pPr marL="22860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6pPr>
            <a:lvl7pPr marL="27432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7pPr>
            <a:lvl8pPr marL="32004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8pPr>
            <a:lvl9pPr marL="36576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9pPr>
          </a:lstStyle>
          <a:p>
            <a:pPr algn="ctr" defTabSz="1017588" eaLnBrk="0" hangingPunct="0">
              <a:spcBef>
                <a:spcPct val="50000"/>
              </a:spcBef>
            </a:pPr>
            <a:r>
              <a:rPr lang="en-US" sz="1000">
                <a:latin typeface="Arial" charset="0"/>
                <a:cs typeface="Arial" charset="0"/>
              </a:rPr>
              <a:t>Fuel Inventory</a:t>
            </a:r>
          </a:p>
        </xdr:txBody>
      </xdr:sp>
      <xdr:sp macro="" textlink="">
        <xdr:nvSpPr>
          <xdr:cNvPr id="130" name="Text Box 111"/>
          <xdr:cNvSpPr>
            <a:spLocks noChangeArrowheads="1"/>
          </xdr:cNvSpPr>
        </xdr:nvSpPr>
        <xdr:spPr bwMode="auto">
          <a:xfrm>
            <a:off x="3195638" y="4106863"/>
            <a:ext cx="2743200" cy="457200"/>
          </a:xfrm>
          <a:prstGeom prst="notchedRightArrow">
            <a:avLst>
              <a:gd name="adj1" fmla="val 50000"/>
              <a:gd name="adj2" fmla="val 50000"/>
            </a:avLst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wrap="square" lIns="101872" tIns="50936" rIns="101872" bIns="50936" anchor="ctr" anchorCtr="1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1pPr>
            <a:lvl2pPr marL="481013" indent="-23813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2pPr>
            <a:lvl3pPr marL="963613" indent="-49213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3pPr>
            <a:lvl4pPr marL="1444625" indent="-73025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4pPr>
            <a:lvl5pPr marL="1927225" indent="-98425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5pPr>
            <a:lvl6pPr marL="22860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6pPr>
            <a:lvl7pPr marL="27432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7pPr>
            <a:lvl8pPr marL="32004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8pPr>
            <a:lvl9pPr marL="36576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9pPr>
          </a:lstStyle>
          <a:p>
            <a:pPr algn="ctr" defTabSz="1017588" eaLnBrk="0" hangingPunct="0">
              <a:spcBef>
                <a:spcPct val="50000"/>
              </a:spcBef>
            </a:pPr>
            <a:r>
              <a:rPr lang="en-US" sz="1000">
                <a:latin typeface="Arial" charset="0"/>
                <a:cs typeface="Arial" charset="0"/>
              </a:rPr>
              <a:t>Interchange Transactions By Month</a:t>
            </a:r>
          </a:p>
        </xdr:txBody>
      </xdr:sp>
      <xdr:sp macro="" textlink="">
        <xdr:nvSpPr>
          <xdr:cNvPr id="131" name="Text Box 29"/>
          <xdr:cNvSpPr txBox="1">
            <a:spLocks noChangeArrowheads="1"/>
          </xdr:cNvSpPr>
        </xdr:nvSpPr>
        <xdr:spPr bwMode="auto">
          <a:xfrm rot="5400000" flipH="1">
            <a:off x="4745139" y="2790826"/>
            <a:ext cx="3017422" cy="546516"/>
          </a:xfrm>
          <a:prstGeom prst="wave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wrap="square" lIns="101872" tIns="50936" rIns="101872" bIns="50936" anchor="ctr" anchorCtr="1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1pPr>
            <a:lvl2pPr marL="481013" indent="-23813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2pPr>
            <a:lvl3pPr marL="963613" indent="-49213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3pPr>
            <a:lvl4pPr marL="1444625" indent="-73025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4pPr>
            <a:lvl5pPr marL="1927225" indent="-98425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5pPr>
            <a:lvl6pPr marL="22860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6pPr>
            <a:lvl7pPr marL="27432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7pPr>
            <a:lvl8pPr marL="32004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8pPr>
            <a:lvl9pPr marL="36576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9pPr>
          </a:lstStyle>
          <a:p>
            <a:pPr algn="ctr" defTabSz="1018901" eaLnBrk="0" hangingPunct="0">
              <a:spcBef>
                <a:spcPct val="50000"/>
              </a:spcBef>
              <a:defRPr/>
            </a:pPr>
            <a:r>
              <a:rPr lang="en-US" sz="1400">
                <a:latin typeface="Arial" pitchFamily="34" charset="0"/>
                <a:cs typeface="Arial" pitchFamily="34" charset="0"/>
              </a:rPr>
              <a:t>Balance Sheet</a:t>
            </a:r>
          </a:p>
        </xdr:txBody>
      </xdr:sp>
      <xdr:sp macro="" textlink="">
        <xdr:nvSpPr>
          <xdr:cNvPr id="132" name="Text Box 28"/>
          <xdr:cNvSpPr>
            <a:spLocks noChangeArrowheads="1"/>
          </xdr:cNvSpPr>
        </xdr:nvSpPr>
        <xdr:spPr bwMode="auto">
          <a:xfrm rot="5400000">
            <a:off x="5359400" y="5195888"/>
            <a:ext cx="3200400" cy="730250"/>
          </a:xfrm>
          <a:prstGeom prst="cube">
            <a:avLst>
              <a:gd name="adj" fmla="val 25000"/>
            </a:avLst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wrap="square" lIns="101872" tIns="50936" rIns="101872" bIns="50936" anchor="ctr" anchorCtr="1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1pPr>
            <a:lvl2pPr marL="481013" indent="-23813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2pPr>
            <a:lvl3pPr marL="963613" indent="-49213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3pPr>
            <a:lvl4pPr marL="1444625" indent="-73025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4pPr>
            <a:lvl5pPr marL="1927225" indent="-98425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5pPr>
            <a:lvl6pPr marL="22860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6pPr>
            <a:lvl7pPr marL="27432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7pPr>
            <a:lvl8pPr marL="32004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8pPr>
            <a:lvl9pPr marL="36576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9pPr>
          </a:lstStyle>
          <a:p>
            <a:pPr algn="ctr" defTabSz="1017588" eaLnBrk="0" hangingPunct="0">
              <a:spcBef>
                <a:spcPct val="50000"/>
              </a:spcBef>
            </a:pPr>
            <a:r>
              <a:rPr lang="en-US" sz="2400">
                <a:latin typeface="Arial" charset="0"/>
                <a:cs typeface="Arial" charset="0"/>
              </a:rPr>
              <a:t>Financial Forecast</a:t>
            </a:r>
          </a:p>
        </xdr:txBody>
      </xdr:sp>
      <xdr:sp macro="" textlink="">
        <xdr:nvSpPr>
          <xdr:cNvPr id="133" name="Text Box 27"/>
          <xdr:cNvSpPr txBox="1">
            <a:spLocks noChangeArrowheads="1"/>
          </xdr:cNvSpPr>
        </xdr:nvSpPr>
        <xdr:spPr bwMode="auto">
          <a:xfrm rot="5400000">
            <a:off x="-904762" y="6699289"/>
            <a:ext cx="4571851" cy="730328"/>
          </a:xfrm>
          <a:prstGeom prst="flowChartManualOperation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wrap="square" lIns="101872" tIns="50936" rIns="101872" bIns="50936" anchor="ctr" anchorCtr="1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1pPr>
            <a:lvl2pPr marL="481013" indent="-23813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2pPr>
            <a:lvl3pPr marL="963613" indent="-49213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3pPr>
            <a:lvl4pPr marL="1444625" indent="-73025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4pPr>
            <a:lvl5pPr marL="1927225" indent="-98425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5pPr>
            <a:lvl6pPr marL="22860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6pPr>
            <a:lvl7pPr marL="27432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7pPr>
            <a:lvl8pPr marL="32004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8pPr>
            <a:lvl9pPr marL="36576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9pPr>
          </a:lstStyle>
          <a:p>
            <a:pPr algn="ctr" defTabSz="1018901" eaLnBrk="0" hangingPunct="0">
              <a:spcBef>
                <a:spcPct val="50000"/>
              </a:spcBef>
              <a:defRPr/>
            </a:pPr>
            <a:r>
              <a:rPr lang="en-US" sz="1400">
                <a:latin typeface="Arial" pitchFamily="34" charset="0"/>
                <a:cs typeface="Arial" pitchFamily="34" charset="0"/>
              </a:rPr>
              <a:t>Input or Developed by Corporate Planning</a:t>
            </a:r>
          </a:p>
        </xdr:txBody>
      </xdr:sp>
      <xdr:sp macro="" textlink="">
        <xdr:nvSpPr>
          <xdr:cNvPr id="134" name="Text Box 64"/>
          <xdr:cNvSpPr txBox="1">
            <a:spLocks noChangeArrowheads="1"/>
          </xdr:cNvSpPr>
        </xdr:nvSpPr>
        <xdr:spPr bwMode="auto">
          <a:xfrm flipH="1">
            <a:off x="1806571" y="8985944"/>
            <a:ext cx="1371600" cy="457200"/>
          </a:xfrm>
          <a:prstGeom prst="snip2DiagRect">
            <a:avLst/>
          </a:prstGeom>
          <a:noFill/>
          <a:ln w="12700" cap="flat" cmpd="sng" algn="ctr">
            <a:solidFill>
              <a:srgbClr val="000000"/>
            </a:solidFill>
            <a:prstDash val="solid"/>
            <a:headEnd/>
            <a:tailEnd/>
          </a:ln>
          <a:effectLst/>
          <a:scene3d>
            <a:camera prst="orthographicFront"/>
            <a:lightRig rig="threePt" dir="t"/>
          </a:scene3d>
          <a:sp3d>
            <a:bevelT prst="relaxedInset"/>
          </a:sp3d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wrap="square" lIns="101872" tIns="50936" rIns="101872" bIns="50936" anchor="ctr" anchorCtr="1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/>
              </a:defRPr>
            </a:lvl1pPr>
            <a:lvl2pPr marL="481013" indent="-23813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/>
              </a:defRPr>
            </a:lvl2pPr>
            <a:lvl3pPr marL="963613" indent="-49213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/>
              </a:defRPr>
            </a:lvl3pPr>
            <a:lvl4pPr marL="1444625" indent="-73025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/>
              </a:defRPr>
            </a:lvl4pPr>
            <a:lvl5pPr marL="1927225" indent="-98425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/>
              </a:defRPr>
            </a:lvl5pPr>
            <a:lvl6pPr marL="22860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/>
              </a:defRPr>
            </a:lvl6pPr>
            <a:lvl7pPr marL="27432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/>
              </a:defRPr>
            </a:lvl7pPr>
            <a:lvl8pPr marL="32004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/>
              </a:defRPr>
            </a:lvl8pPr>
            <a:lvl9pPr marL="36576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/>
              </a:defRPr>
            </a:lvl9pPr>
          </a:lstStyle>
          <a:p>
            <a:pPr algn="ctr" defTabSz="1018901" eaLnBrk="0" hangingPunct="0">
              <a:spcBef>
                <a:spcPct val="50000"/>
              </a:spcBef>
              <a:defRPr/>
            </a:pPr>
            <a:r>
              <a:rPr lang="en-US" sz="1000">
                <a:latin typeface="Arial" pitchFamily="34" charset="0"/>
                <a:cs typeface="Arial" pitchFamily="34" charset="0"/>
              </a:rPr>
              <a:t>Interchange Budget</a:t>
            </a:r>
          </a:p>
        </xdr:txBody>
      </xdr:sp>
      <xdr:sp macro="" textlink="">
        <xdr:nvSpPr>
          <xdr:cNvPr id="135" name="Text Box 133"/>
          <xdr:cNvSpPr txBox="1">
            <a:spLocks noChangeArrowheads="1"/>
          </xdr:cNvSpPr>
        </xdr:nvSpPr>
        <xdr:spPr bwMode="auto">
          <a:xfrm flipH="1">
            <a:off x="1806571" y="6892358"/>
            <a:ext cx="1371600" cy="457200"/>
          </a:xfrm>
          <a:prstGeom prst="snip2Diag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  <a:scene3d>
            <a:camera prst="orthographicFront"/>
            <a:lightRig rig="threePt" dir="t"/>
          </a:scene3d>
          <a:sp3d>
            <a:bevelT prst="relaxedInset"/>
          </a:sp3d>
        </xdr:spPr>
        <xdr:txBody>
          <a:bodyPr wrap="square" lIns="101872" tIns="50936" rIns="101872" bIns="50936" anchor="ctr" anchorCtr="1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1pPr>
            <a:lvl2pPr marL="481013" indent="-23813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2pPr>
            <a:lvl3pPr marL="963613" indent="-49213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3pPr>
            <a:lvl4pPr marL="1444625" indent="-73025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4pPr>
            <a:lvl5pPr marL="1927225" indent="-98425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5pPr>
            <a:lvl6pPr marL="22860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6pPr>
            <a:lvl7pPr marL="27432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7pPr>
            <a:lvl8pPr marL="32004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8pPr>
            <a:lvl9pPr marL="36576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9pPr>
          </a:lstStyle>
          <a:p>
            <a:pPr algn="ctr" defTabSz="1018901" eaLnBrk="0" hangingPunct="0">
              <a:spcBef>
                <a:spcPct val="50000"/>
              </a:spcBef>
              <a:defRPr/>
            </a:pPr>
            <a:r>
              <a:rPr lang="en-US" sz="1000">
                <a:latin typeface="Arial" pitchFamily="34" charset="0"/>
                <a:cs typeface="Arial" pitchFamily="34" charset="0"/>
              </a:rPr>
              <a:t>Clause Rev Budget</a:t>
            </a:r>
          </a:p>
        </xdr:txBody>
      </xdr:sp>
      <xdr:sp macro="" textlink="">
        <xdr:nvSpPr>
          <xdr:cNvPr id="136" name="Text Box 59"/>
          <xdr:cNvSpPr txBox="1">
            <a:spLocks noChangeArrowheads="1"/>
          </xdr:cNvSpPr>
        </xdr:nvSpPr>
        <xdr:spPr bwMode="auto">
          <a:xfrm flipH="1">
            <a:off x="1806571" y="5845568"/>
            <a:ext cx="1371600" cy="457200"/>
          </a:xfrm>
          <a:prstGeom prst="snip2DiagRect">
            <a:avLst/>
          </a:prstGeom>
          <a:noFill/>
          <a:ln w="12700" cap="flat" cmpd="sng" algn="ctr">
            <a:solidFill>
              <a:srgbClr val="000000"/>
            </a:solidFill>
            <a:prstDash val="solid"/>
            <a:headEnd/>
            <a:tailEnd/>
          </a:ln>
          <a:effectLst/>
          <a:scene3d>
            <a:camera prst="orthographicFront"/>
            <a:lightRig rig="threePt" dir="t"/>
          </a:scene3d>
          <a:sp3d>
            <a:bevelT prst="relaxedInset"/>
          </a:sp3d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wrap="square" lIns="101872" tIns="50936" rIns="101872" bIns="50936" anchor="ctr" anchorCtr="1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/>
              </a:defRPr>
            </a:lvl1pPr>
            <a:lvl2pPr marL="481013" indent="-23813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/>
              </a:defRPr>
            </a:lvl2pPr>
            <a:lvl3pPr marL="963613" indent="-49213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/>
              </a:defRPr>
            </a:lvl3pPr>
            <a:lvl4pPr marL="1444625" indent="-73025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/>
              </a:defRPr>
            </a:lvl4pPr>
            <a:lvl5pPr marL="1927225" indent="-98425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/>
              </a:defRPr>
            </a:lvl5pPr>
            <a:lvl6pPr marL="22860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/>
              </a:defRPr>
            </a:lvl6pPr>
            <a:lvl7pPr marL="27432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/>
              </a:defRPr>
            </a:lvl7pPr>
            <a:lvl8pPr marL="32004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/>
              </a:defRPr>
            </a:lvl8pPr>
            <a:lvl9pPr marL="36576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/>
              </a:defRPr>
            </a:lvl9pPr>
          </a:lstStyle>
          <a:p>
            <a:pPr algn="ctr" defTabSz="1018901" eaLnBrk="0" hangingPunct="0">
              <a:spcBef>
                <a:spcPct val="50000"/>
              </a:spcBef>
              <a:defRPr/>
            </a:pPr>
            <a:r>
              <a:rPr lang="en-US" sz="1000">
                <a:latin typeface="Arial" pitchFamily="34" charset="0"/>
                <a:cs typeface="Arial" pitchFamily="34" charset="0"/>
              </a:rPr>
              <a:t>Income Statement Misc. Accounts</a:t>
            </a:r>
          </a:p>
        </xdr:txBody>
      </xdr:sp>
      <xdr:sp macro="" textlink="">
        <xdr:nvSpPr>
          <xdr:cNvPr id="137" name="Text Box 61"/>
          <xdr:cNvSpPr txBox="1">
            <a:spLocks noChangeArrowheads="1"/>
          </xdr:cNvSpPr>
        </xdr:nvSpPr>
        <xdr:spPr bwMode="auto">
          <a:xfrm flipH="1">
            <a:off x="1806571" y="7415755"/>
            <a:ext cx="1371600" cy="457200"/>
          </a:xfrm>
          <a:prstGeom prst="snip2Diag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  <a:scene3d>
            <a:camera prst="orthographicFront"/>
            <a:lightRig rig="threePt" dir="t"/>
          </a:scene3d>
          <a:sp3d>
            <a:bevelT prst="relaxedInset"/>
          </a:sp3d>
        </xdr:spPr>
        <xdr:txBody>
          <a:bodyPr wrap="square" lIns="101872" tIns="50936" rIns="101872" bIns="50936" anchor="ctr" anchorCtr="1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1pPr>
            <a:lvl2pPr marL="481013" indent="-23813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2pPr>
            <a:lvl3pPr marL="963613" indent="-49213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3pPr>
            <a:lvl4pPr marL="1444625" indent="-73025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4pPr>
            <a:lvl5pPr marL="1927225" indent="-98425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5pPr>
            <a:lvl6pPr marL="22860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6pPr>
            <a:lvl7pPr marL="27432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7pPr>
            <a:lvl8pPr marL="32004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8pPr>
            <a:lvl9pPr marL="36576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9pPr>
          </a:lstStyle>
          <a:p>
            <a:pPr algn="ctr" defTabSz="1018901" eaLnBrk="0" hangingPunct="0">
              <a:spcBef>
                <a:spcPct val="50000"/>
              </a:spcBef>
              <a:defRPr/>
            </a:pPr>
            <a:r>
              <a:rPr lang="en-US" sz="1000">
                <a:latin typeface="Arial" pitchFamily="34" charset="0"/>
                <a:cs typeface="Arial" pitchFamily="34" charset="0"/>
              </a:rPr>
              <a:t>Revenue Budget</a:t>
            </a:r>
          </a:p>
        </xdr:txBody>
      </xdr:sp>
      <xdr:sp macro="" textlink="">
        <xdr:nvSpPr>
          <xdr:cNvPr id="138" name="Text Box 53"/>
          <xdr:cNvSpPr txBox="1">
            <a:spLocks noChangeArrowheads="1"/>
          </xdr:cNvSpPr>
        </xdr:nvSpPr>
        <xdr:spPr bwMode="auto">
          <a:xfrm flipH="1">
            <a:off x="1806571" y="4798772"/>
            <a:ext cx="1371600" cy="457200"/>
          </a:xfrm>
          <a:prstGeom prst="snip2DiagRect">
            <a:avLst/>
          </a:prstGeom>
          <a:noFill/>
          <a:ln w="12700" cap="flat" cmpd="sng" algn="ctr">
            <a:solidFill>
              <a:srgbClr val="000000"/>
            </a:solidFill>
            <a:prstDash val="solid"/>
            <a:headEnd/>
            <a:tailEnd/>
          </a:ln>
          <a:effectLst/>
          <a:scene3d>
            <a:camera prst="orthographicFront"/>
            <a:lightRig rig="threePt" dir="t"/>
          </a:scene3d>
          <a:sp3d>
            <a:bevelT prst="relaxedInset"/>
          </a:sp3d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wrap="square" lIns="101872" tIns="50936" rIns="101872" bIns="50936" anchor="ctr" anchorCtr="1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/>
              </a:defRPr>
            </a:lvl1pPr>
            <a:lvl2pPr marL="481013" indent="-23813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/>
              </a:defRPr>
            </a:lvl2pPr>
            <a:lvl3pPr marL="963613" indent="-49213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/>
              </a:defRPr>
            </a:lvl3pPr>
            <a:lvl4pPr marL="1444625" indent="-73025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/>
              </a:defRPr>
            </a:lvl4pPr>
            <a:lvl5pPr marL="1927225" indent="-98425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/>
              </a:defRPr>
            </a:lvl5pPr>
            <a:lvl6pPr marL="22860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/>
              </a:defRPr>
            </a:lvl6pPr>
            <a:lvl7pPr marL="27432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/>
              </a:defRPr>
            </a:lvl7pPr>
            <a:lvl8pPr marL="32004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/>
              </a:defRPr>
            </a:lvl8pPr>
            <a:lvl9pPr marL="36576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/>
              </a:defRPr>
            </a:lvl9pPr>
          </a:lstStyle>
          <a:p>
            <a:pPr algn="ctr" defTabSz="1018901" eaLnBrk="0" hangingPunct="0">
              <a:spcBef>
                <a:spcPct val="50000"/>
              </a:spcBef>
              <a:defRPr/>
            </a:pPr>
            <a:r>
              <a:rPr lang="en-US" sz="1000">
                <a:latin typeface="Arial" pitchFamily="34" charset="0"/>
                <a:cs typeface="Arial" pitchFamily="34" charset="0"/>
              </a:rPr>
              <a:t>Projected Plant-in-Service, Retirements</a:t>
            </a:r>
          </a:p>
        </xdr:txBody>
      </xdr:sp>
      <xdr:sp macro="" textlink="">
        <xdr:nvSpPr>
          <xdr:cNvPr id="139" name="Text Box 54"/>
          <xdr:cNvSpPr txBox="1">
            <a:spLocks noChangeArrowheads="1"/>
          </xdr:cNvSpPr>
        </xdr:nvSpPr>
        <xdr:spPr bwMode="auto">
          <a:xfrm flipH="1">
            <a:off x="1806571" y="5322170"/>
            <a:ext cx="1371600" cy="457200"/>
          </a:xfrm>
          <a:prstGeom prst="snip2DiagRect">
            <a:avLst/>
          </a:prstGeom>
          <a:noFill/>
          <a:ln w="12700" cap="flat" cmpd="sng" algn="ctr">
            <a:solidFill>
              <a:srgbClr val="000000"/>
            </a:solidFill>
            <a:prstDash val="solid"/>
            <a:headEnd/>
            <a:tailEnd/>
          </a:ln>
          <a:effectLst/>
          <a:scene3d>
            <a:camera prst="orthographicFront"/>
            <a:lightRig rig="threePt" dir="t"/>
          </a:scene3d>
          <a:sp3d>
            <a:bevelT prst="relaxedInset"/>
          </a:sp3d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wrap="square" lIns="101872" tIns="50936" rIns="101872" bIns="50936" anchor="ctr" anchorCtr="1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/>
              </a:defRPr>
            </a:lvl1pPr>
            <a:lvl2pPr marL="481013" indent="-23813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/>
              </a:defRPr>
            </a:lvl2pPr>
            <a:lvl3pPr marL="963613" indent="-49213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/>
              </a:defRPr>
            </a:lvl3pPr>
            <a:lvl4pPr marL="1444625" indent="-73025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/>
              </a:defRPr>
            </a:lvl4pPr>
            <a:lvl5pPr marL="1927225" indent="-98425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/>
              </a:defRPr>
            </a:lvl5pPr>
            <a:lvl6pPr marL="22860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/>
              </a:defRPr>
            </a:lvl6pPr>
            <a:lvl7pPr marL="27432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/>
              </a:defRPr>
            </a:lvl7pPr>
            <a:lvl8pPr marL="32004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/>
              </a:defRPr>
            </a:lvl8pPr>
            <a:lvl9pPr marL="36576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/>
              </a:defRPr>
            </a:lvl9pPr>
          </a:lstStyle>
          <a:p>
            <a:pPr algn="ctr" defTabSz="1018901" eaLnBrk="0" hangingPunct="0">
              <a:spcBef>
                <a:spcPct val="50000"/>
              </a:spcBef>
              <a:defRPr/>
            </a:pPr>
            <a:r>
              <a:rPr lang="en-US" sz="1000">
                <a:latin typeface="Arial" pitchFamily="34" charset="0"/>
                <a:cs typeface="Arial" pitchFamily="34" charset="0"/>
              </a:rPr>
              <a:t>O &amp; M Budget</a:t>
            </a:r>
          </a:p>
        </xdr:txBody>
      </xdr:sp>
      <xdr:sp macro="" textlink="">
        <xdr:nvSpPr>
          <xdr:cNvPr id="140" name="Text Box 60"/>
          <xdr:cNvSpPr txBox="1">
            <a:spLocks noChangeArrowheads="1"/>
          </xdr:cNvSpPr>
        </xdr:nvSpPr>
        <xdr:spPr bwMode="auto">
          <a:xfrm flipH="1">
            <a:off x="1806571" y="6368965"/>
            <a:ext cx="1371600" cy="457200"/>
          </a:xfrm>
          <a:prstGeom prst="snip2Diag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  <a:scene3d>
            <a:camera prst="orthographicFront"/>
            <a:lightRig rig="threePt" dir="t"/>
          </a:scene3d>
          <a:sp3d>
            <a:bevelT prst="relaxedInset"/>
          </a:sp3d>
        </xdr:spPr>
        <xdr:txBody>
          <a:bodyPr wrap="square" lIns="101872" tIns="50936" rIns="101872" bIns="50936" anchor="ctr" anchorCtr="1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1pPr>
            <a:lvl2pPr marL="481013" indent="-23813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2pPr>
            <a:lvl3pPr marL="963613" indent="-49213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3pPr>
            <a:lvl4pPr marL="1444625" indent="-73025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4pPr>
            <a:lvl5pPr marL="1927225" indent="-98425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5pPr>
            <a:lvl6pPr marL="22860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6pPr>
            <a:lvl7pPr marL="27432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7pPr>
            <a:lvl8pPr marL="32004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8pPr>
            <a:lvl9pPr marL="36576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9pPr>
          </a:lstStyle>
          <a:p>
            <a:pPr algn="ctr" defTabSz="1018901" eaLnBrk="0" hangingPunct="0">
              <a:spcBef>
                <a:spcPct val="50000"/>
              </a:spcBef>
              <a:defRPr/>
            </a:pPr>
            <a:r>
              <a:rPr lang="en-US" sz="1000">
                <a:latin typeface="Arial" pitchFamily="34" charset="0"/>
                <a:cs typeface="Arial" pitchFamily="34" charset="0"/>
              </a:rPr>
              <a:t>Financial Assumptions</a:t>
            </a:r>
          </a:p>
        </xdr:txBody>
      </xdr:sp>
      <xdr:sp macro="" textlink="">
        <xdr:nvSpPr>
          <xdr:cNvPr id="141" name="Text Box 62"/>
          <xdr:cNvSpPr txBox="1">
            <a:spLocks noChangeArrowheads="1"/>
          </xdr:cNvSpPr>
        </xdr:nvSpPr>
        <xdr:spPr bwMode="auto">
          <a:xfrm flipH="1">
            <a:off x="1806571" y="7939154"/>
            <a:ext cx="1371600" cy="457200"/>
          </a:xfrm>
          <a:prstGeom prst="snip2DiagRect">
            <a:avLst/>
          </a:prstGeom>
          <a:noFill/>
          <a:ln w="12700" cap="flat" cmpd="sng" algn="ctr">
            <a:solidFill>
              <a:srgbClr val="000000"/>
            </a:solidFill>
            <a:prstDash val="solid"/>
            <a:headEnd/>
            <a:tailEnd/>
          </a:ln>
          <a:effectLst/>
          <a:scene3d>
            <a:camera prst="orthographicFront"/>
            <a:lightRig rig="threePt" dir="t"/>
          </a:scene3d>
          <a:sp3d>
            <a:bevelT prst="relaxedInset"/>
          </a:sp3d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wrap="square" lIns="101872" tIns="50936" rIns="101872" bIns="50936" anchor="ctr" anchorCtr="1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/>
              </a:defRPr>
            </a:lvl1pPr>
            <a:lvl2pPr marL="481013" indent="-23813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/>
              </a:defRPr>
            </a:lvl2pPr>
            <a:lvl3pPr marL="963613" indent="-49213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/>
              </a:defRPr>
            </a:lvl3pPr>
            <a:lvl4pPr marL="1444625" indent="-73025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/>
              </a:defRPr>
            </a:lvl4pPr>
            <a:lvl5pPr marL="1927225" indent="-98425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/>
              </a:defRPr>
            </a:lvl5pPr>
            <a:lvl6pPr marL="22860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/>
              </a:defRPr>
            </a:lvl6pPr>
            <a:lvl7pPr marL="27432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/>
              </a:defRPr>
            </a:lvl7pPr>
            <a:lvl8pPr marL="32004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/>
              </a:defRPr>
            </a:lvl8pPr>
            <a:lvl9pPr marL="36576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/>
              </a:defRPr>
            </a:lvl9pPr>
          </a:lstStyle>
          <a:p>
            <a:pPr algn="ctr" defTabSz="1018901" eaLnBrk="0" hangingPunct="0">
              <a:spcBef>
                <a:spcPct val="50000"/>
              </a:spcBef>
              <a:defRPr/>
            </a:pPr>
            <a:r>
              <a:rPr lang="en-US" sz="1000">
                <a:latin typeface="Arial" pitchFamily="34" charset="0"/>
                <a:cs typeface="Arial" pitchFamily="34" charset="0"/>
              </a:rPr>
              <a:t>Territorial Supply</a:t>
            </a:r>
          </a:p>
        </xdr:txBody>
      </xdr:sp>
      <xdr:sp macro="" textlink="">
        <xdr:nvSpPr>
          <xdr:cNvPr id="142" name="Text Box 63"/>
          <xdr:cNvSpPr txBox="1">
            <a:spLocks noChangeArrowheads="1"/>
          </xdr:cNvSpPr>
        </xdr:nvSpPr>
        <xdr:spPr bwMode="auto">
          <a:xfrm flipH="1">
            <a:off x="1806571" y="8462552"/>
            <a:ext cx="1371600" cy="457200"/>
          </a:xfrm>
          <a:prstGeom prst="snip2Diag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  <a:scene3d>
            <a:camera prst="orthographicFront"/>
            <a:lightRig rig="threePt" dir="t"/>
          </a:scene3d>
          <a:sp3d>
            <a:bevelT prst="relaxedInset"/>
          </a:sp3d>
        </xdr:spPr>
        <xdr:txBody>
          <a:bodyPr wrap="square" lIns="101872" tIns="50936" rIns="101872" bIns="50936" anchor="ctr" anchorCtr="1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1pPr>
            <a:lvl2pPr marL="481013" indent="-23813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2pPr>
            <a:lvl3pPr marL="963613" indent="-49213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3pPr>
            <a:lvl4pPr marL="1444625" indent="-73025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4pPr>
            <a:lvl5pPr marL="1927225" indent="-98425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5pPr>
            <a:lvl6pPr marL="22860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6pPr>
            <a:lvl7pPr marL="27432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7pPr>
            <a:lvl8pPr marL="32004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8pPr>
            <a:lvl9pPr marL="36576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9pPr>
          </a:lstStyle>
          <a:p>
            <a:pPr algn="ctr" defTabSz="1018901" eaLnBrk="0" hangingPunct="0">
              <a:spcBef>
                <a:spcPct val="50000"/>
              </a:spcBef>
              <a:defRPr/>
            </a:pPr>
            <a:r>
              <a:rPr lang="en-US" sz="1000">
                <a:latin typeface="Arial" pitchFamily="34" charset="0"/>
                <a:cs typeface="Arial" pitchFamily="34" charset="0"/>
              </a:rPr>
              <a:t>Fuel Budget</a:t>
            </a:r>
          </a:p>
        </xdr:txBody>
      </xdr:sp>
      <xdr:sp macro="" textlink="">
        <xdr:nvSpPr>
          <xdr:cNvPr id="143" name="Text Box 99"/>
          <xdr:cNvSpPr>
            <a:spLocks noChangeArrowheads="1"/>
          </xdr:cNvSpPr>
        </xdr:nvSpPr>
        <xdr:spPr bwMode="auto">
          <a:xfrm>
            <a:off x="3195638" y="7418388"/>
            <a:ext cx="2743200" cy="457200"/>
          </a:xfrm>
          <a:prstGeom prst="notchedRightArrow">
            <a:avLst>
              <a:gd name="adj1" fmla="val 50000"/>
              <a:gd name="adj2" fmla="val 50000"/>
            </a:avLst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wrap="square" lIns="0" tIns="50936" rIns="0" bIns="50936" anchor="ctr" anchorCtr="1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1pPr>
            <a:lvl2pPr marL="481013" indent="-23813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2pPr>
            <a:lvl3pPr marL="963613" indent="-49213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3pPr>
            <a:lvl4pPr marL="1444625" indent="-73025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4pPr>
            <a:lvl5pPr marL="1927225" indent="-98425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5pPr>
            <a:lvl6pPr marL="22860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6pPr>
            <a:lvl7pPr marL="27432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7pPr>
            <a:lvl8pPr marL="32004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8pPr>
            <a:lvl9pPr marL="36576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9pPr>
          </a:lstStyle>
          <a:p>
            <a:pPr algn="ctr" defTabSz="1017588" eaLnBrk="0" hangingPunct="0">
              <a:spcBef>
                <a:spcPct val="50000"/>
              </a:spcBef>
            </a:pPr>
            <a:r>
              <a:rPr lang="en-US" sz="1000">
                <a:latin typeface="Arial" charset="0"/>
                <a:cs typeface="Arial" charset="0"/>
              </a:rPr>
              <a:t>Revenues By Mo., Yr., Class of Cust.</a:t>
            </a:r>
          </a:p>
        </xdr:txBody>
      </xdr:sp>
      <xdr:sp macro="" textlink="">
        <xdr:nvSpPr>
          <xdr:cNvPr id="144" name="Text Box 90"/>
          <xdr:cNvSpPr txBox="1">
            <a:spLocks noChangeArrowheads="1"/>
          </xdr:cNvSpPr>
        </xdr:nvSpPr>
        <xdr:spPr bwMode="auto">
          <a:xfrm>
            <a:off x="3195497" y="4628314"/>
            <a:ext cx="2744066" cy="597603"/>
          </a:xfrm>
          <a:prstGeom prst="notchedRightArrow">
            <a:avLst/>
          </a:prstGeom>
          <a:noFill/>
          <a:ln w="12700" cap="flat" cmpd="sng" algn="ctr">
            <a:solidFill>
              <a:srgbClr val="000000"/>
            </a:solidFill>
            <a:prstDash val="solid"/>
            <a:headEnd/>
            <a:tailEnd/>
          </a:ln>
          <a:effectLst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wrap="square" lIns="0" tIns="0" rIns="0" bIns="0" anchor="ctr" anchorCtr="1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/>
              </a:defRPr>
            </a:lvl1pPr>
            <a:lvl2pPr marL="481013" indent="-23813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/>
              </a:defRPr>
            </a:lvl2pPr>
            <a:lvl3pPr marL="963613" indent="-49213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/>
              </a:defRPr>
            </a:lvl3pPr>
            <a:lvl4pPr marL="1444625" indent="-73025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/>
              </a:defRPr>
            </a:lvl4pPr>
            <a:lvl5pPr marL="1927225" indent="-98425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/>
              </a:defRPr>
            </a:lvl5pPr>
            <a:lvl6pPr marL="22860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/>
              </a:defRPr>
            </a:lvl6pPr>
            <a:lvl7pPr marL="27432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/>
              </a:defRPr>
            </a:lvl7pPr>
            <a:lvl8pPr marL="32004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/>
              </a:defRPr>
            </a:lvl8pPr>
            <a:lvl9pPr marL="36576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/>
              </a:defRPr>
            </a:lvl9pPr>
          </a:lstStyle>
          <a:p>
            <a:pPr algn="ctr" defTabSz="1018901" eaLnBrk="0" hangingPunct="0">
              <a:spcBef>
                <a:spcPct val="50000"/>
              </a:spcBef>
              <a:defRPr/>
            </a:pPr>
            <a:r>
              <a:rPr lang="en-US" sz="1000">
                <a:latin typeface="Arial" pitchFamily="34" charset="0"/>
                <a:cs typeface="Arial" pitchFamily="34" charset="0"/>
              </a:rPr>
              <a:t>Calculation of Depreciation Expense by Depreciable</a:t>
            </a:r>
            <a:r>
              <a:rPr lang="en-US" sz="1000" baseline="0">
                <a:latin typeface="Arial" pitchFamily="34" charset="0"/>
                <a:cs typeface="Arial" pitchFamily="34" charset="0"/>
              </a:rPr>
              <a:t> </a:t>
            </a:r>
            <a:r>
              <a:rPr lang="en-US" sz="1000">
                <a:latin typeface="Arial" pitchFamily="34" charset="0"/>
                <a:cs typeface="Arial" pitchFamily="34" charset="0"/>
              </a:rPr>
              <a:t>Group, Month, Year</a:t>
            </a:r>
          </a:p>
        </xdr:txBody>
      </xdr:sp>
      <xdr:sp macro="" textlink="">
        <xdr:nvSpPr>
          <xdr:cNvPr id="145" name="Text Box 94"/>
          <xdr:cNvSpPr>
            <a:spLocks noChangeArrowheads="1"/>
          </xdr:cNvSpPr>
        </xdr:nvSpPr>
        <xdr:spPr bwMode="auto">
          <a:xfrm>
            <a:off x="3195638" y="5286375"/>
            <a:ext cx="2743200" cy="457200"/>
          </a:xfrm>
          <a:prstGeom prst="notchedRightArrow">
            <a:avLst>
              <a:gd name="adj1" fmla="val 50000"/>
              <a:gd name="adj2" fmla="val 50000"/>
            </a:avLst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wrap="square" lIns="0" tIns="50936" rIns="0" bIns="50936" anchor="ctr" anchorCtr="1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1pPr>
            <a:lvl2pPr marL="481013" indent="-23813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2pPr>
            <a:lvl3pPr marL="963613" indent="-49213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3pPr>
            <a:lvl4pPr marL="1444625" indent="-73025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4pPr>
            <a:lvl5pPr marL="1927225" indent="-98425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5pPr>
            <a:lvl6pPr marL="22860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6pPr>
            <a:lvl7pPr marL="27432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7pPr>
            <a:lvl8pPr marL="32004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8pPr>
            <a:lvl9pPr marL="36576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9pPr>
          </a:lstStyle>
          <a:p>
            <a:pPr algn="ctr" defTabSz="1017588" eaLnBrk="0" hangingPunct="0">
              <a:spcBef>
                <a:spcPct val="50000"/>
              </a:spcBef>
            </a:pPr>
            <a:r>
              <a:rPr lang="en-US" sz="1000">
                <a:latin typeface="Arial" charset="0"/>
                <a:cs typeface="Arial" charset="0"/>
              </a:rPr>
              <a:t>O &amp; M Expenses By FERC, Month, Year</a:t>
            </a:r>
          </a:p>
        </xdr:txBody>
      </xdr:sp>
      <xdr:sp macro="" textlink="">
        <xdr:nvSpPr>
          <xdr:cNvPr id="146" name="Text Box 96"/>
          <xdr:cNvSpPr>
            <a:spLocks noChangeArrowheads="1"/>
          </xdr:cNvSpPr>
        </xdr:nvSpPr>
        <xdr:spPr bwMode="auto">
          <a:xfrm>
            <a:off x="3195638" y="5835650"/>
            <a:ext cx="2743200" cy="457200"/>
          </a:xfrm>
          <a:prstGeom prst="notchedRightArrow">
            <a:avLst>
              <a:gd name="adj1" fmla="val 50000"/>
              <a:gd name="adj2" fmla="val 50000"/>
            </a:avLst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wrap="square" lIns="0" tIns="50936" rIns="0" bIns="50936" anchor="ctr" anchorCtr="1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1pPr>
            <a:lvl2pPr marL="481013" indent="-23813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2pPr>
            <a:lvl3pPr marL="963613" indent="-49213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3pPr>
            <a:lvl4pPr marL="1444625" indent="-73025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4pPr>
            <a:lvl5pPr marL="1927225" indent="-98425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5pPr>
            <a:lvl6pPr marL="22860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6pPr>
            <a:lvl7pPr marL="27432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7pPr>
            <a:lvl8pPr marL="32004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8pPr>
            <a:lvl9pPr marL="36576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9pPr>
          </a:lstStyle>
          <a:p>
            <a:pPr algn="ctr" defTabSz="1017588" eaLnBrk="0" hangingPunct="0">
              <a:spcBef>
                <a:spcPct val="50000"/>
              </a:spcBef>
            </a:pPr>
            <a:r>
              <a:rPr lang="en-US" sz="900">
                <a:latin typeface="Arial" charset="0"/>
                <a:cs typeface="Arial" charset="0"/>
              </a:rPr>
              <a:t>Accounts Not Calculated From Other Inputs</a:t>
            </a:r>
          </a:p>
        </xdr:txBody>
      </xdr:sp>
      <xdr:sp macro="" textlink="">
        <xdr:nvSpPr>
          <xdr:cNvPr id="147" name="Text Box 98"/>
          <xdr:cNvSpPr>
            <a:spLocks noChangeArrowheads="1"/>
          </xdr:cNvSpPr>
        </xdr:nvSpPr>
        <xdr:spPr bwMode="auto">
          <a:xfrm>
            <a:off x="3195638" y="6354763"/>
            <a:ext cx="2743200" cy="457200"/>
          </a:xfrm>
          <a:prstGeom prst="notchedRightArrow">
            <a:avLst>
              <a:gd name="adj1" fmla="val 50000"/>
              <a:gd name="adj2" fmla="val 50000"/>
            </a:avLst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wrap="square" lIns="0" tIns="50936" rIns="0" bIns="50936" anchor="ctr" anchorCtr="1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1pPr>
            <a:lvl2pPr marL="481013" indent="-23813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2pPr>
            <a:lvl3pPr marL="963613" indent="-49213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3pPr>
            <a:lvl4pPr marL="1444625" indent="-73025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4pPr>
            <a:lvl5pPr marL="1927225" indent="-98425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5pPr>
            <a:lvl6pPr marL="22860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6pPr>
            <a:lvl7pPr marL="27432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7pPr>
            <a:lvl8pPr marL="32004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8pPr>
            <a:lvl9pPr marL="36576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9pPr>
          </a:lstStyle>
          <a:p>
            <a:pPr algn="ctr" defTabSz="1017588" eaLnBrk="0" hangingPunct="0">
              <a:spcBef>
                <a:spcPct val="50000"/>
              </a:spcBef>
            </a:pPr>
            <a:r>
              <a:rPr lang="en-US" sz="1000">
                <a:latin typeface="Arial" charset="0"/>
                <a:cs typeface="Arial" charset="0"/>
              </a:rPr>
              <a:t>Interest &amp; Dividends</a:t>
            </a:r>
          </a:p>
        </xdr:txBody>
      </xdr:sp>
      <xdr:sp macro="" textlink="">
        <xdr:nvSpPr>
          <xdr:cNvPr id="148" name="Text Box 101"/>
          <xdr:cNvSpPr>
            <a:spLocks noChangeArrowheads="1"/>
          </xdr:cNvSpPr>
        </xdr:nvSpPr>
        <xdr:spPr bwMode="auto">
          <a:xfrm>
            <a:off x="3195638" y="7937500"/>
            <a:ext cx="2743200" cy="457200"/>
          </a:xfrm>
          <a:prstGeom prst="notchedRightArrow">
            <a:avLst>
              <a:gd name="adj1" fmla="val 50000"/>
              <a:gd name="adj2" fmla="val 50000"/>
            </a:avLst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wrap="square" lIns="0" tIns="50936" rIns="0" bIns="50936" anchor="ctr" anchorCtr="1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1pPr>
            <a:lvl2pPr marL="481013" indent="-23813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2pPr>
            <a:lvl3pPr marL="963613" indent="-49213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3pPr>
            <a:lvl4pPr marL="1444625" indent="-73025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4pPr>
            <a:lvl5pPr marL="1927225" indent="-98425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5pPr>
            <a:lvl6pPr marL="22860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6pPr>
            <a:lvl7pPr marL="27432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7pPr>
            <a:lvl8pPr marL="32004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8pPr>
            <a:lvl9pPr marL="36576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9pPr>
          </a:lstStyle>
          <a:p>
            <a:pPr algn="ctr" defTabSz="1017588" eaLnBrk="0" hangingPunct="0">
              <a:spcBef>
                <a:spcPct val="50000"/>
              </a:spcBef>
            </a:pPr>
            <a:r>
              <a:rPr lang="en-US" sz="1000">
                <a:latin typeface="Arial" charset="0"/>
                <a:cs typeface="Arial" charset="0"/>
              </a:rPr>
              <a:t>Energy By Mo., Yr., Class of Cust.</a:t>
            </a:r>
          </a:p>
        </xdr:txBody>
      </xdr:sp>
      <xdr:sp macro="" textlink="">
        <xdr:nvSpPr>
          <xdr:cNvPr id="149" name="Text Box 103"/>
          <xdr:cNvSpPr>
            <a:spLocks noChangeArrowheads="1"/>
          </xdr:cNvSpPr>
        </xdr:nvSpPr>
        <xdr:spPr bwMode="auto">
          <a:xfrm>
            <a:off x="3195638" y="8455025"/>
            <a:ext cx="2743200" cy="457200"/>
          </a:xfrm>
          <a:prstGeom prst="notchedRightArrow">
            <a:avLst>
              <a:gd name="adj1" fmla="val 50000"/>
              <a:gd name="adj2" fmla="val 50000"/>
            </a:avLst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wrap="square" lIns="0" tIns="50936" rIns="0" bIns="50936" anchor="ctr" anchorCtr="1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1pPr>
            <a:lvl2pPr marL="481013" indent="-23813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2pPr>
            <a:lvl3pPr marL="963613" indent="-49213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3pPr>
            <a:lvl4pPr marL="1444625" indent="-73025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4pPr>
            <a:lvl5pPr marL="1927225" indent="-98425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5pPr>
            <a:lvl6pPr marL="22860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6pPr>
            <a:lvl7pPr marL="27432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7pPr>
            <a:lvl8pPr marL="32004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8pPr>
            <a:lvl9pPr marL="36576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9pPr>
          </a:lstStyle>
          <a:p>
            <a:pPr algn="ctr" defTabSz="1017588" eaLnBrk="0" hangingPunct="0">
              <a:spcBef>
                <a:spcPct val="50000"/>
              </a:spcBef>
            </a:pPr>
            <a:r>
              <a:rPr lang="en-US" sz="1000">
                <a:latin typeface="Arial" charset="0"/>
                <a:cs typeface="Arial" charset="0"/>
              </a:rPr>
              <a:t>Fuel Expense By Type, Month, Year</a:t>
            </a:r>
          </a:p>
        </xdr:txBody>
      </xdr:sp>
      <xdr:sp macro="" textlink="">
        <xdr:nvSpPr>
          <xdr:cNvPr id="150" name="Text Box 105"/>
          <xdr:cNvSpPr>
            <a:spLocks noChangeArrowheads="1"/>
          </xdr:cNvSpPr>
        </xdr:nvSpPr>
        <xdr:spPr bwMode="auto">
          <a:xfrm>
            <a:off x="3195638" y="8974138"/>
            <a:ext cx="2743200" cy="457200"/>
          </a:xfrm>
          <a:prstGeom prst="notchedRightArrow">
            <a:avLst>
              <a:gd name="adj1" fmla="val 50000"/>
              <a:gd name="adj2" fmla="val 50000"/>
            </a:avLst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wrap="square" lIns="0" tIns="50936" rIns="0" bIns="50936" anchor="ctr" anchorCtr="1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1pPr>
            <a:lvl2pPr marL="481013" indent="-23813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2pPr>
            <a:lvl3pPr marL="963613" indent="-49213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3pPr>
            <a:lvl4pPr marL="1444625" indent="-73025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4pPr>
            <a:lvl5pPr marL="1927225" indent="-98425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5pPr>
            <a:lvl6pPr marL="22860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6pPr>
            <a:lvl7pPr marL="27432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7pPr>
            <a:lvl8pPr marL="32004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8pPr>
            <a:lvl9pPr marL="36576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9pPr>
          </a:lstStyle>
          <a:p>
            <a:pPr algn="ctr" defTabSz="1017588" eaLnBrk="0" hangingPunct="0">
              <a:spcBef>
                <a:spcPct val="50000"/>
              </a:spcBef>
            </a:pPr>
            <a:r>
              <a:rPr lang="en-US" sz="1000">
                <a:latin typeface="Arial" charset="0"/>
                <a:cs typeface="Arial" charset="0"/>
              </a:rPr>
              <a:t>Interchange Transactions By Month</a:t>
            </a:r>
          </a:p>
        </xdr:txBody>
      </xdr:sp>
      <xdr:sp macro="" textlink="">
        <xdr:nvSpPr>
          <xdr:cNvPr id="151" name="Text Box 136"/>
          <xdr:cNvSpPr>
            <a:spLocks noChangeArrowheads="1"/>
          </xdr:cNvSpPr>
        </xdr:nvSpPr>
        <xdr:spPr bwMode="auto">
          <a:xfrm>
            <a:off x="3195638" y="6872288"/>
            <a:ext cx="2743200" cy="457200"/>
          </a:xfrm>
          <a:prstGeom prst="notchedRightArrow">
            <a:avLst>
              <a:gd name="adj1" fmla="val 50000"/>
              <a:gd name="adj2" fmla="val 50000"/>
            </a:avLst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wrap="square" lIns="0" tIns="50936" rIns="0" bIns="50936" anchor="ctr" anchorCtr="1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1pPr>
            <a:lvl2pPr marL="481013" indent="-23813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2pPr>
            <a:lvl3pPr marL="963613" indent="-49213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3pPr>
            <a:lvl4pPr marL="1444625" indent="-73025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4pPr>
            <a:lvl5pPr marL="1927225" indent="-98425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5pPr>
            <a:lvl6pPr marL="22860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6pPr>
            <a:lvl7pPr marL="27432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7pPr>
            <a:lvl8pPr marL="32004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8pPr>
            <a:lvl9pPr marL="36576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9pPr>
          </a:lstStyle>
          <a:p>
            <a:pPr algn="ctr" defTabSz="1017588" eaLnBrk="0" hangingPunct="0">
              <a:spcBef>
                <a:spcPct val="50000"/>
              </a:spcBef>
            </a:pPr>
            <a:r>
              <a:rPr lang="en-US" sz="1000">
                <a:latin typeface="Arial" charset="0"/>
                <a:cs typeface="Arial" charset="0"/>
              </a:rPr>
              <a:t>Revenues By Mo., Yr., Class of Cust.</a:t>
            </a:r>
          </a:p>
        </xdr:txBody>
      </xdr:sp>
      <xdr:sp macro="" textlink="">
        <xdr:nvSpPr>
          <xdr:cNvPr id="152" name="Text Box 30"/>
          <xdr:cNvSpPr txBox="1">
            <a:spLocks noChangeArrowheads="1"/>
          </xdr:cNvSpPr>
        </xdr:nvSpPr>
        <xdr:spPr bwMode="auto">
          <a:xfrm rot="5400000">
            <a:off x="3976130" y="6905491"/>
            <a:ext cx="4571851" cy="546515"/>
          </a:xfrm>
          <a:prstGeom prst="wave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wrap="square" lIns="101872" tIns="50936" rIns="101872" bIns="50936" anchor="ctr" anchorCtr="1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1pPr>
            <a:lvl2pPr marL="481013" indent="-23813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2pPr>
            <a:lvl3pPr marL="963613" indent="-49213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3pPr>
            <a:lvl4pPr marL="1444625" indent="-73025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4pPr>
            <a:lvl5pPr marL="1927225" indent="-98425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5pPr>
            <a:lvl6pPr marL="22860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6pPr>
            <a:lvl7pPr marL="27432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7pPr>
            <a:lvl8pPr marL="32004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8pPr>
            <a:lvl9pPr marL="36576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9pPr>
          </a:lstStyle>
          <a:p>
            <a:pPr algn="ctr" defTabSz="1018901" eaLnBrk="0" hangingPunct="0">
              <a:spcBef>
                <a:spcPct val="50000"/>
              </a:spcBef>
              <a:defRPr/>
            </a:pPr>
            <a:r>
              <a:rPr lang="en-US" sz="1400">
                <a:latin typeface="Arial" pitchFamily="34" charset="0"/>
                <a:cs typeface="Arial" pitchFamily="34" charset="0"/>
              </a:rPr>
              <a:t>Income Statement</a:t>
            </a:r>
          </a:p>
        </xdr:txBody>
      </xdr:sp>
      <xdr:sp macro="" textlink="">
        <xdr:nvSpPr>
          <xdr:cNvPr id="153" name="Bent-Up Arrow 152"/>
          <xdr:cNvSpPr/>
        </xdr:nvSpPr>
        <xdr:spPr bwMode="auto">
          <a:xfrm flipV="1">
            <a:off x="6529719" y="2195899"/>
            <a:ext cx="640080" cy="1436916"/>
          </a:xfrm>
          <a:prstGeom prst="bentUpArrow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>
            <a:glow rad="63500">
              <a:srgbClr val="000000">
                <a:satMod val="175000"/>
                <a:alpha val="40000"/>
              </a:srgbClr>
            </a:glow>
          </a:effectLst>
        </xdr:spPr>
        <xdr:txBody>
          <a:bodyPr wrap="square" lIns="101872" tIns="50936" rIns="101872" bIns="50936" anchor="ctr" anchorCtr="1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1pPr>
            <a:lvl2pPr marL="481013" indent="-23813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2pPr>
            <a:lvl3pPr marL="963613" indent="-49213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3pPr>
            <a:lvl4pPr marL="1444625" indent="-73025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4pPr>
            <a:lvl5pPr marL="1927225" indent="-98425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5pPr>
            <a:lvl6pPr marL="22860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6pPr>
            <a:lvl7pPr marL="27432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7pPr>
            <a:lvl8pPr marL="32004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8pPr>
            <a:lvl9pPr marL="36576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9pPr>
          </a:lstStyle>
          <a:p>
            <a:pPr algn="ctr" defTabSz="1018901" eaLnBrk="0" hangingPunct="0">
              <a:spcBef>
                <a:spcPct val="50000"/>
              </a:spcBef>
              <a:defRPr/>
            </a:pPr>
            <a:endParaRPr lang="en-US" sz="1000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54" name="Bent-Up Arrow 153"/>
          <xdr:cNvSpPr/>
        </xdr:nvSpPr>
        <xdr:spPr bwMode="auto">
          <a:xfrm>
            <a:off x="6478515" y="7448694"/>
            <a:ext cx="640080" cy="1436916"/>
          </a:xfrm>
          <a:prstGeom prst="bentUpArrow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>
            <a:glow rad="63500">
              <a:srgbClr val="000000">
                <a:satMod val="175000"/>
                <a:alpha val="40000"/>
              </a:srgbClr>
            </a:glow>
          </a:effectLst>
        </xdr:spPr>
        <xdr:txBody>
          <a:bodyPr wrap="square" lIns="101872" tIns="50936" rIns="101872" bIns="50936" anchor="ctr" anchorCtr="1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1pPr>
            <a:lvl2pPr marL="481013" indent="-23813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2pPr>
            <a:lvl3pPr marL="963613" indent="-49213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3pPr>
            <a:lvl4pPr marL="1444625" indent="-73025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4pPr>
            <a:lvl5pPr marL="1927225" indent="-98425" algn="l" rtl="0" fontAlgn="base">
              <a:spcBef>
                <a:spcPct val="0"/>
              </a:spcBef>
              <a:spcAft>
                <a:spcPct val="0"/>
              </a:spcAft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5pPr>
            <a:lvl6pPr marL="22860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6pPr>
            <a:lvl7pPr marL="27432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7pPr>
            <a:lvl8pPr marL="32004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8pPr>
            <a:lvl9pPr marL="3657600" algn="l" defTabSz="914400" rtl="0" eaLnBrk="1" latinLnBrk="0" hangingPunct="1">
              <a:defRPr sz="1200" kern="1200">
                <a:solidFill>
                  <a:srgbClr val="000000"/>
                </a:solidFill>
                <a:latin typeface="Times New Roman" pitchFamily="18" charset="0"/>
              </a:defRPr>
            </a:lvl9pPr>
          </a:lstStyle>
          <a:p>
            <a:pPr algn="ctr" defTabSz="1018901" eaLnBrk="0" hangingPunct="0">
              <a:spcBef>
                <a:spcPct val="50000"/>
              </a:spcBef>
              <a:defRPr/>
            </a:pPr>
            <a:endParaRPr lang="en-US" sz="10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567271</xdr:colOff>
      <xdr:row>24</xdr:row>
      <xdr:rowOff>50800</xdr:rowOff>
    </xdr:from>
    <xdr:ext cx="1137479" cy="2755900"/>
    <xdr:sp macro="" textlink="">
      <xdr:nvSpPr>
        <xdr:cNvPr id="2" name="TextBox 1"/>
        <xdr:cNvSpPr txBox="1"/>
      </xdr:nvSpPr>
      <xdr:spPr>
        <a:xfrm>
          <a:off x="10378021" y="4358217"/>
          <a:ext cx="1137479" cy="275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vert" wrap="square" lIns="0" tIns="91440" rIns="0" bIns="91440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546105</xdr:colOff>
      <xdr:row>65</xdr:row>
      <xdr:rowOff>53975</xdr:rowOff>
    </xdr:from>
    <xdr:ext cx="1137479" cy="2755900"/>
    <xdr:sp macro="" textlink="">
      <xdr:nvSpPr>
        <xdr:cNvPr id="3" name="TextBox 2"/>
        <xdr:cNvSpPr txBox="1"/>
      </xdr:nvSpPr>
      <xdr:spPr>
        <a:xfrm>
          <a:off x="10290180" y="11560175"/>
          <a:ext cx="1137479" cy="275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vert" wrap="square" lIns="0" tIns="91440" rIns="0" bIns="91440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546105</xdr:colOff>
      <xdr:row>108</xdr:row>
      <xdr:rowOff>53975</xdr:rowOff>
    </xdr:from>
    <xdr:ext cx="1137479" cy="2755900"/>
    <xdr:sp macro="" textlink="">
      <xdr:nvSpPr>
        <xdr:cNvPr id="4" name="TextBox 3"/>
        <xdr:cNvSpPr txBox="1"/>
      </xdr:nvSpPr>
      <xdr:spPr>
        <a:xfrm>
          <a:off x="10290180" y="18522950"/>
          <a:ext cx="1137479" cy="275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vert" wrap="square" lIns="0" tIns="91440" rIns="0" bIns="91440" rtlCol="0" anchor="b">
          <a:noAutofit/>
        </a:bodyPr>
        <a:lstStyle/>
        <a:p>
          <a:endParaRPr 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e%20Case%20-%202013\2013%20MFRs\Final\MFR%20B-7%20&amp;%20B-8%20v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e%20Case%20-%202013\2013%20MFRs\Final\Templates\B-9%20&amp;%20B-10%202013%20v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hbanks\Local%20Settings\Temporary%20Internet%20Files\OLK15\PG10a%20Oct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hbanks\Local%20Settings\Temporary%20Internet%20Files\OLK15\JV203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LXFPFS01\CMUELLER$\Workgroups\FPC%20Accounting\Operating%20Report\2003\Mar2003\March%202003%20OR%20Page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uthernco.com\shared%20data\Buck\Rate%20Case%20analysis\2011%20Rate%20Case\Testimony\capex%20by%20function%20incl%20non-utility%2006211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ck\Rate%20Case%20analysis\2011%20Rate%20Case\Testimony\capex%20by%20function%20incl%20non-utility%200621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min"/>
      <sheetName val="Excel B-7 &amp; B-8"/>
      <sheetName val="UI B-7 Plant In-Service (MFR)"/>
      <sheetName val="UI B-8 Plant In-Service (MFR)"/>
      <sheetName val="71-A Factors"/>
    </sheetNames>
    <sheetDataSet>
      <sheetData sheetId="0">
        <row r="4">
          <cell r="B4">
            <v>2014</v>
          </cell>
        </row>
        <row r="5">
          <cell r="B5">
            <v>2013</v>
          </cell>
        </row>
        <row r="6">
          <cell r="B6">
            <v>2012</v>
          </cell>
        </row>
        <row r="9">
          <cell r="B9">
            <v>41381.390617476849</v>
          </cell>
        </row>
      </sheetData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min"/>
      <sheetName val="UI B-8 Accumulated Reserve MFR"/>
      <sheetName val="B-9 &amp; B-10 (Rounded)"/>
      <sheetName val="B-9 &amp; B-10 (Unrounded)"/>
      <sheetName val="B-9 &amp; B-10 (Unrounded-Rounded)"/>
      <sheetName val="COS"/>
      <sheetName val="Sch 71-C-Allocation Factors"/>
      <sheetName val="Sch 75B-ARO &amp; Base Coal Balance"/>
      <sheetName val="Accumulated Reserve Details"/>
      <sheetName val="370 - Meter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N7" t="str">
            <v>FERC Account</v>
          </cell>
          <cell r="O7" t="str">
            <v>Sch 75B Line Item</v>
          </cell>
          <cell r="P7" t="str">
            <v>Ending Reserve</v>
          </cell>
          <cell r="Q7" t="str">
            <v>Functional Ending Reserve</v>
          </cell>
          <cell r="R7" t="str">
            <v>Allocation Factor</v>
          </cell>
        </row>
        <row r="9">
          <cell r="N9" t="str">
            <v>317</v>
          </cell>
          <cell r="P9">
            <v>2299141.37</v>
          </cell>
          <cell r="Q9">
            <v>2299141.37</v>
          </cell>
          <cell r="R9">
            <v>1</v>
          </cell>
        </row>
        <row r="11">
          <cell r="N11" t="str">
            <v>312</v>
          </cell>
          <cell r="O11" t="str">
            <v>312 - Boiler Plant - Base Coal 5 Yr</v>
          </cell>
          <cell r="P11">
            <v>321440</v>
          </cell>
          <cell r="Q11">
            <v>321440</v>
          </cell>
          <cell r="R11">
            <v>1</v>
          </cell>
        </row>
        <row r="12">
          <cell r="N12" t="str">
            <v>316.5</v>
          </cell>
          <cell r="P12">
            <v>26756.16</v>
          </cell>
          <cell r="Q12">
            <v>2879479.25</v>
          </cell>
          <cell r="R12">
            <v>9.2920134777842202E-3</v>
          </cell>
        </row>
        <row r="13">
          <cell r="O13" t="str">
            <v>316.5 - Misc Power Plant - 5 Yr</v>
          </cell>
          <cell r="P13">
            <v>24356.76</v>
          </cell>
          <cell r="Q13">
            <v>2205555.1199999996</v>
          </cell>
          <cell r="R13">
            <v>1.1043369435264898E-2</v>
          </cell>
        </row>
        <row r="14">
          <cell r="O14" t="str">
            <v>316 - Misc Power Plant Equip - 5 Yr</v>
          </cell>
          <cell r="P14">
            <v>2399.4</v>
          </cell>
          <cell r="Q14">
            <v>520443.37</v>
          </cell>
          <cell r="R14">
            <v>4.6102998679760296E-3</v>
          </cell>
        </row>
        <row r="15">
          <cell r="P15">
            <v>0</v>
          </cell>
        </row>
        <row r="16">
          <cell r="N16" t="str">
            <v>316.7</v>
          </cell>
          <cell r="P16">
            <v>2852723.09</v>
          </cell>
          <cell r="Q16">
            <v>2879479.25</v>
          </cell>
          <cell r="R16">
            <v>0.9907079865222157</v>
          </cell>
        </row>
        <row r="17">
          <cell r="O17" t="str">
            <v>316.7 - Misc Power Plant - 7 Yr</v>
          </cell>
          <cell r="P17">
            <v>2181198.36</v>
          </cell>
          <cell r="Q17">
            <v>2205555.1199999996</v>
          </cell>
          <cell r="R17">
            <v>0.98895663056473515</v>
          </cell>
        </row>
        <row r="18">
          <cell r="O18" t="str">
            <v>316.7 - Misc Power - Common 7- Year</v>
          </cell>
          <cell r="P18">
            <v>51565</v>
          </cell>
          <cell r="Q18">
            <v>51565</v>
          </cell>
          <cell r="R18">
            <v>1</v>
          </cell>
        </row>
        <row r="19">
          <cell r="O19" t="str">
            <v>316.7 - Misc Power Plant -  7 Yr</v>
          </cell>
          <cell r="P19">
            <v>101915.76</v>
          </cell>
          <cell r="Q19">
            <v>101915.76</v>
          </cell>
          <cell r="R19">
            <v>1</v>
          </cell>
        </row>
        <row r="20">
          <cell r="O20" t="str">
            <v>316 - Misc Power Plant Equip - 7 Yr</v>
          </cell>
          <cell r="P20">
            <v>518043.97</v>
          </cell>
          <cell r="Q20">
            <v>520443.37</v>
          </cell>
          <cell r="R20">
            <v>0.99538970013202388</v>
          </cell>
        </row>
        <row r="21">
          <cell r="P21">
            <v>0</v>
          </cell>
        </row>
        <row r="22">
          <cell r="O22" t="str">
            <v>Total Other Production Plant:</v>
          </cell>
          <cell r="P22">
            <v>26396106.030000001</v>
          </cell>
          <cell r="Q22">
            <v>26396106.030000001</v>
          </cell>
          <cell r="R22">
            <v>1</v>
          </cell>
        </row>
        <row r="23">
          <cell r="O23" t="str">
            <v>Total Pace Plant:</v>
          </cell>
          <cell r="P23">
            <v>6815257.3700000001</v>
          </cell>
          <cell r="Q23">
            <v>26396106.030000001</v>
          </cell>
          <cell r="R23">
            <v>0.25819177125043546</v>
          </cell>
        </row>
        <row r="24">
          <cell r="O24" t="str">
            <v>Total Plant Perdido Landfill:</v>
          </cell>
          <cell r="P24">
            <v>42339.98</v>
          </cell>
          <cell r="Q24">
            <v>42339.98</v>
          </cell>
          <cell r="R24">
            <v>1</v>
          </cell>
        </row>
        <row r="25">
          <cell r="O25" t="str">
            <v>Total Smith Plant CT:</v>
          </cell>
          <cell r="P25">
            <v>3747688.7099999995</v>
          </cell>
          <cell r="Q25">
            <v>26396106.030000001</v>
          </cell>
          <cell r="R25">
            <v>0.14197884740047012</v>
          </cell>
        </row>
        <row r="26">
          <cell r="O26" t="str">
            <v>Total Smith Unit 3 - Combined Cycle:</v>
          </cell>
          <cell r="P26">
            <v>15833159.950000001</v>
          </cell>
          <cell r="Q26">
            <v>26396106.030000001</v>
          </cell>
          <cell r="R26">
            <v>0.59982938134909436</v>
          </cell>
        </row>
        <row r="27">
          <cell r="N27" t="str">
            <v>347</v>
          </cell>
          <cell r="P27">
            <v>249901.59</v>
          </cell>
        </row>
        <row r="28">
          <cell r="P28">
            <v>0</v>
          </cell>
        </row>
        <row r="29">
          <cell r="O29" t="str">
            <v>Total Transmission Plant:</v>
          </cell>
          <cell r="P29">
            <v>105760018.07999998</v>
          </cell>
          <cell r="Q29">
            <v>105760018.07999998</v>
          </cell>
          <cell r="R29">
            <v>1</v>
          </cell>
        </row>
        <row r="30">
          <cell r="N30">
            <v>350.2</v>
          </cell>
          <cell r="P30">
            <v>6096992.8999999994</v>
          </cell>
          <cell r="Q30">
            <v>6096992.8999999994</v>
          </cell>
          <cell r="R30">
            <v>1</v>
          </cell>
        </row>
        <row r="31">
          <cell r="N31">
            <v>352</v>
          </cell>
          <cell r="P31">
            <v>2816271.15</v>
          </cell>
          <cell r="Q31">
            <v>105760018.07999998</v>
          </cell>
          <cell r="R31">
            <v>2.6628883023352829E-2</v>
          </cell>
        </row>
        <row r="32">
          <cell r="N32">
            <v>353</v>
          </cell>
          <cell r="P32">
            <v>24419503.82</v>
          </cell>
          <cell r="Q32">
            <v>105760018.07999998</v>
          </cell>
          <cell r="R32">
            <v>0.23089542024783288</v>
          </cell>
        </row>
        <row r="33">
          <cell r="N33">
            <v>354</v>
          </cell>
          <cell r="P33">
            <v>23487834.409999996</v>
          </cell>
          <cell r="Q33">
            <v>105760018.07999998</v>
          </cell>
          <cell r="R33">
            <v>0.22208614215849612</v>
          </cell>
        </row>
        <row r="34">
          <cell r="N34">
            <v>355</v>
          </cell>
          <cell r="P34">
            <v>24173823.600000001</v>
          </cell>
          <cell r="Q34">
            <v>105760018.07999998</v>
          </cell>
          <cell r="R34">
            <v>0.22857242310335282</v>
          </cell>
        </row>
        <row r="35">
          <cell r="N35">
            <v>356</v>
          </cell>
          <cell r="P35">
            <v>24187413.98</v>
          </cell>
          <cell r="Q35">
            <v>105760018.07999998</v>
          </cell>
          <cell r="R35">
            <v>0.22870092516156654</v>
          </cell>
        </row>
        <row r="36">
          <cell r="N36">
            <v>358</v>
          </cell>
          <cell r="P36">
            <v>6645039.21</v>
          </cell>
          <cell r="Q36">
            <v>105760018.07999998</v>
          </cell>
          <cell r="R36">
            <v>6.2831297976646494E-2</v>
          </cell>
        </row>
        <row r="37">
          <cell r="N37">
            <v>359</v>
          </cell>
          <cell r="P37">
            <v>30131.91</v>
          </cell>
          <cell r="Q37">
            <v>105760018.07999998</v>
          </cell>
          <cell r="R37">
            <v>2.8490832875243402E-4</v>
          </cell>
        </row>
        <row r="38">
          <cell r="N38">
            <v>352</v>
          </cell>
          <cell r="O38" t="str">
            <v>352 - Scherer Step-Up Substation</v>
          </cell>
          <cell r="P38">
            <v>134349.84</v>
          </cell>
          <cell r="Q38">
            <v>2517720.4299999997</v>
          </cell>
          <cell r="R38">
            <v>5.3361699098577048E-2</v>
          </cell>
        </row>
        <row r="39">
          <cell r="N39">
            <v>353</v>
          </cell>
          <cell r="O39" t="str">
            <v>353 - Scherer Step-Up Substation</v>
          </cell>
          <cell r="P39">
            <v>2383370.59</v>
          </cell>
          <cell r="Q39">
            <v>2517720.4299999997</v>
          </cell>
          <cell r="R39">
            <v>0.94663830090142298</v>
          </cell>
        </row>
        <row r="40">
          <cell r="N40">
            <v>359.1</v>
          </cell>
          <cell r="P40">
            <v>4269.24</v>
          </cell>
          <cell r="Q40">
            <v>4269.24</v>
          </cell>
          <cell r="R40">
            <v>1</v>
          </cell>
        </row>
        <row r="41">
          <cell r="P41">
            <v>0</v>
          </cell>
        </row>
        <row r="42">
          <cell r="O42" t="str">
            <v>Total Distribution Plant:</v>
          </cell>
          <cell r="P42">
            <v>357467376.73999995</v>
          </cell>
          <cell r="Q42">
            <v>357467376.73999995</v>
          </cell>
          <cell r="R42">
            <v>1</v>
          </cell>
        </row>
        <row r="43">
          <cell r="N43">
            <v>360.1</v>
          </cell>
          <cell r="P43">
            <v>16332.66</v>
          </cell>
          <cell r="Q43">
            <v>16332.66</v>
          </cell>
          <cell r="R43">
            <v>1</v>
          </cell>
        </row>
        <row r="44">
          <cell r="N44">
            <v>361</v>
          </cell>
          <cell r="P44">
            <v>6335690.1699999999</v>
          </cell>
          <cell r="Q44">
            <v>357467376.73999995</v>
          </cell>
          <cell r="R44">
            <v>1.772382763367018E-2</v>
          </cell>
        </row>
        <row r="45">
          <cell r="N45">
            <v>362</v>
          </cell>
          <cell r="P45">
            <v>52460645.060000002</v>
          </cell>
          <cell r="Q45">
            <v>357467376.73999995</v>
          </cell>
          <cell r="R45">
            <v>0.14675645519998512</v>
          </cell>
        </row>
        <row r="46">
          <cell r="N46">
            <v>364</v>
          </cell>
          <cell r="P46">
            <v>68571187.060000002</v>
          </cell>
          <cell r="Q46">
            <v>357467376.73999995</v>
          </cell>
          <cell r="R46">
            <v>0.19182502102807136</v>
          </cell>
        </row>
        <row r="47">
          <cell r="N47">
            <v>365</v>
          </cell>
          <cell r="P47">
            <v>42687724.020000003</v>
          </cell>
          <cell r="Q47">
            <v>357467376.73999995</v>
          </cell>
          <cell r="R47">
            <v>0.11941711830964777</v>
          </cell>
        </row>
        <row r="48">
          <cell r="N48">
            <v>366</v>
          </cell>
          <cell r="P48">
            <v>803553.46</v>
          </cell>
          <cell r="Q48">
            <v>357467376.73999995</v>
          </cell>
          <cell r="R48">
            <v>2.2479071162470189E-3</v>
          </cell>
        </row>
        <row r="49">
          <cell r="N49">
            <v>367</v>
          </cell>
          <cell r="P49">
            <v>40115035.829999998</v>
          </cell>
          <cell r="Q49">
            <v>357467376.73999995</v>
          </cell>
          <cell r="R49">
            <v>0.11222013095527103</v>
          </cell>
        </row>
        <row r="50">
          <cell r="N50">
            <v>368</v>
          </cell>
          <cell r="P50">
            <v>79582934.370000005</v>
          </cell>
          <cell r="Q50">
            <v>357467376.73999995</v>
          </cell>
          <cell r="R50">
            <v>0.2226299224722926</v>
          </cell>
        </row>
        <row r="51">
          <cell r="N51">
            <v>369.1</v>
          </cell>
          <cell r="O51" t="str">
            <v>369 - Services - Overhead</v>
          </cell>
          <cell r="P51">
            <v>27946557.280000001</v>
          </cell>
          <cell r="Q51">
            <v>357467376.73999995</v>
          </cell>
          <cell r="R51">
            <v>7.8179322361846271E-2</v>
          </cell>
        </row>
        <row r="52">
          <cell r="N52">
            <v>369.2</v>
          </cell>
          <cell r="O52" t="str">
            <v>369 - Services - Underground</v>
          </cell>
          <cell r="P52">
            <v>13347865.82</v>
          </cell>
          <cell r="Q52">
            <v>357467376.73999995</v>
          </cell>
          <cell r="R52">
            <v>3.7340095036723947E-2</v>
          </cell>
        </row>
        <row r="53">
          <cell r="N53">
            <v>369.3</v>
          </cell>
          <cell r="O53" t="str">
            <v>369 - Services - House Power Panel</v>
          </cell>
          <cell r="P53">
            <v>0</v>
          </cell>
          <cell r="Q53">
            <v>357467376.73999995</v>
          </cell>
          <cell r="R53">
            <v>0</v>
          </cell>
        </row>
        <row r="54">
          <cell r="N54">
            <v>370</v>
          </cell>
          <cell r="P54">
            <v>22695280.100000001</v>
          </cell>
          <cell r="Q54">
            <v>22695280.100000001</v>
          </cell>
          <cell r="R54">
            <v>1</v>
          </cell>
        </row>
        <row r="55">
          <cell r="N55">
            <v>373</v>
          </cell>
          <cell r="P55">
            <v>25616183.670000002</v>
          </cell>
          <cell r="Q55">
            <v>357467376.73999995</v>
          </cell>
          <cell r="R55">
            <v>7.1660199886244891E-2</v>
          </cell>
        </row>
        <row r="56">
          <cell r="N56">
            <v>374</v>
          </cell>
          <cell r="P56">
            <v>23361.84</v>
          </cell>
          <cell r="Q56">
            <v>23361.84</v>
          </cell>
          <cell r="R56">
            <v>1</v>
          </cell>
        </row>
        <row r="57">
          <cell r="P57">
            <v>-4.4703483581542969E-8</v>
          </cell>
        </row>
        <row r="58">
          <cell r="O58" t="str">
            <v>Total General Plant:</v>
          </cell>
          <cell r="P58">
            <v>46374767.849999979</v>
          </cell>
          <cell r="Q58">
            <v>46374767.849999979</v>
          </cell>
          <cell r="R58">
            <v>1</v>
          </cell>
        </row>
        <row r="59">
          <cell r="N59">
            <v>390</v>
          </cell>
          <cell r="P59">
            <v>23724677.07</v>
          </cell>
          <cell r="Q59">
            <v>23724677.07</v>
          </cell>
          <cell r="R59">
            <v>1</v>
          </cell>
        </row>
        <row r="60">
          <cell r="N60">
            <v>392.2</v>
          </cell>
          <cell r="O60" t="str">
            <v>392 - Transpo Equip - Light Trucks</v>
          </cell>
          <cell r="P60">
            <v>3305808.48</v>
          </cell>
          <cell r="Q60">
            <v>13133646.85</v>
          </cell>
          <cell r="R60">
            <v>0.25170529691834986</v>
          </cell>
        </row>
        <row r="61">
          <cell r="N61">
            <v>392.3</v>
          </cell>
          <cell r="O61" t="str">
            <v>392 - Transpo Equip - Heavy Trucks</v>
          </cell>
          <cell r="P61">
            <v>9184398.4699999988</v>
          </cell>
          <cell r="Q61">
            <v>13133646.85</v>
          </cell>
          <cell r="R61">
            <v>0.69930298681664327</v>
          </cell>
        </row>
        <row r="62">
          <cell r="N62">
            <v>392.4</v>
          </cell>
          <cell r="O62" t="str">
            <v>392 - Transpo Equip - Trailers</v>
          </cell>
          <cell r="P62">
            <v>643439.9</v>
          </cell>
          <cell r="Q62">
            <v>13133646.85</v>
          </cell>
          <cell r="R62">
            <v>4.8991716265006778E-2</v>
          </cell>
        </row>
        <row r="63">
          <cell r="N63">
            <v>396</v>
          </cell>
          <cell r="P63">
            <v>399871.23</v>
          </cell>
          <cell r="Q63">
            <v>399871.23</v>
          </cell>
          <cell r="R63">
            <v>1</v>
          </cell>
        </row>
        <row r="64">
          <cell r="N64">
            <v>397</v>
          </cell>
          <cell r="P64">
            <v>9005101.870000001</v>
          </cell>
          <cell r="Q64">
            <v>9005101.870000001</v>
          </cell>
          <cell r="R64">
            <v>1</v>
          </cell>
        </row>
        <row r="65">
          <cell r="N65">
            <v>399.1</v>
          </cell>
          <cell r="P65">
            <v>111470.83</v>
          </cell>
          <cell r="Q65">
            <v>111470.83</v>
          </cell>
          <cell r="R65">
            <v>1</v>
          </cell>
        </row>
        <row r="66">
          <cell r="O66" t="str">
            <v>Total General Plant:</v>
          </cell>
          <cell r="P66">
            <v>8747831.9299999848</v>
          </cell>
          <cell r="Q66">
            <v>8747831.9299999848</v>
          </cell>
          <cell r="R66">
            <v>1</v>
          </cell>
        </row>
        <row r="67">
          <cell r="N67">
            <v>391</v>
          </cell>
          <cell r="O67" t="str">
            <v>391 - Office - Computers - 5 Yr</v>
          </cell>
          <cell r="P67">
            <v>1986869.48</v>
          </cell>
          <cell r="Q67">
            <v>1986869.48</v>
          </cell>
          <cell r="R67">
            <v>1</v>
          </cell>
        </row>
        <row r="68">
          <cell r="N68">
            <v>391</v>
          </cell>
          <cell r="O68" t="str">
            <v>391 - Office - Non-Computer - 7 Yr</v>
          </cell>
          <cell r="P68">
            <v>1702347.89</v>
          </cell>
          <cell r="Q68">
            <v>1702347.89</v>
          </cell>
          <cell r="R68">
            <v>1</v>
          </cell>
        </row>
        <row r="69">
          <cell r="N69">
            <v>392</v>
          </cell>
          <cell r="O69" t="str">
            <v>392 - Transpo Equip - Marine - 5 Yr</v>
          </cell>
          <cell r="P69">
            <v>49188.41</v>
          </cell>
          <cell r="Q69">
            <v>49188.41</v>
          </cell>
          <cell r="R69">
            <v>1</v>
          </cell>
        </row>
        <row r="70">
          <cell r="N70">
            <v>393</v>
          </cell>
          <cell r="P70">
            <v>403345.85</v>
          </cell>
          <cell r="Q70">
            <v>3449140.2800000003</v>
          </cell>
          <cell r="R70">
            <v>0.11694098159440472</v>
          </cell>
        </row>
        <row r="71">
          <cell r="N71">
            <v>394</v>
          </cell>
          <cell r="P71">
            <v>813202.06</v>
          </cell>
          <cell r="Q71">
            <v>3449140.2800000003</v>
          </cell>
          <cell r="R71">
            <v>0.23576949442021536</v>
          </cell>
        </row>
        <row r="72">
          <cell r="N72">
            <v>395</v>
          </cell>
          <cell r="P72">
            <v>816394.97</v>
          </cell>
          <cell r="Q72">
            <v>3449140.2800000003</v>
          </cell>
          <cell r="R72">
            <v>0.23669520626166005</v>
          </cell>
        </row>
        <row r="73">
          <cell r="N73">
            <v>397</v>
          </cell>
          <cell r="O73" t="str">
            <v>397 - Communication Equip - 7 Yr</v>
          </cell>
          <cell r="P73">
            <v>1560285.87</v>
          </cell>
          <cell r="Q73">
            <v>1560285.87</v>
          </cell>
          <cell r="R73">
            <v>1</v>
          </cell>
        </row>
        <row r="74">
          <cell r="N74">
            <v>398</v>
          </cell>
          <cell r="P74">
            <v>1416197.4</v>
          </cell>
          <cell r="Q74">
            <v>3449140.2800000003</v>
          </cell>
          <cell r="R74">
            <v>0.41059431772371979</v>
          </cell>
        </row>
        <row r="75">
          <cell r="O75" t="str">
            <v>Total General Plant:</v>
          </cell>
          <cell r="P75">
            <v>-1.4901161193847656E-8</v>
          </cell>
        </row>
      </sheetData>
      <sheetData sheetId="8">
        <row r="2">
          <cell r="D2" t="str">
            <v>GULF - 2011.02 - 2011 Official Budget for COS - 02-10-11</v>
          </cell>
          <cell r="E2" t="e">
            <v>#NAME?</v>
          </cell>
          <cell r="F2" t="e">
            <v>#NAME?</v>
          </cell>
          <cell r="G2" t="e">
            <v>#NAME?</v>
          </cell>
          <cell r="H2" t="e">
            <v>#NAME?</v>
          </cell>
          <cell r="I2" t="e">
            <v>#NAME?</v>
          </cell>
          <cell r="J2" t="e">
            <v>#NAME?</v>
          </cell>
          <cell r="K2" t="e">
            <v>#NAME?</v>
          </cell>
          <cell r="L2" t="e">
            <v>#NAME?</v>
          </cell>
          <cell r="M2" t="e">
            <v>#NAME?</v>
          </cell>
          <cell r="N2" t="e">
            <v>#NAME?</v>
          </cell>
          <cell r="O2" t="e">
            <v>#NAME?</v>
          </cell>
          <cell r="P2" t="e">
            <v>#NAME?</v>
          </cell>
          <cell r="Q2" t="e">
            <v>#NAME?</v>
          </cell>
          <cell r="R2" t="str">
            <v>Year 2012</v>
          </cell>
        </row>
        <row r="5">
          <cell r="B5" t="str">
            <v>05 - Crist - Deprec </v>
          </cell>
          <cell r="D5" t="str">
            <v>05 - Crist - Deprec </v>
          </cell>
        </row>
        <row r="6">
          <cell r="B6" t="e">
            <v>#NAME?</v>
          </cell>
          <cell r="D6" t="str">
            <v>Beginning Balance</v>
          </cell>
          <cell r="E6">
            <v>343960.32993809599</v>
          </cell>
          <cell r="F6">
            <v>345033.74617339001</v>
          </cell>
          <cell r="G6">
            <v>349051.58358865802</v>
          </cell>
          <cell r="H6">
            <v>353089.69991017698</v>
          </cell>
          <cell r="I6">
            <v>357028.09513794503</v>
          </cell>
          <cell r="J6">
            <v>357681.477605297</v>
          </cell>
          <cell r="K6">
            <v>353857.24247889803</v>
          </cell>
          <cell r="L6">
            <v>350676.12014902802</v>
          </cell>
          <cell r="M6">
            <v>355470.58620576101</v>
          </cell>
          <cell r="N6">
            <v>360271.21552332601</v>
          </cell>
          <cell r="O6">
            <v>365072.12274714198</v>
          </cell>
          <cell r="P6">
            <v>368256.30887429003</v>
          </cell>
          <cell r="Q6">
            <v>372320.91890477302</v>
          </cell>
          <cell r="R6">
            <v>345033.74617339001</v>
          </cell>
        </row>
        <row r="7">
          <cell r="B7" t="e">
            <v>#NAME?</v>
          </cell>
          <cell r="D7" t="str">
            <v>I/S Expense</v>
          </cell>
          <cell r="E7">
            <v>3998.2362352934301</v>
          </cell>
          <cell r="F7">
            <v>4045.75441526843</v>
          </cell>
          <cell r="G7">
            <v>4046.0333215184301</v>
          </cell>
          <cell r="H7">
            <v>4046.3122277684301</v>
          </cell>
          <cell r="I7">
            <v>4053.2994673517601</v>
          </cell>
          <cell r="J7">
            <v>4083.6818736017599</v>
          </cell>
          <cell r="K7">
            <v>4700.5156701298502</v>
          </cell>
          <cell r="L7">
            <v>4802.3830567322202</v>
          </cell>
          <cell r="M7">
            <v>4808.5463175655505</v>
          </cell>
          <cell r="N7">
            <v>4808.8252238155501</v>
          </cell>
          <cell r="O7">
            <v>4809.1041271488803</v>
          </cell>
          <cell r="P7">
            <v>4807.5280304822199</v>
          </cell>
          <cell r="Q7">
            <v>4817.5048504822198</v>
          </cell>
          <cell r="R7">
            <v>53829.488581865298</v>
          </cell>
        </row>
        <row r="8">
          <cell r="B8" t="e">
            <v>#NAME?</v>
          </cell>
          <cell r="D8" t="str">
            <v>Retirements</v>
          </cell>
          <cell r="E8">
            <v>-2568.373</v>
          </cell>
          <cell r="F8">
            <v>-6.4580000000000002</v>
          </cell>
          <cell r="G8">
            <v>-6.4580000000000002</v>
          </cell>
          <cell r="H8">
            <v>-106.457999999999</v>
          </cell>
          <cell r="I8">
            <v>-2186.4580000000001</v>
          </cell>
          <cell r="J8">
            <v>-2156.4580000000001</v>
          </cell>
          <cell r="K8">
            <v>-7880.1790000000001</v>
          </cell>
          <cell r="L8">
            <v>-6.4580000000000002</v>
          </cell>
          <cell r="M8">
            <v>-6.4580000000000002</v>
          </cell>
          <cell r="N8">
            <v>-6.4589999999999996</v>
          </cell>
          <cell r="O8">
            <v>-1242.4589999999901</v>
          </cell>
          <cell r="P8">
            <v>-681.45899999999995</v>
          </cell>
          <cell r="Q8">
            <v>-3306.4589999999998</v>
          </cell>
          <cell r="R8">
            <v>-17592.2209999999</v>
          </cell>
        </row>
        <row r="9">
          <cell r="B9" t="e">
            <v>#NAME?</v>
          </cell>
          <cell r="D9" t="str">
            <v>Removal Cost</v>
          </cell>
          <cell r="E9">
            <v>-356.447</v>
          </cell>
          <cell r="F9">
            <v>-21.459</v>
          </cell>
          <cell r="G9">
            <v>-1.4589999999999901</v>
          </cell>
          <cell r="H9">
            <v>-1.4589999999999901</v>
          </cell>
          <cell r="I9">
            <v>-1213.4590000000001</v>
          </cell>
          <cell r="J9">
            <v>-5751.4589999999898</v>
          </cell>
          <cell r="K9">
            <v>-1.4589999999999901</v>
          </cell>
          <cell r="L9">
            <v>-1.4589999999999901</v>
          </cell>
          <cell r="M9">
            <v>-1.4589999999999901</v>
          </cell>
          <cell r="N9">
            <v>-1.4589999999999901</v>
          </cell>
          <cell r="O9">
            <v>-382.459</v>
          </cell>
          <cell r="P9">
            <v>-61.458999999999897</v>
          </cell>
          <cell r="Q9">
            <v>-1561.4469999999999</v>
          </cell>
          <cell r="R9">
            <v>-9000.4959999999992</v>
          </cell>
        </row>
        <row r="10">
          <cell r="B10" t="e">
            <v>#NAME?</v>
          </cell>
          <cell r="D10" t="str">
            <v>Salvage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</row>
        <row r="11">
          <cell r="B11" t="e">
            <v>#NAME?</v>
          </cell>
          <cell r="D11" t="str">
            <v>Adjustments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</row>
        <row r="12">
          <cell r="B12" t="e">
            <v>#NAME?</v>
          </cell>
          <cell r="D12" t="str">
            <v>Ending Balance</v>
          </cell>
          <cell r="E12">
            <v>345033.74617339001</v>
          </cell>
          <cell r="F12">
            <v>349051.58358865802</v>
          </cell>
          <cell r="G12">
            <v>353089.69991017698</v>
          </cell>
          <cell r="H12">
            <v>357028.09513794503</v>
          </cell>
          <cell r="I12">
            <v>357681.477605297</v>
          </cell>
          <cell r="J12">
            <v>353857.24247889803</v>
          </cell>
          <cell r="K12">
            <v>350676.12014902802</v>
          </cell>
          <cell r="L12">
            <v>355470.58620576101</v>
          </cell>
          <cell r="M12">
            <v>360271.21552332601</v>
          </cell>
          <cell r="N12">
            <v>365072.12274714198</v>
          </cell>
          <cell r="O12">
            <v>368256.30887429003</v>
          </cell>
          <cell r="P12">
            <v>372320.91890477302</v>
          </cell>
          <cell r="Q12">
            <v>372270.51775525499</v>
          </cell>
          <cell r="R12">
            <v>372270.51775525499</v>
          </cell>
        </row>
        <row r="13">
          <cell r="B13" t="e">
            <v>#NAME?</v>
          </cell>
          <cell r="D13" t="str">
            <v>Total Reserve</v>
          </cell>
          <cell r="E13">
            <v>345033.74617339001</v>
          </cell>
          <cell r="F13">
            <v>349051.58358865802</v>
          </cell>
          <cell r="G13">
            <v>353089.69991017698</v>
          </cell>
          <cell r="H13">
            <v>357028.09513794503</v>
          </cell>
          <cell r="I13">
            <v>357681.477605297</v>
          </cell>
          <cell r="J13">
            <v>353857.24247889803</v>
          </cell>
          <cell r="K13">
            <v>350676.12014902802</v>
          </cell>
          <cell r="L13">
            <v>355470.58620576101</v>
          </cell>
          <cell r="M13">
            <v>360271.21552332601</v>
          </cell>
          <cell r="N13">
            <v>365072.12274714198</v>
          </cell>
          <cell r="O13">
            <v>368256.30887429003</v>
          </cell>
          <cell r="P13">
            <v>372320.91890477302</v>
          </cell>
          <cell r="Q13">
            <v>372270.51775525499</v>
          </cell>
          <cell r="R13">
            <v>372270.51775525499</v>
          </cell>
        </row>
        <row r="15">
          <cell r="B15" t="str">
            <v>06 - Crist - Full Rec </v>
          </cell>
          <cell r="D15" t="str">
            <v>06 - Crist - Full Rec </v>
          </cell>
        </row>
        <row r="16">
          <cell r="B16" t="e">
            <v>#NAME?</v>
          </cell>
          <cell r="D16" t="str">
            <v>Beginning Balance</v>
          </cell>
          <cell r="E16">
            <v>3007.3951200000001</v>
          </cell>
          <cell r="F16">
            <v>2902.0300699999998</v>
          </cell>
          <cell r="G16">
            <v>2957.0300699999998</v>
          </cell>
          <cell r="H16">
            <v>3012.0300699999998</v>
          </cell>
          <cell r="I16">
            <v>3067.0300699999998</v>
          </cell>
          <cell r="J16">
            <v>3122.0300699999998</v>
          </cell>
          <cell r="K16">
            <v>3177.0300699999998</v>
          </cell>
          <cell r="L16">
            <v>3232.0300699999998</v>
          </cell>
          <cell r="M16">
            <v>3287.0300699999998</v>
          </cell>
          <cell r="N16">
            <v>3342.0300699999998</v>
          </cell>
          <cell r="O16">
            <v>3397.0300699999998</v>
          </cell>
          <cell r="P16">
            <v>3452.0300699999998</v>
          </cell>
          <cell r="Q16">
            <v>3507.0300699999998</v>
          </cell>
          <cell r="R16">
            <v>2902.0300699999998</v>
          </cell>
        </row>
        <row r="17">
          <cell r="B17" t="e">
            <v>#NAME?</v>
          </cell>
          <cell r="D17" t="str">
            <v>I/S Expense</v>
          </cell>
          <cell r="E17">
            <v>60</v>
          </cell>
          <cell r="F17">
            <v>55</v>
          </cell>
          <cell r="G17">
            <v>55</v>
          </cell>
          <cell r="H17">
            <v>55</v>
          </cell>
          <cell r="I17">
            <v>55</v>
          </cell>
          <cell r="J17">
            <v>55</v>
          </cell>
          <cell r="K17">
            <v>55</v>
          </cell>
          <cell r="L17">
            <v>55</v>
          </cell>
          <cell r="M17">
            <v>55</v>
          </cell>
          <cell r="N17">
            <v>55</v>
          </cell>
          <cell r="O17">
            <v>55</v>
          </cell>
          <cell r="P17">
            <v>55</v>
          </cell>
          <cell r="Q17">
            <v>55</v>
          </cell>
          <cell r="R17">
            <v>660</v>
          </cell>
        </row>
        <row r="18">
          <cell r="B18" t="e">
            <v>#NAME?</v>
          </cell>
          <cell r="D18" t="str">
            <v>Retirements</v>
          </cell>
          <cell r="E18">
            <v>-165.36505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-469.93596000000002</v>
          </cell>
          <cell r="R18">
            <v>-469.93596000000002</v>
          </cell>
        </row>
        <row r="19">
          <cell r="B19" t="e">
            <v>#NAME?</v>
          </cell>
          <cell r="D19" t="str">
            <v>Removal Cost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</row>
        <row r="20">
          <cell r="B20" t="e">
            <v>#NAME?</v>
          </cell>
          <cell r="D20" t="str">
            <v>Salvage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</row>
        <row r="21">
          <cell r="B21" t="e">
            <v>#NAME?</v>
          </cell>
          <cell r="D21" t="str">
            <v>Adjustments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</row>
        <row r="22">
          <cell r="B22" t="e">
            <v>#NAME?</v>
          </cell>
          <cell r="D22" t="str">
            <v>Ending Balance</v>
          </cell>
          <cell r="E22">
            <v>2902.0300699999998</v>
          </cell>
          <cell r="F22">
            <v>2957.0300699999998</v>
          </cell>
          <cell r="G22">
            <v>3012.0300699999998</v>
          </cell>
          <cell r="H22">
            <v>3067.0300699999998</v>
          </cell>
          <cell r="I22">
            <v>3122.0300699999998</v>
          </cell>
          <cell r="J22">
            <v>3177.0300699999998</v>
          </cell>
          <cell r="K22">
            <v>3232.0300699999998</v>
          </cell>
          <cell r="L22">
            <v>3287.0300699999998</v>
          </cell>
          <cell r="M22">
            <v>3342.0300699999998</v>
          </cell>
          <cell r="N22">
            <v>3397.0300699999998</v>
          </cell>
          <cell r="O22">
            <v>3452.0300699999998</v>
          </cell>
          <cell r="P22">
            <v>3507.0300699999998</v>
          </cell>
          <cell r="Q22">
            <v>3092.09411</v>
          </cell>
          <cell r="R22">
            <v>3092.09411</v>
          </cell>
        </row>
        <row r="23">
          <cell r="B23" t="e">
            <v>#NAME?</v>
          </cell>
          <cell r="D23" t="str">
            <v>Total Reserve</v>
          </cell>
          <cell r="E23">
            <v>2902.0300699999998</v>
          </cell>
          <cell r="F23">
            <v>2957.0300699999998</v>
          </cell>
          <cell r="G23">
            <v>3012.0300699999998</v>
          </cell>
          <cell r="H23">
            <v>3067.0300699999998</v>
          </cell>
          <cell r="I23">
            <v>3122.0300699999998</v>
          </cell>
          <cell r="J23">
            <v>3177.0300699999998</v>
          </cell>
          <cell r="K23">
            <v>3232.0300699999998</v>
          </cell>
          <cell r="L23">
            <v>3287.0300699999998</v>
          </cell>
          <cell r="M23">
            <v>3342.0300699999998</v>
          </cell>
          <cell r="N23">
            <v>3397.0300699999998</v>
          </cell>
          <cell r="O23">
            <v>3452.0300699999998</v>
          </cell>
          <cell r="P23">
            <v>3507.0300699999998</v>
          </cell>
          <cell r="Q23">
            <v>3092.09411</v>
          </cell>
          <cell r="R23">
            <v>3092.09411</v>
          </cell>
        </row>
        <row r="25">
          <cell r="B25" t="str">
            <v>08 - Steam Easments - All Plants </v>
          </cell>
          <cell r="D25" t="str">
            <v>08 - Steam Easments - All Plants </v>
          </cell>
        </row>
        <row r="26">
          <cell r="B26" t="e">
            <v>#NAME?</v>
          </cell>
          <cell r="D26" t="str">
            <v>Beginning Balance</v>
          </cell>
          <cell r="E26">
            <v>39.590958217999997</v>
          </cell>
          <cell r="F26">
            <v>39.695158055999997</v>
          </cell>
          <cell r="G26">
            <v>39.799357893999897</v>
          </cell>
          <cell r="H26">
            <v>39.903557731999904</v>
          </cell>
          <cell r="I26">
            <v>40.007757569999903</v>
          </cell>
          <cell r="J26">
            <v>40.111957407999903</v>
          </cell>
          <cell r="K26">
            <v>40.216157245999902</v>
          </cell>
          <cell r="L26">
            <v>40.320357083999902</v>
          </cell>
          <cell r="M26">
            <v>40.424556921999901</v>
          </cell>
          <cell r="N26">
            <v>40.528756759999901</v>
          </cell>
          <cell r="O26">
            <v>40.6329565979999</v>
          </cell>
          <cell r="P26">
            <v>40.7371564359999</v>
          </cell>
          <cell r="Q26">
            <v>40.841356273999899</v>
          </cell>
          <cell r="R26">
            <v>39.695158055999997</v>
          </cell>
        </row>
        <row r="27">
          <cell r="B27" t="e">
            <v>#NAME?</v>
          </cell>
          <cell r="D27" t="str">
            <v>I/S Expense</v>
          </cell>
          <cell r="E27">
            <v>0.104199838</v>
          </cell>
          <cell r="F27">
            <v>0.104199838</v>
          </cell>
          <cell r="G27">
            <v>0.104199838</v>
          </cell>
          <cell r="H27">
            <v>0.104199838</v>
          </cell>
          <cell r="I27">
            <v>0.104199838</v>
          </cell>
          <cell r="J27">
            <v>0.104199838</v>
          </cell>
          <cell r="K27">
            <v>0.104199838</v>
          </cell>
          <cell r="L27">
            <v>0.104199838</v>
          </cell>
          <cell r="M27">
            <v>0.104199838</v>
          </cell>
          <cell r="N27">
            <v>0.104199838</v>
          </cell>
          <cell r="O27">
            <v>0.104199838</v>
          </cell>
          <cell r="P27">
            <v>0.104199838</v>
          </cell>
          <cell r="Q27">
            <v>0.104199838</v>
          </cell>
          <cell r="R27">
            <v>1.2503980560000001</v>
          </cell>
        </row>
        <row r="28">
          <cell r="B28" t="e">
            <v>#NAME?</v>
          </cell>
          <cell r="D28" t="str">
            <v>Retirements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</row>
        <row r="29">
          <cell r="B29" t="e">
            <v>#NAME?</v>
          </cell>
          <cell r="D29" t="str">
            <v>Removal Cost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</row>
        <row r="30">
          <cell r="B30" t="e">
            <v>#NAME?</v>
          </cell>
          <cell r="D30" t="str">
            <v>Salvage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</row>
        <row r="31">
          <cell r="B31" t="e">
            <v>#NAME?</v>
          </cell>
          <cell r="D31" t="str">
            <v>Adjustments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</row>
        <row r="32">
          <cell r="B32" t="e">
            <v>#NAME?</v>
          </cell>
          <cell r="D32" t="str">
            <v>Ending Balance</v>
          </cell>
          <cell r="E32">
            <v>39.695158055999997</v>
          </cell>
          <cell r="F32">
            <v>39.799357893999897</v>
          </cell>
          <cell r="G32">
            <v>39.903557731999904</v>
          </cell>
          <cell r="H32">
            <v>40.007757569999903</v>
          </cell>
          <cell r="I32">
            <v>40.111957407999903</v>
          </cell>
          <cell r="J32">
            <v>40.216157245999902</v>
          </cell>
          <cell r="K32">
            <v>40.320357083999902</v>
          </cell>
          <cell r="L32">
            <v>40.424556921999901</v>
          </cell>
          <cell r="M32">
            <v>40.528756759999901</v>
          </cell>
          <cell r="N32">
            <v>40.6329565979999</v>
          </cell>
          <cell r="O32">
            <v>40.7371564359999</v>
          </cell>
          <cell r="P32">
            <v>40.841356273999899</v>
          </cell>
          <cell r="Q32">
            <v>40.945556111999899</v>
          </cell>
          <cell r="R32">
            <v>40.945556111999899</v>
          </cell>
        </row>
        <row r="33">
          <cell r="B33" t="e">
            <v>#NAME?</v>
          </cell>
          <cell r="D33" t="str">
            <v>Total Reserve</v>
          </cell>
          <cell r="E33">
            <v>39.695158055999997</v>
          </cell>
          <cell r="F33">
            <v>39.799357893999897</v>
          </cell>
          <cell r="G33">
            <v>39.903557731999904</v>
          </cell>
          <cell r="H33">
            <v>40.007757569999903</v>
          </cell>
          <cell r="I33">
            <v>40.111957407999903</v>
          </cell>
          <cell r="J33">
            <v>40.216157245999902</v>
          </cell>
          <cell r="K33">
            <v>40.320357083999902</v>
          </cell>
          <cell r="L33">
            <v>40.424556921999901</v>
          </cell>
          <cell r="M33">
            <v>40.528756759999901</v>
          </cell>
          <cell r="N33">
            <v>40.6329565979999</v>
          </cell>
          <cell r="O33">
            <v>40.7371564359999</v>
          </cell>
          <cell r="P33">
            <v>40.841356273999899</v>
          </cell>
          <cell r="Q33">
            <v>40.945556111999899</v>
          </cell>
          <cell r="R33">
            <v>40.945556111999899</v>
          </cell>
        </row>
        <row r="35">
          <cell r="B35" t="str">
            <v>09 - Scholz -  Deprec </v>
          </cell>
          <cell r="D35" t="str">
            <v>09 - Scholz -  Deprec </v>
          </cell>
        </row>
        <row r="36">
          <cell r="B36" t="e">
            <v>#NAME?</v>
          </cell>
          <cell r="D36" t="str">
            <v>Beginning Balance</v>
          </cell>
          <cell r="E36">
            <v>41031.687497805797</v>
          </cell>
          <cell r="F36">
            <v>41204.909283969901</v>
          </cell>
          <cell r="G36">
            <v>41378.1652368008</v>
          </cell>
          <cell r="H36">
            <v>41551.455356298298</v>
          </cell>
          <cell r="I36">
            <v>41724.779642462498</v>
          </cell>
          <cell r="J36">
            <v>41898.138095293303</v>
          </cell>
          <cell r="K36">
            <v>42071.530714790802</v>
          </cell>
          <cell r="L36">
            <v>42219.957500954901</v>
          </cell>
          <cell r="M36">
            <v>42393.418453785802</v>
          </cell>
          <cell r="N36">
            <v>42566.913573283302</v>
          </cell>
          <cell r="O36">
            <v>42740.442859447503</v>
          </cell>
          <cell r="P36">
            <v>42914.006312278303</v>
          </cell>
          <cell r="Q36">
            <v>43087.603931775797</v>
          </cell>
          <cell r="R36">
            <v>41204.909283969901</v>
          </cell>
        </row>
        <row r="37">
          <cell r="B37" t="e">
            <v>#NAME?</v>
          </cell>
          <cell r="D37" t="str">
            <v>I/S Expense</v>
          </cell>
          <cell r="E37">
            <v>173.22178616416599</v>
          </cell>
          <cell r="F37">
            <v>173.255952830833</v>
          </cell>
          <cell r="G37">
            <v>173.2901194975</v>
          </cell>
          <cell r="H37">
            <v>173.32428616416601</v>
          </cell>
          <cell r="I37">
            <v>173.35845283083299</v>
          </cell>
          <cell r="J37">
            <v>173.39261949749999</v>
          </cell>
          <cell r="K37">
            <v>173.426786164166</v>
          </cell>
          <cell r="L37">
            <v>173.46095283083301</v>
          </cell>
          <cell r="M37">
            <v>173.49511949749899</v>
          </cell>
          <cell r="N37">
            <v>173.529286164166</v>
          </cell>
          <cell r="O37">
            <v>173.563452830833</v>
          </cell>
          <cell r="P37">
            <v>173.59761949750001</v>
          </cell>
          <cell r="Q37">
            <v>173.63178616416599</v>
          </cell>
          <cell r="R37">
            <v>2081.3264339699999</v>
          </cell>
        </row>
        <row r="38">
          <cell r="B38" t="e">
            <v>#NAME?</v>
          </cell>
          <cell r="D38" t="str">
            <v>Retirements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</row>
        <row r="39">
          <cell r="B39" t="e">
            <v>#NAME?</v>
          </cell>
          <cell r="D39" t="str">
            <v>Removal Cost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-25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-1</v>
          </cell>
          <cell r="R39">
            <v>-26</v>
          </cell>
        </row>
        <row r="40">
          <cell r="B40" t="e">
            <v>#NAME?</v>
          </cell>
          <cell r="D40" t="str">
            <v>Salvage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</row>
        <row r="41">
          <cell r="B41" t="e">
            <v>#NAME?</v>
          </cell>
          <cell r="D41" t="str">
            <v>Adjustments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</row>
        <row r="42">
          <cell r="B42" t="e">
            <v>#NAME?</v>
          </cell>
          <cell r="D42" t="str">
            <v>Ending Balance</v>
          </cell>
          <cell r="E42">
            <v>41204.909283969901</v>
          </cell>
          <cell r="F42">
            <v>41378.1652368008</v>
          </cell>
          <cell r="G42">
            <v>41551.455356298298</v>
          </cell>
          <cell r="H42">
            <v>41724.779642462498</v>
          </cell>
          <cell r="I42">
            <v>41898.138095293303</v>
          </cell>
          <cell r="J42">
            <v>42071.530714790802</v>
          </cell>
          <cell r="K42">
            <v>42219.957500954901</v>
          </cell>
          <cell r="L42">
            <v>42393.418453785802</v>
          </cell>
          <cell r="M42">
            <v>42566.913573283302</v>
          </cell>
          <cell r="N42">
            <v>42740.442859447503</v>
          </cell>
          <cell r="O42">
            <v>42914.006312278303</v>
          </cell>
          <cell r="P42">
            <v>43087.603931775797</v>
          </cell>
          <cell r="Q42">
            <v>43260.235717939999</v>
          </cell>
          <cell r="R42">
            <v>43260.235717939999</v>
          </cell>
        </row>
        <row r="43">
          <cell r="B43" t="e">
            <v>#NAME?</v>
          </cell>
          <cell r="D43" t="str">
            <v>Total Reserve</v>
          </cell>
          <cell r="E43">
            <v>41204.909283969901</v>
          </cell>
          <cell r="F43">
            <v>41378.1652368008</v>
          </cell>
          <cell r="G43">
            <v>41551.455356298298</v>
          </cell>
          <cell r="H43">
            <v>41724.779642462498</v>
          </cell>
          <cell r="I43">
            <v>41898.138095293303</v>
          </cell>
          <cell r="J43">
            <v>42071.530714790802</v>
          </cell>
          <cell r="K43">
            <v>42219.957500954901</v>
          </cell>
          <cell r="L43">
            <v>42393.418453785802</v>
          </cell>
          <cell r="M43">
            <v>42566.913573283302</v>
          </cell>
          <cell r="N43">
            <v>42740.442859447503</v>
          </cell>
          <cell r="O43">
            <v>42914.006312278303</v>
          </cell>
          <cell r="P43">
            <v>43087.603931775797</v>
          </cell>
          <cell r="Q43">
            <v>43260.235717939999</v>
          </cell>
          <cell r="R43">
            <v>43260.235717939999</v>
          </cell>
        </row>
        <row r="45">
          <cell r="B45" t="str">
            <v>10 - Scholz - Full Rec </v>
          </cell>
          <cell r="D45" t="str">
            <v>10 - Scholz - Full Rec </v>
          </cell>
        </row>
        <row r="46">
          <cell r="B46" t="e">
            <v>#NAME?</v>
          </cell>
          <cell r="D46" t="str">
            <v>Beginning Balance</v>
          </cell>
          <cell r="E46">
            <v>195.21575999999999</v>
          </cell>
          <cell r="F46">
            <v>197.21575999999999</v>
          </cell>
          <cell r="G46">
            <v>199.21575999999999</v>
          </cell>
          <cell r="H46">
            <v>201.21575999999999</v>
          </cell>
          <cell r="I46">
            <v>203.21575999999999</v>
          </cell>
          <cell r="J46">
            <v>205.21575999999999</v>
          </cell>
          <cell r="K46">
            <v>207.21575999999999</v>
          </cell>
          <cell r="L46">
            <v>209.21575999999999</v>
          </cell>
          <cell r="M46">
            <v>211.21575999999999</v>
          </cell>
          <cell r="N46">
            <v>213.21575999999999</v>
          </cell>
          <cell r="O46">
            <v>215.21575999999999</v>
          </cell>
          <cell r="P46">
            <v>217.21575999999999</v>
          </cell>
          <cell r="Q46">
            <v>219.21575999999999</v>
          </cell>
          <cell r="R46">
            <v>197.21575999999999</v>
          </cell>
        </row>
        <row r="47">
          <cell r="B47" t="e">
            <v>#NAME?</v>
          </cell>
          <cell r="D47" t="str">
            <v>I/S Expense</v>
          </cell>
          <cell r="E47">
            <v>2</v>
          </cell>
          <cell r="F47">
            <v>2</v>
          </cell>
          <cell r="G47">
            <v>2</v>
          </cell>
          <cell r="H47">
            <v>2</v>
          </cell>
          <cell r="I47">
            <v>2</v>
          </cell>
          <cell r="J47">
            <v>2</v>
          </cell>
          <cell r="K47">
            <v>2</v>
          </cell>
          <cell r="L47">
            <v>2</v>
          </cell>
          <cell r="M47">
            <v>2</v>
          </cell>
          <cell r="N47">
            <v>2</v>
          </cell>
          <cell r="O47">
            <v>2</v>
          </cell>
          <cell r="P47">
            <v>2</v>
          </cell>
          <cell r="Q47">
            <v>2</v>
          </cell>
          <cell r="R47">
            <v>24</v>
          </cell>
        </row>
        <row r="48">
          <cell r="B48" t="e">
            <v>#NAME?</v>
          </cell>
          <cell r="D48" t="str">
            <v>Retirements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</row>
        <row r="49">
          <cell r="B49" t="e">
            <v>#NAME?</v>
          </cell>
          <cell r="D49" t="str">
            <v>Removal Cost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</row>
        <row r="50">
          <cell r="B50" t="e">
            <v>#NAME?</v>
          </cell>
          <cell r="D50" t="str">
            <v>Salvage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</row>
        <row r="51">
          <cell r="B51" t="e">
            <v>#NAME?</v>
          </cell>
          <cell r="D51" t="str">
            <v>Adjustments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</row>
        <row r="52">
          <cell r="B52" t="e">
            <v>#NAME?</v>
          </cell>
          <cell r="D52" t="str">
            <v>Ending Balance</v>
          </cell>
          <cell r="E52">
            <v>197.21575999999999</v>
          </cell>
          <cell r="F52">
            <v>199.21575999999999</v>
          </cell>
          <cell r="G52">
            <v>201.21575999999999</v>
          </cell>
          <cell r="H52">
            <v>203.21575999999999</v>
          </cell>
          <cell r="I52">
            <v>205.21575999999999</v>
          </cell>
          <cell r="J52">
            <v>207.21575999999999</v>
          </cell>
          <cell r="K52">
            <v>209.21575999999999</v>
          </cell>
          <cell r="L52">
            <v>211.21575999999999</v>
          </cell>
          <cell r="M52">
            <v>213.21575999999999</v>
          </cell>
          <cell r="N52">
            <v>215.21575999999999</v>
          </cell>
          <cell r="O52">
            <v>217.21575999999999</v>
          </cell>
          <cell r="P52">
            <v>219.21575999999999</v>
          </cell>
          <cell r="Q52">
            <v>221.21575999999999</v>
          </cell>
          <cell r="R52">
            <v>221.21575999999999</v>
          </cell>
        </row>
        <row r="53">
          <cell r="B53" t="e">
            <v>#NAME?</v>
          </cell>
          <cell r="D53" t="str">
            <v>Total Reserve</v>
          </cell>
          <cell r="E53">
            <v>197.21575999999999</v>
          </cell>
          <cell r="F53">
            <v>199.21575999999999</v>
          </cell>
          <cell r="G53">
            <v>201.21575999999999</v>
          </cell>
          <cell r="H53">
            <v>203.21575999999999</v>
          </cell>
          <cell r="I53">
            <v>205.21575999999999</v>
          </cell>
          <cell r="J53">
            <v>207.21575999999999</v>
          </cell>
          <cell r="K53">
            <v>209.21575999999999</v>
          </cell>
          <cell r="L53">
            <v>211.21575999999999</v>
          </cell>
          <cell r="M53">
            <v>213.21575999999999</v>
          </cell>
          <cell r="N53">
            <v>215.21575999999999</v>
          </cell>
          <cell r="O53">
            <v>217.21575999999999</v>
          </cell>
          <cell r="P53">
            <v>219.21575999999999</v>
          </cell>
          <cell r="Q53">
            <v>221.21575999999999</v>
          </cell>
          <cell r="R53">
            <v>221.21575999999999</v>
          </cell>
        </row>
        <row r="55">
          <cell r="B55" t="str">
            <v>11 - Smith - Deprec </v>
          </cell>
          <cell r="D55" t="str">
            <v>11 - Smith - Deprec </v>
          </cell>
        </row>
        <row r="56">
          <cell r="B56" t="e">
            <v>#NAME?</v>
          </cell>
          <cell r="D56" t="str">
            <v>Beginning Balance</v>
          </cell>
          <cell r="E56">
            <v>96906.0445766599</v>
          </cell>
          <cell r="F56">
            <v>96978.610290947399</v>
          </cell>
          <cell r="G56">
            <v>97560.632524484899</v>
          </cell>
          <cell r="H56">
            <v>98143.074185522404</v>
          </cell>
          <cell r="I56">
            <v>97875.875274060003</v>
          </cell>
          <cell r="J56">
            <v>97957.828290097401</v>
          </cell>
          <cell r="K56">
            <v>98511.270733634898</v>
          </cell>
          <cell r="L56">
            <v>98925.1026046724</v>
          </cell>
          <cell r="M56">
            <v>99508.856403209997</v>
          </cell>
          <cell r="N56">
            <v>100092.999629247</v>
          </cell>
          <cell r="O56">
            <v>100677.532282785</v>
          </cell>
          <cell r="P56">
            <v>101212.45436382201</v>
          </cell>
          <cell r="Q56">
            <v>101797.76587236</v>
          </cell>
          <cell r="R56">
            <v>96978.610290947399</v>
          </cell>
        </row>
        <row r="57">
          <cell r="B57" t="e">
            <v>#NAME?</v>
          </cell>
          <cell r="D57" t="str">
            <v>I/S Expense</v>
          </cell>
          <cell r="E57">
            <v>585.16571428749899</v>
          </cell>
          <cell r="F57">
            <v>590.35223353749996</v>
          </cell>
          <cell r="G57">
            <v>590.74166103749894</v>
          </cell>
          <cell r="H57">
            <v>591.13108853749998</v>
          </cell>
          <cell r="I57">
            <v>590.28301603749901</v>
          </cell>
          <cell r="J57">
            <v>591.77244353749995</v>
          </cell>
          <cell r="K57">
            <v>592.16187103749905</v>
          </cell>
          <cell r="L57">
            <v>592.08379853749898</v>
          </cell>
          <cell r="M57">
            <v>592.47322603749899</v>
          </cell>
          <cell r="N57">
            <v>592.862653537499</v>
          </cell>
          <cell r="O57">
            <v>593.25208103749901</v>
          </cell>
          <cell r="P57">
            <v>593.64150853749902</v>
          </cell>
          <cell r="Q57">
            <v>594.03093603749903</v>
          </cell>
          <cell r="R57">
            <v>7104.7865174499902</v>
          </cell>
        </row>
        <row r="58">
          <cell r="B58" t="e">
            <v>#NAME?</v>
          </cell>
          <cell r="D58" t="str">
            <v>Retirements</v>
          </cell>
          <cell r="E58">
            <v>-500</v>
          </cell>
          <cell r="F58">
            <v>0</v>
          </cell>
          <cell r="G58">
            <v>0</v>
          </cell>
          <cell r="H58">
            <v>-450</v>
          </cell>
          <cell r="I58">
            <v>-500</v>
          </cell>
          <cell r="J58">
            <v>0</v>
          </cell>
          <cell r="K58">
            <v>-170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-275</v>
          </cell>
          <cell r="R58">
            <v>-1395</v>
          </cell>
        </row>
        <row r="59">
          <cell r="B59" t="e">
            <v>#NAME?</v>
          </cell>
          <cell r="D59" t="str">
            <v>Removal Cost</v>
          </cell>
          <cell r="E59">
            <v>-12.6</v>
          </cell>
          <cell r="F59">
            <v>-8.33</v>
          </cell>
          <cell r="G59">
            <v>-8.3000000000000007</v>
          </cell>
          <cell r="H59">
            <v>-408.32999999999902</v>
          </cell>
          <cell r="I59">
            <v>-8.33</v>
          </cell>
          <cell r="J59">
            <v>-38.33</v>
          </cell>
          <cell r="K59">
            <v>-8.33</v>
          </cell>
          <cell r="L59">
            <v>-8.33</v>
          </cell>
          <cell r="M59">
            <v>-8.33</v>
          </cell>
          <cell r="N59">
            <v>-8.33</v>
          </cell>
          <cell r="O59">
            <v>-58.33</v>
          </cell>
          <cell r="P59">
            <v>-8.33</v>
          </cell>
          <cell r="Q59">
            <v>-28.4</v>
          </cell>
          <cell r="R59">
            <v>-599.99999999999898</v>
          </cell>
        </row>
        <row r="60">
          <cell r="B60" t="e">
            <v>#NAME?</v>
          </cell>
          <cell r="D60" t="str">
            <v>Salvage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</row>
        <row r="61">
          <cell r="B61" t="e">
            <v>#NAME?</v>
          </cell>
          <cell r="D61" t="str">
            <v>Adjustments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</row>
        <row r="62">
          <cell r="B62" t="e">
            <v>#NAME?</v>
          </cell>
          <cell r="D62" t="str">
            <v>Ending Balance</v>
          </cell>
          <cell r="E62">
            <v>96978.610290947399</v>
          </cell>
          <cell r="F62">
            <v>97560.632524484899</v>
          </cell>
          <cell r="G62">
            <v>98143.074185522404</v>
          </cell>
          <cell r="H62">
            <v>97875.875274060003</v>
          </cell>
          <cell r="I62">
            <v>97957.828290097401</v>
          </cell>
          <cell r="J62">
            <v>98511.270733634898</v>
          </cell>
          <cell r="K62">
            <v>98925.1026046724</v>
          </cell>
          <cell r="L62">
            <v>99508.856403209997</v>
          </cell>
          <cell r="M62">
            <v>100092.999629247</v>
          </cell>
          <cell r="N62">
            <v>100677.532282785</v>
          </cell>
          <cell r="O62">
            <v>101212.45436382201</v>
          </cell>
          <cell r="P62">
            <v>101797.76587236</v>
          </cell>
          <cell r="Q62">
            <v>102088.396808397</v>
          </cell>
          <cell r="R62">
            <v>102088.396808397</v>
          </cell>
        </row>
        <row r="63">
          <cell r="B63" t="e">
            <v>#NAME?</v>
          </cell>
          <cell r="D63" t="str">
            <v>Total Reserve</v>
          </cell>
          <cell r="E63">
            <v>96978.610290947399</v>
          </cell>
          <cell r="F63">
            <v>97560.632524484899</v>
          </cell>
          <cell r="G63">
            <v>98143.074185522404</v>
          </cell>
          <cell r="H63">
            <v>97875.875274060003</v>
          </cell>
          <cell r="I63">
            <v>97957.828290097401</v>
          </cell>
          <cell r="J63">
            <v>98511.270733634898</v>
          </cell>
          <cell r="K63">
            <v>98925.1026046724</v>
          </cell>
          <cell r="L63">
            <v>99508.856403209997</v>
          </cell>
          <cell r="M63">
            <v>100092.999629247</v>
          </cell>
          <cell r="N63">
            <v>100677.532282785</v>
          </cell>
          <cell r="O63">
            <v>101212.45436382201</v>
          </cell>
          <cell r="P63">
            <v>101797.76587236</v>
          </cell>
          <cell r="Q63">
            <v>102088.396808397</v>
          </cell>
          <cell r="R63">
            <v>102088.396808397</v>
          </cell>
        </row>
        <row r="65">
          <cell r="B65" t="str">
            <v>13 - Smith - Full Rec </v>
          </cell>
          <cell r="D65" t="str">
            <v>13 - Smith - Full Rec </v>
          </cell>
        </row>
        <row r="66">
          <cell r="B66" t="e">
            <v>#NAME?</v>
          </cell>
          <cell r="D66" t="str">
            <v>Beginning Balance</v>
          </cell>
          <cell r="E66">
            <v>771.743369999999</v>
          </cell>
          <cell r="F66">
            <v>741.19986999999901</v>
          </cell>
          <cell r="G66">
            <v>754.19986999999901</v>
          </cell>
          <cell r="H66">
            <v>767.19986999999901</v>
          </cell>
          <cell r="I66">
            <v>780.19986999999901</v>
          </cell>
          <cell r="J66">
            <v>793.19986999999901</v>
          </cell>
          <cell r="K66">
            <v>806.19986999999901</v>
          </cell>
          <cell r="L66">
            <v>819.19986999999901</v>
          </cell>
          <cell r="M66">
            <v>832.19986999999901</v>
          </cell>
          <cell r="N66">
            <v>845.19986999999901</v>
          </cell>
          <cell r="O66">
            <v>858.19986999999901</v>
          </cell>
          <cell r="P66">
            <v>871.19986999999901</v>
          </cell>
          <cell r="Q66">
            <v>884.19986999999901</v>
          </cell>
          <cell r="R66">
            <v>741.19986999999901</v>
          </cell>
        </row>
        <row r="67">
          <cell r="B67" t="e">
            <v>#NAME?</v>
          </cell>
          <cell r="D67" t="str">
            <v>I/S Expense</v>
          </cell>
          <cell r="E67">
            <v>13</v>
          </cell>
          <cell r="F67">
            <v>13</v>
          </cell>
          <cell r="G67">
            <v>13</v>
          </cell>
          <cell r="H67">
            <v>13</v>
          </cell>
          <cell r="I67">
            <v>13</v>
          </cell>
          <cell r="J67">
            <v>13</v>
          </cell>
          <cell r="K67">
            <v>13</v>
          </cell>
          <cell r="L67">
            <v>13</v>
          </cell>
          <cell r="M67">
            <v>13</v>
          </cell>
          <cell r="N67">
            <v>13</v>
          </cell>
          <cell r="O67">
            <v>13</v>
          </cell>
          <cell r="P67">
            <v>13</v>
          </cell>
          <cell r="Q67">
            <v>13</v>
          </cell>
          <cell r="R67">
            <v>156</v>
          </cell>
        </row>
        <row r="68">
          <cell r="B68" t="e">
            <v>#NAME?</v>
          </cell>
          <cell r="D68" t="str">
            <v>Retirements</v>
          </cell>
          <cell r="E68">
            <v>-43.543500000000002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</row>
        <row r="69">
          <cell r="B69" t="e">
            <v>#NAME?</v>
          </cell>
          <cell r="D69" t="str">
            <v>Removal Cost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</row>
        <row r="70">
          <cell r="B70" t="e">
            <v>#NAME?</v>
          </cell>
          <cell r="D70" t="str">
            <v>Salvage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</row>
        <row r="71">
          <cell r="B71" t="e">
            <v>#NAME?</v>
          </cell>
          <cell r="D71" t="str">
            <v>Adjustments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</row>
        <row r="72">
          <cell r="B72" t="e">
            <v>#NAME?</v>
          </cell>
          <cell r="D72" t="str">
            <v>Ending Balance</v>
          </cell>
          <cell r="E72">
            <v>741.19986999999901</v>
          </cell>
          <cell r="F72">
            <v>754.19986999999901</v>
          </cell>
          <cell r="G72">
            <v>767.19986999999901</v>
          </cell>
          <cell r="H72">
            <v>780.19986999999901</v>
          </cell>
          <cell r="I72">
            <v>793.19986999999901</v>
          </cell>
          <cell r="J72">
            <v>806.19986999999901</v>
          </cell>
          <cell r="K72">
            <v>819.19986999999901</v>
          </cell>
          <cell r="L72">
            <v>832.19986999999901</v>
          </cell>
          <cell r="M72">
            <v>845.19986999999901</v>
          </cell>
          <cell r="N72">
            <v>858.19986999999901</v>
          </cell>
          <cell r="O72">
            <v>871.19986999999901</v>
          </cell>
          <cell r="P72">
            <v>884.19986999999901</v>
          </cell>
          <cell r="Q72">
            <v>897.19986999999901</v>
          </cell>
          <cell r="R72">
            <v>897.19986999999901</v>
          </cell>
        </row>
        <row r="73">
          <cell r="B73" t="e">
            <v>#NAME?</v>
          </cell>
          <cell r="D73" t="str">
            <v>Total Reserve</v>
          </cell>
          <cell r="E73">
            <v>741.19986999999901</v>
          </cell>
          <cell r="F73">
            <v>754.19986999999901</v>
          </cell>
          <cell r="G73">
            <v>767.19986999999901</v>
          </cell>
          <cell r="H73">
            <v>780.19986999999901</v>
          </cell>
          <cell r="I73">
            <v>793.19986999999901</v>
          </cell>
          <cell r="J73">
            <v>806.19986999999901</v>
          </cell>
          <cell r="K73">
            <v>819.19986999999901</v>
          </cell>
          <cell r="L73">
            <v>832.19986999999901</v>
          </cell>
          <cell r="M73">
            <v>845.19986999999901</v>
          </cell>
          <cell r="N73">
            <v>858.19986999999901</v>
          </cell>
          <cell r="O73">
            <v>871.19986999999901</v>
          </cell>
          <cell r="P73">
            <v>884.19986999999901</v>
          </cell>
          <cell r="Q73">
            <v>897.19986999999901</v>
          </cell>
          <cell r="R73">
            <v>897.19986999999901</v>
          </cell>
        </row>
        <row r="75">
          <cell r="B75" t="str">
            <v>14 - Daniel - Deprec </v>
          </cell>
          <cell r="D75" t="str">
            <v>14 - Daniel - Deprec </v>
          </cell>
        </row>
        <row r="76">
          <cell r="B76" t="e">
            <v>#NAME?</v>
          </cell>
          <cell r="D76" t="str">
            <v>Beginning Balance</v>
          </cell>
          <cell r="E76">
            <v>146947.60042418301</v>
          </cell>
          <cell r="F76">
            <v>147489.396598363</v>
          </cell>
          <cell r="G76">
            <v>148156.28994894601</v>
          </cell>
          <cell r="H76">
            <v>148823.28724953</v>
          </cell>
          <cell r="I76">
            <v>149429.26448677899</v>
          </cell>
          <cell r="J76">
            <v>150097.873679696</v>
          </cell>
          <cell r="K76">
            <v>150746.58651461301</v>
          </cell>
          <cell r="L76">
            <v>151368.65930019601</v>
          </cell>
          <cell r="M76">
            <v>152039.44899778001</v>
          </cell>
          <cell r="N76">
            <v>152710.34238869601</v>
          </cell>
          <cell r="O76">
            <v>153333.714421613</v>
          </cell>
          <cell r="P76">
            <v>154004.71841019599</v>
          </cell>
          <cell r="Q76">
            <v>154675.82604078</v>
          </cell>
          <cell r="R76">
            <v>147489.396598363</v>
          </cell>
        </row>
        <row r="77">
          <cell r="B77" t="e">
            <v>#NAME?</v>
          </cell>
          <cell r="D77" t="str">
            <v>I/S Expense</v>
          </cell>
          <cell r="E77">
            <v>642.46817418000001</v>
          </cell>
          <cell r="F77">
            <v>667.22635058333299</v>
          </cell>
          <cell r="G77">
            <v>667.33030058333304</v>
          </cell>
          <cell r="H77">
            <v>668.93523725</v>
          </cell>
          <cell r="I77">
            <v>668.94219291666604</v>
          </cell>
          <cell r="J77">
            <v>669.04583491666597</v>
          </cell>
          <cell r="K77">
            <v>670.04178558333297</v>
          </cell>
          <cell r="L77">
            <v>671.12269758333298</v>
          </cell>
          <cell r="M77">
            <v>671.22639091666599</v>
          </cell>
          <cell r="N77">
            <v>671.33003291666603</v>
          </cell>
          <cell r="O77">
            <v>671.33698858333298</v>
          </cell>
          <cell r="P77">
            <v>671.44063058333302</v>
          </cell>
          <cell r="Q77">
            <v>671.54427258333305</v>
          </cell>
          <cell r="R77">
            <v>8039.5227150000001</v>
          </cell>
        </row>
        <row r="78">
          <cell r="B78" t="e">
            <v>#NAME?</v>
          </cell>
          <cell r="D78" t="str">
            <v>Retirements</v>
          </cell>
          <cell r="E78">
            <v>-2.137</v>
          </cell>
          <cell r="F78">
            <v>0</v>
          </cell>
          <cell r="G78">
            <v>0</v>
          </cell>
          <cell r="H78">
            <v>-41.436999999999998</v>
          </cell>
          <cell r="I78">
            <v>0</v>
          </cell>
          <cell r="J78">
            <v>0</v>
          </cell>
          <cell r="K78">
            <v>-41.448</v>
          </cell>
          <cell r="L78">
            <v>0</v>
          </cell>
          <cell r="M78">
            <v>0</v>
          </cell>
          <cell r="N78">
            <v>-41.436999999999998</v>
          </cell>
          <cell r="O78">
            <v>0</v>
          </cell>
          <cell r="P78">
            <v>0</v>
          </cell>
          <cell r="Q78">
            <v>-41.424999999999997</v>
          </cell>
          <cell r="R78">
            <v>-165.74700000000001</v>
          </cell>
        </row>
        <row r="79">
          <cell r="B79" t="e">
            <v>#NAME?</v>
          </cell>
          <cell r="D79" t="str">
            <v>Removal Cost</v>
          </cell>
          <cell r="E79">
            <v>-98.534999999999997</v>
          </cell>
          <cell r="F79">
            <v>-0.33300000000000002</v>
          </cell>
          <cell r="G79">
            <v>-0.33300000000000002</v>
          </cell>
          <cell r="H79">
            <v>-21.521000000000001</v>
          </cell>
          <cell r="I79">
            <v>-0.33300000000000002</v>
          </cell>
          <cell r="J79">
            <v>-20.332999999999998</v>
          </cell>
          <cell r="K79">
            <v>-6.5209999999999999</v>
          </cell>
          <cell r="L79">
            <v>-0.33300000000000002</v>
          </cell>
          <cell r="M79">
            <v>-0.33300000000000002</v>
          </cell>
          <cell r="N79">
            <v>-6.5209999999999999</v>
          </cell>
          <cell r="O79">
            <v>-0.33300000000000002</v>
          </cell>
          <cell r="P79">
            <v>-0.33300000000000002</v>
          </cell>
          <cell r="Q79">
            <v>-6.5259999999999998</v>
          </cell>
          <cell r="R79">
            <v>-63.752999999999901</v>
          </cell>
        </row>
        <row r="80">
          <cell r="B80" t="e">
            <v>#NAME?</v>
          </cell>
          <cell r="D80" t="str">
            <v>Salvage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</row>
        <row r="81">
          <cell r="B81" t="e">
            <v>#NAME?</v>
          </cell>
          <cell r="D81" t="str">
            <v>Adjustments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</row>
        <row r="82">
          <cell r="B82" t="e">
            <v>#NAME?</v>
          </cell>
          <cell r="D82" t="str">
            <v>Ending Balance</v>
          </cell>
          <cell r="E82">
            <v>147489.396598363</v>
          </cell>
          <cell r="F82">
            <v>148156.28994894601</v>
          </cell>
          <cell r="G82">
            <v>148823.28724953</v>
          </cell>
          <cell r="H82">
            <v>149429.26448677899</v>
          </cell>
          <cell r="I82">
            <v>150097.873679696</v>
          </cell>
          <cell r="J82">
            <v>150746.58651461301</v>
          </cell>
          <cell r="K82">
            <v>151368.65930019601</v>
          </cell>
          <cell r="L82">
            <v>152039.44899778001</v>
          </cell>
          <cell r="M82">
            <v>152710.34238869601</v>
          </cell>
          <cell r="N82">
            <v>153333.714421613</v>
          </cell>
          <cell r="O82">
            <v>154004.71841019599</v>
          </cell>
          <cell r="P82">
            <v>154675.82604078</v>
          </cell>
          <cell r="Q82">
            <v>155299.419313363</v>
          </cell>
          <cell r="R82">
            <v>155299.419313363</v>
          </cell>
        </row>
        <row r="83">
          <cell r="B83" t="e">
            <v>#NAME?</v>
          </cell>
          <cell r="D83" t="str">
            <v>Total Reserve</v>
          </cell>
          <cell r="E83">
            <v>147489.396598363</v>
          </cell>
          <cell r="F83">
            <v>148156.28994894601</v>
          </cell>
          <cell r="G83">
            <v>148823.28724953</v>
          </cell>
          <cell r="H83">
            <v>149429.26448677899</v>
          </cell>
          <cell r="I83">
            <v>150097.873679696</v>
          </cell>
          <cell r="J83">
            <v>150746.58651461301</v>
          </cell>
          <cell r="K83">
            <v>151368.65930019601</v>
          </cell>
          <cell r="L83">
            <v>152039.44899778001</v>
          </cell>
          <cell r="M83">
            <v>152710.34238869601</v>
          </cell>
          <cell r="N83">
            <v>153333.714421613</v>
          </cell>
          <cell r="O83">
            <v>154004.71841019599</v>
          </cell>
          <cell r="P83">
            <v>154675.82604078</v>
          </cell>
          <cell r="Q83">
            <v>155299.419313363</v>
          </cell>
          <cell r="R83">
            <v>155299.419313363</v>
          </cell>
        </row>
        <row r="85">
          <cell r="B85" t="str">
            <v>16 - Daniel Cooling Lake (Amort) </v>
          </cell>
          <cell r="D85" t="str">
            <v>16 - Daniel Cooling Lake (Amort) </v>
          </cell>
        </row>
        <row r="86">
          <cell r="B86" t="e">
            <v>#NAME?</v>
          </cell>
          <cell r="D86" t="str">
            <v>Beginning Balance</v>
          </cell>
          <cell r="E86">
            <v>8954.1919199999993</v>
          </cell>
          <cell r="F86">
            <v>8954.1919199999993</v>
          </cell>
          <cell r="G86">
            <v>8954.1919199999993</v>
          </cell>
          <cell r="H86">
            <v>8954.1919199999993</v>
          </cell>
          <cell r="I86">
            <v>8954.1919199999993</v>
          </cell>
          <cell r="J86">
            <v>8954.1919199999993</v>
          </cell>
          <cell r="K86">
            <v>8954.1919199999993</v>
          </cell>
          <cell r="L86">
            <v>8954.1919199999993</v>
          </cell>
          <cell r="M86">
            <v>8954.1919199999993</v>
          </cell>
          <cell r="N86">
            <v>8954.1919199999993</v>
          </cell>
          <cell r="O86">
            <v>8954.1919199999993</v>
          </cell>
          <cell r="P86">
            <v>8954.1919199999993</v>
          </cell>
          <cell r="Q86">
            <v>8954.1919199999993</v>
          </cell>
          <cell r="R86">
            <v>8954.1919199999993</v>
          </cell>
        </row>
        <row r="87">
          <cell r="B87" t="e">
            <v>#NAME?</v>
          </cell>
          <cell r="D87" t="str">
            <v>I/S Expense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</row>
        <row r="88">
          <cell r="B88" t="e">
            <v>#NAME?</v>
          </cell>
          <cell r="D88" t="str">
            <v>Retirements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</row>
        <row r="89">
          <cell r="B89" t="e">
            <v>#NAME?</v>
          </cell>
          <cell r="D89" t="str">
            <v>Removal Cost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</row>
        <row r="90">
          <cell r="B90" t="e">
            <v>#NAME?</v>
          </cell>
          <cell r="D90" t="str">
            <v>Salvage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</row>
        <row r="91">
          <cell r="B91" t="e">
            <v>#NAME?</v>
          </cell>
          <cell r="D91" t="str">
            <v>Adjustments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</row>
        <row r="92">
          <cell r="B92" t="e">
            <v>#NAME?</v>
          </cell>
          <cell r="D92" t="str">
            <v>Ending Balance</v>
          </cell>
          <cell r="E92">
            <v>8954.1919199999993</v>
          </cell>
          <cell r="F92">
            <v>8954.1919199999993</v>
          </cell>
          <cell r="G92">
            <v>8954.1919199999993</v>
          </cell>
          <cell r="H92">
            <v>8954.1919199999993</v>
          </cell>
          <cell r="I92">
            <v>8954.1919199999993</v>
          </cell>
          <cell r="J92">
            <v>8954.1919199999993</v>
          </cell>
          <cell r="K92">
            <v>8954.1919199999993</v>
          </cell>
          <cell r="L92">
            <v>8954.1919199999993</v>
          </cell>
          <cell r="M92">
            <v>8954.1919199999993</v>
          </cell>
          <cell r="N92">
            <v>8954.1919199999993</v>
          </cell>
          <cell r="O92">
            <v>8954.1919199999993</v>
          </cell>
          <cell r="P92">
            <v>8954.1919199999993</v>
          </cell>
          <cell r="Q92">
            <v>8954.1919199999993</v>
          </cell>
          <cell r="R92">
            <v>8954.1919199999993</v>
          </cell>
        </row>
        <row r="93">
          <cell r="B93" t="e">
            <v>#NAME?</v>
          </cell>
          <cell r="D93" t="str">
            <v>Total Reserve</v>
          </cell>
          <cell r="E93">
            <v>8954.1919199999993</v>
          </cell>
          <cell r="F93">
            <v>8954.1919199999993</v>
          </cell>
          <cell r="G93">
            <v>8954.1919199999993</v>
          </cell>
          <cell r="H93">
            <v>8954.1919199999993</v>
          </cell>
          <cell r="I93">
            <v>8954.1919199999993</v>
          </cell>
          <cell r="J93">
            <v>8954.1919199999993</v>
          </cell>
          <cell r="K93">
            <v>8954.1919199999993</v>
          </cell>
          <cell r="L93">
            <v>8954.1919199999993</v>
          </cell>
          <cell r="M93">
            <v>8954.1919199999993</v>
          </cell>
          <cell r="N93">
            <v>8954.1919199999993</v>
          </cell>
          <cell r="O93">
            <v>8954.1919199999993</v>
          </cell>
          <cell r="P93">
            <v>8954.1919199999993</v>
          </cell>
          <cell r="Q93">
            <v>8954.1919199999993</v>
          </cell>
          <cell r="R93">
            <v>8954.1919199999993</v>
          </cell>
        </row>
        <row r="95">
          <cell r="B95" t="str">
            <v>20 - Scherer Unit 3 </v>
          </cell>
          <cell r="D95" t="str">
            <v>20 - Scherer Unit 3 </v>
          </cell>
        </row>
        <row r="96">
          <cell r="B96" t="e">
            <v>#NAME?</v>
          </cell>
          <cell r="D96" t="str">
            <v>Beginning Balance</v>
          </cell>
          <cell r="E96">
            <v>90278.765616808494</v>
          </cell>
          <cell r="F96">
            <v>90822.957194030707</v>
          </cell>
          <cell r="G96">
            <v>91367.246972919602</v>
          </cell>
          <cell r="H96">
            <v>91911.834221147394</v>
          </cell>
          <cell r="I96">
            <v>92456.575449375203</v>
          </cell>
          <cell r="J96">
            <v>92840.955690936404</v>
          </cell>
          <cell r="K96">
            <v>93386.467167497496</v>
          </cell>
          <cell r="L96">
            <v>93932.121644058701</v>
          </cell>
          <cell r="M96">
            <v>94477.926422286502</v>
          </cell>
          <cell r="N96">
            <v>95013.842318847703</v>
          </cell>
          <cell r="O96">
            <v>95559.859003742196</v>
          </cell>
          <cell r="P96">
            <v>96106.231798636698</v>
          </cell>
          <cell r="Q96">
            <v>96654.734651536302</v>
          </cell>
          <cell r="R96">
            <v>90822.957194030707</v>
          </cell>
        </row>
        <row r="97">
          <cell r="B97" t="e">
            <v>#NAME?</v>
          </cell>
          <cell r="D97" t="str">
            <v>I/S Expense</v>
          </cell>
          <cell r="E97">
            <v>544.19157722221803</v>
          </cell>
          <cell r="F97">
            <v>544.28977888888403</v>
          </cell>
          <cell r="G97">
            <v>544.58724822782403</v>
          </cell>
          <cell r="H97">
            <v>544.74122822782397</v>
          </cell>
          <cell r="I97">
            <v>544.91024156115702</v>
          </cell>
          <cell r="J97">
            <v>545.511476561157</v>
          </cell>
          <cell r="K97">
            <v>545.65447656115703</v>
          </cell>
          <cell r="L97">
            <v>545.80477822782404</v>
          </cell>
          <cell r="M97">
            <v>545.91589656115696</v>
          </cell>
          <cell r="N97">
            <v>546.01668489449003</v>
          </cell>
          <cell r="O97">
            <v>546.37279489448997</v>
          </cell>
          <cell r="P97">
            <v>548.50285289962699</v>
          </cell>
          <cell r="Q97">
            <v>548.89310623296001</v>
          </cell>
          <cell r="R97">
            <v>6551.20056373855</v>
          </cell>
        </row>
        <row r="98">
          <cell r="B98" t="e">
            <v>#NAME?</v>
          </cell>
          <cell r="D98" t="str">
            <v>Retirements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-160.53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-160.53</v>
          </cell>
        </row>
        <row r="99">
          <cell r="B99" t="e">
            <v>#NAME?</v>
          </cell>
          <cell r="D99" t="str">
            <v>Removal Cost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-10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-10</v>
          </cell>
        </row>
        <row r="100">
          <cell r="B100" t="e">
            <v>#NAME?</v>
          </cell>
          <cell r="D100" t="str">
            <v>Salvage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</row>
        <row r="101">
          <cell r="B101" t="e">
            <v>#NAME?</v>
          </cell>
          <cell r="D101" t="str">
            <v>Adjustments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</row>
        <row r="102">
          <cell r="B102" t="e">
            <v>#NAME?</v>
          </cell>
          <cell r="D102" t="str">
            <v>Ending Balance</v>
          </cell>
          <cell r="E102">
            <v>90822.957194030707</v>
          </cell>
          <cell r="F102">
            <v>91367.246972919602</v>
          </cell>
          <cell r="G102">
            <v>91911.834221147394</v>
          </cell>
          <cell r="H102">
            <v>92456.575449375203</v>
          </cell>
          <cell r="I102">
            <v>92840.955690936404</v>
          </cell>
          <cell r="J102">
            <v>93386.467167497496</v>
          </cell>
          <cell r="K102">
            <v>93932.121644058701</v>
          </cell>
          <cell r="L102">
            <v>94477.926422286502</v>
          </cell>
          <cell r="M102">
            <v>95013.842318847703</v>
          </cell>
          <cell r="N102">
            <v>95559.859003742196</v>
          </cell>
          <cell r="O102">
            <v>96106.231798636698</v>
          </cell>
          <cell r="P102">
            <v>96654.734651536302</v>
          </cell>
          <cell r="Q102">
            <v>97203.627757769296</v>
          </cell>
          <cell r="R102">
            <v>97203.627757769296</v>
          </cell>
        </row>
        <row r="103">
          <cell r="B103" t="e">
            <v>#NAME?</v>
          </cell>
          <cell r="D103" t="str">
            <v>Total Reserve</v>
          </cell>
          <cell r="E103">
            <v>90822.957194030707</v>
          </cell>
          <cell r="F103">
            <v>91367.246972919602</v>
          </cell>
          <cell r="G103">
            <v>91911.834221147394</v>
          </cell>
          <cell r="H103">
            <v>92456.575449375203</v>
          </cell>
          <cell r="I103">
            <v>92840.955690936404</v>
          </cell>
          <cell r="J103">
            <v>93386.467167497496</v>
          </cell>
          <cell r="K103">
            <v>93932.121644058701</v>
          </cell>
          <cell r="L103">
            <v>94477.926422286502</v>
          </cell>
          <cell r="M103">
            <v>95013.842318847703</v>
          </cell>
          <cell r="N103">
            <v>95559.859003742196</v>
          </cell>
          <cell r="O103">
            <v>96106.231798636698</v>
          </cell>
          <cell r="P103">
            <v>96654.734651536302</v>
          </cell>
          <cell r="Q103">
            <v>97203.627757769296</v>
          </cell>
          <cell r="R103">
            <v>97203.627757769296</v>
          </cell>
        </row>
        <row r="105">
          <cell r="B105" t="str">
            <v>21 - Scherer Common </v>
          </cell>
          <cell r="D105" t="str">
            <v>21 - Scherer Common </v>
          </cell>
        </row>
        <row r="106">
          <cell r="B106" t="e">
            <v>#NAME?</v>
          </cell>
          <cell r="D106" t="str">
            <v>Beginning Balance</v>
          </cell>
          <cell r="E106">
            <v>17274.353224866602</v>
          </cell>
          <cell r="F106">
            <v>17332.5177610666</v>
          </cell>
          <cell r="G106">
            <v>17390.682297266601</v>
          </cell>
          <cell r="H106">
            <v>17448.846833466599</v>
          </cell>
          <cell r="I106">
            <v>17507.011369666601</v>
          </cell>
          <cell r="J106">
            <v>17565.175905866599</v>
          </cell>
          <cell r="K106">
            <v>17623.340442066601</v>
          </cell>
          <cell r="L106">
            <v>17681.504978266599</v>
          </cell>
          <cell r="M106">
            <v>17739.669514466601</v>
          </cell>
          <cell r="N106">
            <v>17797.834050666599</v>
          </cell>
          <cell r="O106">
            <v>17855.998586866601</v>
          </cell>
          <cell r="P106">
            <v>17914.163123066599</v>
          </cell>
          <cell r="Q106">
            <v>17972.327659266601</v>
          </cell>
          <cell r="R106">
            <v>17332.5177610666</v>
          </cell>
        </row>
        <row r="107">
          <cell r="B107" t="e">
            <v>#NAME?</v>
          </cell>
          <cell r="D107" t="str">
            <v>I/S Expense</v>
          </cell>
          <cell r="E107">
            <v>58.164536200000001</v>
          </cell>
          <cell r="F107">
            <v>58.164536200000001</v>
          </cell>
          <cell r="G107">
            <v>58.164536200000001</v>
          </cell>
          <cell r="H107">
            <v>58.164536200000001</v>
          </cell>
          <cell r="I107">
            <v>58.164536200000001</v>
          </cell>
          <cell r="J107">
            <v>58.164536200000001</v>
          </cell>
          <cell r="K107">
            <v>58.164536200000001</v>
          </cell>
          <cell r="L107">
            <v>58.164536200000001</v>
          </cell>
          <cell r="M107">
            <v>58.164536200000001</v>
          </cell>
          <cell r="N107">
            <v>58.164536200000001</v>
          </cell>
          <cell r="O107">
            <v>58.164536200000001</v>
          </cell>
          <cell r="P107">
            <v>58.164536200000001</v>
          </cell>
          <cell r="Q107">
            <v>58.164536200000001</v>
          </cell>
          <cell r="R107">
            <v>697.97443439999995</v>
          </cell>
        </row>
        <row r="108">
          <cell r="B108" t="e">
            <v>#NAME?</v>
          </cell>
          <cell r="D108" t="str">
            <v>Retirements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</row>
        <row r="109">
          <cell r="B109" t="e">
            <v>#NAME?</v>
          </cell>
          <cell r="D109" t="str">
            <v>Removal Cost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</row>
        <row r="110">
          <cell r="B110" t="e">
            <v>#NAME?</v>
          </cell>
          <cell r="D110" t="str">
            <v>Salvage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</row>
        <row r="111">
          <cell r="B111" t="e">
            <v>#NAME?</v>
          </cell>
          <cell r="D111" t="str">
            <v>Adjustments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</row>
        <row r="112">
          <cell r="B112" t="e">
            <v>#NAME?</v>
          </cell>
          <cell r="D112" t="str">
            <v>Ending Balance</v>
          </cell>
          <cell r="E112">
            <v>17332.5177610666</v>
          </cell>
          <cell r="F112">
            <v>17390.682297266601</v>
          </cell>
          <cell r="G112">
            <v>17448.846833466599</v>
          </cell>
          <cell r="H112">
            <v>17507.011369666601</v>
          </cell>
          <cell r="I112">
            <v>17565.175905866599</v>
          </cell>
          <cell r="J112">
            <v>17623.340442066601</v>
          </cell>
          <cell r="K112">
            <v>17681.504978266599</v>
          </cell>
          <cell r="L112">
            <v>17739.669514466601</v>
          </cell>
          <cell r="M112">
            <v>17797.834050666599</v>
          </cell>
          <cell r="N112">
            <v>17855.998586866601</v>
          </cell>
          <cell r="O112">
            <v>17914.163123066599</v>
          </cell>
          <cell r="P112">
            <v>17972.327659266601</v>
          </cell>
          <cell r="Q112">
            <v>18030.492195466599</v>
          </cell>
          <cell r="R112">
            <v>18030.492195466599</v>
          </cell>
        </row>
        <row r="113">
          <cell r="B113" t="e">
            <v>#NAME?</v>
          </cell>
          <cell r="D113" t="str">
            <v>Total Reserve</v>
          </cell>
          <cell r="E113">
            <v>17332.5177610666</v>
          </cell>
          <cell r="F113">
            <v>17390.682297266601</v>
          </cell>
          <cell r="G113">
            <v>17448.846833466599</v>
          </cell>
          <cell r="H113">
            <v>17507.011369666601</v>
          </cell>
          <cell r="I113">
            <v>17565.175905866599</v>
          </cell>
          <cell r="J113">
            <v>17623.340442066601</v>
          </cell>
          <cell r="K113">
            <v>17681.504978266599</v>
          </cell>
          <cell r="L113">
            <v>17739.669514466601</v>
          </cell>
          <cell r="M113">
            <v>17797.834050666599</v>
          </cell>
          <cell r="N113">
            <v>17855.998586866601</v>
          </cell>
          <cell r="O113">
            <v>17914.163123066599</v>
          </cell>
          <cell r="P113">
            <v>17972.327659266601</v>
          </cell>
          <cell r="Q113">
            <v>18030.492195466599</v>
          </cell>
          <cell r="R113">
            <v>18030.492195466599</v>
          </cell>
        </row>
        <row r="115">
          <cell r="B115" t="str">
            <v>22 - Scherer - Full Recovery </v>
          </cell>
          <cell r="D115" t="str">
            <v>22 - Scherer - Full Recovery </v>
          </cell>
        </row>
        <row r="116">
          <cell r="B116" t="e">
            <v>#NAME?</v>
          </cell>
          <cell r="D116" t="str">
            <v>Beginning Balance</v>
          </cell>
          <cell r="E116">
            <v>73.564999999999998</v>
          </cell>
          <cell r="F116">
            <v>130.97613999999999</v>
          </cell>
          <cell r="G116">
            <v>132.97613999999999</v>
          </cell>
          <cell r="H116">
            <v>134.97613999999999</v>
          </cell>
          <cell r="I116">
            <v>136.97613999999999</v>
          </cell>
          <cell r="J116">
            <v>138.97613999999999</v>
          </cell>
          <cell r="K116">
            <v>140.97613999999999</v>
          </cell>
          <cell r="L116">
            <v>142.97613999999999</v>
          </cell>
          <cell r="M116">
            <v>144.97613999999999</v>
          </cell>
          <cell r="N116">
            <v>146.97613999999999</v>
          </cell>
          <cell r="O116">
            <v>148.97613999999999</v>
          </cell>
          <cell r="P116">
            <v>150.97613999999999</v>
          </cell>
          <cell r="Q116">
            <v>152.97613999999999</v>
          </cell>
          <cell r="R116">
            <v>130.97613999999999</v>
          </cell>
        </row>
        <row r="117">
          <cell r="B117" t="e">
            <v>#NAME?</v>
          </cell>
          <cell r="D117" t="str">
            <v>I/S Expense</v>
          </cell>
          <cell r="E117">
            <v>2</v>
          </cell>
          <cell r="F117">
            <v>2</v>
          </cell>
          <cell r="G117">
            <v>2</v>
          </cell>
          <cell r="H117">
            <v>2</v>
          </cell>
          <cell r="I117">
            <v>2</v>
          </cell>
          <cell r="J117">
            <v>2</v>
          </cell>
          <cell r="K117">
            <v>2</v>
          </cell>
          <cell r="L117">
            <v>2</v>
          </cell>
          <cell r="M117">
            <v>2</v>
          </cell>
          <cell r="N117">
            <v>2</v>
          </cell>
          <cell r="O117">
            <v>2</v>
          </cell>
          <cell r="P117">
            <v>2</v>
          </cell>
          <cell r="Q117">
            <v>2</v>
          </cell>
          <cell r="R117">
            <v>24</v>
          </cell>
        </row>
        <row r="118">
          <cell r="B118" t="e">
            <v>#NAME?</v>
          </cell>
          <cell r="D118" t="str">
            <v>Retirements</v>
          </cell>
          <cell r="E118">
            <v>55.411140000000003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-9.0237800000000004</v>
          </cell>
          <cell r="R118">
            <v>-9.0237800000000004</v>
          </cell>
        </row>
        <row r="119">
          <cell r="B119" t="e">
            <v>#NAME?</v>
          </cell>
          <cell r="D119" t="str">
            <v>Removal Cost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</row>
        <row r="120">
          <cell r="B120" t="e">
            <v>#NAME?</v>
          </cell>
          <cell r="D120" t="str">
            <v>Salvage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</row>
        <row r="121">
          <cell r="B121" t="e">
            <v>#NAME?</v>
          </cell>
          <cell r="D121" t="str">
            <v>Adjustments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</row>
        <row r="122">
          <cell r="B122" t="e">
            <v>#NAME?</v>
          </cell>
          <cell r="D122" t="str">
            <v>Ending Balance</v>
          </cell>
          <cell r="E122">
            <v>130.97613999999999</v>
          </cell>
          <cell r="F122">
            <v>132.97613999999999</v>
          </cell>
          <cell r="G122">
            <v>134.97613999999999</v>
          </cell>
          <cell r="H122">
            <v>136.97613999999999</v>
          </cell>
          <cell r="I122">
            <v>138.97613999999999</v>
          </cell>
          <cell r="J122">
            <v>140.97613999999999</v>
          </cell>
          <cell r="K122">
            <v>142.97613999999999</v>
          </cell>
          <cell r="L122">
            <v>144.97613999999999</v>
          </cell>
          <cell r="M122">
            <v>146.97613999999999</v>
          </cell>
          <cell r="N122">
            <v>148.97613999999999</v>
          </cell>
          <cell r="O122">
            <v>150.97613999999999</v>
          </cell>
          <cell r="P122">
            <v>152.97613999999999</v>
          </cell>
          <cell r="Q122">
            <v>145.95236</v>
          </cell>
          <cell r="R122">
            <v>145.95236</v>
          </cell>
        </row>
        <row r="123">
          <cell r="B123" t="e">
            <v>#NAME?</v>
          </cell>
          <cell r="D123" t="str">
            <v>Total Reserve</v>
          </cell>
          <cell r="E123">
            <v>130.97613999999999</v>
          </cell>
          <cell r="F123">
            <v>132.97613999999999</v>
          </cell>
          <cell r="G123">
            <v>134.97613999999999</v>
          </cell>
          <cell r="H123">
            <v>136.97613999999999</v>
          </cell>
          <cell r="I123">
            <v>138.97613999999999</v>
          </cell>
          <cell r="J123">
            <v>140.97613999999999</v>
          </cell>
          <cell r="K123">
            <v>142.97613999999999</v>
          </cell>
          <cell r="L123">
            <v>144.97613999999999</v>
          </cell>
          <cell r="M123">
            <v>146.97613999999999</v>
          </cell>
          <cell r="N123">
            <v>148.97613999999999</v>
          </cell>
          <cell r="O123">
            <v>150.97613999999999</v>
          </cell>
          <cell r="P123">
            <v>152.97613999999999</v>
          </cell>
          <cell r="Q123">
            <v>145.95236</v>
          </cell>
          <cell r="R123">
            <v>145.95236</v>
          </cell>
        </row>
        <row r="125">
          <cell r="B125" t="str">
            <v>26 - Other Production  </v>
          </cell>
          <cell r="D125" t="str">
            <v>26 - Other Production  </v>
          </cell>
        </row>
        <row r="126">
          <cell r="B126" t="e">
            <v>#NAME?</v>
          </cell>
          <cell r="D126" t="str">
            <v>Beginning Balance</v>
          </cell>
          <cell r="E126">
            <v>32297.924137395399</v>
          </cell>
          <cell r="F126">
            <v>32862.202034128299</v>
          </cell>
          <cell r="G126">
            <v>33426.479930861198</v>
          </cell>
          <cell r="H126">
            <v>33990.757827594098</v>
          </cell>
          <cell r="I126">
            <v>34555.035724326997</v>
          </cell>
          <cell r="J126">
            <v>34732.313621059999</v>
          </cell>
          <cell r="K126">
            <v>35295.714884459499</v>
          </cell>
          <cell r="L126">
            <v>35859.116147859102</v>
          </cell>
          <cell r="M126">
            <v>36422.517411258697</v>
          </cell>
          <cell r="N126">
            <v>36985.9186746583</v>
          </cell>
          <cell r="O126">
            <v>37549.319938057903</v>
          </cell>
          <cell r="P126">
            <v>38112.721201457498</v>
          </cell>
          <cell r="Q126">
            <v>38676.122464856999</v>
          </cell>
          <cell r="R126">
            <v>32862.202034128299</v>
          </cell>
        </row>
        <row r="127">
          <cell r="B127" t="e">
            <v>#NAME?</v>
          </cell>
          <cell r="D127" t="str">
            <v>I/S Expense</v>
          </cell>
          <cell r="E127">
            <v>564.27789673291602</v>
          </cell>
          <cell r="F127">
            <v>564.27789673291602</v>
          </cell>
          <cell r="G127">
            <v>564.27789673291602</v>
          </cell>
          <cell r="H127">
            <v>564.27789673291602</v>
          </cell>
          <cell r="I127">
            <v>564.27789673291602</v>
          </cell>
          <cell r="J127">
            <v>563.40126339958294</v>
          </cell>
          <cell r="K127">
            <v>563.40126339958294</v>
          </cell>
          <cell r="L127">
            <v>563.40126339958294</v>
          </cell>
          <cell r="M127">
            <v>563.40126339958294</v>
          </cell>
          <cell r="N127">
            <v>563.40126339958294</v>
          </cell>
          <cell r="O127">
            <v>563.40126339958294</v>
          </cell>
          <cell r="P127">
            <v>563.40126339958294</v>
          </cell>
          <cell r="Q127">
            <v>563.40126339958294</v>
          </cell>
          <cell r="R127">
            <v>6764.3216941283299</v>
          </cell>
        </row>
        <row r="128">
          <cell r="B128" t="e">
            <v>#NAME?</v>
          </cell>
          <cell r="D128" t="str">
            <v>Retirements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-364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-364</v>
          </cell>
        </row>
        <row r="129">
          <cell r="B129" t="e">
            <v>#NAME?</v>
          </cell>
          <cell r="D129" t="str">
            <v>Removal Cost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-23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-23</v>
          </cell>
        </row>
        <row r="130">
          <cell r="B130" t="e">
            <v>#NAME?</v>
          </cell>
          <cell r="D130" t="str">
            <v>Salvage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</row>
        <row r="131">
          <cell r="B131" t="e">
            <v>#NAME?</v>
          </cell>
          <cell r="D131" t="str">
            <v>Adjustments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</row>
        <row r="132">
          <cell r="B132" t="e">
            <v>#NAME?</v>
          </cell>
          <cell r="D132" t="str">
            <v>Ending Balance</v>
          </cell>
          <cell r="E132">
            <v>32862.202034128299</v>
          </cell>
          <cell r="F132">
            <v>33426.479930861198</v>
          </cell>
          <cell r="G132">
            <v>33990.757827594098</v>
          </cell>
          <cell r="H132">
            <v>34555.035724326997</v>
          </cell>
          <cell r="I132">
            <v>34732.313621059999</v>
          </cell>
          <cell r="J132">
            <v>35295.714884459499</v>
          </cell>
          <cell r="K132">
            <v>35859.116147859102</v>
          </cell>
          <cell r="L132">
            <v>36422.517411258697</v>
          </cell>
          <cell r="M132">
            <v>36985.9186746583</v>
          </cell>
          <cell r="N132">
            <v>37549.319938057903</v>
          </cell>
          <cell r="O132">
            <v>38112.721201457498</v>
          </cell>
          <cell r="P132">
            <v>38676.122464856999</v>
          </cell>
          <cell r="Q132">
            <v>39239.523728256601</v>
          </cell>
          <cell r="R132">
            <v>39239.523728256601</v>
          </cell>
        </row>
        <row r="133">
          <cell r="B133" t="e">
            <v>#NAME?</v>
          </cell>
          <cell r="D133" t="str">
            <v>Total Reserve</v>
          </cell>
          <cell r="E133">
            <v>32862.202034128299</v>
          </cell>
          <cell r="F133">
            <v>33426.479930861198</v>
          </cell>
          <cell r="G133">
            <v>33990.757827594098</v>
          </cell>
          <cell r="H133">
            <v>34555.035724326997</v>
          </cell>
          <cell r="I133">
            <v>34732.313621059999</v>
          </cell>
          <cell r="J133">
            <v>35295.714884459499</v>
          </cell>
          <cell r="K133">
            <v>35859.116147859102</v>
          </cell>
          <cell r="L133">
            <v>36422.517411258697</v>
          </cell>
          <cell r="M133">
            <v>36985.9186746583</v>
          </cell>
          <cell r="N133">
            <v>37549.319938057903</v>
          </cell>
          <cell r="O133">
            <v>38112.721201457498</v>
          </cell>
          <cell r="P133">
            <v>38676.122464856999</v>
          </cell>
          <cell r="Q133">
            <v>39239.523728256601</v>
          </cell>
          <cell r="R133">
            <v>39239.523728256601</v>
          </cell>
        </row>
        <row r="135">
          <cell r="B135" t="str">
            <v>27 - Perdido Landfill Gas to Energy </v>
          </cell>
          <cell r="D135" t="str">
            <v>27 - Perdido Landfill Gas to Energy </v>
          </cell>
        </row>
        <row r="136">
          <cell r="B136" t="e">
            <v>#NAME?</v>
          </cell>
          <cell r="D136" t="str">
            <v>Beginning Balance</v>
          </cell>
          <cell r="E136">
            <v>278.43778062500002</v>
          </cell>
          <cell r="F136">
            <v>300.15100691666601</v>
          </cell>
          <cell r="G136">
            <v>321.90589987499999</v>
          </cell>
          <cell r="H136">
            <v>343.70245949999997</v>
          </cell>
          <cell r="I136">
            <v>365.54068579166602</v>
          </cell>
          <cell r="J136">
            <v>387.42057875</v>
          </cell>
          <cell r="K136">
            <v>409.34213837499999</v>
          </cell>
          <cell r="L136">
            <v>431.30536466666598</v>
          </cell>
          <cell r="M136">
            <v>453.310257624999</v>
          </cell>
          <cell r="N136">
            <v>475.35681724999898</v>
          </cell>
          <cell r="O136">
            <v>497.445043541666</v>
          </cell>
          <cell r="P136">
            <v>519.57493649999901</v>
          </cell>
          <cell r="Q136">
            <v>541.746496124999</v>
          </cell>
          <cell r="R136">
            <v>300.15100691666601</v>
          </cell>
        </row>
        <row r="137">
          <cell r="B137" t="e">
            <v>#NAME?</v>
          </cell>
          <cell r="D137" t="str">
            <v>I/S Expense</v>
          </cell>
          <cell r="E137">
            <v>21.713226291666601</v>
          </cell>
          <cell r="F137">
            <v>21.754892958333301</v>
          </cell>
          <cell r="G137">
            <v>21.796559624999901</v>
          </cell>
          <cell r="H137">
            <v>21.838226291666601</v>
          </cell>
          <cell r="I137">
            <v>21.879892958333301</v>
          </cell>
          <cell r="J137">
            <v>21.921559624999901</v>
          </cell>
          <cell r="K137">
            <v>21.963226291666601</v>
          </cell>
          <cell r="L137">
            <v>22.004892958333301</v>
          </cell>
          <cell r="M137">
            <v>22.046559624999901</v>
          </cell>
          <cell r="N137">
            <v>22.088226291666601</v>
          </cell>
          <cell r="O137">
            <v>22.129892958333301</v>
          </cell>
          <cell r="P137">
            <v>22.171559624999901</v>
          </cell>
          <cell r="Q137">
            <v>22.213226291666601</v>
          </cell>
          <cell r="R137">
            <v>263.80871549999898</v>
          </cell>
        </row>
        <row r="138">
          <cell r="B138" t="e">
            <v>#NAME?</v>
          </cell>
          <cell r="D138" t="str">
            <v>Retirements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</row>
        <row r="139">
          <cell r="B139" t="e">
            <v>#NAME?</v>
          </cell>
          <cell r="D139" t="str">
            <v>Removal Cost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</row>
        <row r="140">
          <cell r="B140" t="e">
            <v>#NAME?</v>
          </cell>
          <cell r="D140" t="str">
            <v>Salvage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</row>
        <row r="141">
          <cell r="B141" t="e">
            <v>#NAME?</v>
          </cell>
          <cell r="D141" t="str">
            <v>Adjustments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</row>
        <row r="142">
          <cell r="B142" t="e">
            <v>#NAME?</v>
          </cell>
          <cell r="D142" t="str">
            <v>Ending Balance</v>
          </cell>
          <cell r="E142">
            <v>300.15100691666601</v>
          </cell>
          <cell r="F142">
            <v>321.90589987499999</v>
          </cell>
          <cell r="G142">
            <v>343.70245949999997</v>
          </cell>
          <cell r="H142">
            <v>365.54068579166602</v>
          </cell>
          <cell r="I142">
            <v>387.42057875</v>
          </cell>
          <cell r="J142">
            <v>409.34213837499999</v>
          </cell>
          <cell r="K142">
            <v>431.30536466666598</v>
          </cell>
          <cell r="L142">
            <v>453.310257624999</v>
          </cell>
          <cell r="M142">
            <v>475.35681724999898</v>
          </cell>
          <cell r="N142">
            <v>497.445043541666</v>
          </cell>
          <cell r="O142">
            <v>519.57493649999901</v>
          </cell>
          <cell r="P142">
            <v>541.746496124999</v>
          </cell>
          <cell r="Q142">
            <v>563.95972241666595</v>
          </cell>
          <cell r="R142">
            <v>563.95972241666595</v>
          </cell>
        </row>
        <row r="143">
          <cell r="B143" t="e">
            <v>#NAME?</v>
          </cell>
          <cell r="D143" t="str">
            <v>Total Reserve</v>
          </cell>
          <cell r="E143">
            <v>300.15100691666601</v>
          </cell>
          <cell r="F143">
            <v>321.90589987499999</v>
          </cell>
          <cell r="G143">
            <v>343.70245949999997</v>
          </cell>
          <cell r="H143">
            <v>365.54068579166602</v>
          </cell>
          <cell r="I143">
            <v>387.42057875</v>
          </cell>
          <cell r="J143">
            <v>409.34213837499999</v>
          </cell>
          <cell r="K143">
            <v>431.30536466666598</v>
          </cell>
          <cell r="L143">
            <v>453.310257624999</v>
          </cell>
          <cell r="M143">
            <v>475.35681724999898</v>
          </cell>
          <cell r="N143">
            <v>497.445043541666</v>
          </cell>
          <cell r="O143">
            <v>519.57493649999901</v>
          </cell>
          <cell r="P143">
            <v>541.746496124999</v>
          </cell>
          <cell r="Q143">
            <v>563.95972241666595</v>
          </cell>
          <cell r="R143">
            <v>563.95972241666595</v>
          </cell>
        </row>
        <row r="145">
          <cell r="B145" t="str">
            <v>30 - Transmission Easments </v>
          </cell>
          <cell r="D145" t="str">
            <v>30 - Transmission Easments </v>
          </cell>
        </row>
        <row r="146">
          <cell r="B146" t="e">
            <v>#NAME?</v>
          </cell>
          <cell r="D146" t="str">
            <v>Beginning Balance</v>
          </cell>
          <cell r="E146">
            <v>6291.4698428133297</v>
          </cell>
          <cell r="F146">
            <v>6309.4437535999896</v>
          </cell>
          <cell r="G146">
            <v>6327.4176643866604</v>
          </cell>
          <cell r="H146">
            <v>6345.3915751733202</v>
          </cell>
          <cell r="I146">
            <v>6363.3654859599901</v>
          </cell>
          <cell r="J146">
            <v>6381.33939674666</v>
          </cell>
          <cell r="K146">
            <v>6399.3133075333199</v>
          </cell>
          <cell r="L146">
            <v>6417.2872183199897</v>
          </cell>
          <cell r="M146">
            <v>6435.2611291066596</v>
          </cell>
          <cell r="N146">
            <v>6453.2350398933204</v>
          </cell>
          <cell r="O146">
            <v>6471.2089506799903</v>
          </cell>
          <cell r="P146">
            <v>6489.1828614666501</v>
          </cell>
          <cell r="Q146">
            <v>6507.15677225332</v>
          </cell>
          <cell r="R146">
            <v>6309.4437535999896</v>
          </cell>
        </row>
        <row r="147">
          <cell r="B147" t="e">
            <v>#NAME?</v>
          </cell>
          <cell r="D147" t="str">
            <v>I/S Expense</v>
          </cell>
          <cell r="E147">
            <v>17.9739107866666</v>
          </cell>
          <cell r="F147">
            <v>17.9739107866666</v>
          </cell>
          <cell r="G147">
            <v>17.9739107866666</v>
          </cell>
          <cell r="H147">
            <v>17.9739107866666</v>
          </cell>
          <cell r="I147">
            <v>17.9739107866666</v>
          </cell>
          <cell r="J147">
            <v>17.9739107866666</v>
          </cell>
          <cell r="K147">
            <v>17.9739107866666</v>
          </cell>
          <cell r="L147">
            <v>17.9739107866666</v>
          </cell>
          <cell r="M147">
            <v>17.9739107866666</v>
          </cell>
          <cell r="N147">
            <v>17.9739107866666</v>
          </cell>
          <cell r="O147">
            <v>17.9739107866666</v>
          </cell>
          <cell r="P147">
            <v>17.9739107866666</v>
          </cell>
          <cell r="Q147">
            <v>17.9739107866666</v>
          </cell>
          <cell r="R147">
            <v>215.68692944</v>
          </cell>
        </row>
        <row r="148">
          <cell r="B148" t="e">
            <v>#NAME?</v>
          </cell>
          <cell r="D148" t="str">
            <v>Retirements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</row>
        <row r="149">
          <cell r="B149" t="e">
            <v>#NAME?</v>
          </cell>
          <cell r="D149" t="str">
            <v>Removal Cost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</row>
        <row r="150">
          <cell r="B150" t="e">
            <v>#NAME?</v>
          </cell>
          <cell r="D150" t="str">
            <v>Salvage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</row>
        <row r="151">
          <cell r="B151" t="e">
            <v>#NAME?</v>
          </cell>
          <cell r="D151" t="str">
            <v>Adjustments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</row>
        <row r="152">
          <cell r="B152" t="e">
            <v>#NAME?</v>
          </cell>
          <cell r="D152" t="str">
            <v>Ending Balance</v>
          </cell>
          <cell r="E152">
            <v>6309.4437535999896</v>
          </cell>
          <cell r="F152">
            <v>6327.4176643866604</v>
          </cell>
          <cell r="G152">
            <v>6345.3915751733202</v>
          </cell>
          <cell r="H152">
            <v>6363.3654859599901</v>
          </cell>
          <cell r="I152">
            <v>6381.33939674666</v>
          </cell>
          <cell r="J152">
            <v>6399.3133075333199</v>
          </cell>
          <cell r="K152">
            <v>6417.2872183199897</v>
          </cell>
          <cell r="L152">
            <v>6435.2611291066596</v>
          </cell>
          <cell r="M152">
            <v>6453.2350398933204</v>
          </cell>
          <cell r="N152">
            <v>6471.2089506799903</v>
          </cell>
          <cell r="O152">
            <v>6489.1828614666501</v>
          </cell>
          <cell r="P152">
            <v>6507.15677225332</v>
          </cell>
          <cell r="Q152">
            <v>6525.1306830399899</v>
          </cell>
          <cell r="R152">
            <v>6525.1306830399899</v>
          </cell>
        </row>
        <row r="153">
          <cell r="B153" t="e">
            <v>#NAME?</v>
          </cell>
          <cell r="D153" t="str">
            <v>Total Reserve</v>
          </cell>
          <cell r="E153">
            <v>6309.4437535999896</v>
          </cell>
          <cell r="F153">
            <v>6327.4176643866604</v>
          </cell>
          <cell r="G153">
            <v>6345.3915751733202</v>
          </cell>
          <cell r="H153">
            <v>6363.3654859599901</v>
          </cell>
          <cell r="I153">
            <v>6381.33939674666</v>
          </cell>
          <cell r="J153">
            <v>6399.3133075333199</v>
          </cell>
          <cell r="K153">
            <v>6417.2872183199897</v>
          </cell>
          <cell r="L153">
            <v>6435.2611291066596</v>
          </cell>
          <cell r="M153">
            <v>6453.2350398933204</v>
          </cell>
          <cell r="N153">
            <v>6471.2089506799903</v>
          </cell>
          <cell r="O153">
            <v>6489.1828614666501</v>
          </cell>
          <cell r="P153">
            <v>6507.15677225332</v>
          </cell>
          <cell r="Q153">
            <v>6525.1306830399899</v>
          </cell>
          <cell r="R153">
            <v>6525.1306830399899</v>
          </cell>
        </row>
        <row r="155">
          <cell r="B155" t="str">
            <v>32 - Transmission </v>
          </cell>
          <cell r="D155" t="str">
            <v>32 - Transmission </v>
          </cell>
        </row>
        <row r="156">
          <cell r="B156" t="e">
            <v>#NAME?</v>
          </cell>
          <cell r="D156" t="str">
            <v>Beginning Balance</v>
          </cell>
          <cell r="E156">
            <v>113392.589312219</v>
          </cell>
          <cell r="F156">
            <v>113975.422027017</v>
          </cell>
          <cell r="G156">
            <v>114733.733427028</v>
          </cell>
          <cell r="H156">
            <v>115482.747037455</v>
          </cell>
          <cell r="I156">
            <v>116232.752306216</v>
          </cell>
          <cell r="J156">
            <v>116972.655062477</v>
          </cell>
          <cell r="K156">
            <v>117717.124283321</v>
          </cell>
          <cell r="L156">
            <v>118480.266695415</v>
          </cell>
          <cell r="M156">
            <v>119234.244742968</v>
          </cell>
          <cell r="N156">
            <v>120008.64969676999</v>
          </cell>
          <cell r="O156">
            <v>120836.46595594</v>
          </cell>
          <cell r="P156">
            <v>121670.438840109</v>
          </cell>
          <cell r="Q156">
            <v>122503.24544636199</v>
          </cell>
          <cell r="R156">
            <v>113975.422027017</v>
          </cell>
        </row>
        <row r="157">
          <cell r="B157" t="e">
            <v>#NAME?</v>
          </cell>
          <cell r="D157" t="str">
            <v>I/S Expense</v>
          </cell>
          <cell r="E157">
            <v>779.85271479749997</v>
          </cell>
          <cell r="F157">
            <v>800.80640001083304</v>
          </cell>
          <cell r="G157">
            <v>801.51361042749897</v>
          </cell>
          <cell r="H157">
            <v>802.50526876083302</v>
          </cell>
          <cell r="I157">
            <v>803.40275626083303</v>
          </cell>
          <cell r="J157">
            <v>803.96422084416599</v>
          </cell>
          <cell r="K157">
            <v>805.63741209416605</v>
          </cell>
          <cell r="L157">
            <v>816.473047552499</v>
          </cell>
          <cell r="M157">
            <v>816.899953802499</v>
          </cell>
          <cell r="N157">
            <v>884.56125916948201</v>
          </cell>
          <cell r="O157">
            <v>885.22788416948299</v>
          </cell>
          <cell r="P157">
            <v>886.31160625281598</v>
          </cell>
          <cell r="Q157">
            <v>891.76360065143194</v>
          </cell>
          <cell r="R157">
            <v>9999.0670199965407</v>
          </cell>
        </row>
        <row r="158">
          <cell r="B158" t="e">
            <v>#NAME?</v>
          </cell>
          <cell r="D158" t="str">
            <v>Retirements</v>
          </cell>
          <cell r="E158">
            <v>-172.5</v>
          </cell>
          <cell r="F158">
            <v>-37.5</v>
          </cell>
          <cell r="G158">
            <v>-37.5</v>
          </cell>
          <cell r="H158">
            <v>-37.5</v>
          </cell>
          <cell r="I158">
            <v>-47.5</v>
          </cell>
          <cell r="J158">
            <v>-37.5</v>
          </cell>
          <cell r="K158">
            <v>-37.5</v>
          </cell>
          <cell r="L158">
            <v>-57.5</v>
          </cell>
          <cell r="M158">
            <v>-37.5</v>
          </cell>
          <cell r="N158">
            <v>-37.5</v>
          </cell>
          <cell r="O158">
            <v>-37.5</v>
          </cell>
          <cell r="P158">
            <v>-37.5</v>
          </cell>
          <cell r="Q158">
            <v>-162.5</v>
          </cell>
          <cell r="R158">
            <v>-605</v>
          </cell>
        </row>
        <row r="159">
          <cell r="B159" t="e">
            <v>#NAME?</v>
          </cell>
          <cell r="D159" t="str">
            <v>Removal Cost</v>
          </cell>
          <cell r="E159">
            <v>-24.52</v>
          </cell>
          <cell r="F159">
            <v>-4.9950000000000001</v>
          </cell>
          <cell r="G159">
            <v>-15</v>
          </cell>
          <cell r="H159">
            <v>-15</v>
          </cell>
          <cell r="I159">
            <v>-16</v>
          </cell>
          <cell r="J159">
            <v>-21.995000000000001</v>
          </cell>
          <cell r="K159">
            <v>-4.9950000000000001</v>
          </cell>
          <cell r="L159">
            <v>-4.9950000000000001</v>
          </cell>
          <cell r="M159">
            <v>-4.9950000000000001</v>
          </cell>
          <cell r="N159">
            <v>-19.245000000000001</v>
          </cell>
          <cell r="O159">
            <v>-13.755000000000001</v>
          </cell>
          <cell r="P159">
            <v>-16.004999999999999</v>
          </cell>
          <cell r="Q159">
            <v>-32.019999999999897</v>
          </cell>
          <cell r="R159">
            <v>-169</v>
          </cell>
        </row>
        <row r="160">
          <cell r="B160" t="e">
            <v>#NAME?</v>
          </cell>
          <cell r="D160" t="str">
            <v>Salvage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</row>
        <row r="161">
          <cell r="B161" t="e">
            <v>#NAME?</v>
          </cell>
          <cell r="D161" t="str">
            <v>Adjustments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</row>
        <row r="162">
          <cell r="B162" t="e">
            <v>#NAME?</v>
          </cell>
          <cell r="D162" t="str">
            <v>Ending Balance</v>
          </cell>
          <cell r="E162">
            <v>113975.422027017</v>
          </cell>
          <cell r="F162">
            <v>114733.733427028</v>
          </cell>
          <cell r="G162">
            <v>115482.747037455</v>
          </cell>
          <cell r="H162">
            <v>116232.752306216</v>
          </cell>
          <cell r="I162">
            <v>116972.655062477</v>
          </cell>
          <cell r="J162">
            <v>117717.124283321</v>
          </cell>
          <cell r="K162">
            <v>118480.266695415</v>
          </cell>
          <cell r="L162">
            <v>119234.244742968</v>
          </cell>
          <cell r="M162">
            <v>120008.64969676999</v>
          </cell>
          <cell r="N162">
            <v>120836.46595594</v>
          </cell>
          <cell r="O162">
            <v>121670.438840109</v>
          </cell>
          <cell r="P162">
            <v>122503.24544636199</v>
          </cell>
          <cell r="Q162">
            <v>123200.48904701399</v>
          </cell>
          <cell r="R162">
            <v>123200.48904701399</v>
          </cell>
        </row>
        <row r="163">
          <cell r="B163" t="e">
            <v>#NAME?</v>
          </cell>
          <cell r="D163" t="str">
            <v>Total Reserve</v>
          </cell>
          <cell r="E163">
            <v>113975.422027017</v>
          </cell>
          <cell r="F163">
            <v>114733.733427028</v>
          </cell>
          <cell r="G163">
            <v>115482.747037455</v>
          </cell>
          <cell r="H163">
            <v>116232.752306216</v>
          </cell>
          <cell r="I163">
            <v>116972.655062477</v>
          </cell>
          <cell r="J163">
            <v>117717.124283321</v>
          </cell>
          <cell r="K163">
            <v>118480.266695415</v>
          </cell>
          <cell r="L163">
            <v>119234.244742968</v>
          </cell>
          <cell r="M163">
            <v>120008.64969676999</v>
          </cell>
          <cell r="N163">
            <v>120836.46595594</v>
          </cell>
          <cell r="O163">
            <v>121670.438840109</v>
          </cell>
          <cell r="P163">
            <v>122503.24544636199</v>
          </cell>
          <cell r="Q163">
            <v>123200.48904701399</v>
          </cell>
          <cell r="R163">
            <v>123200.48904701399</v>
          </cell>
        </row>
        <row r="165">
          <cell r="B165" t="str">
            <v>34 - Scherer GSU </v>
          </cell>
          <cell r="D165" t="str">
            <v>34 - Scherer GSU </v>
          </cell>
        </row>
        <row r="166">
          <cell r="B166" t="e">
            <v>#NAME?</v>
          </cell>
          <cell r="D166" t="str">
            <v>Beginning Balance</v>
          </cell>
          <cell r="E166">
            <v>2615.47581617166</v>
          </cell>
          <cell r="F166">
            <v>2624.3626694599898</v>
          </cell>
          <cell r="G166">
            <v>2633.24952274833</v>
          </cell>
          <cell r="H166">
            <v>2642.1363760366598</v>
          </cell>
          <cell r="I166">
            <v>2651.0232293249901</v>
          </cell>
          <cell r="J166">
            <v>2659.9100826133299</v>
          </cell>
          <cell r="K166">
            <v>2668.7969359016602</v>
          </cell>
          <cell r="L166">
            <v>2677.68378918999</v>
          </cell>
          <cell r="M166">
            <v>2686.5706424783298</v>
          </cell>
          <cell r="N166">
            <v>2695.45749576666</v>
          </cell>
          <cell r="O166">
            <v>2704.3443490549898</v>
          </cell>
          <cell r="P166">
            <v>2713.2312023433301</v>
          </cell>
          <cell r="Q166">
            <v>2722.1180556316599</v>
          </cell>
          <cell r="R166">
            <v>2624.3626694599898</v>
          </cell>
        </row>
        <row r="167">
          <cell r="B167" t="e">
            <v>#NAME?</v>
          </cell>
          <cell r="D167" t="str">
            <v>I/S Expense</v>
          </cell>
          <cell r="E167">
            <v>8.8868532883333309</v>
          </cell>
          <cell r="F167">
            <v>8.8868532883333309</v>
          </cell>
          <cell r="G167">
            <v>8.8868532883333309</v>
          </cell>
          <cell r="H167">
            <v>8.8868532883333309</v>
          </cell>
          <cell r="I167">
            <v>8.8868532883333309</v>
          </cell>
          <cell r="J167">
            <v>8.8868532883333309</v>
          </cell>
          <cell r="K167">
            <v>8.8868532883333309</v>
          </cell>
          <cell r="L167">
            <v>8.8868532883333309</v>
          </cell>
          <cell r="M167">
            <v>8.8868532883333309</v>
          </cell>
          <cell r="N167">
            <v>8.8868532883333309</v>
          </cell>
          <cell r="O167">
            <v>8.8868532883333309</v>
          </cell>
          <cell r="P167">
            <v>8.8868532883333309</v>
          </cell>
          <cell r="Q167">
            <v>8.8868532883333309</v>
          </cell>
          <cell r="R167">
            <v>106.64223946</v>
          </cell>
        </row>
        <row r="168">
          <cell r="B168" t="e">
            <v>#NAME?</v>
          </cell>
          <cell r="D168" t="str">
            <v>Retirements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</row>
        <row r="169">
          <cell r="B169" t="e">
            <v>#NAME?</v>
          </cell>
          <cell r="D169" t="str">
            <v>Removal Cost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</row>
        <row r="170">
          <cell r="B170" t="e">
            <v>#NAME?</v>
          </cell>
          <cell r="D170" t="str">
            <v>Salvage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</row>
        <row r="171">
          <cell r="B171" t="e">
            <v>#NAME?</v>
          </cell>
          <cell r="D171" t="str">
            <v>Adjustments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</row>
        <row r="172">
          <cell r="B172" t="e">
            <v>#NAME?</v>
          </cell>
          <cell r="D172" t="str">
            <v>Ending Balance</v>
          </cell>
          <cell r="E172">
            <v>2624.3626694599898</v>
          </cell>
          <cell r="F172">
            <v>2633.24952274833</v>
          </cell>
          <cell r="G172">
            <v>2642.1363760366598</v>
          </cell>
          <cell r="H172">
            <v>2651.0232293249901</v>
          </cell>
          <cell r="I172">
            <v>2659.9100826133299</v>
          </cell>
          <cell r="J172">
            <v>2668.7969359016602</v>
          </cell>
          <cell r="K172">
            <v>2677.68378918999</v>
          </cell>
          <cell r="L172">
            <v>2686.5706424783298</v>
          </cell>
          <cell r="M172">
            <v>2695.45749576666</v>
          </cell>
          <cell r="N172">
            <v>2704.3443490549898</v>
          </cell>
          <cell r="O172">
            <v>2713.2312023433301</v>
          </cell>
          <cell r="P172">
            <v>2722.1180556316599</v>
          </cell>
          <cell r="Q172">
            <v>2731.0049089199902</v>
          </cell>
          <cell r="R172">
            <v>2731.0049089199902</v>
          </cell>
        </row>
        <row r="173">
          <cell r="B173" t="e">
            <v>#NAME?</v>
          </cell>
          <cell r="D173" t="str">
            <v>Total Reserve</v>
          </cell>
          <cell r="E173">
            <v>2624.3626694599898</v>
          </cell>
          <cell r="F173">
            <v>2633.24952274833</v>
          </cell>
          <cell r="G173">
            <v>2642.1363760366598</v>
          </cell>
          <cell r="H173">
            <v>2651.0232293249901</v>
          </cell>
          <cell r="I173">
            <v>2659.9100826133299</v>
          </cell>
          <cell r="J173">
            <v>2668.7969359016602</v>
          </cell>
          <cell r="K173">
            <v>2677.68378918999</v>
          </cell>
          <cell r="L173">
            <v>2686.5706424783298</v>
          </cell>
          <cell r="M173">
            <v>2695.45749576666</v>
          </cell>
          <cell r="N173">
            <v>2704.3443490549898</v>
          </cell>
          <cell r="O173">
            <v>2713.2312023433301</v>
          </cell>
          <cell r="P173">
            <v>2722.1180556316599</v>
          </cell>
          <cell r="Q173">
            <v>2731.0049089199902</v>
          </cell>
          <cell r="R173">
            <v>2731.0049089199902</v>
          </cell>
        </row>
        <row r="175">
          <cell r="B175" t="str">
            <v>42 - Distribution Easements </v>
          </cell>
          <cell r="D175" t="str">
            <v>42 - Distribution Easements </v>
          </cell>
        </row>
        <row r="176">
          <cell r="B176" t="e">
            <v>#NAME?</v>
          </cell>
          <cell r="D176" t="str">
            <v>Beginning Balance</v>
          </cell>
          <cell r="E176">
            <v>2.14949999999999</v>
          </cell>
          <cell r="F176">
            <v>2.5679999999999898</v>
          </cell>
          <cell r="G176">
            <v>3.0419999999999998</v>
          </cell>
          <cell r="H176">
            <v>3.5602694999999902</v>
          </cell>
          <cell r="I176">
            <v>4.1210534999999897</v>
          </cell>
          <cell r="J176">
            <v>4.7221574999999998</v>
          </cell>
          <cell r="K176">
            <v>5.3609339999999897</v>
          </cell>
          <cell r="L176">
            <v>6.0271124999999897</v>
          </cell>
          <cell r="M176">
            <v>6.7364894999999896</v>
          </cell>
          <cell r="N176">
            <v>7.4640584999999904</v>
          </cell>
          <cell r="O176">
            <v>8.2611734999999999</v>
          </cell>
          <cell r="P176">
            <v>9.0992069999999998</v>
          </cell>
          <cell r="Q176">
            <v>9.9749639999999999</v>
          </cell>
          <cell r="R176">
            <v>2.5679999999999898</v>
          </cell>
        </row>
        <row r="177">
          <cell r="B177" t="e">
            <v>#NAME?</v>
          </cell>
          <cell r="D177" t="str">
            <v>I/S Expense</v>
          </cell>
          <cell r="E177">
            <v>0.41849999999999998</v>
          </cell>
          <cell r="F177">
            <v>0.47399999999999998</v>
          </cell>
          <cell r="G177">
            <v>0.51826949999999905</v>
          </cell>
          <cell r="H177">
            <v>0.56078399999999995</v>
          </cell>
          <cell r="I177">
            <v>0.60110399999999997</v>
          </cell>
          <cell r="J177">
            <v>0.63877649999999997</v>
          </cell>
          <cell r="K177">
            <v>0.66617850000000001</v>
          </cell>
          <cell r="L177">
            <v>0.70937700000000004</v>
          </cell>
          <cell r="M177">
            <v>0.72756900000000002</v>
          </cell>
          <cell r="N177">
            <v>0.79711500000000002</v>
          </cell>
          <cell r="O177">
            <v>0.83803349999999999</v>
          </cell>
          <cell r="P177">
            <v>0.87575700000000001</v>
          </cell>
          <cell r="Q177">
            <v>0.90339599999999998</v>
          </cell>
          <cell r="R177">
            <v>8.3103599999999993</v>
          </cell>
        </row>
        <row r="178">
          <cell r="B178" t="e">
            <v>#NAME?</v>
          </cell>
          <cell r="D178" t="str">
            <v>Retirements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</row>
        <row r="179">
          <cell r="B179" t="e">
            <v>#NAME?</v>
          </cell>
          <cell r="D179" t="str">
            <v>Removal Cost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</row>
        <row r="180">
          <cell r="B180" t="e">
            <v>#NAME?</v>
          </cell>
          <cell r="D180" t="str">
            <v>Salvage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</row>
        <row r="181">
          <cell r="B181" t="e">
            <v>#NAME?</v>
          </cell>
          <cell r="D181" t="str">
            <v>Adjustments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</row>
        <row r="182">
          <cell r="B182" t="e">
            <v>#NAME?</v>
          </cell>
          <cell r="D182" t="str">
            <v>Ending Balance</v>
          </cell>
          <cell r="E182">
            <v>2.5679999999999898</v>
          </cell>
          <cell r="F182">
            <v>3.0419999999999998</v>
          </cell>
          <cell r="G182">
            <v>3.5602694999999902</v>
          </cell>
          <cell r="H182">
            <v>4.1210534999999897</v>
          </cell>
          <cell r="I182">
            <v>4.7221574999999998</v>
          </cell>
          <cell r="J182">
            <v>5.3609339999999897</v>
          </cell>
          <cell r="K182">
            <v>6.0271124999999897</v>
          </cell>
          <cell r="L182">
            <v>6.7364894999999896</v>
          </cell>
          <cell r="M182">
            <v>7.4640584999999904</v>
          </cell>
          <cell r="N182">
            <v>8.2611734999999999</v>
          </cell>
          <cell r="O182">
            <v>9.0992069999999998</v>
          </cell>
          <cell r="P182">
            <v>9.9749639999999999</v>
          </cell>
          <cell r="Q182">
            <v>10.878360000000001</v>
          </cell>
          <cell r="R182">
            <v>10.878360000000001</v>
          </cell>
        </row>
        <row r="183">
          <cell r="B183" t="e">
            <v>#NAME?</v>
          </cell>
          <cell r="D183" t="str">
            <v>Total Reserve</v>
          </cell>
          <cell r="E183">
            <v>2.5679999999999898</v>
          </cell>
          <cell r="F183">
            <v>3.0419999999999998</v>
          </cell>
          <cell r="G183">
            <v>3.5602694999999902</v>
          </cell>
          <cell r="H183">
            <v>4.1210534999999897</v>
          </cell>
          <cell r="I183">
            <v>4.7221574999999998</v>
          </cell>
          <cell r="J183">
            <v>5.3609339999999897</v>
          </cell>
          <cell r="K183">
            <v>6.0271124999999897</v>
          </cell>
          <cell r="L183">
            <v>6.7364894999999896</v>
          </cell>
          <cell r="M183">
            <v>7.4640584999999904</v>
          </cell>
          <cell r="N183">
            <v>8.2611734999999999</v>
          </cell>
          <cell r="O183">
            <v>9.0992069999999998</v>
          </cell>
          <cell r="P183">
            <v>9.9749639999999999</v>
          </cell>
          <cell r="Q183">
            <v>10.878360000000001</v>
          </cell>
          <cell r="R183">
            <v>10.878360000000001</v>
          </cell>
        </row>
        <row r="185">
          <cell r="B185" t="str">
            <v>43 - Distribution </v>
          </cell>
          <cell r="D185" t="str">
            <v>43 - Distribution </v>
          </cell>
        </row>
        <row r="186">
          <cell r="B186" t="e">
            <v>#NAME?</v>
          </cell>
          <cell r="D186" t="str">
            <v>Beginning Balance</v>
          </cell>
          <cell r="E186">
            <v>393576.86106505903</v>
          </cell>
          <cell r="F186">
            <v>395055.032279009</v>
          </cell>
          <cell r="G186">
            <v>396819.83771895099</v>
          </cell>
          <cell r="H186">
            <v>398238.16785736301</v>
          </cell>
          <cell r="I186">
            <v>399292.008367659</v>
          </cell>
          <cell r="J186">
            <v>400353.62236782903</v>
          </cell>
          <cell r="K186">
            <v>401311.87241701502</v>
          </cell>
          <cell r="L186">
            <v>402630.62386085402</v>
          </cell>
          <cell r="M186">
            <v>404465.77771784901</v>
          </cell>
          <cell r="N186">
            <v>405485.26048241003</v>
          </cell>
          <cell r="O186">
            <v>406461.03020363802</v>
          </cell>
          <cell r="P186">
            <v>408207.748972753</v>
          </cell>
          <cell r="Q186">
            <v>410540.05534870602</v>
          </cell>
          <cell r="R186">
            <v>395055.032279009</v>
          </cell>
        </row>
        <row r="187">
          <cell r="B187" t="e">
            <v>#NAME?</v>
          </cell>
          <cell r="D187" t="str">
            <v>I/S Expense</v>
          </cell>
          <cell r="E187">
            <v>2972.2252139504099</v>
          </cell>
          <cell r="F187">
            <v>2989.7024399420802</v>
          </cell>
          <cell r="G187">
            <v>2999.7901384120801</v>
          </cell>
          <cell r="H187">
            <v>3011.4345102954098</v>
          </cell>
          <cell r="I187">
            <v>3022.1170001704099</v>
          </cell>
          <cell r="J187">
            <v>3034.9030491858298</v>
          </cell>
          <cell r="K187">
            <v>3042.10644383916</v>
          </cell>
          <cell r="L187">
            <v>3052.9928569949998</v>
          </cell>
          <cell r="M187">
            <v>3062.2017645608298</v>
          </cell>
          <cell r="N187">
            <v>3073.9247212283299</v>
          </cell>
          <cell r="O187">
            <v>3086.3307691149998</v>
          </cell>
          <cell r="P187">
            <v>3097.4583759524999</v>
          </cell>
          <cell r="Q187">
            <v>3108.1381921399998</v>
          </cell>
          <cell r="R187">
            <v>36581.100261836596</v>
          </cell>
        </row>
        <row r="188">
          <cell r="B188" t="e">
            <v>#NAME?</v>
          </cell>
          <cell r="D188" t="str">
            <v>Retirements</v>
          </cell>
          <cell r="E188">
            <v>-1179.2</v>
          </cell>
          <cell r="F188">
            <v>-1006.303</v>
          </cell>
          <cell r="G188">
            <v>-1322.646</v>
          </cell>
          <cell r="H188">
            <v>-1635.2439999999999</v>
          </cell>
          <cell r="I188">
            <v>-1705.6949999999999</v>
          </cell>
          <cell r="J188">
            <v>-1848.336</v>
          </cell>
          <cell r="K188">
            <v>-1502.771</v>
          </cell>
          <cell r="L188">
            <v>-964.73199999999997</v>
          </cell>
          <cell r="M188">
            <v>-1756.9880000000001</v>
          </cell>
          <cell r="N188">
            <v>-1821.75899999999</v>
          </cell>
          <cell r="O188">
            <v>-1089.568</v>
          </cell>
          <cell r="P188">
            <v>-525</v>
          </cell>
          <cell r="Q188">
            <v>-1370.258</v>
          </cell>
          <cell r="R188">
            <v>-16549.3</v>
          </cell>
        </row>
        <row r="189">
          <cell r="B189" t="e">
            <v>#NAME?</v>
          </cell>
          <cell r="D189" t="str">
            <v>Removal Cost</v>
          </cell>
          <cell r="E189">
            <v>-276.83600000000001</v>
          </cell>
          <cell r="F189">
            <v>-192.041</v>
          </cell>
          <cell r="G189">
            <v>-227.99099999999899</v>
          </cell>
          <cell r="H189">
            <v>-283.046999999999</v>
          </cell>
          <cell r="I189">
            <v>-220.778999999999</v>
          </cell>
          <cell r="J189">
            <v>-202.414999999999</v>
          </cell>
          <cell r="K189">
            <v>-195.08199999999999</v>
          </cell>
          <cell r="L189">
            <v>-225.200999999999</v>
          </cell>
          <cell r="M189">
            <v>-251.409999999999</v>
          </cell>
          <cell r="N189">
            <v>-244.71799999999999</v>
          </cell>
          <cell r="O189">
            <v>-230.89400000000001</v>
          </cell>
          <cell r="P189">
            <v>-210.22900000000001</v>
          </cell>
          <cell r="Q189">
            <v>-252.96799999999999</v>
          </cell>
          <cell r="R189">
            <v>-2736.7750000000001</v>
          </cell>
        </row>
        <row r="190">
          <cell r="B190" t="e">
            <v>#NAME?</v>
          </cell>
          <cell r="D190" t="str">
            <v>Salvage</v>
          </cell>
          <cell r="E190">
            <v>-38.018000000000001</v>
          </cell>
          <cell r="F190">
            <v>-26.553000000000001</v>
          </cell>
          <cell r="G190">
            <v>-30.822999999999901</v>
          </cell>
          <cell r="H190">
            <v>-39.302999999999997</v>
          </cell>
          <cell r="I190">
            <v>-34.029000000000003</v>
          </cell>
          <cell r="J190">
            <v>-25.902000000000001</v>
          </cell>
          <cell r="K190">
            <v>-25.501999999999999</v>
          </cell>
          <cell r="L190">
            <v>-27.905999999999999</v>
          </cell>
          <cell r="M190">
            <v>-34.320999999999998</v>
          </cell>
          <cell r="N190">
            <v>-31.678000000000001</v>
          </cell>
          <cell r="O190">
            <v>-19.149999999999999</v>
          </cell>
          <cell r="P190">
            <v>-29.922999999999998</v>
          </cell>
          <cell r="Q190">
            <v>-29.63</v>
          </cell>
          <cell r="R190">
            <v>-354.72</v>
          </cell>
        </row>
        <row r="191">
          <cell r="B191" t="e">
            <v>#NAME?</v>
          </cell>
          <cell r="D191" t="str">
            <v>Adjustments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</row>
        <row r="192">
          <cell r="B192" t="e">
            <v>#NAME?</v>
          </cell>
          <cell r="D192" t="str">
            <v>Ending Balance</v>
          </cell>
          <cell r="E192">
            <v>395055.032279009</v>
          </cell>
          <cell r="F192">
            <v>396819.83771895099</v>
          </cell>
          <cell r="G192">
            <v>398238.16785736301</v>
          </cell>
          <cell r="H192">
            <v>399292.008367659</v>
          </cell>
          <cell r="I192">
            <v>400353.62236782903</v>
          </cell>
          <cell r="J192">
            <v>401311.87241701502</v>
          </cell>
          <cell r="K192">
            <v>402630.62386085402</v>
          </cell>
          <cell r="L192">
            <v>404465.77771784901</v>
          </cell>
          <cell r="M192">
            <v>405485.26048241003</v>
          </cell>
          <cell r="N192">
            <v>406461.03020363802</v>
          </cell>
          <cell r="O192">
            <v>408207.748972753</v>
          </cell>
          <cell r="P192">
            <v>410540.05534870602</v>
          </cell>
          <cell r="Q192">
            <v>411995.33754084603</v>
          </cell>
          <cell r="R192">
            <v>411995.33754084603</v>
          </cell>
        </row>
        <row r="193">
          <cell r="B193" t="e">
            <v>#NAME?</v>
          </cell>
          <cell r="D193" t="str">
            <v>Total Reserve</v>
          </cell>
          <cell r="E193">
            <v>395055.032279009</v>
          </cell>
          <cell r="F193">
            <v>396819.83771895099</v>
          </cell>
          <cell r="G193">
            <v>398238.16785736301</v>
          </cell>
          <cell r="H193">
            <v>399292.008367659</v>
          </cell>
          <cell r="I193">
            <v>400353.62236782903</v>
          </cell>
          <cell r="J193">
            <v>401311.87241701502</v>
          </cell>
          <cell r="K193">
            <v>402630.62386085402</v>
          </cell>
          <cell r="L193">
            <v>404465.77771784901</v>
          </cell>
          <cell r="M193">
            <v>405485.26048241003</v>
          </cell>
          <cell r="N193">
            <v>406461.03020363802</v>
          </cell>
          <cell r="O193">
            <v>408207.748972753</v>
          </cell>
          <cell r="P193">
            <v>410540.05534870602</v>
          </cell>
          <cell r="Q193">
            <v>411995.33754084603</v>
          </cell>
          <cell r="R193">
            <v>411995.33754084603</v>
          </cell>
        </row>
        <row r="195">
          <cell r="B195" t="str">
            <v>47 - Buildings </v>
          </cell>
          <cell r="D195" t="str">
            <v>47 - Buildings </v>
          </cell>
        </row>
        <row r="196">
          <cell r="B196" t="e">
            <v>#NAME?</v>
          </cell>
          <cell r="D196" t="str">
            <v>Beginning Balance</v>
          </cell>
          <cell r="E196">
            <v>25030.723675588299</v>
          </cell>
          <cell r="F196">
            <v>25060.124531459998</v>
          </cell>
          <cell r="G196">
            <v>25064.896387331599</v>
          </cell>
          <cell r="H196">
            <v>25195.400037619998</v>
          </cell>
          <cell r="I196">
            <v>25325.923412324999</v>
          </cell>
          <cell r="J196">
            <v>25456.663763280001</v>
          </cell>
          <cell r="K196">
            <v>25587.6375278183</v>
          </cell>
          <cell r="L196">
            <v>25718.721096273301</v>
          </cell>
          <cell r="M196">
            <v>25849.804664728301</v>
          </cell>
          <cell r="N196">
            <v>25980.8934925166</v>
          </cell>
          <cell r="O196">
            <v>26111.982320305</v>
          </cell>
          <cell r="P196">
            <v>26243.077064843299</v>
          </cell>
          <cell r="Q196">
            <v>26374.204684048302</v>
          </cell>
          <cell r="R196">
            <v>25060.124531459998</v>
          </cell>
        </row>
        <row r="197">
          <cell r="B197" t="e">
            <v>#NAME?</v>
          </cell>
          <cell r="D197" t="str">
            <v>I/S Expense</v>
          </cell>
          <cell r="E197">
            <v>129.40085587166601</v>
          </cell>
          <cell r="F197">
            <v>129.40085587166601</v>
          </cell>
          <cell r="G197">
            <v>130.50365028833301</v>
          </cell>
          <cell r="H197">
            <v>130.52337470499899</v>
          </cell>
          <cell r="I197">
            <v>130.740350955</v>
          </cell>
          <cell r="J197">
            <v>130.973764538333</v>
          </cell>
          <cell r="K197">
            <v>131.08356845500001</v>
          </cell>
          <cell r="L197">
            <v>131.08356845500001</v>
          </cell>
          <cell r="M197">
            <v>131.08882778833299</v>
          </cell>
          <cell r="N197">
            <v>131.08882778833299</v>
          </cell>
          <cell r="O197">
            <v>131.094744538333</v>
          </cell>
          <cell r="P197">
            <v>131.127619205</v>
          </cell>
          <cell r="Q197">
            <v>131.16049387166601</v>
          </cell>
          <cell r="R197">
            <v>1569.86964645999</v>
          </cell>
        </row>
        <row r="198">
          <cell r="B198" t="e">
            <v>#NAME?</v>
          </cell>
          <cell r="D198" t="str">
            <v>Retirements</v>
          </cell>
          <cell r="E198">
            <v>0</v>
          </cell>
          <cell r="F198">
            <v>-124.629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-124.629</v>
          </cell>
        </row>
        <row r="199">
          <cell r="B199" t="e">
            <v>#NAME?</v>
          </cell>
          <cell r="D199" t="str">
            <v>Removal Cost</v>
          </cell>
          <cell r="E199">
            <v>-100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</row>
        <row r="200">
          <cell r="B200" t="e">
            <v>#NAME?</v>
          </cell>
          <cell r="D200" t="str">
            <v>Salvage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</row>
        <row r="201">
          <cell r="B201" t="e">
            <v>#NAME?</v>
          </cell>
          <cell r="D201" t="str">
            <v>Adjustments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</row>
        <row r="202">
          <cell r="B202" t="e">
            <v>#NAME?</v>
          </cell>
          <cell r="D202" t="str">
            <v>Ending Balance</v>
          </cell>
          <cell r="E202">
            <v>25060.124531459998</v>
          </cell>
          <cell r="F202">
            <v>25064.896387331599</v>
          </cell>
          <cell r="G202">
            <v>25195.400037619998</v>
          </cell>
          <cell r="H202">
            <v>25325.923412324999</v>
          </cell>
          <cell r="I202">
            <v>25456.663763280001</v>
          </cell>
          <cell r="J202">
            <v>25587.6375278183</v>
          </cell>
          <cell r="K202">
            <v>25718.721096273301</v>
          </cell>
          <cell r="L202">
            <v>25849.804664728301</v>
          </cell>
          <cell r="M202">
            <v>25980.8934925166</v>
          </cell>
          <cell r="N202">
            <v>26111.982320305</v>
          </cell>
          <cell r="O202">
            <v>26243.077064843299</v>
          </cell>
          <cell r="P202">
            <v>26374.204684048302</v>
          </cell>
          <cell r="Q202">
            <v>26505.365177920001</v>
          </cell>
          <cell r="R202">
            <v>26505.365177920001</v>
          </cell>
        </row>
        <row r="203">
          <cell r="B203" t="e">
            <v>#NAME?</v>
          </cell>
          <cell r="D203" t="str">
            <v>Total Reserve</v>
          </cell>
          <cell r="E203">
            <v>25060.124531459998</v>
          </cell>
          <cell r="F203">
            <v>25064.896387331599</v>
          </cell>
          <cell r="G203">
            <v>25195.400037619998</v>
          </cell>
          <cell r="H203">
            <v>25325.923412324999</v>
          </cell>
          <cell r="I203">
            <v>25456.663763280001</v>
          </cell>
          <cell r="J203">
            <v>25587.6375278183</v>
          </cell>
          <cell r="K203">
            <v>25718.721096273301</v>
          </cell>
          <cell r="L203">
            <v>25849.804664728301</v>
          </cell>
          <cell r="M203">
            <v>25980.8934925166</v>
          </cell>
          <cell r="N203">
            <v>26111.982320305</v>
          </cell>
          <cell r="O203">
            <v>26243.077064843299</v>
          </cell>
          <cell r="P203">
            <v>26374.204684048302</v>
          </cell>
          <cell r="Q203">
            <v>26505.365177920001</v>
          </cell>
          <cell r="R203">
            <v>26505.365177920001</v>
          </cell>
        </row>
        <row r="205">
          <cell r="B205" t="str">
            <v>48 - Aux Plant - Deprec </v>
          </cell>
          <cell r="D205" t="str">
            <v>48 - Aux Plant - Deprec </v>
          </cell>
        </row>
        <row r="206">
          <cell r="B206" t="e">
            <v>#NAME?</v>
          </cell>
          <cell r="D206" t="str">
            <v>Beginning Balance</v>
          </cell>
          <cell r="E206">
            <v>426.01008001083301</v>
          </cell>
          <cell r="F206">
            <v>428.46545182999898</v>
          </cell>
          <cell r="G206">
            <v>430.96310364916599</v>
          </cell>
          <cell r="H206">
            <v>433.46355546833303</v>
          </cell>
          <cell r="I206">
            <v>435.97097928749901</v>
          </cell>
          <cell r="J206">
            <v>438.49902510666601</v>
          </cell>
          <cell r="K206">
            <v>441.02847092583301</v>
          </cell>
          <cell r="L206">
            <v>443.569256744999</v>
          </cell>
          <cell r="M206">
            <v>446.126324564166</v>
          </cell>
          <cell r="N206">
            <v>448.69236638333302</v>
          </cell>
          <cell r="O206">
            <v>451.265982202499</v>
          </cell>
          <cell r="P206">
            <v>453.876502021666</v>
          </cell>
          <cell r="Q206">
            <v>456.50242184083299</v>
          </cell>
          <cell r="R206">
            <v>428.46545182999898</v>
          </cell>
        </row>
        <row r="207">
          <cell r="B207" t="e">
            <v>#NAME?</v>
          </cell>
          <cell r="D207" t="str">
            <v>I/S Expense</v>
          </cell>
          <cell r="E207">
            <v>2.4553718191666598</v>
          </cell>
          <cell r="F207">
            <v>2.4976518191666601</v>
          </cell>
          <cell r="G207">
            <v>2.5004518191666598</v>
          </cell>
          <cell r="H207">
            <v>2.50742381916666</v>
          </cell>
          <cell r="I207">
            <v>2.5280458191666599</v>
          </cell>
          <cell r="J207">
            <v>2.5294458191666598</v>
          </cell>
          <cell r="K207">
            <v>2.5407858191666599</v>
          </cell>
          <cell r="L207">
            <v>2.5570678191666598</v>
          </cell>
          <cell r="M207">
            <v>2.5660418191666601</v>
          </cell>
          <cell r="N207">
            <v>2.57361581916666</v>
          </cell>
          <cell r="O207">
            <v>2.6105198191666599</v>
          </cell>
          <cell r="P207">
            <v>2.62591981916666</v>
          </cell>
          <cell r="Q207">
            <v>2.6554178191666602</v>
          </cell>
          <cell r="R207">
            <v>30.692387829999898</v>
          </cell>
        </row>
        <row r="208">
          <cell r="B208" t="e">
            <v>#NAME?</v>
          </cell>
          <cell r="D208" t="str">
            <v>Retirements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</row>
        <row r="209">
          <cell r="B209" t="e">
            <v>#NAME?</v>
          </cell>
          <cell r="D209" t="str">
            <v>Removal Cost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</row>
        <row r="210">
          <cell r="B210" t="e">
            <v>#NAME?</v>
          </cell>
          <cell r="D210" t="str">
            <v>Salvage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</row>
        <row r="211">
          <cell r="B211" t="e">
            <v>#NAME?</v>
          </cell>
          <cell r="D211" t="str">
            <v>Adjustments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</row>
        <row r="212">
          <cell r="B212" t="e">
            <v>#NAME?</v>
          </cell>
          <cell r="D212" t="str">
            <v>Ending Balance</v>
          </cell>
          <cell r="E212">
            <v>428.46545182999898</v>
          </cell>
          <cell r="F212">
            <v>430.96310364916599</v>
          </cell>
          <cell r="G212">
            <v>433.46355546833303</v>
          </cell>
          <cell r="H212">
            <v>435.97097928749901</v>
          </cell>
          <cell r="I212">
            <v>438.49902510666601</v>
          </cell>
          <cell r="J212">
            <v>441.02847092583301</v>
          </cell>
          <cell r="K212">
            <v>443.569256744999</v>
          </cell>
          <cell r="L212">
            <v>446.126324564166</v>
          </cell>
          <cell r="M212">
            <v>448.69236638333302</v>
          </cell>
          <cell r="N212">
            <v>451.265982202499</v>
          </cell>
          <cell r="O212">
            <v>453.876502021666</v>
          </cell>
          <cell r="P212">
            <v>456.50242184083299</v>
          </cell>
          <cell r="Q212">
            <v>459.15783965999901</v>
          </cell>
          <cell r="R212">
            <v>459.15783965999901</v>
          </cell>
        </row>
        <row r="213">
          <cell r="B213" t="e">
            <v>#NAME?</v>
          </cell>
          <cell r="D213" t="str">
            <v>Total Reserve</v>
          </cell>
          <cell r="E213">
            <v>428.46545182999898</v>
          </cell>
          <cell r="F213">
            <v>430.96310364916599</v>
          </cell>
          <cell r="G213">
            <v>433.46355546833303</v>
          </cell>
          <cell r="H213">
            <v>435.97097928749901</v>
          </cell>
          <cell r="I213">
            <v>438.49902510666601</v>
          </cell>
          <cell r="J213">
            <v>441.02847092583301</v>
          </cell>
          <cell r="K213">
            <v>443.569256744999</v>
          </cell>
          <cell r="L213">
            <v>446.126324564166</v>
          </cell>
          <cell r="M213">
            <v>448.69236638333302</v>
          </cell>
          <cell r="N213">
            <v>451.265982202499</v>
          </cell>
          <cell r="O213">
            <v>453.876502021666</v>
          </cell>
          <cell r="P213">
            <v>456.50242184083299</v>
          </cell>
          <cell r="Q213">
            <v>459.15783965999901</v>
          </cell>
          <cell r="R213">
            <v>459.15783965999901</v>
          </cell>
        </row>
        <row r="215">
          <cell r="B215" t="str">
            <v>49 - Aux Plant - Deprec - 397 </v>
          </cell>
          <cell r="D215" t="str">
            <v>49 - Aux Plant - Deprec - 397 </v>
          </cell>
        </row>
        <row r="216">
          <cell r="B216" t="e">
            <v>#NAME?</v>
          </cell>
          <cell r="D216" t="str">
            <v>Beginning Balance</v>
          </cell>
          <cell r="E216">
            <v>10122.642746122499</v>
          </cell>
          <cell r="F216">
            <v>10221.280720769901</v>
          </cell>
          <cell r="G216">
            <v>10331.171320417499</v>
          </cell>
          <cell r="H216">
            <v>10441.076835315</v>
          </cell>
          <cell r="I216">
            <v>10551.002174212401</v>
          </cell>
          <cell r="J216">
            <v>10662.5083143599</v>
          </cell>
          <cell r="K216">
            <v>10774.3098352574</v>
          </cell>
          <cell r="L216">
            <v>10866.3884984049</v>
          </cell>
          <cell r="M216">
            <v>10969.158826802401</v>
          </cell>
          <cell r="N216">
            <v>11083.6951041999</v>
          </cell>
          <cell r="O216">
            <v>11198.785739597401</v>
          </cell>
          <cell r="P216">
            <v>11315.8686554949</v>
          </cell>
          <cell r="Q216">
            <v>11432.999908142399</v>
          </cell>
          <cell r="R216">
            <v>10221.280720769901</v>
          </cell>
        </row>
        <row r="217">
          <cell r="B217" t="e">
            <v>#NAME?</v>
          </cell>
          <cell r="D217" t="str">
            <v>I/S Expense</v>
          </cell>
          <cell r="E217">
            <v>109.8879746475</v>
          </cell>
          <cell r="F217">
            <v>109.8905996475</v>
          </cell>
          <cell r="G217">
            <v>109.9055148975</v>
          </cell>
          <cell r="H217">
            <v>109.9253388975</v>
          </cell>
          <cell r="I217">
            <v>111.50614014750001</v>
          </cell>
          <cell r="J217">
            <v>111.8015208975</v>
          </cell>
          <cell r="K217">
            <v>112.0786631475</v>
          </cell>
          <cell r="L217">
            <v>114.02032839749999</v>
          </cell>
          <cell r="M217">
            <v>114.5362773975</v>
          </cell>
          <cell r="N217">
            <v>115.09063539749999</v>
          </cell>
          <cell r="O217">
            <v>117.0829158975</v>
          </cell>
          <cell r="P217">
            <v>117.13125264750001</v>
          </cell>
          <cell r="Q217">
            <v>117.1817366475</v>
          </cell>
          <cell r="R217">
            <v>1360.15092402</v>
          </cell>
        </row>
        <row r="218">
          <cell r="B218" t="e">
            <v>#NAME?</v>
          </cell>
          <cell r="D218" t="str">
            <v>Retirements</v>
          </cell>
          <cell r="E218">
            <v>-7.5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-10</v>
          </cell>
          <cell r="L218">
            <v>-7.5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-7.5</v>
          </cell>
          <cell r="R218">
            <v>-25</v>
          </cell>
        </row>
        <row r="219">
          <cell r="B219" t="e">
            <v>#NAME?</v>
          </cell>
          <cell r="D219" t="str">
            <v>Removal Cost</v>
          </cell>
          <cell r="E219">
            <v>-3.75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-3</v>
          </cell>
          <cell r="L219">
            <v>-3.75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-3.75</v>
          </cell>
          <cell r="R219">
            <v>-10.5</v>
          </cell>
        </row>
        <row r="220">
          <cell r="B220" t="e">
            <v>#NAME?</v>
          </cell>
          <cell r="D220" t="str">
            <v>Salvage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-7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-7</v>
          </cell>
        </row>
        <row r="221">
          <cell r="B221" t="e">
            <v>#NAME?</v>
          </cell>
          <cell r="D221" t="str">
            <v>Adjustments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</row>
        <row r="222">
          <cell r="B222" t="e">
            <v>#NAME?</v>
          </cell>
          <cell r="D222" t="str">
            <v>Ending Balance</v>
          </cell>
          <cell r="E222">
            <v>10221.280720769901</v>
          </cell>
          <cell r="F222">
            <v>10331.171320417499</v>
          </cell>
          <cell r="G222">
            <v>10441.076835315</v>
          </cell>
          <cell r="H222">
            <v>10551.002174212401</v>
          </cell>
          <cell r="I222">
            <v>10662.5083143599</v>
          </cell>
          <cell r="J222">
            <v>10774.3098352574</v>
          </cell>
          <cell r="K222">
            <v>10866.3884984049</v>
          </cell>
          <cell r="L222">
            <v>10969.158826802401</v>
          </cell>
          <cell r="M222">
            <v>11083.6951041999</v>
          </cell>
          <cell r="N222">
            <v>11198.785739597401</v>
          </cell>
          <cell r="O222">
            <v>11315.8686554949</v>
          </cell>
          <cell r="P222">
            <v>11432.999908142399</v>
          </cell>
          <cell r="Q222">
            <v>11538.9316447899</v>
          </cell>
          <cell r="R222">
            <v>11538.9316447899</v>
          </cell>
        </row>
        <row r="223">
          <cell r="B223" t="e">
            <v>#NAME?</v>
          </cell>
          <cell r="D223" t="str">
            <v>Total Reserve</v>
          </cell>
          <cell r="E223">
            <v>10221.280720769901</v>
          </cell>
          <cell r="F223">
            <v>10331.171320417499</v>
          </cell>
          <cell r="G223">
            <v>10441.076835315</v>
          </cell>
          <cell r="H223">
            <v>10551.002174212401</v>
          </cell>
          <cell r="I223">
            <v>10662.5083143599</v>
          </cell>
          <cell r="J223">
            <v>10774.3098352574</v>
          </cell>
          <cell r="K223">
            <v>10866.3884984049</v>
          </cell>
          <cell r="L223">
            <v>10969.158826802401</v>
          </cell>
          <cell r="M223">
            <v>11083.6951041999</v>
          </cell>
          <cell r="N223">
            <v>11198.785739597401</v>
          </cell>
          <cell r="O223">
            <v>11315.8686554949</v>
          </cell>
          <cell r="P223">
            <v>11432.999908142399</v>
          </cell>
          <cell r="Q223">
            <v>11538.9316447899</v>
          </cell>
          <cell r="R223">
            <v>11538.9316447899</v>
          </cell>
        </row>
        <row r="225">
          <cell r="B225" t="str">
            <v>50 - Scherer Com - General Plant </v>
          </cell>
          <cell r="D225" t="str">
            <v>50 - Scherer Com - General Plant </v>
          </cell>
        </row>
        <row r="226">
          <cell r="B226" t="e">
            <v>#NAME?</v>
          </cell>
          <cell r="D226" t="str">
            <v>Beginning Balance</v>
          </cell>
          <cell r="E226">
            <v>3.7128961924999899</v>
          </cell>
          <cell r="F226">
            <v>3.7257622099999899</v>
          </cell>
          <cell r="G226">
            <v>3.7386282274999898</v>
          </cell>
          <cell r="H226">
            <v>3.7514942449999902</v>
          </cell>
          <cell r="I226">
            <v>3.7643602624999901</v>
          </cell>
          <cell r="J226">
            <v>3.7772262799999901</v>
          </cell>
          <cell r="K226">
            <v>3.79009229749999</v>
          </cell>
          <cell r="L226">
            <v>3.8029583149999899</v>
          </cell>
          <cell r="M226">
            <v>3.8158243324999899</v>
          </cell>
          <cell r="N226">
            <v>3.8286903499999898</v>
          </cell>
          <cell r="O226">
            <v>3.8415563674999902</v>
          </cell>
          <cell r="P226">
            <v>3.8544223849999901</v>
          </cell>
          <cell r="Q226">
            <v>3.8672884024999901</v>
          </cell>
          <cell r="R226">
            <v>3.7257622099999899</v>
          </cell>
        </row>
        <row r="227">
          <cell r="B227" t="e">
            <v>#NAME?</v>
          </cell>
          <cell r="D227" t="str">
            <v>I/S Expense</v>
          </cell>
          <cell r="E227">
            <v>1.28660175E-2</v>
          </cell>
          <cell r="F227">
            <v>1.28660175E-2</v>
          </cell>
          <cell r="G227">
            <v>1.28660175E-2</v>
          </cell>
          <cell r="H227">
            <v>1.28660175E-2</v>
          </cell>
          <cell r="I227">
            <v>1.28660175E-2</v>
          </cell>
          <cell r="J227">
            <v>1.28660175E-2</v>
          </cell>
          <cell r="K227">
            <v>1.28660175E-2</v>
          </cell>
          <cell r="L227">
            <v>1.28660175E-2</v>
          </cell>
          <cell r="M227">
            <v>1.28660175E-2</v>
          </cell>
          <cell r="N227">
            <v>1.28660175E-2</v>
          </cell>
          <cell r="O227">
            <v>1.28660175E-2</v>
          </cell>
          <cell r="P227">
            <v>1.28660175E-2</v>
          </cell>
          <cell r="Q227">
            <v>1.28660175E-2</v>
          </cell>
          <cell r="R227">
            <v>0.15439221</v>
          </cell>
        </row>
        <row r="228">
          <cell r="B228" t="e">
            <v>#NAME?</v>
          </cell>
          <cell r="D228" t="str">
            <v>Retirements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</row>
        <row r="229">
          <cell r="B229" t="e">
            <v>#NAME?</v>
          </cell>
          <cell r="D229" t="str">
            <v>Removal Cost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</row>
        <row r="230">
          <cell r="B230" t="e">
            <v>#NAME?</v>
          </cell>
          <cell r="D230" t="str">
            <v>Salvage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</row>
        <row r="231">
          <cell r="B231" t="e">
            <v>#NAME?</v>
          </cell>
          <cell r="D231" t="str">
            <v>Adjustments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</row>
        <row r="232">
          <cell r="B232" t="e">
            <v>#NAME?</v>
          </cell>
          <cell r="D232" t="str">
            <v>Ending Balance</v>
          </cell>
          <cell r="E232">
            <v>3.7257622099999899</v>
          </cell>
          <cell r="F232">
            <v>3.7386282274999898</v>
          </cell>
          <cell r="G232">
            <v>3.7514942449999902</v>
          </cell>
          <cell r="H232">
            <v>3.7643602624999901</v>
          </cell>
          <cell r="I232">
            <v>3.7772262799999901</v>
          </cell>
          <cell r="J232">
            <v>3.79009229749999</v>
          </cell>
          <cell r="K232">
            <v>3.8029583149999899</v>
          </cell>
          <cell r="L232">
            <v>3.8158243324999899</v>
          </cell>
          <cell r="M232">
            <v>3.8286903499999898</v>
          </cell>
          <cell r="N232">
            <v>3.8415563674999902</v>
          </cell>
          <cell r="O232">
            <v>3.8544223849999901</v>
          </cell>
          <cell r="P232">
            <v>3.8672884024999901</v>
          </cell>
          <cell r="Q232">
            <v>3.88015441999999</v>
          </cell>
          <cell r="R232">
            <v>3.88015441999999</v>
          </cell>
        </row>
        <row r="233">
          <cell r="B233" t="e">
            <v>#NAME?</v>
          </cell>
          <cell r="D233" t="str">
            <v>Total Reserve</v>
          </cell>
          <cell r="E233">
            <v>3.7257622099999899</v>
          </cell>
          <cell r="F233">
            <v>3.7386282274999898</v>
          </cell>
          <cell r="G233">
            <v>3.7514942449999902</v>
          </cell>
          <cell r="H233">
            <v>3.7643602624999901</v>
          </cell>
          <cell r="I233">
            <v>3.7772262799999901</v>
          </cell>
          <cell r="J233">
            <v>3.79009229749999</v>
          </cell>
          <cell r="K233">
            <v>3.8029583149999899</v>
          </cell>
          <cell r="L233">
            <v>3.8158243324999899</v>
          </cell>
          <cell r="M233">
            <v>3.8286903499999898</v>
          </cell>
          <cell r="N233">
            <v>3.8415563674999902</v>
          </cell>
          <cell r="O233">
            <v>3.8544223849999901</v>
          </cell>
          <cell r="P233">
            <v>3.8672884024999901</v>
          </cell>
          <cell r="Q233">
            <v>3.88015441999999</v>
          </cell>
          <cell r="R233">
            <v>3.88015441999999</v>
          </cell>
        </row>
        <row r="235">
          <cell r="B235" t="str">
            <v>51 - Computers - Full Rec </v>
          </cell>
          <cell r="D235" t="str">
            <v>51 - Computers - Full Rec </v>
          </cell>
        </row>
        <row r="236">
          <cell r="B236" t="e">
            <v>#NAME?</v>
          </cell>
          <cell r="D236" t="str">
            <v>Beginning Balance</v>
          </cell>
          <cell r="E236">
            <v>2800.8694799999998</v>
          </cell>
          <cell r="F236">
            <v>2778.86852</v>
          </cell>
          <cell r="G236">
            <v>2842.86852</v>
          </cell>
          <cell r="H236">
            <v>2906.86852</v>
          </cell>
          <cell r="I236">
            <v>2970.86852</v>
          </cell>
          <cell r="J236">
            <v>3034.86852</v>
          </cell>
          <cell r="K236">
            <v>3098.86852</v>
          </cell>
          <cell r="L236">
            <v>3162.86852</v>
          </cell>
          <cell r="M236">
            <v>3226.86852</v>
          </cell>
          <cell r="N236">
            <v>3290.86852</v>
          </cell>
          <cell r="O236">
            <v>3354.86852</v>
          </cell>
          <cell r="P236">
            <v>3418.86852</v>
          </cell>
          <cell r="Q236">
            <v>3482.86852</v>
          </cell>
          <cell r="R236">
            <v>2778.86852</v>
          </cell>
        </row>
        <row r="237">
          <cell r="B237" t="e">
            <v>#NAME?</v>
          </cell>
          <cell r="D237" t="str">
            <v>I/S Expense</v>
          </cell>
          <cell r="E237">
            <v>74</v>
          </cell>
          <cell r="F237">
            <v>64</v>
          </cell>
          <cell r="G237">
            <v>64</v>
          </cell>
          <cell r="H237">
            <v>64</v>
          </cell>
          <cell r="I237">
            <v>64</v>
          </cell>
          <cell r="J237">
            <v>64</v>
          </cell>
          <cell r="K237">
            <v>64</v>
          </cell>
          <cell r="L237">
            <v>64</v>
          </cell>
          <cell r="M237">
            <v>64</v>
          </cell>
          <cell r="N237">
            <v>64</v>
          </cell>
          <cell r="O237">
            <v>64</v>
          </cell>
          <cell r="P237">
            <v>64</v>
          </cell>
          <cell r="Q237">
            <v>64</v>
          </cell>
          <cell r="R237">
            <v>768</v>
          </cell>
        </row>
        <row r="238">
          <cell r="B238" t="e">
            <v>#NAME?</v>
          </cell>
          <cell r="D238" t="str">
            <v>Retirements</v>
          </cell>
          <cell r="E238">
            <v>-96.000960000000006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-639.60240999999996</v>
          </cell>
          <cell r="R238">
            <v>-639.60240999999996</v>
          </cell>
        </row>
        <row r="239">
          <cell r="B239" t="e">
            <v>#NAME?</v>
          </cell>
          <cell r="D239" t="str">
            <v>Removal Cost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</row>
        <row r="240">
          <cell r="B240" t="e">
            <v>#NAME?</v>
          </cell>
          <cell r="D240" t="str">
            <v>Salvage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</row>
        <row r="241">
          <cell r="B241" t="e">
            <v>#NAME?</v>
          </cell>
          <cell r="D241" t="str">
            <v>Adjustments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</row>
        <row r="242">
          <cell r="B242" t="e">
            <v>#NAME?</v>
          </cell>
          <cell r="D242" t="str">
            <v>Ending Balance</v>
          </cell>
          <cell r="E242">
            <v>2778.86852</v>
          </cell>
          <cell r="F242">
            <v>2842.86852</v>
          </cell>
          <cell r="G242">
            <v>2906.86852</v>
          </cell>
          <cell r="H242">
            <v>2970.86852</v>
          </cell>
          <cell r="I242">
            <v>3034.86852</v>
          </cell>
          <cell r="J242">
            <v>3098.86852</v>
          </cell>
          <cell r="K242">
            <v>3162.86852</v>
          </cell>
          <cell r="L242">
            <v>3226.86852</v>
          </cell>
          <cell r="M242">
            <v>3290.86852</v>
          </cell>
          <cell r="N242">
            <v>3354.86852</v>
          </cell>
          <cell r="O242">
            <v>3418.86852</v>
          </cell>
          <cell r="P242">
            <v>3482.86852</v>
          </cell>
          <cell r="Q242">
            <v>2907.26611</v>
          </cell>
          <cell r="R242">
            <v>2907.26611</v>
          </cell>
        </row>
        <row r="243">
          <cell r="B243" t="e">
            <v>#NAME?</v>
          </cell>
          <cell r="D243" t="str">
            <v>Total Reserve</v>
          </cell>
          <cell r="E243">
            <v>2778.86852</v>
          </cell>
          <cell r="F243">
            <v>2842.86852</v>
          </cell>
          <cell r="G243">
            <v>2906.86852</v>
          </cell>
          <cell r="H243">
            <v>2970.86852</v>
          </cell>
          <cell r="I243">
            <v>3034.86852</v>
          </cell>
          <cell r="J243">
            <v>3098.86852</v>
          </cell>
          <cell r="K243">
            <v>3162.86852</v>
          </cell>
          <cell r="L243">
            <v>3226.86852</v>
          </cell>
          <cell r="M243">
            <v>3290.86852</v>
          </cell>
          <cell r="N243">
            <v>3354.86852</v>
          </cell>
          <cell r="O243">
            <v>3418.86852</v>
          </cell>
          <cell r="P243">
            <v>3482.86852</v>
          </cell>
          <cell r="Q243">
            <v>2907.26611</v>
          </cell>
          <cell r="R243">
            <v>2907.26611</v>
          </cell>
        </row>
        <row r="245">
          <cell r="B245" t="str">
            <v>55 - Furniture &amp; Fixtures - Full Rec </v>
          </cell>
          <cell r="D245" t="str">
            <v>55 - Furniture &amp; Fixtures - Full Rec </v>
          </cell>
        </row>
        <row r="246">
          <cell r="B246" t="e">
            <v>#NAME?</v>
          </cell>
          <cell r="D246" t="str">
            <v>Beginning Balance</v>
          </cell>
          <cell r="E246">
            <v>1955.34789</v>
          </cell>
          <cell r="F246">
            <v>1726.8107299999999</v>
          </cell>
          <cell r="G246">
            <v>1745.8107299999999</v>
          </cell>
          <cell r="H246">
            <v>1764.8107299999999</v>
          </cell>
          <cell r="I246">
            <v>1783.8107299999999</v>
          </cell>
          <cell r="J246">
            <v>1802.8107299999999</v>
          </cell>
          <cell r="K246">
            <v>1821.8107299999999</v>
          </cell>
          <cell r="L246">
            <v>1840.8107299999999</v>
          </cell>
          <cell r="M246">
            <v>1859.8107299999999</v>
          </cell>
          <cell r="N246">
            <v>1878.8107299999999</v>
          </cell>
          <cell r="O246">
            <v>1897.8107299999999</v>
          </cell>
          <cell r="P246">
            <v>1916.8107299999999</v>
          </cell>
          <cell r="Q246">
            <v>1935.8107299999999</v>
          </cell>
          <cell r="R246">
            <v>1726.8107299999999</v>
          </cell>
        </row>
        <row r="247">
          <cell r="B247" t="e">
            <v>#NAME?</v>
          </cell>
          <cell r="D247" t="str">
            <v>I/S Expense</v>
          </cell>
          <cell r="E247">
            <v>23</v>
          </cell>
          <cell r="F247">
            <v>19</v>
          </cell>
          <cell r="G247">
            <v>19</v>
          </cell>
          <cell r="H247">
            <v>19</v>
          </cell>
          <cell r="I247">
            <v>19</v>
          </cell>
          <cell r="J247">
            <v>19</v>
          </cell>
          <cell r="K247">
            <v>19</v>
          </cell>
          <cell r="L247">
            <v>19</v>
          </cell>
          <cell r="M247">
            <v>19</v>
          </cell>
          <cell r="N247">
            <v>19</v>
          </cell>
          <cell r="O247">
            <v>19</v>
          </cell>
          <cell r="P247">
            <v>19</v>
          </cell>
          <cell r="Q247">
            <v>19</v>
          </cell>
          <cell r="R247">
            <v>228</v>
          </cell>
        </row>
        <row r="248">
          <cell r="B248" t="e">
            <v>#NAME?</v>
          </cell>
          <cell r="D248" t="str">
            <v>Retirements</v>
          </cell>
          <cell r="E248">
            <v>-251.53716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-1007.89008</v>
          </cell>
          <cell r="R248">
            <v>-1007.89008</v>
          </cell>
        </row>
        <row r="249">
          <cell r="B249" t="e">
            <v>#NAME?</v>
          </cell>
          <cell r="D249" t="str">
            <v>Removal Cost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</row>
        <row r="250">
          <cell r="B250" t="e">
            <v>#NAME?</v>
          </cell>
          <cell r="D250" t="str">
            <v>Salvage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</row>
        <row r="251">
          <cell r="B251" t="e">
            <v>#NAME?</v>
          </cell>
          <cell r="D251" t="str">
            <v>Adjustments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</row>
        <row r="252">
          <cell r="B252" t="e">
            <v>#NAME?</v>
          </cell>
          <cell r="D252" t="str">
            <v>Ending Balance</v>
          </cell>
          <cell r="E252">
            <v>1726.8107299999999</v>
          </cell>
          <cell r="F252">
            <v>1745.8107299999999</v>
          </cell>
          <cell r="G252">
            <v>1764.8107299999999</v>
          </cell>
          <cell r="H252">
            <v>1783.8107299999999</v>
          </cell>
          <cell r="I252">
            <v>1802.8107299999999</v>
          </cell>
          <cell r="J252">
            <v>1821.8107299999999</v>
          </cell>
          <cell r="K252">
            <v>1840.8107299999999</v>
          </cell>
          <cell r="L252">
            <v>1859.8107299999999</v>
          </cell>
          <cell r="M252">
            <v>1878.8107299999999</v>
          </cell>
          <cell r="N252">
            <v>1897.8107299999999</v>
          </cell>
          <cell r="O252">
            <v>1916.8107299999999</v>
          </cell>
          <cell r="P252">
            <v>1935.8107299999999</v>
          </cell>
          <cell r="Q252">
            <v>946.920649999999</v>
          </cell>
          <cell r="R252">
            <v>946.920649999999</v>
          </cell>
        </row>
        <row r="253">
          <cell r="B253" t="e">
            <v>#NAME?</v>
          </cell>
          <cell r="D253" t="str">
            <v>Total Reserve</v>
          </cell>
          <cell r="E253">
            <v>1726.8107299999999</v>
          </cell>
          <cell r="F253">
            <v>1745.8107299999999</v>
          </cell>
          <cell r="G253">
            <v>1764.8107299999999</v>
          </cell>
          <cell r="H253">
            <v>1783.8107299999999</v>
          </cell>
          <cell r="I253">
            <v>1802.8107299999999</v>
          </cell>
          <cell r="J253">
            <v>1821.8107299999999</v>
          </cell>
          <cell r="K253">
            <v>1840.8107299999999</v>
          </cell>
          <cell r="L253">
            <v>1859.8107299999999</v>
          </cell>
          <cell r="M253">
            <v>1878.8107299999999</v>
          </cell>
          <cell r="N253">
            <v>1897.8107299999999</v>
          </cell>
          <cell r="O253">
            <v>1916.8107299999999</v>
          </cell>
          <cell r="P253">
            <v>1935.8107299999999</v>
          </cell>
          <cell r="Q253">
            <v>946.920649999999</v>
          </cell>
          <cell r="R253">
            <v>946.920649999999</v>
          </cell>
        </row>
        <row r="255">
          <cell r="B255" t="str">
            <v>57 - Aux Plant - Full Rec </v>
          </cell>
          <cell r="D255" t="str">
            <v>57 - Aux Plant - Full Rec </v>
          </cell>
        </row>
        <row r="256">
          <cell r="B256" t="e">
            <v>#NAME?</v>
          </cell>
          <cell r="D256" t="str">
            <v>Beginning Balance</v>
          </cell>
          <cell r="E256">
            <v>4703.1402799999996</v>
          </cell>
          <cell r="F256">
            <v>2269.06438999999</v>
          </cell>
          <cell r="G256">
            <v>2369.06438999999</v>
          </cell>
          <cell r="H256">
            <v>2469.06438999999</v>
          </cell>
          <cell r="I256">
            <v>2569.06438999999</v>
          </cell>
          <cell r="J256">
            <v>2669.06438999999</v>
          </cell>
          <cell r="K256">
            <v>2769.06438999999</v>
          </cell>
          <cell r="L256">
            <v>2869.06438999999</v>
          </cell>
          <cell r="M256">
            <v>2969.06438999999</v>
          </cell>
          <cell r="N256">
            <v>3069.06438999999</v>
          </cell>
          <cell r="O256">
            <v>3169.06438999999</v>
          </cell>
          <cell r="P256">
            <v>3269.06438999999</v>
          </cell>
          <cell r="Q256">
            <v>3369.06438999999</v>
          </cell>
          <cell r="R256">
            <v>2269.06438999999</v>
          </cell>
        </row>
        <row r="257">
          <cell r="B257" t="e">
            <v>#NAME?</v>
          </cell>
          <cell r="D257" t="str">
            <v>I/S Expense</v>
          </cell>
          <cell r="E257">
            <v>114</v>
          </cell>
          <cell r="F257">
            <v>100</v>
          </cell>
          <cell r="G257">
            <v>100</v>
          </cell>
          <cell r="H257">
            <v>100</v>
          </cell>
          <cell r="I257">
            <v>100</v>
          </cell>
          <cell r="J257">
            <v>100</v>
          </cell>
          <cell r="K257">
            <v>100</v>
          </cell>
          <cell r="L257">
            <v>100</v>
          </cell>
          <cell r="M257">
            <v>100</v>
          </cell>
          <cell r="N257">
            <v>100</v>
          </cell>
          <cell r="O257">
            <v>100</v>
          </cell>
          <cell r="P257">
            <v>100</v>
          </cell>
          <cell r="Q257">
            <v>100</v>
          </cell>
          <cell r="R257">
            <v>1200</v>
          </cell>
        </row>
        <row r="258">
          <cell r="B258" t="e">
            <v>#NAME?</v>
          </cell>
          <cell r="D258" t="str">
            <v>Retirements</v>
          </cell>
          <cell r="E258">
            <v>-2548.0758900000001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-1141.5400299999999</v>
          </cell>
          <cell r="R258">
            <v>-1141.5400299999999</v>
          </cell>
        </row>
        <row r="259">
          <cell r="B259" t="e">
            <v>#NAME?</v>
          </cell>
          <cell r="D259" t="str">
            <v>Removal Cost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</row>
        <row r="260">
          <cell r="B260" t="e">
            <v>#NAME?</v>
          </cell>
          <cell r="D260" t="str">
            <v>Salvage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</row>
        <row r="261">
          <cell r="B261" t="e">
            <v>#NAME?</v>
          </cell>
          <cell r="D261" t="str">
            <v>Adjustments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</row>
        <row r="262">
          <cell r="B262" t="e">
            <v>#NAME?</v>
          </cell>
          <cell r="D262" t="str">
            <v>Ending Balance</v>
          </cell>
          <cell r="E262">
            <v>2269.06438999999</v>
          </cell>
          <cell r="F262">
            <v>2369.06438999999</v>
          </cell>
          <cell r="G262">
            <v>2469.06438999999</v>
          </cell>
          <cell r="H262">
            <v>2569.06438999999</v>
          </cell>
          <cell r="I262">
            <v>2669.06438999999</v>
          </cell>
          <cell r="J262">
            <v>2769.06438999999</v>
          </cell>
          <cell r="K262">
            <v>2869.06438999999</v>
          </cell>
          <cell r="L262">
            <v>2969.06438999999</v>
          </cell>
          <cell r="M262">
            <v>3069.06438999999</v>
          </cell>
          <cell r="N262">
            <v>3169.06438999999</v>
          </cell>
          <cell r="O262">
            <v>3269.06438999999</v>
          </cell>
          <cell r="P262">
            <v>3369.06438999999</v>
          </cell>
          <cell r="Q262">
            <v>2327.5243599999899</v>
          </cell>
          <cell r="R262">
            <v>2327.5243599999899</v>
          </cell>
        </row>
        <row r="263">
          <cell r="B263" t="e">
            <v>#NAME?</v>
          </cell>
          <cell r="D263" t="str">
            <v>Total Reserve</v>
          </cell>
          <cell r="E263">
            <v>2269.06438999999</v>
          </cell>
          <cell r="F263">
            <v>2369.06438999999</v>
          </cell>
          <cell r="G263">
            <v>2469.06438999999</v>
          </cell>
          <cell r="H263">
            <v>2569.06438999999</v>
          </cell>
          <cell r="I263">
            <v>2669.06438999999</v>
          </cell>
          <cell r="J263">
            <v>2769.06438999999</v>
          </cell>
          <cell r="K263">
            <v>2869.06438999999</v>
          </cell>
          <cell r="L263">
            <v>2969.06438999999</v>
          </cell>
          <cell r="M263">
            <v>3069.06438999999</v>
          </cell>
          <cell r="N263">
            <v>3169.06438999999</v>
          </cell>
          <cell r="O263">
            <v>3269.06438999999</v>
          </cell>
          <cell r="P263">
            <v>3369.06438999999</v>
          </cell>
          <cell r="Q263">
            <v>2327.5243599999899</v>
          </cell>
          <cell r="R263">
            <v>2327.5243599999899</v>
          </cell>
        </row>
        <row r="265">
          <cell r="B265" t="str">
            <v>58 - Aux Plant - Full Rec - 397 </v>
          </cell>
          <cell r="D265" t="str">
            <v>58 - Aux Plant - Full Rec - 397 </v>
          </cell>
        </row>
        <row r="266">
          <cell r="B266" t="e">
            <v>#NAME?</v>
          </cell>
          <cell r="D266" t="str">
            <v>Beginning Balance</v>
          </cell>
          <cell r="E266">
            <v>2022.2858699999999</v>
          </cell>
          <cell r="F266">
            <v>2039.96414</v>
          </cell>
          <cell r="G266">
            <v>2075.96414</v>
          </cell>
          <cell r="H266">
            <v>2111.96414</v>
          </cell>
          <cell r="I266">
            <v>2147.96414</v>
          </cell>
          <cell r="J266">
            <v>2183.96414</v>
          </cell>
          <cell r="K266">
            <v>2219.96414</v>
          </cell>
          <cell r="L266">
            <v>2255.96414</v>
          </cell>
          <cell r="M266">
            <v>2291.96414</v>
          </cell>
          <cell r="N266">
            <v>2327.96414</v>
          </cell>
          <cell r="O266">
            <v>2363.96414</v>
          </cell>
          <cell r="P266">
            <v>2399.96414</v>
          </cell>
          <cell r="Q266">
            <v>2435.96414</v>
          </cell>
          <cell r="R266">
            <v>2039.96414</v>
          </cell>
        </row>
        <row r="267">
          <cell r="B267" t="e">
            <v>#NAME?</v>
          </cell>
          <cell r="D267" t="str">
            <v>I/S Expense</v>
          </cell>
          <cell r="E267">
            <v>42</v>
          </cell>
          <cell r="F267">
            <v>36</v>
          </cell>
          <cell r="G267">
            <v>36</v>
          </cell>
          <cell r="H267">
            <v>36</v>
          </cell>
          <cell r="I267">
            <v>36</v>
          </cell>
          <cell r="J267">
            <v>36</v>
          </cell>
          <cell r="K267">
            <v>36</v>
          </cell>
          <cell r="L267">
            <v>36</v>
          </cell>
          <cell r="M267">
            <v>36</v>
          </cell>
          <cell r="N267">
            <v>36</v>
          </cell>
          <cell r="O267">
            <v>36</v>
          </cell>
          <cell r="P267">
            <v>36</v>
          </cell>
          <cell r="Q267">
            <v>36</v>
          </cell>
          <cell r="R267">
            <v>432</v>
          </cell>
        </row>
        <row r="268">
          <cell r="B268" t="e">
            <v>#NAME?</v>
          </cell>
          <cell r="D268" t="str">
            <v>Retirements</v>
          </cell>
          <cell r="E268">
            <v>-24.321729999999999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-422.5675</v>
          </cell>
          <cell r="R268">
            <v>-422.5675</v>
          </cell>
        </row>
        <row r="269">
          <cell r="B269" t="e">
            <v>#NAME?</v>
          </cell>
          <cell r="D269" t="str">
            <v>Removal Cost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</row>
        <row r="270">
          <cell r="B270" t="e">
            <v>#NAME?</v>
          </cell>
          <cell r="D270" t="str">
            <v>Salvage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</row>
        <row r="271">
          <cell r="B271" t="e">
            <v>#NAME?</v>
          </cell>
          <cell r="D271" t="str">
            <v>Adjustments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</row>
        <row r="272">
          <cell r="B272" t="e">
            <v>#NAME?</v>
          </cell>
          <cell r="D272" t="str">
            <v>Ending Balance</v>
          </cell>
          <cell r="E272">
            <v>2039.96414</v>
          </cell>
          <cell r="F272">
            <v>2075.96414</v>
          </cell>
          <cell r="G272">
            <v>2111.96414</v>
          </cell>
          <cell r="H272">
            <v>2147.96414</v>
          </cell>
          <cell r="I272">
            <v>2183.96414</v>
          </cell>
          <cell r="J272">
            <v>2219.96414</v>
          </cell>
          <cell r="K272">
            <v>2255.96414</v>
          </cell>
          <cell r="L272">
            <v>2291.96414</v>
          </cell>
          <cell r="M272">
            <v>2327.96414</v>
          </cell>
          <cell r="N272">
            <v>2363.96414</v>
          </cell>
          <cell r="O272">
            <v>2399.96414</v>
          </cell>
          <cell r="P272">
            <v>2435.96414</v>
          </cell>
          <cell r="Q272">
            <v>2049.3966399999999</v>
          </cell>
          <cell r="R272">
            <v>2049.3966399999999</v>
          </cell>
        </row>
        <row r="273">
          <cell r="B273" t="e">
            <v>#NAME?</v>
          </cell>
          <cell r="D273" t="str">
            <v>Total Reserve</v>
          </cell>
          <cell r="E273">
            <v>2039.96414</v>
          </cell>
          <cell r="F273">
            <v>2075.96414</v>
          </cell>
          <cell r="G273">
            <v>2111.96414</v>
          </cell>
          <cell r="H273">
            <v>2147.96414</v>
          </cell>
          <cell r="I273">
            <v>2183.96414</v>
          </cell>
          <cell r="J273">
            <v>2219.96414</v>
          </cell>
          <cell r="K273">
            <v>2255.96414</v>
          </cell>
          <cell r="L273">
            <v>2291.96414</v>
          </cell>
          <cell r="M273">
            <v>2327.96414</v>
          </cell>
          <cell r="N273">
            <v>2363.96414</v>
          </cell>
          <cell r="O273">
            <v>2399.96414</v>
          </cell>
          <cell r="P273">
            <v>2435.96414</v>
          </cell>
          <cell r="Q273">
            <v>2049.3966399999999</v>
          </cell>
          <cell r="R273">
            <v>2049.3966399999999</v>
          </cell>
        </row>
        <row r="275">
          <cell r="B275" t="str">
            <v>75 - Trans - Deprec </v>
          </cell>
          <cell r="D275" t="str">
            <v>75 - Trans - Deprec </v>
          </cell>
        </row>
        <row r="276">
          <cell r="B276" t="e">
            <v>#NAME?</v>
          </cell>
          <cell r="D276" t="str">
            <v>Beginning Balance</v>
          </cell>
          <cell r="E276">
            <v>14772.7317419624</v>
          </cell>
          <cell r="F276">
            <v>14877.049766299901</v>
          </cell>
          <cell r="G276">
            <v>15078.818415637499</v>
          </cell>
          <cell r="H276">
            <v>15280.738179725</v>
          </cell>
          <cell r="I276">
            <v>15468.8090585625</v>
          </cell>
          <cell r="J276">
            <v>15678.333281649901</v>
          </cell>
          <cell r="K276">
            <v>15887.8575047374</v>
          </cell>
          <cell r="L276">
            <v>16097.381727824901</v>
          </cell>
          <cell r="M276">
            <v>16236.9059509124</v>
          </cell>
          <cell r="N276">
            <v>16307.9413214999</v>
          </cell>
          <cell r="O276">
            <v>16381.9989870874</v>
          </cell>
          <cell r="P276">
            <v>16459.078947674901</v>
          </cell>
          <cell r="Q276">
            <v>16609.1812032624</v>
          </cell>
          <cell r="R276">
            <v>14877.049766299901</v>
          </cell>
        </row>
        <row r="277">
          <cell r="B277" t="e">
            <v>#NAME?</v>
          </cell>
          <cell r="D277" t="str">
            <v>I/S Expense</v>
          </cell>
          <cell r="E277">
            <v>209.31802433749999</v>
          </cell>
          <cell r="F277">
            <v>208.76864933749999</v>
          </cell>
          <cell r="G277">
            <v>208.9197640875</v>
          </cell>
          <cell r="H277">
            <v>209.0708788375</v>
          </cell>
          <cell r="I277">
            <v>209.52422308749999</v>
          </cell>
          <cell r="J277">
            <v>209.52422308749999</v>
          </cell>
          <cell r="K277">
            <v>209.52422308749999</v>
          </cell>
          <cell r="L277">
            <v>209.52422308749999</v>
          </cell>
          <cell r="M277">
            <v>211.03537058750001</v>
          </cell>
          <cell r="N277">
            <v>214.057665587499</v>
          </cell>
          <cell r="O277">
            <v>217.07996058749899</v>
          </cell>
          <cell r="P277">
            <v>220.102255587499</v>
          </cell>
          <cell r="Q277">
            <v>221.61340308749899</v>
          </cell>
          <cell r="R277">
            <v>2548.7448400500002</v>
          </cell>
        </row>
        <row r="278">
          <cell r="B278" t="e">
            <v>#NAME?</v>
          </cell>
          <cell r="D278" t="str">
            <v>Retirements</v>
          </cell>
          <cell r="E278">
            <v>-75</v>
          </cell>
          <cell r="F278">
            <v>-5</v>
          </cell>
          <cell r="G278">
            <v>-5</v>
          </cell>
          <cell r="H278">
            <v>-15</v>
          </cell>
          <cell r="I278">
            <v>0</v>
          </cell>
          <cell r="J278">
            <v>0</v>
          </cell>
          <cell r="K278">
            <v>0</v>
          </cell>
          <cell r="L278">
            <v>-50</v>
          </cell>
          <cell r="M278">
            <v>-100</v>
          </cell>
          <cell r="N278">
            <v>-100</v>
          </cell>
          <cell r="O278">
            <v>-100</v>
          </cell>
          <cell r="P278">
            <v>-50</v>
          </cell>
          <cell r="Q278">
            <v>-75</v>
          </cell>
          <cell r="R278">
            <v>-500</v>
          </cell>
        </row>
        <row r="279">
          <cell r="B279" t="e">
            <v>#NAME?</v>
          </cell>
          <cell r="D279" t="str">
            <v>Removal Cost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</row>
        <row r="280">
          <cell r="B280" t="e">
            <v>#NAME?</v>
          </cell>
          <cell r="D280" t="str">
            <v>Salvage</v>
          </cell>
          <cell r="E280">
            <v>-30</v>
          </cell>
          <cell r="F280">
            <v>-2</v>
          </cell>
          <cell r="G280">
            <v>-2</v>
          </cell>
          <cell r="H280">
            <v>-6</v>
          </cell>
          <cell r="I280">
            <v>0</v>
          </cell>
          <cell r="J280">
            <v>0</v>
          </cell>
          <cell r="K280">
            <v>0</v>
          </cell>
          <cell r="L280">
            <v>-20</v>
          </cell>
          <cell r="M280">
            <v>-40</v>
          </cell>
          <cell r="N280">
            <v>-40</v>
          </cell>
          <cell r="O280">
            <v>-40</v>
          </cell>
          <cell r="P280">
            <v>-20</v>
          </cell>
          <cell r="Q280">
            <v>-30</v>
          </cell>
          <cell r="R280">
            <v>-200</v>
          </cell>
        </row>
        <row r="281">
          <cell r="B281" t="e">
            <v>#NAME?</v>
          </cell>
          <cell r="D281" t="str">
            <v>Adjustments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</row>
        <row r="282">
          <cell r="B282" t="e">
            <v>#NAME?</v>
          </cell>
          <cell r="D282" t="str">
            <v>Ending Balance</v>
          </cell>
          <cell r="E282">
            <v>14877.049766299901</v>
          </cell>
          <cell r="F282">
            <v>15078.818415637499</v>
          </cell>
          <cell r="G282">
            <v>15280.738179725</v>
          </cell>
          <cell r="H282">
            <v>15468.8090585625</v>
          </cell>
          <cell r="I282">
            <v>15678.333281649901</v>
          </cell>
          <cell r="J282">
            <v>15887.8575047374</v>
          </cell>
          <cell r="K282">
            <v>16097.381727824901</v>
          </cell>
          <cell r="L282">
            <v>16236.9059509124</v>
          </cell>
          <cell r="M282">
            <v>16307.9413214999</v>
          </cell>
          <cell r="N282">
            <v>16381.9989870874</v>
          </cell>
          <cell r="O282">
            <v>16459.078947674901</v>
          </cell>
          <cell r="P282">
            <v>16609.1812032624</v>
          </cell>
          <cell r="Q282">
            <v>16725.7946063499</v>
          </cell>
          <cell r="R282">
            <v>16725.7946063499</v>
          </cell>
        </row>
        <row r="283">
          <cell r="B283" t="e">
            <v>#NAME?</v>
          </cell>
          <cell r="D283" t="str">
            <v>Total Reserve</v>
          </cell>
          <cell r="E283">
            <v>14877.049766299901</v>
          </cell>
          <cell r="F283">
            <v>15078.818415637499</v>
          </cell>
          <cell r="G283">
            <v>15280.738179725</v>
          </cell>
          <cell r="H283">
            <v>15468.8090585625</v>
          </cell>
          <cell r="I283">
            <v>15678.333281649901</v>
          </cell>
          <cell r="J283">
            <v>15887.8575047374</v>
          </cell>
          <cell r="K283">
            <v>16097.381727824901</v>
          </cell>
          <cell r="L283">
            <v>16236.9059509124</v>
          </cell>
          <cell r="M283">
            <v>16307.9413214999</v>
          </cell>
          <cell r="N283">
            <v>16381.9989870874</v>
          </cell>
          <cell r="O283">
            <v>16459.078947674901</v>
          </cell>
          <cell r="P283">
            <v>16609.1812032624</v>
          </cell>
          <cell r="Q283">
            <v>16725.7946063499</v>
          </cell>
          <cell r="R283">
            <v>16725.7946063499</v>
          </cell>
        </row>
        <row r="285">
          <cell r="B285" t="str">
            <v>80 - Trans - Full Rec </v>
          </cell>
          <cell r="D285" t="str">
            <v>80 - Trans - Full Rec </v>
          </cell>
        </row>
        <row r="286">
          <cell r="B286" t="e">
            <v>#NAME?</v>
          </cell>
          <cell r="D286" t="str">
            <v>Beginning Balance</v>
          </cell>
          <cell r="E286">
            <v>82.188410000000005</v>
          </cell>
          <cell r="F286">
            <v>85.188410000000005</v>
          </cell>
          <cell r="G286">
            <v>87.188410000000005</v>
          </cell>
          <cell r="H286">
            <v>89.188410000000005</v>
          </cell>
          <cell r="I286">
            <v>91.188410000000005</v>
          </cell>
          <cell r="J286">
            <v>93.188410000000005</v>
          </cell>
          <cell r="K286">
            <v>95.188410000000005</v>
          </cell>
          <cell r="L286">
            <v>97.188410000000005</v>
          </cell>
          <cell r="M286">
            <v>99.188410000000005</v>
          </cell>
          <cell r="N286">
            <v>101.18841</v>
          </cell>
          <cell r="O286">
            <v>103.18841</v>
          </cell>
          <cell r="P286">
            <v>105.18841</v>
          </cell>
          <cell r="Q286">
            <v>107.18841</v>
          </cell>
          <cell r="R286">
            <v>85.188410000000005</v>
          </cell>
        </row>
        <row r="287">
          <cell r="B287" t="e">
            <v>#NAME?</v>
          </cell>
          <cell r="D287" t="str">
            <v>I/S Expense</v>
          </cell>
          <cell r="E287">
            <v>3</v>
          </cell>
          <cell r="F287">
            <v>2</v>
          </cell>
          <cell r="G287">
            <v>2</v>
          </cell>
          <cell r="H287">
            <v>2</v>
          </cell>
          <cell r="I287">
            <v>2</v>
          </cell>
          <cell r="J287">
            <v>2</v>
          </cell>
          <cell r="K287">
            <v>2</v>
          </cell>
          <cell r="L287">
            <v>2</v>
          </cell>
          <cell r="M287">
            <v>2</v>
          </cell>
          <cell r="N287">
            <v>2</v>
          </cell>
          <cell r="O287">
            <v>2</v>
          </cell>
          <cell r="P287">
            <v>2</v>
          </cell>
          <cell r="Q287">
            <v>2</v>
          </cell>
          <cell r="R287">
            <v>24</v>
          </cell>
        </row>
        <row r="288">
          <cell r="B288" t="e">
            <v>#NAME?</v>
          </cell>
          <cell r="D288" t="str">
            <v>Retirements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</row>
        <row r="289">
          <cell r="B289" t="e">
            <v>#NAME?</v>
          </cell>
          <cell r="D289" t="str">
            <v>Removal Cost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</row>
        <row r="290">
          <cell r="B290" t="e">
            <v>#NAME?</v>
          </cell>
          <cell r="D290" t="str">
            <v>Salvage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</row>
        <row r="291">
          <cell r="B291" t="e">
            <v>#NAME?</v>
          </cell>
          <cell r="D291" t="str">
            <v>Adjustments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</row>
        <row r="292">
          <cell r="B292" t="e">
            <v>#NAME?</v>
          </cell>
          <cell r="D292" t="str">
            <v>Ending Balance</v>
          </cell>
          <cell r="E292">
            <v>85.188410000000005</v>
          </cell>
          <cell r="F292">
            <v>87.188410000000005</v>
          </cell>
          <cell r="G292">
            <v>89.188410000000005</v>
          </cell>
          <cell r="H292">
            <v>91.188410000000005</v>
          </cell>
          <cell r="I292">
            <v>93.188410000000005</v>
          </cell>
          <cell r="J292">
            <v>95.188410000000005</v>
          </cell>
          <cell r="K292">
            <v>97.188410000000005</v>
          </cell>
          <cell r="L292">
            <v>99.188410000000005</v>
          </cell>
          <cell r="M292">
            <v>101.18841</v>
          </cell>
          <cell r="N292">
            <v>103.18841</v>
          </cell>
          <cell r="O292">
            <v>105.18841</v>
          </cell>
          <cell r="P292">
            <v>107.18841</v>
          </cell>
          <cell r="Q292">
            <v>109.18841</v>
          </cell>
          <cell r="R292">
            <v>109.18841</v>
          </cell>
        </row>
        <row r="293">
          <cell r="B293" t="e">
            <v>#NAME?</v>
          </cell>
          <cell r="D293" t="str">
            <v>Total Reserve</v>
          </cell>
          <cell r="E293">
            <v>85.188410000000005</v>
          </cell>
          <cell r="F293">
            <v>87.188410000000005</v>
          </cell>
          <cell r="G293">
            <v>89.188410000000005</v>
          </cell>
          <cell r="H293">
            <v>91.188410000000005</v>
          </cell>
          <cell r="I293">
            <v>93.188410000000005</v>
          </cell>
          <cell r="J293">
            <v>95.188410000000005</v>
          </cell>
          <cell r="K293">
            <v>97.188410000000005</v>
          </cell>
          <cell r="L293">
            <v>99.188410000000005</v>
          </cell>
          <cell r="M293">
            <v>101.18841</v>
          </cell>
          <cell r="N293">
            <v>103.18841</v>
          </cell>
          <cell r="O293">
            <v>105.18841</v>
          </cell>
          <cell r="P293">
            <v>107.18841</v>
          </cell>
          <cell r="Q293">
            <v>109.18841</v>
          </cell>
          <cell r="R293">
            <v>109.18841</v>
          </cell>
        </row>
        <row r="295">
          <cell r="B295" t="str">
            <v>99 - Intangible </v>
          </cell>
          <cell r="D295" t="str">
            <v>99 - Intangible </v>
          </cell>
        </row>
        <row r="296">
          <cell r="B296" t="e">
            <v>#NAME?</v>
          </cell>
          <cell r="D296" t="str">
            <v>Beginning Balance</v>
          </cell>
          <cell r="E296">
            <v>1683</v>
          </cell>
          <cell r="F296">
            <v>1836</v>
          </cell>
          <cell r="G296">
            <v>2037</v>
          </cell>
          <cell r="H296">
            <v>2238</v>
          </cell>
          <cell r="I296">
            <v>2439</v>
          </cell>
          <cell r="J296">
            <v>2640</v>
          </cell>
          <cell r="K296">
            <v>2841</v>
          </cell>
          <cell r="L296">
            <v>3042</v>
          </cell>
          <cell r="M296">
            <v>3243</v>
          </cell>
          <cell r="N296">
            <v>3444</v>
          </cell>
          <cell r="O296">
            <v>3645</v>
          </cell>
          <cell r="P296">
            <v>3846</v>
          </cell>
          <cell r="Q296">
            <v>4047</v>
          </cell>
          <cell r="R296">
            <v>1836</v>
          </cell>
        </row>
        <row r="297">
          <cell r="B297" t="e">
            <v>#NAME?</v>
          </cell>
          <cell r="D297" t="str">
            <v>I/S Expense</v>
          </cell>
          <cell r="E297">
            <v>153</v>
          </cell>
          <cell r="F297">
            <v>201</v>
          </cell>
          <cell r="G297">
            <v>201</v>
          </cell>
          <cell r="H297">
            <v>201</v>
          </cell>
          <cell r="I297">
            <v>201</v>
          </cell>
          <cell r="J297">
            <v>201</v>
          </cell>
          <cell r="K297">
            <v>201</v>
          </cell>
          <cell r="L297">
            <v>201</v>
          </cell>
          <cell r="M297">
            <v>201</v>
          </cell>
          <cell r="N297">
            <v>201</v>
          </cell>
          <cell r="O297">
            <v>201</v>
          </cell>
          <cell r="P297">
            <v>201</v>
          </cell>
          <cell r="Q297">
            <v>201</v>
          </cell>
          <cell r="R297">
            <v>2412</v>
          </cell>
        </row>
        <row r="298">
          <cell r="B298" t="e">
            <v>#NAME?</v>
          </cell>
          <cell r="D298" t="str">
            <v>Retirements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</row>
        <row r="299">
          <cell r="B299" t="e">
            <v>#NAME?</v>
          </cell>
          <cell r="D299" t="str">
            <v>Removal Cost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</row>
        <row r="300">
          <cell r="B300" t="e">
            <v>#NAME?</v>
          </cell>
          <cell r="D300" t="str">
            <v>Salvage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</row>
        <row r="301">
          <cell r="B301" t="e">
            <v>#NAME?</v>
          </cell>
          <cell r="D301" t="str">
            <v>Adjustments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</row>
        <row r="302">
          <cell r="B302" t="e">
            <v>#NAME?</v>
          </cell>
          <cell r="D302" t="str">
            <v>Ending Balance</v>
          </cell>
          <cell r="E302">
            <v>1836</v>
          </cell>
          <cell r="F302">
            <v>2037</v>
          </cell>
          <cell r="G302">
            <v>2238</v>
          </cell>
          <cell r="H302">
            <v>2439</v>
          </cell>
          <cell r="I302">
            <v>2640</v>
          </cell>
          <cell r="J302">
            <v>2841</v>
          </cell>
          <cell r="K302">
            <v>3042</v>
          </cell>
          <cell r="L302">
            <v>3243</v>
          </cell>
          <cell r="M302">
            <v>3444</v>
          </cell>
          <cell r="N302">
            <v>3645</v>
          </cell>
          <cell r="O302">
            <v>3846</v>
          </cell>
          <cell r="P302">
            <v>4047</v>
          </cell>
          <cell r="Q302">
            <v>4248</v>
          </cell>
          <cell r="R302">
            <v>4248</v>
          </cell>
        </row>
        <row r="303">
          <cell r="B303" t="e">
            <v>#NAME?</v>
          </cell>
          <cell r="D303" t="str">
            <v>Total Reserve</v>
          </cell>
          <cell r="E303">
            <v>1836</v>
          </cell>
          <cell r="F303">
            <v>2037</v>
          </cell>
          <cell r="G303">
            <v>2238</v>
          </cell>
          <cell r="H303">
            <v>2439</v>
          </cell>
          <cell r="I303">
            <v>2640</v>
          </cell>
          <cell r="J303">
            <v>2841</v>
          </cell>
          <cell r="K303">
            <v>3042</v>
          </cell>
          <cell r="L303">
            <v>3243</v>
          </cell>
          <cell r="M303">
            <v>3444</v>
          </cell>
          <cell r="N303">
            <v>3645</v>
          </cell>
          <cell r="O303">
            <v>3846</v>
          </cell>
          <cell r="P303">
            <v>4047</v>
          </cell>
          <cell r="Q303">
            <v>4248</v>
          </cell>
          <cell r="R303">
            <v>4248</v>
          </cell>
        </row>
        <row r="305">
          <cell r="B305" t="str">
            <v>Locations Total </v>
          </cell>
          <cell r="D305" t="str">
            <v>Locations Total </v>
          </cell>
        </row>
        <row r="306">
          <cell r="B306" t="e">
            <v>#NAME?</v>
          </cell>
          <cell r="D306" t="str">
            <v>Beginning Balance</v>
          </cell>
          <cell r="E306">
            <v>1361498.0439307999</v>
          </cell>
          <cell r="F306">
            <v>1364283.1704125199</v>
          </cell>
          <cell r="G306">
            <v>1374275.1638960801</v>
          </cell>
          <cell r="H306">
            <v>1384058.5047688701</v>
          </cell>
          <cell r="I306">
            <v>1392454.4359052801</v>
          </cell>
          <cell r="J306">
            <v>1397450.8360522401</v>
          </cell>
          <cell r="K306">
            <v>1398870.3124903899</v>
          </cell>
          <cell r="L306">
            <v>1401101.47021063</v>
          </cell>
          <cell r="M306">
            <v>1412000.07048633</v>
          </cell>
          <cell r="N306">
            <v>1422043.57943102</v>
          </cell>
          <cell r="O306">
            <v>1432063.7630081601</v>
          </cell>
          <cell r="P306">
            <v>1441247.88280277</v>
          </cell>
          <cell r="Q306">
            <v>1452022.7034203899</v>
          </cell>
          <cell r="R306">
            <v>1364283.1704125199</v>
          </cell>
        </row>
        <row r="307">
          <cell r="B307" t="e">
            <v>#NAME?</v>
          </cell>
          <cell r="D307" t="str">
            <v>I/S Expense</v>
          </cell>
          <cell r="E307">
            <v>11303.9756317261</v>
          </cell>
          <cell r="F307">
            <v>11427.5944835594</v>
          </cell>
          <cell r="G307">
            <v>11440.850872785</v>
          </cell>
          <cell r="H307">
            <v>11456.2301364184</v>
          </cell>
          <cell r="I307">
            <v>11476.51314696</v>
          </cell>
          <cell r="J307">
            <v>11522.2044381421</v>
          </cell>
          <cell r="K307">
            <v>12149.944720240201</v>
          </cell>
          <cell r="L307">
            <v>12276.764275706701</v>
          </cell>
          <cell r="M307">
            <v>12295.3029446892</v>
          </cell>
          <cell r="N307">
            <v>12379.2895771404</v>
          </cell>
          <cell r="O307">
            <v>12398.567794610401</v>
          </cell>
          <cell r="P307">
            <v>12415.058617619699</v>
          </cell>
          <cell r="Q307">
            <v>12443.778047539099</v>
          </cell>
          <cell r="R307">
            <v>143682.099055411</v>
          </cell>
        </row>
        <row r="308">
          <cell r="B308" t="e">
            <v>#NAME?</v>
          </cell>
          <cell r="D308" t="str">
            <v>Retirements</v>
          </cell>
          <cell r="E308">
            <v>-7578.1431499999999</v>
          </cell>
          <cell r="F308">
            <v>-1179.8899999999901</v>
          </cell>
          <cell r="G308">
            <v>-1371.604</v>
          </cell>
          <cell r="H308">
            <v>-2285.6390000000001</v>
          </cell>
          <cell r="I308">
            <v>-4964.18299999999</v>
          </cell>
          <cell r="J308">
            <v>-4042.2939999999999</v>
          </cell>
          <cell r="K308">
            <v>-9641.8979999999992</v>
          </cell>
          <cell r="L308">
            <v>-1086.19</v>
          </cell>
          <cell r="M308">
            <v>-1900.9459999999999</v>
          </cell>
          <cell r="N308">
            <v>-2007.15499999999</v>
          </cell>
          <cell r="O308">
            <v>-2469.527</v>
          </cell>
          <cell r="P308">
            <v>-1293.9589999999901</v>
          </cell>
          <cell r="Q308">
            <v>-8928.7017599999908</v>
          </cell>
          <cell r="R308">
            <v>-41171.986759999898</v>
          </cell>
        </row>
        <row r="309">
          <cell r="B309" t="e">
            <v>#NAME?</v>
          </cell>
          <cell r="D309" t="str">
            <v>Removal Cost</v>
          </cell>
          <cell r="E309">
            <v>-872.68799999999999</v>
          </cell>
          <cell r="F309">
            <v>-227.15799999999999</v>
          </cell>
          <cell r="G309">
            <v>-253.083</v>
          </cell>
          <cell r="H309">
            <v>-729.35699999999997</v>
          </cell>
          <cell r="I309">
            <v>-1481.9010000000001</v>
          </cell>
          <cell r="J309">
            <v>-6034.5319999999901</v>
          </cell>
          <cell r="K309">
            <v>-244.387</v>
          </cell>
          <cell r="L309">
            <v>-244.06799999999899</v>
          </cell>
          <cell r="M309">
            <v>-276.52699999999999</v>
          </cell>
          <cell r="N309">
            <v>-280.27300000000002</v>
          </cell>
          <cell r="O309">
            <v>-685.77099999999996</v>
          </cell>
          <cell r="P309">
            <v>-296.35599999999999</v>
          </cell>
          <cell r="Q309">
            <v>-1886.1109999999901</v>
          </cell>
          <cell r="R309">
            <v>-12639.523999999999</v>
          </cell>
        </row>
        <row r="310">
          <cell r="B310" t="e">
            <v>#NAME?</v>
          </cell>
          <cell r="D310" t="str">
            <v>Salvage</v>
          </cell>
          <cell r="E310">
            <v>-68.018000000000001</v>
          </cell>
          <cell r="F310">
            <v>-28.553000000000001</v>
          </cell>
          <cell r="G310">
            <v>-32.822999999999901</v>
          </cell>
          <cell r="H310">
            <v>-45.302999999999997</v>
          </cell>
          <cell r="I310">
            <v>-34.029000000000003</v>
          </cell>
          <cell r="J310">
            <v>-25.902000000000001</v>
          </cell>
          <cell r="K310">
            <v>-32.502000000000002</v>
          </cell>
          <cell r="L310">
            <v>-47.905999999999999</v>
          </cell>
          <cell r="M310">
            <v>-74.320999999999998</v>
          </cell>
          <cell r="N310">
            <v>-71.677999999999997</v>
          </cell>
          <cell r="O310">
            <v>-59.15</v>
          </cell>
          <cell r="P310">
            <v>-49.923000000000002</v>
          </cell>
          <cell r="Q310">
            <v>-59.63</v>
          </cell>
          <cell r="R310">
            <v>-561.72</v>
          </cell>
        </row>
        <row r="311">
          <cell r="B311" t="e">
            <v>#NAME?</v>
          </cell>
          <cell r="D311" t="str">
            <v>Adjustments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</row>
        <row r="312">
          <cell r="B312" t="e">
            <v>#NAME?</v>
          </cell>
          <cell r="D312" t="str">
            <v>Ending Balance</v>
          </cell>
          <cell r="E312">
            <v>1364283.1704125199</v>
          </cell>
          <cell r="F312">
            <v>1374275.1638960801</v>
          </cell>
          <cell r="G312">
            <v>1384058.5047688701</v>
          </cell>
          <cell r="H312">
            <v>1392454.4359052801</v>
          </cell>
          <cell r="I312">
            <v>1397450.8360522401</v>
          </cell>
          <cell r="J312">
            <v>1398870.3124903899</v>
          </cell>
          <cell r="K312">
            <v>1401101.47021063</v>
          </cell>
          <cell r="L312">
            <v>1412000.07048633</v>
          </cell>
          <cell r="M312">
            <v>1422043.57943102</v>
          </cell>
          <cell r="N312">
            <v>1432063.7630081601</v>
          </cell>
          <cell r="O312">
            <v>1441247.88280277</v>
          </cell>
          <cell r="P312">
            <v>1452022.7034203899</v>
          </cell>
          <cell r="Q312">
            <v>1453592.0387079299</v>
          </cell>
          <cell r="R312">
            <v>1453592.0387079299</v>
          </cell>
        </row>
        <row r="313">
          <cell r="B313" t="e">
            <v>#NAME?</v>
          </cell>
          <cell r="D313" t="str">
            <v>Total Reserve</v>
          </cell>
          <cell r="E313">
            <v>1364283.1704125199</v>
          </cell>
          <cell r="F313">
            <v>1374275.1638960801</v>
          </cell>
          <cell r="G313">
            <v>1384058.5047688701</v>
          </cell>
          <cell r="H313">
            <v>1392454.4359052801</v>
          </cell>
          <cell r="I313">
            <v>1397450.8360522401</v>
          </cell>
          <cell r="J313">
            <v>1398870.3124903899</v>
          </cell>
          <cell r="K313">
            <v>1401101.47021063</v>
          </cell>
          <cell r="L313">
            <v>1412000.07048633</v>
          </cell>
          <cell r="M313">
            <v>1422043.57943102</v>
          </cell>
          <cell r="N313">
            <v>1432063.7630081601</v>
          </cell>
          <cell r="O313">
            <v>1441247.88280277</v>
          </cell>
          <cell r="P313">
            <v>1452022.7034203899</v>
          </cell>
          <cell r="Q313">
            <v>1453592.0387079299</v>
          </cell>
          <cell r="R313">
            <v>1453592.0387079299</v>
          </cell>
        </row>
      </sheetData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02"/>
      <sheetName val="Feb02"/>
      <sheetName val="Mar02"/>
      <sheetName val="Apr02"/>
      <sheetName val="May02"/>
      <sheetName val="Jun02"/>
      <sheetName val="Jul02"/>
      <sheetName val="Aug02"/>
      <sheetName val="Sep02"/>
      <sheetName val="Oct02"/>
      <sheetName val="Nov02"/>
      <sheetName val="Dec02"/>
      <sheetName val="10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V2032"/>
      <sheetName val="West Georgia"/>
      <sheetName val="TieLine Energy"/>
      <sheetName val="INVOICE"/>
      <sheetName val="Check sheet"/>
      <sheetName val="Economy"/>
      <sheetName val="UPS Capacity"/>
      <sheetName val="UPS ENERGY"/>
      <sheetName val="Sold Capacity Options"/>
      <sheetName val="Purchased Capacity Options"/>
      <sheetName val="EMISSION_ALLOW"/>
      <sheetName val="AEC_BRMC"/>
      <sheetName val="GULF_TERR"/>
      <sheetName val="INTER_ACT"/>
      <sheetName val="Sch 15"/>
      <sheetName val="Trigger"/>
      <sheetName val="INTCHG_ANLYS"/>
      <sheetName val="FERC_447"/>
      <sheetName val="FERC_555"/>
      <sheetName val="Adv Interchange"/>
      <sheetName val="Competitve Analysis"/>
      <sheetName val="Sch 16"/>
      <sheetName val="Page8ab"/>
      <sheetName val="Capacity"/>
      <sheetName val="Wheeling"/>
      <sheetName val="Dahlberg"/>
      <sheetName val="yrpg7"/>
      <sheetName val="yrpg8"/>
      <sheetName val="yrpg8ab"/>
      <sheetName val="yrintanlys"/>
      <sheetName val="Income Statement"/>
      <sheetName val="TF Profit &amp; Loss"/>
      <sheetName val="Template"/>
      <sheetName val="UPS Income St"/>
      <sheetName val="Wholesale2000"/>
      <sheetName val="Page 1"/>
      <sheetName val="Sch 10, 1 of 2"/>
      <sheetName val="Sch 10, 2 of 2"/>
      <sheetName val="Sch 10-A"/>
      <sheetName val="Page 4"/>
      <sheetName val="Sch 13"/>
      <sheetName val="Page 6"/>
      <sheetName val="Cost of Service"/>
      <sheetName val="Tax R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4"/>
      <sheetName val="Sch 4 Sup"/>
      <sheetName val="Sch 4-A"/>
      <sheetName val="Sch 5"/>
      <sheetName val="Sch 10 Sht 1"/>
      <sheetName val="Sch 10 Sht 2"/>
      <sheetName val="Sch 10-A"/>
      <sheetName val="Sch 11 Sht 1"/>
      <sheetName val="Sch 11 Sht 2"/>
      <sheetName val="Sch 13"/>
      <sheetName val="Sch 14"/>
      <sheetName val="Sch 15"/>
      <sheetName val="Sch 16"/>
      <sheetName val="Sch 16-A"/>
      <sheetName val="Sch 16-B"/>
      <sheetName val="Sch 18"/>
      <sheetName val="Sch 21"/>
      <sheetName val="Sch 21-A"/>
      <sheetName val="Sch 22"/>
      <sheetName val="Sch 24"/>
      <sheetName val="Sch 26"/>
      <sheetName val="Sch 36"/>
      <sheetName val="Sch 38"/>
      <sheetName val="Sch 38-A"/>
      <sheetName val="Sch 39"/>
      <sheetName val="Sch 43"/>
      <sheetName val="Sch 46"/>
      <sheetName val="Sch 51"/>
      <sheetName val="Sch 53"/>
      <sheetName val="Sch 57"/>
      <sheetName val="Sch 58"/>
      <sheetName val="Sch 60"/>
      <sheetName val="Sch 60 Sup"/>
      <sheetName val="Sch 60 Sup 2"/>
      <sheetName val="Sch 60-A Sht 1"/>
      <sheetName val="Sch 60-A Sht 2"/>
      <sheetName val="Sch 60-A Sht 3"/>
      <sheetName val="Sch 61"/>
      <sheetName val="Sch 62"/>
      <sheetName val="Sch 71"/>
      <sheetName val="Sch 71-A"/>
      <sheetName val="Sch 71-B"/>
      <sheetName val="Sch 71-C"/>
      <sheetName val="Sch 72"/>
      <sheetName val="Sch 75"/>
      <sheetName val="Sch 75-A"/>
      <sheetName val="Sch 75-B"/>
      <sheetName val="Sch 63"/>
      <sheetName val="Sch 73"/>
      <sheetName val="Sch 75A Mar 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2"/>
      <sheetName val="Capex"/>
      <sheetName val="Global_Setting"/>
      <sheetName val="Sheet3"/>
    </sheetNames>
    <sheetDataSet>
      <sheetData sheetId="0"/>
      <sheetData sheetId="1">
        <row r="46">
          <cell r="C46">
            <v>275311700.92067379</v>
          </cell>
        </row>
      </sheetData>
      <sheetData sheetId="2">
        <row r="6">
          <cell r="C6">
            <v>0</v>
          </cell>
        </row>
      </sheetData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2"/>
      <sheetName val="Capex"/>
      <sheetName val="Global_Setting"/>
      <sheetName val="Sheet3"/>
    </sheetNames>
    <sheetDataSet>
      <sheetData sheetId="0"/>
      <sheetData sheetId="1">
        <row r="46">
          <cell r="C46">
            <v>275311700.92067379</v>
          </cell>
        </row>
      </sheetData>
      <sheetData sheetId="2">
        <row r="6">
          <cell r="C6">
            <v>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22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4" Type="http://schemas.openxmlformats.org/officeDocument/2006/relationships/printerSettings" Target="../printerSettings/printerSettings26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3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4" Type="http://schemas.openxmlformats.org/officeDocument/2006/relationships/printerSettings" Target="../printerSettings/printerSettings34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7.bin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38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1.bin"/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Relationship Id="rId4" Type="http://schemas.openxmlformats.org/officeDocument/2006/relationships/printerSettings" Target="../printerSettings/printerSettings42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5.bin"/><Relationship Id="rId2" Type="http://schemas.openxmlformats.org/officeDocument/2006/relationships/printerSettings" Target="../printerSettings/printerSettings44.bin"/><Relationship Id="rId1" Type="http://schemas.openxmlformats.org/officeDocument/2006/relationships/printerSettings" Target="../printerSettings/printerSettings43.bin"/><Relationship Id="rId4" Type="http://schemas.openxmlformats.org/officeDocument/2006/relationships/printerSettings" Target="../printerSettings/printerSettings4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9.bin"/><Relationship Id="rId2" Type="http://schemas.openxmlformats.org/officeDocument/2006/relationships/printerSettings" Target="../printerSettings/printerSettings48.bin"/><Relationship Id="rId1" Type="http://schemas.openxmlformats.org/officeDocument/2006/relationships/printerSettings" Target="../printerSettings/printerSettings47.bin"/><Relationship Id="rId4" Type="http://schemas.openxmlformats.org/officeDocument/2006/relationships/printerSettings" Target="../printerSettings/printerSettings50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3.bin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Relationship Id="rId4" Type="http://schemas.openxmlformats.org/officeDocument/2006/relationships/printerSettings" Target="../printerSettings/printerSettings54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7.bin"/><Relationship Id="rId2" Type="http://schemas.openxmlformats.org/officeDocument/2006/relationships/printerSettings" Target="../printerSettings/printerSettings56.bin"/><Relationship Id="rId1" Type="http://schemas.openxmlformats.org/officeDocument/2006/relationships/printerSettings" Target="../printerSettings/printerSettings55.bin"/><Relationship Id="rId4" Type="http://schemas.openxmlformats.org/officeDocument/2006/relationships/printerSettings" Target="../printerSettings/printerSettings5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1.bin"/><Relationship Id="rId2" Type="http://schemas.openxmlformats.org/officeDocument/2006/relationships/printerSettings" Target="../printerSettings/printerSettings60.bin"/><Relationship Id="rId1" Type="http://schemas.openxmlformats.org/officeDocument/2006/relationships/printerSettings" Target="../printerSettings/printerSettings59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4.bin"/><Relationship Id="rId2" Type="http://schemas.openxmlformats.org/officeDocument/2006/relationships/printerSettings" Target="../printerSettings/printerSettings63.bin"/><Relationship Id="rId1" Type="http://schemas.openxmlformats.org/officeDocument/2006/relationships/printerSettings" Target="../printerSettings/printerSettings62.bin"/><Relationship Id="rId4" Type="http://schemas.openxmlformats.org/officeDocument/2006/relationships/printerSettings" Target="../printerSettings/printerSettings65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8.bin"/><Relationship Id="rId2" Type="http://schemas.openxmlformats.org/officeDocument/2006/relationships/printerSettings" Target="../printerSettings/printerSettings67.bin"/><Relationship Id="rId1" Type="http://schemas.openxmlformats.org/officeDocument/2006/relationships/printerSettings" Target="../printerSettings/printerSettings66.bin"/><Relationship Id="rId4" Type="http://schemas.openxmlformats.org/officeDocument/2006/relationships/printerSettings" Target="../printerSettings/printerSettings69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2.bin"/><Relationship Id="rId2" Type="http://schemas.openxmlformats.org/officeDocument/2006/relationships/printerSettings" Target="../printerSettings/printerSettings71.bin"/><Relationship Id="rId1" Type="http://schemas.openxmlformats.org/officeDocument/2006/relationships/printerSettings" Target="../printerSettings/printerSettings70.bin"/><Relationship Id="rId4" Type="http://schemas.openxmlformats.org/officeDocument/2006/relationships/printerSettings" Target="../printerSettings/printerSettings7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6.bin"/><Relationship Id="rId2" Type="http://schemas.openxmlformats.org/officeDocument/2006/relationships/printerSettings" Target="../printerSettings/printerSettings75.bin"/><Relationship Id="rId1" Type="http://schemas.openxmlformats.org/officeDocument/2006/relationships/printerSettings" Target="../printerSettings/printerSettings74.bin"/><Relationship Id="rId4" Type="http://schemas.openxmlformats.org/officeDocument/2006/relationships/printerSettings" Target="../printerSettings/printerSettings77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0.bin"/><Relationship Id="rId2" Type="http://schemas.openxmlformats.org/officeDocument/2006/relationships/printerSettings" Target="../printerSettings/printerSettings79.bin"/><Relationship Id="rId1" Type="http://schemas.openxmlformats.org/officeDocument/2006/relationships/printerSettings" Target="../printerSettings/printerSettings78.bin"/><Relationship Id="rId4" Type="http://schemas.openxmlformats.org/officeDocument/2006/relationships/printerSettings" Target="../printerSettings/printerSettings81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4.bin"/><Relationship Id="rId2" Type="http://schemas.openxmlformats.org/officeDocument/2006/relationships/printerSettings" Target="../printerSettings/printerSettings83.bin"/><Relationship Id="rId1" Type="http://schemas.openxmlformats.org/officeDocument/2006/relationships/printerSettings" Target="../printerSettings/printerSettings82.bin"/><Relationship Id="rId4" Type="http://schemas.openxmlformats.org/officeDocument/2006/relationships/printerSettings" Target="../printerSettings/printerSettings85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8.bin"/><Relationship Id="rId2" Type="http://schemas.openxmlformats.org/officeDocument/2006/relationships/printerSettings" Target="../printerSettings/printerSettings87.bin"/><Relationship Id="rId1" Type="http://schemas.openxmlformats.org/officeDocument/2006/relationships/printerSettings" Target="../printerSettings/printerSettings86.bin"/><Relationship Id="rId4" Type="http://schemas.openxmlformats.org/officeDocument/2006/relationships/printerSettings" Target="../printerSettings/printerSettings89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2.bin"/><Relationship Id="rId2" Type="http://schemas.openxmlformats.org/officeDocument/2006/relationships/printerSettings" Target="../printerSettings/printerSettings91.bin"/><Relationship Id="rId1" Type="http://schemas.openxmlformats.org/officeDocument/2006/relationships/printerSettings" Target="../printerSettings/printerSettings90.bin"/><Relationship Id="rId4" Type="http://schemas.openxmlformats.org/officeDocument/2006/relationships/printerSettings" Target="../printerSettings/printerSettings93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6.bin"/><Relationship Id="rId2" Type="http://schemas.openxmlformats.org/officeDocument/2006/relationships/printerSettings" Target="../printerSettings/printerSettings95.bin"/><Relationship Id="rId1" Type="http://schemas.openxmlformats.org/officeDocument/2006/relationships/printerSettings" Target="../printerSettings/printerSettings94.bin"/><Relationship Id="rId4" Type="http://schemas.openxmlformats.org/officeDocument/2006/relationships/printerSettings" Target="../printerSettings/printerSettings9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0.bin"/><Relationship Id="rId2" Type="http://schemas.openxmlformats.org/officeDocument/2006/relationships/printerSettings" Target="../printerSettings/printerSettings99.bin"/><Relationship Id="rId1" Type="http://schemas.openxmlformats.org/officeDocument/2006/relationships/printerSettings" Target="../printerSettings/printerSettings98.bin"/><Relationship Id="rId4" Type="http://schemas.openxmlformats.org/officeDocument/2006/relationships/printerSettings" Target="../printerSettings/printerSettings101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4.bin"/><Relationship Id="rId2" Type="http://schemas.openxmlformats.org/officeDocument/2006/relationships/printerSettings" Target="../printerSettings/printerSettings103.bin"/><Relationship Id="rId1" Type="http://schemas.openxmlformats.org/officeDocument/2006/relationships/printerSettings" Target="../printerSettings/printerSettings102.bin"/><Relationship Id="rId4" Type="http://schemas.openxmlformats.org/officeDocument/2006/relationships/printerSettings" Target="../printerSettings/printerSettings10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4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D125"/>
  <sheetViews>
    <sheetView topLeftCell="B11" zoomScale="40" zoomScaleNormal="40" zoomScaleSheetLayoutView="85" workbookViewId="0">
      <selection activeCell="AE108" sqref="AE108"/>
    </sheetView>
  </sheetViews>
  <sheetFormatPr defaultColWidth="9.140625" defaultRowHeight="12.75" outlineLevelCol="1"/>
  <cols>
    <col min="1" max="1" width="71.85546875" style="42" hidden="1" customWidth="1" outlineLevel="1"/>
    <col min="2" max="2" width="16.7109375" style="42" customWidth="1" collapsed="1"/>
    <col min="3" max="3" width="44.7109375" style="42" customWidth="1"/>
    <col min="4" max="4" width="29.5703125" style="42" customWidth="1"/>
    <col min="5" max="16384" width="9.140625" style="42"/>
  </cols>
  <sheetData>
    <row r="1" spans="1:4">
      <c r="D1" s="353" t="s">
        <v>553</v>
      </c>
    </row>
    <row r="2" spans="1:4">
      <c r="D2" s="353" t="s">
        <v>955</v>
      </c>
    </row>
    <row r="3" spans="1:4">
      <c r="D3" s="353" t="s">
        <v>141</v>
      </c>
    </row>
    <row r="4" spans="1:4">
      <c r="D4" s="353" t="s">
        <v>561</v>
      </c>
    </row>
    <row r="5" spans="1:4">
      <c r="D5" s="353" t="s">
        <v>562</v>
      </c>
    </row>
    <row r="6" spans="1:4">
      <c r="D6" s="353" t="s">
        <v>559</v>
      </c>
    </row>
    <row r="7" spans="1:4">
      <c r="D7" s="353" t="s">
        <v>560</v>
      </c>
    </row>
    <row r="8" spans="1:4" ht="15.75">
      <c r="B8" s="307"/>
      <c r="C8" s="307"/>
      <c r="D8" s="307"/>
    </row>
    <row r="9" spans="1:4" ht="15.75">
      <c r="B9" s="746" t="s">
        <v>540</v>
      </c>
      <c r="C9" s="746"/>
      <c r="D9" s="746"/>
    </row>
    <row r="11" spans="1:4">
      <c r="A11" s="42" t="s">
        <v>282</v>
      </c>
      <c r="B11" s="306" t="s">
        <v>219</v>
      </c>
      <c r="C11" s="306" t="s">
        <v>539</v>
      </c>
    </row>
    <row r="12" spans="1:4">
      <c r="A12" s="42" t="s">
        <v>282</v>
      </c>
    </row>
    <row r="13" spans="1:4">
      <c r="A13" s="42" t="s">
        <v>282</v>
      </c>
      <c r="B13" s="42" t="s">
        <v>283</v>
      </c>
      <c r="C13" s="19" t="s">
        <v>284</v>
      </c>
    </row>
    <row r="14" spans="1:4">
      <c r="A14" s="42" t="s">
        <v>282</v>
      </c>
      <c r="B14" s="42" t="s">
        <v>557</v>
      </c>
      <c r="C14" s="19" t="s">
        <v>558</v>
      </c>
    </row>
    <row r="15" spans="1:4">
      <c r="A15" s="42" t="s">
        <v>282</v>
      </c>
      <c r="B15" s="42" t="s">
        <v>287</v>
      </c>
      <c r="C15" s="19" t="s">
        <v>288</v>
      </c>
    </row>
    <row r="16" spans="1:4">
      <c r="A16" s="42" t="s">
        <v>282</v>
      </c>
      <c r="B16" s="42" t="s">
        <v>289</v>
      </c>
      <c r="C16" s="19" t="s">
        <v>290</v>
      </c>
    </row>
    <row r="17" spans="1:3">
      <c r="A17" s="42" t="s">
        <v>282</v>
      </c>
      <c r="B17" s="42" t="s">
        <v>285</v>
      </c>
      <c r="C17" s="19" t="s">
        <v>286</v>
      </c>
    </row>
    <row r="18" spans="1:3">
      <c r="A18" s="42" t="s">
        <v>282</v>
      </c>
      <c r="B18" s="42" t="s">
        <v>316</v>
      </c>
      <c r="C18" s="19" t="s">
        <v>317</v>
      </c>
    </row>
    <row r="19" spans="1:3">
      <c r="A19" s="42" t="s">
        <v>282</v>
      </c>
      <c r="B19" s="42" t="s">
        <v>291</v>
      </c>
      <c r="C19" s="19" t="s">
        <v>292</v>
      </c>
    </row>
    <row r="20" spans="1:3">
      <c r="A20" s="42" t="s">
        <v>282</v>
      </c>
      <c r="B20" s="42" t="s">
        <v>295</v>
      </c>
      <c r="C20" s="19" t="s">
        <v>296</v>
      </c>
    </row>
    <row r="21" spans="1:3">
      <c r="A21" s="42" t="s">
        <v>282</v>
      </c>
      <c r="B21" s="42" t="s">
        <v>293</v>
      </c>
      <c r="C21" s="19" t="s">
        <v>294</v>
      </c>
    </row>
    <row r="22" spans="1:3">
      <c r="A22" s="42" t="s">
        <v>282</v>
      </c>
      <c r="B22" s="42" t="s">
        <v>297</v>
      </c>
      <c r="C22" s="19" t="s">
        <v>298</v>
      </c>
    </row>
    <row r="23" spans="1:3">
      <c r="A23" s="42" t="s">
        <v>307</v>
      </c>
      <c r="B23" s="42" t="s">
        <v>299</v>
      </c>
      <c r="C23" s="19" t="s">
        <v>300</v>
      </c>
    </row>
    <row r="24" spans="1:3">
      <c r="A24" s="42" t="s">
        <v>282</v>
      </c>
      <c r="B24" s="42" t="s">
        <v>318</v>
      </c>
      <c r="C24" s="19" t="s">
        <v>479</v>
      </c>
    </row>
    <row r="25" spans="1:3">
      <c r="A25" s="42" t="s">
        <v>282</v>
      </c>
      <c r="B25" s="42" t="s">
        <v>303</v>
      </c>
      <c r="C25" s="19" t="s">
        <v>304</v>
      </c>
    </row>
    <row r="26" spans="1:3">
      <c r="A26" s="42" t="s">
        <v>282</v>
      </c>
      <c r="B26" s="42" t="s">
        <v>341</v>
      </c>
      <c r="C26" s="19" t="s">
        <v>342</v>
      </c>
    </row>
    <row r="27" spans="1:3">
      <c r="A27" s="42" t="s">
        <v>282</v>
      </c>
      <c r="B27" s="42" t="s">
        <v>301</v>
      </c>
      <c r="C27" s="19" t="s">
        <v>302</v>
      </c>
    </row>
    <row r="28" spans="1:3">
      <c r="A28" s="42" t="s">
        <v>307</v>
      </c>
      <c r="B28" s="42" t="s">
        <v>305</v>
      </c>
      <c r="C28" s="19" t="s">
        <v>306</v>
      </c>
    </row>
    <row r="29" spans="1:3">
      <c r="A29" s="42" t="s">
        <v>282</v>
      </c>
      <c r="B29" s="42" t="s">
        <v>308</v>
      </c>
      <c r="C29" s="19" t="s">
        <v>309</v>
      </c>
    </row>
    <row r="30" spans="1:3">
      <c r="A30" s="42" t="s">
        <v>282</v>
      </c>
      <c r="B30" s="42" t="s">
        <v>312</v>
      </c>
      <c r="C30" s="19" t="s">
        <v>313</v>
      </c>
    </row>
    <row r="31" spans="1:3">
      <c r="A31" s="42" t="s">
        <v>282</v>
      </c>
      <c r="B31" s="42" t="s">
        <v>310</v>
      </c>
      <c r="C31" s="19" t="s">
        <v>311</v>
      </c>
    </row>
    <row r="32" spans="1:3">
      <c r="A32" s="42" t="s">
        <v>282</v>
      </c>
      <c r="B32" s="42" t="s">
        <v>314</v>
      </c>
      <c r="C32" s="19" t="s">
        <v>315</v>
      </c>
    </row>
    <row r="33" spans="1:3">
      <c r="A33" s="42" t="s">
        <v>282</v>
      </c>
      <c r="B33" s="42" t="s">
        <v>319</v>
      </c>
      <c r="C33" s="19" t="s">
        <v>320</v>
      </c>
    </row>
    <row r="34" spans="1:3">
      <c r="A34" s="42" t="s">
        <v>282</v>
      </c>
      <c r="B34" s="42" t="s">
        <v>323</v>
      </c>
      <c r="C34" s="19" t="s">
        <v>324</v>
      </c>
    </row>
    <row r="35" spans="1:3">
      <c r="A35" s="42" t="s">
        <v>282</v>
      </c>
      <c r="B35" s="42" t="s">
        <v>321</v>
      </c>
      <c r="C35" s="19" t="s">
        <v>322</v>
      </c>
    </row>
    <row r="36" spans="1:3">
      <c r="A36" s="42" t="s">
        <v>282</v>
      </c>
      <c r="B36" s="42" t="s">
        <v>325</v>
      </c>
      <c r="C36" s="19" t="s">
        <v>326</v>
      </c>
    </row>
    <row r="37" spans="1:3">
      <c r="A37" s="42" t="s">
        <v>327</v>
      </c>
      <c r="B37" s="42" t="s">
        <v>328</v>
      </c>
      <c r="C37" s="19" t="s">
        <v>329</v>
      </c>
    </row>
    <row r="38" spans="1:3">
      <c r="A38" s="42" t="s">
        <v>330</v>
      </c>
      <c r="B38" s="42" t="s">
        <v>332</v>
      </c>
      <c r="C38" s="19" t="s">
        <v>333</v>
      </c>
    </row>
    <row r="39" spans="1:3">
      <c r="A39" s="42" t="s">
        <v>330</v>
      </c>
      <c r="B39" s="42" t="s">
        <v>526</v>
      </c>
      <c r="C39" s="19" t="s">
        <v>0</v>
      </c>
    </row>
    <row r="40" spans="1:3">
      <c r="A40" s="42" t="s">
        <v>282</v>
      </c>
      <c r="B40" s="42" t="s">
        <v>335</v>
      </c>
      <c r="C40" s="19" t="s">
        <v>480</v>
      </c>
    </row>
    <row r="41" spans="1:3">
      <c r="A41" s="42" t="s">
        <v>282</v>
      </c>
      <c r="B41" s="42" t="s">
        <v>339</v>
      </c>
      <c r="C41" s="19" t="s">
        <v>340</v>
      </c>
    </row>
    <row r="42" spans="1:3">
      <c r="A42" s="42" t="s">
        <v>331</v>
      </c>
      <c r="B42" s="42" t="s">
        <v>336</v>
      </c>
      <c r="C42" s="19" t="s">
        <v>337</v>
      </c>
    </row>
    <row r="43" spans="1:3">
      <c r="A43" s="42" t="s">
        <v>282</v>
      </c>
    </row>
    <row r="44" spans="1:3">
      <c r="A44" s="42" t="s">
        <v>330</v>
      </c>
    </row>
    <row r="45" spans="1:3">
      <c r="A45" s="42" t="s">
        <v>338</v>
      </c>
    </row>
    <row r="46" spans="1:3">
      <c r="A46" s="42" t="s">
        <v>282</v>
      </c>
    </row>
    <row r="47" spans="1:3">
      <c r="A47" s="42" t="s">
        <v>282</v>
      </c>
    </row>
    <row r="49" spans="1:4">
      <c r="D49" s="353" t="s">
        <v>553</v>
      </c>
    </row>
    <row r="50" spans="1:4">
      <c r="D50" s="353" t="s">
        <v>955</v>
      </c>
    </row>
    <row r="51" spans="1:4">
      <c r="D51" s="353" t="s">
        <v>141</v>
      </c>
    </row>
    <row r="52" spans="1:4">
      <c r="D52" s="353" t="s">
        <v>561</v>
      </c>
    </row>
    <row r="53" spans="1:4">
      <c r="D53" s="353" t="s">
        <v>562</v>
      </c>
    </row>
    <row r="54" spans="1:4">
      <c r="D54" s="353" t="s">
        <v>559</v>
      </c>
    </row>
    <row r="55" spans="1:4">
      <c r="D55" s="353" t="s">
        <v>420</v>
      </c>
    </row>
    <row r="57" spans="1:4" ht="15.75">
      <c r="B57" s="746" t="s">
        <v>540</v>
      </c>
      <c r="C57" s="746"/>
      <c r="D57" s="746"/>
    </row>
    <row r="59" spans="1:4">
      <c r="A59" s="42" t="s">
        <v>364</v>
      </c>
      <c r="B59" s="306" t="s">
        <v>219</v>
      </c>
      <c r="C59" s="306" t="s">
        <v>539</v>
      </c>
    </row>
    <row r="61" spans="1:4">
      <c r="A61" s="42" t="s">
        <v>282</v>
      </c>
      <c r="B61" s="42" t="s">
        <v>343</v>
      </c>
      <c r="C61" s="19" t="s">
        <v>344</v>
      </c>
    </row>
    <row r="62" spans="1:4">
      <c r="A62" s="42" t="s">
        <v>338</v>
      </c>
      <c r="B62" s="42" t="s">
        <v>345</v>
      </c>
      <c r="C62" s="19" t="s">
        <v>346</v>
      </c>
    </row>
    <row r="63" spans="1:4">
      <c r="A63" s="42" t="s">
        <v>282</v>
      </c>
      <c r="B63" s="42" t="s">
        <v>347</v>
      </c>
      <c r="C63" s="19" t="s">
        <v>348</v>
      </c>
    </row>
    <row r="64" spans="1:4">
      <c r="A64" s="42" t="s">
        <v>282</v>
      </c>
      <c r="B64" s="42" t="s">
        <v>349</v>
      </c>
      <c r="C64" s="19" t="s">
        <v>135</v>
      </c>
    </row>
    <row r="65" spans="1:3">
      <c r="A65" s="42" t="s">
        <v>282</v>
      </c>
      <c r="B65" s="42" t="s">
        <v>350</v>
      </c>
      <c r="C65" s="19" t="s">
        <v>351</v>
      </c>
    </row>
    <row r="66" spans="1:3">
      <c r="B66" s="42" t="s">
        <v>334</v>
      </c>
      <c r="C66" s="19" t="s">
        <v>481</v>
      </c>
    </row>
    <row r="67" spans="1:3">
      <c r="A67" s="42" t="s">
        <v>282</v>
      </c>
      <c r="B67" s="42" t="s">
        <v>352</v>
      </c>
      <c r="C67" s="19" t="s">
        <v>353</v>
      </c>
    </row>
    <row r="68" spans="1:3">
      <c r="A68" s="42" t="s">
        <v>282</v>
      </c>
      <c r="B68" s="42" t="s">
        <v>354</v>
      </c>
      <c r="C68" s="19" t="s">
        <v>137</v>
      </c>
    </row>
    <row r="69" spans="1:3">
      <c r="A69" s="42" t="s">
        <v>282</v>
      </c>
      <c r="B69" s="42" t="s">
        <v>355</v>
      </c>
      <c r="C69" s="19" t="s">
        <v>356</v>
      </c>
    </row>
    <row r="70" spans="1:3">
      <c r="A70" s="42" t="s">
        <v>282</v>
      </c>
      <c r="B70" s="42" t="s">
        <v>357</v>
      </c>
      <c r="C70" s="19" t="s">
        <v>482</v>
      </c>
    </row>
    <row r="71" spans="1:3">
      <c r="A71" s="42" t="s">
        <v>282</v>
      </c>
      <c r="B71" s="42" t="s">
        <v>358</v>
      </c>
      <c r="C71" s="19" t="s">
        <v>359</v>
      </c>
    </row>
    <row r="72" spans="1:3">
      <c r="A72" s="42" t="s">
        <v>330</v>
      </c>
      <c r="B72" s="42" t="s">
        <v>527</v>
      </c>
      <c r="C72" s="19" t="s">
        <v>1</v>
      </c>
    </row>
    <row r="73" spans="1:3">
      <c r="A73" s="42" t="s">
        <v>282</v>
      </c>
      <c r="B73" s="42" t="s">
        <v>361</v>
      </c>
      <c r="C73" s="19" t="s">
        <v>362</v>
      </c>
    </row>
    <row r="74" spans="1:3">
      <c r="A74" s="42" t="s">
        <v>282</v>
      </c>
    </row>
    <row r="75" spans="1:3">
      <c r="A75" s="42" t="s">
        <v>282</v>
      </c>
    </row>
    <row r="76" spans="1:3">
      <c r="A76" s="42" t="s">
        <v>282</v>
      </c>
    </row>
    <row r="77" spans="1:3">
      <c r="A77" s="42" t="s">
        <v>282</v>
      </c>
    </row>
    <row r="78" spans="1:3">
      <c r="A78" s="42" t="s">
        <v>282</v>
      </c>
    </row>
    <row r="79" spans="1:3">
      <c r="A79" s="42" t="s">
        <v>282</v>
      </c>
    </row>
    <row r="80" spans="1:3">
      <c r="A80" s="42" t="s">
        <v>282</v>
      </c>
    </row>
    <row r="82" spans="1:1">
      <c r="A82" s="42" t="s">
        <v>282</v>
      </c>
    </row>
    <row r="83" spans="1:1">
      <c r="A83" s="42" t="s">
        <v>282</v>
      </c>
    </row>
    <row r="84" spans="1:1">
      <c r="A84" s="42" t="s">
        <v>282</v>
      </c>
    </row>
    <row r="85" spans="1:1">
      <c r="A85" s="42" t="s">
        <v>282</v>
      </c>
    </row>
    <row r="86" spans="1:1">
      <c r="A86" s="42" t="s">
        <v>282</v>
      </c>
    </row>
    <row r="87" spans="1:1">
      <c r="A87" s="42" t="s">
        <v>360</v>
      </c>
    </row>
    <row r="89" spans="1:1">
      <c r="A89" s="42" t="s">
        <v>282</v>
      </c>
    </row>
    <row r="90" spans="1:1">
      <c r="A90" s="42" t="s">
        <v>282</v>
      </c>
    </row>
    <row r="91" spans="1:1">
      <c r="A91" s="42" t="s">
        <v>282</v>
      </c>
    </row>
    <row r="92" spans="1:1">
      <c r="A92" s="42" t="s">
        <v>282</v>
      </c>
    </row>
    <row r="93" spans="1:1">
      <c r="A93" s="42" t="s">
        <v>282</v>
      </c>
    </row>
    <row r="94" spans="1:1">
      <c r="A94" s="42" t="s">
        <v>282</v>
      </c>
    </row>
    <row r="95" spans="1:1">
      <c r="A95" s="42" t="s">
        <v>282</v>
      </c>
    </row>
    <row r="96" spans="1:1">
      <c r="A96" s="42" t="s">
        <v>282</v>
      </c>
    </row>
    <row r="97" spans="1:4">
      <c r="A97" s="42" t="s">
        <v>282</v>
      </c>
    </row>
    <row r="102" spans="1:4">
      <c r="D102" s="220"/>
    </row>
    <row r="103" spans="1:4">
      <c r="D103" s="220"/>
    </row>
    <row r="104" spans="1:4">
      <c r="D104" s="220"/>
    </row>
    <row r="105" spans="1:4">
      <c r="D105" s="220"/>
    </row>
    <row r="106" spans="1:4">
      <c r="D106" s="220"/>
    </row>
    <row r="107" spans="1:4">
      <c r="D107" s="220"/>
    </row>
    <row r="108" spans="1:4">
      <c r="D108" s="220"/>
    </row>
    <row r="110" spans="1:4">
      <c r="A110" s="42" t="s">
        <v>364</v>
      </c>
    </row>
    <row r="111" spans="1:4">
      <c r="B111" s="306"/>
      <c r="C111" s="306"/>
    </row>
    <row r="112" spans="1:4">
      <c r="A112" s="42" t="s">
        <v>282</v>
      </c>
    </row>
    <row r="113" spans="1:1">
      <c r="A113" s="42" t="s">
        <v>338</v>
      </c>
    </row>
    <row r="114" spans="1:1">
      <c r="A114" s="42" t="s">
        <v>338</v>
      </c>
    </row>
    <row r="115" spans="1:1">
      <c r="A115" s="42" t="s">
        <v>338</v>
      </c>
    </row>
    <row r="116" spans="1:1">
      <c r="A116" s="42" t="s">
        <v>338</v>
      </c>
    </row>
    <row r="117" spans="1:1">
      <c r="A117" s="42" t="s">
        <v>338</v>
      </c>
    </row>
    <row r="118" spans="1:1">
      <c r="A118" s="42" t="s">
        <v>338</v>
      </c>
    </row>
    <row r="119" spans="1:1">
      <c r="A119" s="42" t="s">
        <v>282</v>
      </c>
    </row>
    <row r="120" spans="1:1">
      <c r="A120" s="42" t="s">
        <v>282</v>
      </c>
    </row>
    <row r="121" spans="1:1">
      <c r="A121" s="42" t="s">
        <v>282</v>
      </c>
    </row>
    <row r="122" spans="1:1">
      <c r="A122" s="42" t="s">
        <v>363</v>
      </c>
    </row>
    <row r="123" spans="1:1">
      <c r="A123" s="42" t="s">
        <v>363</v>
      </c>
    </row>
    <row r="124" spans="1:1">
      <c r="A124" s="42" t="s">
        <v>363</v>
      </c>
    </row>
    <row r="125" spans="1:1">
      <c r="A125" s="42" t="s">
        <v>363</v>
      </c>
    </row>
  </sheetData>
  <customSheetViews>
    <customSheetView guid="{1D55C7AE-7141-49C4-A30F-6C6392B50DCD}" showPageBreaks="1" printArea="1" hiddenColumns="1" topLeftCell="B1">
      <selection activeCell="H27" sqref="H27"/>
      <rowBreaks count="2" manualBreakCount="2">
        <brk id="48" max="16383" man="1"/>
        <brk id="100" max="16383" man="1"/>
      </rowBreaks>
      <pageMargins left="1" right="0.5" top="0.5" bottom="0.75" header="0" footer="0"/>
      <pageSetup orientation="portrait" r:id="rId1"/>
      <headerFooter alignWithMargins="0"/>
    </customSheetView>
    <customSheetView guid="{86B87C0A-EFDF-4254-88E7-074BC0E2C07B}" hiddenColumns="1" topLeftCell="B1">
      <selection activeCell="B1" sqref="B1"/>
      <rowBreaks count="2" manualBreakCount="2">
        <brk id="48" max="16383" man="1"/>
        <brk id="100" max="16383" man="1"/>
      </rowBreaks>
      <pageMargins left="1" right="0.5" top="1" bottom="0.5" header="0.5" footer="0.5"/>
      <pageSetup scale="99" orientation="portrait" r:id="rId2"/>
      <headerFooter alignWithMargins="0"/>
    </customSheetView>
    <customSheetView guid="{A7E55F00-34B3-44FD-BF1E-03333C319021}" hiddenColumns="1" topLeftCell="B1">
      <selection activeCell="H27" sqref="H27"/>
      <rowBreaks count="2" manualBreakCount="2">
        <brk id="48" max="16383" man="1"/>
        <brk id="100" max="16383" man="1"/>
      </rowBreaks>
      <pageMargins left="1" right="0.5" top="0.5" bottom="0.75" header="0" footer="0"/>
      <pageSetup orientation="portrait" r:id="rId3"/>
      <headerFooter alignWithMargins="0"/>
    </customSheetView>
  </customSheetViews>
  <mergeCells count="2">
    <mergeCell ref="B9:D9"/>
    <mergeCell ref="B57:D57"/>
  </mergeCells>
  <phoneticPr fontId="0" type="noConversion"/>
  <pageMargins left="1" right="0.5" top="1" bottom="0.5" header="0.5" footer="0.5"/>
  <pageSetup scale="99" orientation="portrait" r:id="rId4"/>
  <headerFooter alignWithMargins="0"/>
  <rowBreaks count="2" manualBreakCount="2">
    <brk id="48" max="16383" man="1"/>
    <brk id="100" max="16383" man="1"/>
  </rowBreaks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>
    <tabColor rgb="FF92D050"/>
    <pageSetUpPr fitToPage="1"/>
  </sheetPr>
  <dimension ref="A2:J50"/>
  <sheetViews>
    <sheetView view="pageBreakPreview" zoomScaleNormal="100" zoomScaleSheetLayoutView="100" workbookViewId="0">
      <selection activeCell="B28" sqref="B28:B40"/>
    </sheetView>
  </sheetViews>
  <sheetFormatPr defaultColWidth="8.85546875" defaultRowHeight="12.75"/>
  <cols>
    <col min="1" max="1" width="37.85546875" style="273" customWidth="1"/>
    <col min="2" max="2" width="10.28515625" style="273" customWidth="1"/>
    <col min="3" max="3" width="13.140625" style="273" customWidth="1"/>
    <col min="4" max="6" width="10.28515625" style="273" customWidth="1"/>
    <col min="7" max="7" width="10.7109375" style="273" customWidth="1"/>
    <col min="8" max="8" width="10.28515625" style="273" customWidth="1"/>
    <col min="9" max="9" width="16.7109375" style="273" customWidth="1"/>
    <col min="10" max="16384" width="8.85546875" style="273"/>
  </cols>
  <sheetData>
    <row r="2" spans="1:8" s="245" customFormat="1" ht="15.75">
      <c r="A2" s="243" t="s">
        <v>5</v>
      </c>
      <c r="B2" s="244"/>
      <c r="C2" s="244"/>
      <c r="D2" s="244"/>
      <c r="E2" s="244"/>
      <c r="F2" s="244"/>
      <c r="G2" s="244"/>
      <c r="H2" s="244"/>
    </row>
    <row r="3" spans="1:8" s="245" customFormat="1" ht="15.75">
      <c r="A3" s="246" t="s">
        <v>79</v>
      </c>
      <c r="B3" s="244"/>
      <c r="C3" s="244"/>
      <c r="D3" s="244"/>
      <c r="E3" s="244"/>
      <c r="F3" s="244"/>
      <c r="G3" s="244"/>
      <c r="H3" s="244"/>
    </row>
    <row r="4" spans="1:8" s="247" customFormat="1" ht="15.75">
      <c r="A4" s="767" t="s">
        <v>856</v>
      </c>
      <c r="B4" s="768"/>
      <c r="C4" s="768"/>
      <c r="D4" s="768"/>
      <c r="E4" s="768"/>
      <c r="F4" s="768"/>
      <c r="G4" s="768"/>
      <c r="H4" s="768"/>
    </row>
    <row r="5" spans="1:8" s="247" customFormat="1" ht="15.75">
      <c r="A5" s="768" t="s">
        <v>6</v>
      </c>
      <c r="B5" s="768"/>
      <c r="C5" s="768"/>
      <c r="D5" s="768"/>
      <c r="E5" s="768"/>
      <c r="F5" s="768"/>
      <c r="G5" s="768"/>
      <c r="H5" s="768"/>
    </row>
    <row r="6" spans="1:8" s="247" customFormat="1"/>
    <row r="7" spans="1:8" s="247" customFormat="1"/>
    <row r="8" spans="1:8" s="247" customFormat="1" ht="13.5" thickBot="1">
      <c r="B8" s="248" t="s">
        <v>7</v>
      </c>
      <c r="C8" s="248" t="s">
        <v>8</v>
      </c>
      <c r="E8" s="249" t="s">
        <v>9</v>
      </c>
      <c r="F8" s="249" t="s">
        <v>10</v>
      </c>
      <c r="G8" s="249" t="s">
        <v>11</v>
      </c>
      <c r="H8" s="250" t="s">
        <v>12</v>
      </c>
    </row>
    <row r="9" spans="1:8" s="247" customFormat="1" ht="13.5" thickTop="1">
      <c r="A9" s="251"/>
      <c r="B9" s="252"/>
      <c r="C9" s="252"/>
      <c r="D9" s="251"/>
      <c r="E9" s="252"/>
      <c r="F9" s="253" t="s">
        <v>15</v>
      </c>
      <c r="G9" s="252"/>
      <c r="H9" s="253" t="s">
        <v>14</v>
      </c>
    </row>
    <row r="10" spans="1:8" s="247" customFormat="1">
      <c r="B10" s="248" t="s">
        <v>15</v>
      </c>
      <c r="C10" s="248" t="s">
        <v>16</v>
      </c>
      <c r="D10" s="254" t="s">
        <v>80</v>
      </c>
      <c r="E10" s="248" t="s">
        <v>18</v>
      </c>
      <c r="F10" s="248" t="s">
        <v>19</v>
      </c>
      <c r="G10" s="248" t="s">
        <v>14</v>
      </c>
      <c r="H10" s="254" t="s">
        <v>20</v>
      </c>
    </row>
    <row r="11" spans="1:8" s="247" customFormat="1" ht="13.5" thickBot="1">
      <c r="A11" s="255" t="s">
        <v>81</v>
      </c>
      <c r="B11" s="256" t="s">
        <v>19</v>
      </c>
      <c r="C11" s="256" t="s">
        <v>22</v>
      </c>
      <c r="D11" s="257" t="s">
        <v>82</v>
      </c>
      <c r="E11" s="256" t="s">
        <v>24</v>
      </c>
      <c r="F11" s="256" t="s">
        <v>20</v>
      </c>
      <c r="G11" s="256" t="s">
        <v>83</v>
      </c>
      <c r="H11" s="257" t="s">
        <v>84</v>
      </c>
    </row>
    <row r="12" spans="1:8" s="247" customFormat="1" ht="13.5" thickTop="1"/>
    <row r="13" spans="1:8" s="247" customFormat="1">
      <c r="D13" s="258"/>
      <c r="G13" s="259"/>
      <c r="H13" s="260"/>
    </row>
    <row r="14" spans="1:8" s="247" customFormat="1">
      <c r="A14" s="247" t="s">
        <v>85</v>
      </c>
      <c r="B14" s="260">
        <v>4480719</v>
      </c>
      <c r="C14" s="260">
        <v>-1089643</v>
      </c>
      <c r="D14" s="308" t="s">
        <v>970</v>
      </c>
      <c r="E14" s="261">
        <v>-391179</v>
      </c>
      <c r="F14" s="260">
        <v>2999897</v>
      </c>
      <c r="G14" s="259">
        <v>0.98142300000000005</v>
      </c>
      <c r="H14" s="261">
        <v>2944168</v>
      </c>
    </row>
    <row r="15" spans="1:8" s="247" customFormat="1">
      <c r="B15" s="260"/>
      <c r="C15" s="260"/>
      <c r="D15" s="308"/>
      <c r="E15" s="261"/>
      <c r="F15" s="260"/>
      <c r="G15" s="259"/>
      <c r="H15" s="261"/>
    </row>
    <row r="16" spans="1:8" s="247" customFormat="1">
      <c r="A16" s="247" t="s">
        <v>86</v>
      </c>
      <c r="B16" s="262">
        <v>1549548</v>
      </c>
      <c r="C16" s="262">
        <v>-151504</v>
      </c>
      <c r="D16" s="308" t="s">
        <v>971</v>
      </c>
      <c r="E16" s="263">
        <v>-129995</v>
      </c>
      <c r="F16" s="264">
        <v>1268049</v>
      </c>
      <c r="G16" s="259">
        <v>0.98049759999999997</v>
      </c>
      <c r="H16" s="579">
        <v>1243319</v>
      </c>
    </row>
    <row r="17" spans="1:9" s="247" customFormat="1">
      <c r="B17" s="260"/>
      <c r="C17" s="260"/>
      <c r="D17" s="308"/>
      <c r="E17" s="260"/>
      <c r="F17" s="265"/>
      <c r="G17" s="259"/>
      <c r="H17" s="260"/>
    </row>
    <row r="18" spans="1:9" s="247" customFormat="1">
      <c r="A18" s="247" t="s">
        <v>87</v>
      </c>
      <c r="B18" s="260">
        <v>2931171</v>
      </c>
      <c r="C18" s="260">
        <v>-938139</v>
      </c>
      <c r="D18" s="308"/>
      <c r="E18" s="260">
        <v>-261184</v>
      </c>
      <c r="F18" s="260">
        <v>1731848</v>
      </c>
      <c r="G18" s="259">
        <v>0.98210059999999999</v>
      </c>
      <c r="H18" s="261">
        <v>1700849</v>
      </c>
    </row>
    <row r="19" spans="1:9" s="247" customFormat="1">
      <c r="B19" s="260"/>
      <c r="C19" s="260"/>
      <c r="D19" s="308"/>
      <c r="E19" s="260"/>
      <c r="F19" s="260"/>
      <c r="G19" s="259"/>
      <c r="H19" s="260"/>
    </row>
    <row r="20" spans="1:9" s="247" customFormat="1">
      <c r="A20" s="247" t="s">
        <v>88</v>
      </c>
      <c r="B20" s="260">
        <v>18456</v>
      </c>
      <c r="C20" s="260">
        <v>-13021</v>
      </c>
      <c r="D20" s="309" t="s">
        <v>35</v>
      </c>
      <c r="E20" s="260"/>
      <c r="F20" s="260">
        <v>5435</v>
      </c>
      <c r="G20" s="259">
        <v>0.97074519999999997</v>
      </c>
      <c r="H20" s="261">
        <v>5276</v>
      </c>
    </row>
    <row r="21" spans="1:9" s="247" customFormat="1">
      <c r="B21" s="260"/>
      <c r="C21" s="260"/>
      <c r="D21" s="308"/>
      <c r="E21" s="260"/>
      <c r="F21" s="260"/>
      <c r="G21" s="259"/>
      <c r="H21" s="261"/>
    </row>
    <row r="22" spans="1:9" s="247" customFormat="1">
      <c r="A22" s="247" t="s">
        <v>90</v>
      </c>
      <c r="B22" s="260">
        <v>409402</v>
      </c>
      <c r="C22" s="260">
        <v>-375555</v>
      </c>
      <c r="D22" s="308" t="s">
        <v>972</v>
      </c>
      <c r="E22" s="260">
        <v>-6557</v>
      </c>
      <c r="F22" s="260">
        <v>27290</v>
      </c>
      <c r="G22" s="259">
        <v>0.97676799999999997</v>
      </c>
      <c r="H22" s="261">
        <v>26656</v>
      </c>
    </row>
    <row r="23" spans="1:9" s="247" customFormat="1">
      <c r="B23" s="260"/>
      <c r="C23" s="260"/>
      <c r="D23" s="308"/>
      <c r="E23" s="260"/>
      <c r="F23" s="260"/>
      <c r="G23" s="259"/>
      <c r="H23" s="261"/>
    </row>
    <row r="24" spans="1:9" s="247" customFormat="1">
      <c r="A24" s="247" t="s">
        <v>91</v>
      </c>
      <c r="B24" s="262">
        <v>1903</v>
      </c>
      <c r="C24" s="262"/>
      <c r="D24" s="308"/>
      <c r="E24" s="263">
        <v>-1903</v>
      </c>
      <c r="F24" s="264">
        <v>0</v>
      </c>
      <c r="G24" s="259"/>
      <c r="H24" s="579"/>
    </row>
    <row r="25" spans="1:9" s="247" customFormat="1">
      <c r="B25" s="260"/>
      <c r="C25" s="260"/>
      <c r="D25" s="308"/>
      <c r="E25" s="260"/>
      <c r="F25" s="260"/>
      <c r="G25" s="259"/>
      <c r="H25" s="260"/>
    </row>
    <row r="26" spans="1:9" s="247" customFormat="1">
      <c r="A26" s="247" t="s">
        <v>92</v>
      </c>
      <c r="B26" s="260">
        <v>3360932</v>
      </c>
      <c r="C26" s="260">
        <v>-1326715</v>
      </c>
      <c r="D26" s="308"/>
      <c r="E26" s="260">
        <v>-269644</v>
      </c>
      <c r="F26" s="260">
        <v>1764573</v>
      </c>
      <c r="G26" s="259">
        <v>0.98198319999999995</v>
      </c>
      <c r="H26" s="261">
        <v>1732781</v>
      </c>
      <c r="I26" s="769" t="s">
        <v>1115</v>
      </c>
    </row>
    <row r="27" spans="1:9" s="247" customFormat="1">
      <c r="B27" s="260"/>
      <c r="C27" s="260"/>
      <c r="D27" s="308"/>
      <c r="E27" s="260"/>
      <c r="F27" s="260"/>
      <c r="G27" s="259"/>
      <c r="H27" s="260"/>
      <c r="I27" s="770"/>
    </row>
    <row r="28" spans="1:9" s="247" customFormat="1">
      <c r="A28" s="19" t="s">
        <v>859</v>
      </c>
      <c r="B28" s="262">
        <v>157498</v>
      </c>
      <c r="C28" s="262">
        <v>6122</v>
      </c>
      <c r="D28" s="309" t="s">
        <v>237</v>
      </c>
      <c r="E28" s="582">
        <v>-8424</v>
      </c>
      <c r="F28" s="260">
        <v>155196</v>
      </c>
      <c r="G28" s="259">
        <v>0.97373639999999995</v>
      </c>
      <c r="H28" s="579">
        <v>151120</v>
      </c>
      <c r="I28" s="770"/>
    </row>
    <row r="29" spans="1:9" s="247" customFormat="1">
      <c r="B29" s="260"/>
      <c r="C29" s="260"/>
      <c r="D29" s="266"/>
      <c r="E29" s="267"/>
      <c r="F29" s="267"/>
      <c r="G29" s="259"/>
      <c r="H29" s="260"/>
      <c r="I29" s="770"/>
    </row>
    <row r="30" spans="1:9" s="247" customFormat="1" ht="13.5" thickBot="1">
      <c r="A30" s="247" t="s">
        <v>93</v>
      </c>
      <c r="B30" s="268">
        <v>3518430</v>
      </c>
      <c r="C30" s="268">
        <v>-1320593</v>
      </c>
      <c r="E30" s="268">
        <v>-278068</v>
      </c>
      <c r="F30" s="269">
        <v>1919769</v>
      </c>
      <c r="G30" s="580"/>
      <c r="H30" s="581">
        <v>1883901</v>
      </c>
      <c r="I30" s="770"/>
    </row>
    <row r="31" spans="1:9" s="247" customFormat="1" ht="13.5" thickTop="1">
      <c r="B31" s="260"/>
      <c r="C31" s="260"/>
      <c r="E31" s="260"/>
      <c r="F31" s="260"/>
      <c r="G31" s="259"/>
      <c r="H31" s="260"/>
      <c r="I31" s="770"/>
    </row>
    <row r="32" spans="1:9">
      <c r="A32" s="270"/>
      <c r="B32" s="271"/>
      <c r="C32" s="272"/>
      <c r="D32" s="270"/>
      <c r="E32" s="271"/>
      <c r="F32" s="271"/>
      <c r="G32" s="270"/>
      <c r="H32" s="271"/>
      <c r="I32" s="770"/>
    </row>
    <row r="33" spans="1:10">
      <c r="A33" s="273" t="s">
        <v>140</v>
      </c>
      <c r="B33" s="271"/>
      <c r="C33" s="272"/>
      <c r="D33" s="270"/>
      <c r="E33" s="271"/>
      <c r="F33" s="271"/>
      <c r="G33" s="270"/>
      <c r="H33" s="271"/>
      <c r="I33" s="770"/>
    </row>
    <row r="34" spans="1:10">
      <c r="A34" s="273" t="s">
        <v>541</v>
      </c>
      <c r="B34" s="271"/>
      <c r="C34" s="272"/>
      <c r="D34" s="270"/>
      <c r="E34" s="271"/>
      <c r="F34" s="271"/>
      <c r="G34" s="270"/>
      <c r="H34" s="271"/>
      <c r="I34" s="770"/>
    </row>
    <row r="35" spans="1:10">
      <c r="A35" s="274"/>
      <c r="B35" s="271"/>
      <c r="C35" s="272"/>
      <c r="D35" s="270"/>
      <c r="E35" s="270"/>
      <c r="F35" s="271"/>
      <c r="G35" s="271"/>
      <c r="H35" s="270"/>
      <c r="I35" s="770"/>
      <c r="J35" s="270"/>
    </row>
    <row r="36" spans="1:10">
      <c r="A36" s="275"/>
      <c r="B36" s="271"/>
      <c r="C36" s="272"/>
      <c r="D36" s="270"/>
      <c r="E36" s="271"/>
      <c r="F36" s="271"/>
      <c r="G36" s="270"/>
      <c r="H36" s="271"/>
      <c r="I36" s="770"/>
    </row>
    <row r="37" spans="1:10">
      <c r="A37" s="270"/>
      <c r="B37" s="271"/>
      <c r="C37" s="272"/>
      <c r="D37" s="270"/>
      <c r="E37" s="271"/>
      <c r="F37" s="271"/>
      <c r="G37" s="270"/>
      <c r="H37" s="271"/>
      <c r="I37" s="770"/>
    </row>
    <row r="38" spans="1:10">
      <c r="I38" s="770"/>
    </row>
    <row r="39" spans="1:10">
      <c r="I39" s="770"/>
    </row>
    <row r="40" spans="1:10">
      <c r="I40" s="324"/>
    </row>
    <row r="41" spans="1:10">
      <c r="I41" s="324"/>
    </row>
    <row r="42" spans="1:10">
      <c r="I42" s="324"/>
    </row>
    <row r="43" spans="1:10">
      <c r="I43" s="324"/>
    </row>
    <row r="44" spans="1:10">
      <c r="I44" s="324"/>
    </row>
    <row r="45" spans="1:10">
      <c r="I45" s="324"/>
    </row>
    <row r="46" spans="1:10">
      <c r="I46" s="324"/>
    </row>
    <row r="47" spans="1:10">
      <c r="I47" s="324"/>
    </row>
    <row r="48" spans="1:10">
      <c r="I48" s="324"/>
    </row>
    <row r="49" spans="9:9">
      <c r="I49" s="324"/>
    </row>
    <row r="50" spans="9:9">
      <c r="I50" s="324"/>
    </row>
  </sheetData>
  <customSheetViews>
    <customSheetView guid="{1D55C7AE-7141-49C4-A30F-6C6392B50DCD}" showPageBreaks="1" printArea="1">
      <selection activeCell="L31" sqref="L31"/>
      <pageMargins left="0.75" right="0.5" top="1" bottom="0.5" header="0.5" footer="0.5"/>
      <pageSetup orientation="landscape" r:id="rId1"/>
      <headerFooter alignWithMargins="0"/>
    </customSheetView>
    <customSheetView guid="{86B87C0A-EFDF-4254-88E7-074BC0E2C07B}" scale="60" showPageBreaks="1" fitToPage="1" printArea="1" view="pageBreakPreview">
      <selection activeCell="B1" sqref="B1"/>
      <pageMargins left="0.75" right="0.5" top="1" bottom="0.5" header="0.5" footer="0.5"/>
      <pageSetup scale="76" orientation="landscape" r:id="rId2"/>
      <headerFooter alignWithMargins="0"/>
    </customSheetView>
    <customSheetView guid="{A7E55F00-34B3-44FD-BF1E-03333C319021}">
      <selection activeCell="L31" sqref="L31"/>
      <pageMargins left="0.75" right="0.5" top="1" bottom="0.5" header="0.5" footer="0.5"/>
      <pageSetup orientation="landscape" r:id="rId3"/>
      <headerFooter alignWithMargins="0"/>
    </customSheetView>
  </customSheetViews>
  <mergeCells count="3">
    <mergeCell ref="A4:H4"/>
    <mergeCell ref="A5:H5"/>
    <mergeCell ref="I26:I39"/>
  </mergeCells>
  <phoneticPr fontId="23" type="noConversion"/>
  <pageMargins left="0.75" right="0.5" top="1" bottom="0.5" header="0.5" footer="0.5"/>
  <pageSetup scale="96" orientation="landscape" r:id="rId4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92D050"/>
    <pageSetUpPr fitToPage="1"/>
  </sheetPr>
  <dimension ref="A1:G53"/>
  <sheetViews>
    <sheetView view="pageBreakPreview" zoomScale="85" zoomScaleNormal="100" zoomScaleSheetLayoutView="85" workbookViewId="0">
      <selection activeCell="B28" sqref="B28:B40"/>
    </sheetView>
  </sheetViews>
  <sheetFormatPr defaultColWidth="8.85546875" defaultRowHeight="12.75"/>
  <cols>
    <col min="1" max="1" width="60.7109375" style="4" customWidth="1"/>
    <col min="2" max="5" width="11.7109375" style="4" customWidth="1"/>
    <col min="6" max="6" width="18.7109375" style="4" customWidth="1"/>
    <col min="7" max="16384" width="8.85546875" style="4"/>
  </cols>
  <sheetData>
    <row r="1" spans="1:5" ht="18">
      <c r="A1" s="773" t="s">
        <v>5</v>
      </c>
      <c r="B1" s="773"/>
      <c r="C1" s="773"/>
      <c r="D1" s="773"/>
      <c r="E1" s="773"/>
    </row>
    <row r="2" spans="1:5" ht="15.75">
      <c r="A2" s="772" t="s">
        <v>94</v>
      </c>
      <c r="B2" s="772"/>
      <c r="C2" s="772"/>
      <c r="D2" s="772"/>
      <c r="E2" s="772"/>
    </row>
    <row r="3" spans="1:5" ht="15.75">
      <c r="A3" s="772" t="s">
        <v>79</v>
      </c>
      <c r="B3" s="772"/>
      <c r="C3" s="772"/>
      <c r="D3" s="772"/>
      <c r="E3" s="772"/>
    </row>
    <row r="4" spans="1:5" ht="15.75">
      <c r="A4" s="772" t="s">
        <v>856</v>
      </c>
      <c r="B4" s="772"/>
      <c r="C4" s="772"/>
      <c r="D4" s="772"/>
      <c r="E4" s="772"/>
    </row>
    <row r="5" spans="1:5" ht="15.75">
      <c r="A5" s="772" t="s">
        <v>6</v>
      </c>
      <c r="B5" s="772"/>
      <c r="C5" s="772"/>
      <c r="D5" s="772"/>
      <c r="E5" s="772"/>
    </row>
    <row r="7" spans="1:5" ht="12.2" customHeight="1" thickBot="1">
      <c r="B7" s="124" t="s">
        <v>7</v>
      </c>
      <c r="C7" s="124" t="s">
        <v>8</v>
      </c>
      <c r="D7" s="176" t="s">
        <v>9</v>
      </c>
      <c r="E7" s="176" t="s">
        <v>10</v>
      </c>
    </row>
    <row r="8" spans="1:5" ht="12.2" customHeight="1" thickTop="1">
      <c r="A8" s="125"/>
      <c r="B8" s="126" t="s">
        <v>15</v>
      </c>
      <c r="C8" s="126" t="s">
        <v>14</v>
      </c>
      <c r="D8" s="126" t="s">
        <v>15</v>
      </c>
      <c r="E8" s="126" t="s">
        <v>14</v>
      </c>
    </row>
    <row r="9" spans="1:5" ht="12.2" customHeight="1">
      <c r="B9" s="124" t="s">
        <v>19</v>
      </c>
      <c r="C9" s="124" t="s">
        <v>50</v>
      </c>
      <c r="D9" s="124" t="s">
        <v>14</v>
      </c>
      <c r="E9" s="124" t="s">
        <v>51</v>
      </c>
    </row>
    <row r="10" spans="1:5" ht="12.2" customHeight="1" thickBot="1">
      <c r="A10" s="127" t="s">
        <v>95</v>
      </c>
      <c r="B10" s="128" t="s">
        <v>52</v>
      </c>
      <c r="C10" s="128" t="s">
        <v>55</v>
      </c>
      <c r="D10" s="128" t="s">
        <v>52</v>
      </c>
      <c r="E10" s="128" t="s">
        <v>56</v>
      </c>
    </row>
    <row r="11" spans="1:5" ht="12.2" customHeight="1" thickTop="1"/>
    <row r="12" spans="1:5" ht="12.2" customHeight="1">
      <c r="A12" s="21" t="s">
        <v>96</v>
      </c>
      <c r="B12" s="7">
        <v>-1060314</v>
      </c>
      <c r="C12" s="619">
        <v>0.97022330000000001</v>
      </c>
      <c r="D12" s="9">
        <v>-1028741</v>
      </c>
      <c r="E12" s="9">
        <v>-96747</v>
      </c>
    </row>
    <row r="13" spans="1:5" ht="12.2" customHeight="1">
      <c r="B13" s="7"/>
      <c r="C13" s="620"/>
      <c r="D13" s="9"/>
    </row>
    <row r="14" spans="1:5" ht="12.2" customHeight="1">
      <c r="A14" s="21" t="s">
        <v>97</v>
      </c>
      <c r="B14" s="7">
        <v>-14764</v>
      </c>
      <c r="C14" s="619">
        <v>1</v>
      </c>
      <c r="D14" s="9">
        <v>-14764</v>
      </c>
      <c r="E14" s="9">
        <v>-1388</v>
      </c>
    </row>
    <row r="15" spans="1:5" ht="12.2" customHeight="1">
      <c r="A15" s="21"/>
      <c r="B15" s="7"/>
      <c r="C15" s="619"/>
      <c r="D15" s="9"/>
    </row>
    <row r="16" spans="1:5" ht="12.2" customHeight="1">
      <c r="A16" s="531" t="s">
        <v>938</v>
      </c>
      <c r="B16" s="7">
        <v>-8037</v>
      </c>
      <c r="C16" s="619">
        <v>0.9706671</v>
      </c>
      <c r="D16" s="9">
        <v>-7801</v>
      </c>
      <c r="E16" s="9">
        <v>-734</v>
      </c>
    </row>
    <row r="17" spans="1:6" ht="12.2" customHeight="1">
      <c r="B17" s="7"/>
      <c r="C17" s="619"/>
      <c r="D17" s="9"/>
    </row>
    <row r="18" spans="1:6" ht="12.2" customHeight="1">
      <c r="A18" s="21" t="s">
        <v>857</v>
      </c>
      <c r="B18" s="7">
        <v>-4460</v>
      </c>
      <c r="C18" s="619">
        <v>0.97018320000000002</v>
      </c>
      <c r="D18" s="9">
        <v>-4327</v>
      </c>
      <c r="E18" s="9">
        <v>-407</v>
      </c>
    </row>
    <row r="19" spans="1:6" ht="12.2" customHeight="1">
      <c r="A19" s="21"/>
      <c r="B19" s="7"/>
      <c r="C19" s="619"/>
      <c r="D19" s="9"/>
      <c r="E19" s="9"/>
    </row>
    <row r="20" spans="1:6" ht="12.2" customHeight="1">
      <c r="A20" s="613" t="s">
        <v>973</v>
      </c>
      <c r="B20" s="7">
        <v>-2068</v>
      </c>
      <c r="C20" s="619">
        <v>0.99994700000000003</v>
      </c>
      <c r="D20" s="9">
        <v>-2068</v>
      </c>
      <c r="E20" s="9">
        <v>-194</v>
      </c>
    </row>
    <row r="21" spans="1:6" ht="12.2" customHeight="1">
      <c r="B21" s="7"/>
      <c r="C21" s="619"/>
      <c r="D21" s="9"/>
    </row>
    <row r="22" spans="1:6" ht="12.2" customHeight="1">
      <c r="A22" s="21" t="s">
        <v>975</v>
      </c>
      <c r="B22" s="7">
        <v>166377</v>
      </c>
      <c r="C22" s="619">
        <v>0.97022189999999997</v>
      </c>
      <c r="D22" s="9">
        <v>161423</v>
      </c>
      <c r="E22" s="9">
        <v>15181</v>
      </c>
    </row>
    <row r="23" spans="1:6" ht="12.2" customHeight="1">
      <c r="A23" s="21"/>
      <c r="B23" s="7"/>
      <c r="C23" s="619"/>
      <c r="D23" s="9"/>
    </row>
    <row r="24" spans="1:6" ht="12.2" customHeight="1">
      <c r="A24" s="21" t="s">
        <v>976</v>
      </c>
      <c r="B24" s="7">
        <v>-3586</v>
      </c>
      <c r="C24" s="619">
        <v>1</v>
      </c>
      <c r="D24" s="9">
        <v>-3586</v>
      </c>
      <c r="E24" s="9">
        <v>-337</v>
      </c>
    </row>
    <row r="25" spans="1:6" ht="12.2" customHeight="1">
      <c r="B25" s="7"/>
      <c r="C25" s="619"/>
      <c r="D25" s="9"/>
    </row>
    <row r="26" spans="1:6" ht="12.2" customHeight="1">
      <c r="A26" s="531" t="s">
        <v>977</v>
      </c>
      <c r="B26" s="7">
        <v>-11479</v>
      </c>
      <c r="C26" s="619">
        <v>0.96997949999999999</v>
      </c>
      <c r="D26" s="9">
        <v>-11134</v>
      </c>
      <c r="E26" s="9">
        <v>-1047</v>
      </c>
    </row>
    <row r="27" spans="1:6" ht="12.2" customHeight="1">
      <c r="A27" s="21"/>
      <c r="B27" s="7"/>
      <c r="C27" s="619"/>
      <c r="D27" s="9"/>
      <c r="F27" s="524"/>
    </row>
    <row r="28" spans="1:6" ht="12.2" customHeight="1">
      <c r="A28" s="531" t="s">
        <v>1002</v>
      </c>
      <c r="B28" s="7">
        <v>127</v>
      </c>
      <c r="C28" s="619">
        <v>0.97018380000000004</v>
      </c>
      <c r="D28" s="9">
        <v>123</v>
      </c>
      <c r="E28" s="9">
        <v>12</v>
      </c>
      <c r="F28" s="524"/>
    </row>
    <row r="29" spans="1:6" ht="12.2" customHeight="1">
      <c r="A29" s="21"/>
      <c r="B29" s="7"/>
      <c r="C29" s="619"/>
      <c r="D29" s="9"/>
      <c r="E29" s="9"/>
      <c r="F29" s="612"/>
    </row>
    <row r="30" spans="1:6" ht="12.2" customHeight="1">
      <c r="A30" s="618" t="s">
        <v>974</v>
      </c>
      <c r="B30" s="7">
        <v>22</v>
      </c>
      <c r="C30" s="619">
        <v>0.99994559999999999</v>
      </c>
      <c r="D30" s="9">
        <v>22</v>
      </c>
      <c r="E30" s="9">
        <v>2</v>
      </c>
      <c r="F30" s="612"/>
    </row>
    <row r="31" spans="1:6" ht="12.2" customHeight="1">
      <c r="B31" s="7"/>
      <c r="C31" s="619"/>
      <c r="D31" s="9"/>
      <c r="F31" s="524"/>
    </row>
    <row r="32" spans="1:6" ht="12.2" customHeight="1">
      <c r="A32" s="531" t="s">
        <v>1003</v>
      </c>
      <c r="B32" s="7">
        <v>43</v>
      </c>
      <c r="C32" s="623" t="s">
        <v>982</v>
      </c>
      <c r="D32" s="9">
        <v>62</v>
      </c>
      <c r="E32" s="9">
        <v>6</v>
      </c>
      <c r="F32" s="771" t="s">
        <v>1116</v>
      </c>
    </row>
    <row r="33" spans="1:7" ht="12.2" customHeight="1">
      <c r="B33" s="7"/>
      <c r="C33" s="619"/>
      <c r="D33" s="9"/>
      <c r="F33" s="771"/>
      <c r="G33" s="224"/>
    </row>
    <row r="34" spans="1:7" ht="12.2" customHeight="1">
      <c r="A34" s="21" t="s">
        <v>978</v>
      </c>
      <c r="B34" s="7">
        <v>-13021</v>
      </c>
      <c r="C34" s="619">
        <v>0.97026520000000005</v>
      </c>
      <c r="D34" s="9">
        <v>-12634</v>
      </c>
      <c r="E34" s="9">
        <v>-1188</v>
      </c>
      <c r="F34" s="771"/>
      <c r="G34" s="225"/>
    </row>
    <row r="35" spans="1:7" ht="12.2" customHeight="1">
      <c r="B35" s="7"/>
      <c r="C35" s="619"/>
      <c r="D35" s="9"/>
      <c r="F35" s="771"/>
      <c r="G35" s="225"/>
    </row>
    <row r="36" spans="1:7" ht="12.2" customHeight="1">
      <c r="A36" s="21" t="s">
        <v>979</v>
      </c>
      <c r="B36" s="173">
        <v>-312857</v>
      </c>
      <c r="C36" s="619">
        <v>0.97676799999999997</v>
      </c>
      <c r="D36" s="572">
        <v>-305589</v>
      </c>
      <c r="E36" s="572">
        <v>-28739</v>
      </c>
      <c r="F36" s="771"/>
      <c r="G36" s="225"/>
    </row>
    <row r="37" spans="1:7" ht="12.2" customHeight="1">
      <c r="A37" s="21"/>
      <c r="B37" s="173"/>
      <c r="C37" s="619"/>
      <c r="D37" s="572"/>
      <c r="E37" s="572"/>
      <c r="F37" s="771"/>
      <c r="G37" s="225"/>
    </row>
    <row r="38" spans="1:7" ht="12.2" customHeight="1">
      <c r="A38" s="21" t="s">
        <v>980</v>
      </c>
      <c r="B38" s="173">
        <v>-62698</v>
      </c>
      <c r="C38" s="619">
        <v>0.97018950000000004</v>
      </c>
      <c r="D38" s="572">
        <v>-60829</v>
      </c>
      <c r="E38" s="572">
        <v>-5721</v>
      </c>
      <c r="F38" s="771"/>
      <c r="G38" s="225"/>
    </row>
    <row r="39" spans="1:7" ht="12.2" customHeight="1">
      <c r="B39" s="173"/>
      <c r="C39" s="621"/>
      <c r="D39" s="173"/>
      <c r="E39" s="173"/>
      <c r="F39" s="771"/>
      <c r="G39" s="225"/>
    </row>
    <row r="40" spans="1:7">
      <c r="A40" s="19" t="s">
        <v>981</v>
      </c>
      <c r="B40" s="492">
        <v>6122</v>
      </c>
      <c r="C40" s="619">
        <v>0.97373639999999995</v>
      </c>
      <c r="D40" s="492">
        <v>5961</v>
      </c>
      <c r="E40" s="622">
        <v>561</v>
      </c>
      <c r="F40" s="771"/>
      <c r="G40" s="225"/>
    </row>
    <row r="41" spans="1:7">
      <c r="F41" s="771"/>
      <c r="G41" s="225"/>
    </row>
    <row r="42" spans="1:7" ht="13.5" thickBot="1">
      <c r="A42" s="4" t="s">
        <v>101</v>
      </c>
      <c r="B42" s="493">
        <v>-1320593</v>
      </c>
      <c r="D42" s="493">
        <v>-1283882</v>
      </c>
      <c r="E42" s="493">
        <v>-120740</v>
      </c>
      <c r="F42" s="771"/>
    </row>
    <row r="43" spans="1:7" ht="20.100000000000001" customHeight="1" thickTop="1">
      <c r="F43" s="771"/>
    </row>
    <row r="44" spans="1:7">
      <c r="F44" s="771"/>
    </row>
    <row r="45" spans="1:7">
      <c r="F45" s="771"/>
    </row>
    <row r="46" spans="1:7">
      <c r="F46" s="225"/>
    </row>
    <row r="47" spans="1:7">
      <c r="F47" s="225"/>
    </row>
    <row r="48" spans="1:7">
      <c r="F48" s="225"/>
    </row>
    <row r="49" spans="6:6">
      <c r="F49" s="225"/>
    </row>
    <row r="50" spans="6:6">
      <c r="F50" s="225"/>
    </row>
    <row r="51" spans="6:6">
      <c r="F51" s="225"/>
    </row>
    <row r="52" spans="6:6">
      <c r="F52" s="225"/>
    </row>
    <row r="53" spans="6:6">
      <c r="F53" s="225"/>
    </row>
  </sheetData>
  <customSheetViews>
    <customSheetView guid="{1D55C7AE-7141-49C4-A30F-6C6392B50DCD}" showPageBreaks="1" printArea="1">
      <selection activeCell="H13" sqref="H13"/>
      <pageMargins left="0.75" right="0.5" top="1" bottom="0.5" header="0" footer="0"/>
      <pageSetup orientation="landscape" r:id="rId1"/>
      <headerFooter alignWithMargins="0"/>
    </customSheetView>
    <customSheetView guid="{86B87C0A-EFDF-4254-88E7-074BC0E2C07B}" scale="85" showPageBreaks="1" view="pageBreakPreview" topLeftCell="A10">
      <selection activeCell="B1" sqref="B1"/>
      <pageMargins left="0.75" right="0.5" top="1" bottom="0.75" header="0.5" footer="0.5"/>
      <pageSetup scale="75" orientation="landscape" r:id="rId2"/>
      <headerFooter alignWithMargins="0"/>
    </customSheetView>
    <customSheetView guid="{A7E55F00-34B3-44FD-BF1E-03333C319021}">
      <selection activeCell="H13" sqref="H13"/>
      <pageMargins left="0.75" right="0.5" top="1" bottom="0.5" header="0" footer="0"/>
      <pageSetup orientation="landscape" r:id="rId3"/>
      <headerFooter alignWithMargins="0"/>
    </customSheetView>
  </customSheetViews>
  <mergeCells count="6">
    <mergeCell ref="F32:F45"/>
    <mergeCell ref="A5:E5"/>
    <mergeCell ref="A4:E4"/>
    <mergeCell ref="A1:E1"/>
    <mergeCell ref="A2:E2"/>
    <mergeCell ref="A3:E3"/>
  </mergeCells>
  <phoneticPr fontId="23" type="noConversion"/>
  <pageMargins left="0.75" right="0.5" top="1" bottom="0.5" header="0" footer="0"/>
  <pageSetup scale="90" orientation="landscape" r:id="rId4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>
    <tabColor rgb="FF92D050"/>
    <pageSetUpPr fitToPage="1"/>
  </sheetPr>
  <dimension ref="A1:Z79"/>
  <sheetViews>
    <sheetView view="pageBreakPreview" zoomScaleNormal="100" zoomScaleSheetLayoutView="100" workbookViewId="0">
      <selection activeCell="B28" sqref="B28:B40"/>
    </sheetView>
  </sheetViews>
  <sheetFormatPr defaultColWidth="8.85546875" defaultRowHeight="12.75"/>
  <cols>
    <col min="1" max="3" width="1.7109375" style="326" customWidth="1"/>
    <col min="4" max="4" width="38.7109375" style="326" customWidth="1"/>
    <col min="5" max="5" width="11.7109375" style="157" customWidth="1"/>
    <col min="6" max="7" width="8.28515625" style="157" customWidth="1"/>
    <col min="8" max="9" width="9.7109375" style="157" customWidth="1"/>
    <col min="10" max="11" width="8.7109375" style="157" customWidth="1"/>
    <col min="12" max="12" width="17.7109375" style="158" customWidth="1"/>
    <col min="13" max="13" width="8.85546875" style="157" customWidth="1"/>
    <col min="14" max="14" width="21.28515625" style="157" bestFit="1" customWidth="1"/>
    <col min="15" max="16384" width="8.85546875" style="157"/>
  </cols>
  <sheetData>
    <row r="1" spans="1:26" s="145" customFormat="1" ht="18">
      <c r="A1" s="326"/>
      <c r="B1" s="326"/>
      <c r="C1" s="326"/>
      <c r="D1" s="327"/>
      <c r="F1" s="143" t="s">
        <v>5</v>
      </c>
      <c r="G1" s="146"/>
      <c r="H1" s="146"/>
      <c r="I1" s="146"/>
      <c r="J1" s="146"/>
      <c r="K1" s="144"/>
      <c r="L1" s="144"/>
    </row>
    <row r="2" spans="1:26" s="145" customFormat="1" ht="16.5">
      <c r="A2" s="326"/>
      <c r="B2" s="326"/>
      <c r="C2" s="326"/>
      <c r="D2" s="328"/>
      <c r="F2" s="136" t="s">
        <v>102</v>
      </c>
      <c r="G2" s="147"/>
      <c r="H2" s="147"/>
      <c r="I2" s="147"/>
      <c r="J2" s="147"/>
      <c r="K2" s="144"/>
      <c r="L2" s="144"/>
    </row>
    <row r="3" spans="1:26" s="145" customFormat="1" ht="16.5">
      <c r="A3" s="326"/>
      <c r="B3" s="326"/>
      <c r="C3" s="326"/>
      <c r="D3" s="328"/>
      <c r="F3" s="136" t="s">
        <v>858</v>
      </c>
      <c r="G3" s="147"/>
      <c r="H3" s="147"/>
      <c r="I3" s="147"/>
      <c r="J3" s="147"/>
      <c r="K3" s="144"/>
      <c r="L3" s="144"/>
    </row>
    <row r="4" spans="1:26" s="145" customFormat="1" ht="16.5">
      <c r="A4" s="326"/>
      <c r="B4" s="326"/>
      <c r="C4" s="326"/>
      <c r="D4" s="328"/>
      <c r="F4" s="136" t="s">
        <v>6</v>
      </c>
      <c r="G4" s="147"/>
      <c r="H4" s="147"/>
      <c r="I4" s="147"/>
      <c r="J4" s="147"/>
      <c r="K4" s="144"/>
      <c r="L4" s="144"/>
    </row>
    <row r="5" spans="1:26" s="145" customFormat="1" ht="12.75" customHeight="1">
      <c r="A5" s="329"/>
      <c r="B5" s="329"/>
      <c r="C5" s="329"/>
      <c r="D5" s="329"/>
      <c r="E5" s="148"/>
      <c r="F5" s="148"/>
      <c r="G5" s="148"/>
      <c r="H5" s="149"/>
      <c r="I5" s="148"/>
      <c r="J5" s="148"/>
      <c r="K5" s="148"/>
      <c r="L5" s="144"/>
    </row>
    <row r="6" spans="1:26" s="150" customFormat="1">
      <c r="A6" s="337"/>
      <c r="B6" s="338"/>
      <c r="C6" s="338"/>
      <c r="D6" s="330"/>
      <c r="E6" s="142" t="s">
        <v>1005</v>
      </c>
      <c r="F6" s="142" t="s">
        <v>249</v>
      </c>
      <c r="G6" s="142" t="s">
        <v>250</v>
      </c>
      <c r="H6" s="142" t="s">
        <v>251</v>
      </c>
      <c r="I6" s="142" t="s">
        <v>249</v>
      </c>
      <c r="J6" s="142" t="s">
        <v>250</v>
      </c>
      <c r="K6" s="151"/>
      <c r="L6" s="152"/>
    </row>
    <row r="7" spans="1:26" s="150" customFormat="1">
      <c r="A7" s="339" t="s">
        <v>227</v>
      </c>
      <c r="B7" s="340"/>
      <c r="C7" s="340"/>
      <c r="D7" s="331"/>
      <c r="E7" s="153" t="s">
        <v>252</v>
      </c>
      <c r="F7" s="153" t="s">
        <v>253</v>
      </c>
      <c r="G7" s="153" t="s">
        <v>254</v>
      </c>
      <c r="H7" s="153" t="s">
        <v>255</v>
      </c>
      <c r="I7" s="153" t="s">
        <v>256</v>
      </c>
      <c r="J7" s="153" t="s">
        <v>257</v>
      </c>
      <c r="K7" s="154" t="s">
        <v>15</v>
      </c>
      <c r="L7" s="152"/>
    </row>
    <row r="8" spans="1:26" ht="11.1" customHeight="1">
      <c r="A8" s="341"/>
      <c r="B8" s="342"/>
      <c r="C8" s="342"/>
      <c r="D8" s="332"/>
      <c r="E8" s="155"/>
      <c r="F8" s="155"/>
      <c r="G8" s="155"/>
      <c r="H8" s="155"/>
      <c r="I8" s="155"/>
      <c r="J8" s="155"/>
      <c r="K8" s="156"/>
    </row>
    <row r="9" spans="1:26">
      <c r="A9" s="343" t="s">
        <v>258</v>
      </c>
      <c r="D9" s="332"/>
      <c r="E9" s="155">
        <v>101252</v>
      </c>
      <c r="F9" s="155">
        <v>345902</v>
      </c>
      <c r="G9" s="155">
        <v>468604</v>
      </c>
      <c r="H9" s="155">
        <v>-281257</v>
      </c>
      <c r="I9" s="155">
        <v>-199833</v>
      </c>
      <c r="J9" s="155">
        <v>-277170</v>
      </c>
      <c r="K9" s="159">
        <v>157498</v>
      </c>
      <c r="L9" s="160"/>
      <c r="M9" s="161"/>
      <c r="N9" s="494"/>
      <c r="O9" s="494"/>
      <c r="P9" s="494"/>
      <c r="Q9" s="494"/>
      <c r="R9" s="494"/>
      <c r="S9" s="494"/>
      <c r="T9" s="494"/>
      <c r="U9" s="494"/>
      <c r="V9" s="494"/>
      <c r="W9" s="494"/>
      <c r="X9" s="494"/>
      <c r="Y9" s="494"/>
      <c r="Z9" s="495"/>
    </row>
    <row r="10" spans="1:26" ht="11.1" customHeight="1">
      <c r="A10" s="344"/>
      <c r="B10" s="345"/>
      <c r="C10" s="345"/>
      <c r="D10" s="332"/>
      <c r="E10" s="155"/>
      <c r="F10" s="155"/>
      <c r="G10" s="155"/>
      <c r="H10" s="155"/>
      <c r="I10" s="155"/>
      <c r="J10" s="155"/>
      <c r="K10" s="159"/>
      <c r="L10" s="160"/>
      <c r="M10" s="161"/>
      <c r="N10" s="494"/>
      <c r="O10" s="494"/>
      <c r="P10" s="494"/>
      <c r="Q10" s="494"/>
      <c r="R10" s="494"/>
      <c r="S10" s="494"/>
      <c r="T10" s="494"/>
      <c r="U10" s="494"/>
      <c r="V10" s="494"/>
      <c r="W10" s="494"/>
      <c r="X10" s="494"/>
      <c r="Y10" s="494"/>
      <c r="Z10" s="495"/>
    </row>
    <row r="11" spans="1:26">
      <c r="A11" s="344"/>
      <c r="B11" s="346" t="s">
        <v>401</v>
      </c>
      <c r="C11" s="345"/>
      <c r="D11" s="332"/>
      <c r="E11" s="155"/>
      <c r="F11" s="155"/>
      <c r="G11" s="155"/>
      <c r="H11" s="155"/>
      <c r="I11" s="155"/>
      <c r="J11" s="155"/>
      <c r="K11" s="159"/>
      <c r="L11" s="160"/>
      <c r="M11" s="161"/>
      <c r="N11" s="494"/>
      <c r="O11" s="494"/>
      <c r="P11" s="494"/>
      <c r="Q11" s="494"/>
      <c r="R11" s="494"/>
      <c r="S11" s="494"/>
      <c r="T11" s="494"/>
      <c r="U11" s="494"/>
      <c r="V11" s="494"/>
      <c r="W11" s="494"/>
      <c r="X11" s="494"/>
      <c r="Y11" s="494"/>
      <c r="Z11" s="495"/>
    </row>
    <row r="12" spans="1:26" ht="11.1" customHeight="1">
      <c r="A12" s="344"/>
      <c r="B12" s="345"/>
      <c r="C12" s="345"/>
      <c r="D12" s="332"/>
      <c r="E12" s="155"/>
      <c r="F12" s="155"/>
      <c r="G12" s="155"/>
      <c r="H12" s="155"/>
      <c r="I12" s="155"/>
      <c r="J12" s="155"/>
      <c r="K12" s="159"/>
      <c r="L12" s="160"/>
      <c r="M12" s="161"/>
      <c r="N12" s="494"/>
      <c r="O12" s="494"/>
      <c r="P12" s="494"/>
      <c r="Q12" s="494"/>
      <c r="R12" s="494"/>
      <c r="S12" s="494"/>
      <c r="T12" s="494"/>
      <c r="U12" s="494"/>
      <c r="V12" s="494"/>
      <c r="W12" s="494"/>
      <c r="X12" s="494"/>
      <c r="Y12" s="494"/>
      <c r="Z12" s="495"/>
    </row>
    <row r="13" spans="1:26">
      <c r="A13" s="344"/>
      <c r="B13" s="345"/>
      <c r="C13" s="347" t="s">
        <v>402</v>
      </c>
      <c r="D13" s="332"/>
      <c r="E13" s="155"/>
      <c r="F13" s="155"/>
      <c r="G13" s="155"/>
      <c r="H13" s="155"/>
      <c r="I13" s="155"/>
      <c r="J13" s="155"/>
      <c r="K13" s="159"/>
      <c r="L13" s="160"/>
      <c r="M13" s="161"/>
      <c r="N13" s="494"/>
      <c r="O13" s="494"/>
      <c r="P13" s="494"/>
      <c r="Q13" s="494"/>
      <c r="R13" s="494"/>
      <c r="S13" s="494"/>
      <c r="T13" s="494"/>
      <c r="U13" s="494"/>
      <c r="V13" s="494"/>
      <c r="W13" s="494"/>
      <c r="X13" s="494"/>
      <c r="Y13" s="494"/>
      <c r="Z13" s="495"/>
    </row>
    <row r="14" spans="1:26">
      <c r="A14" s="348"/>
      <c r="B14" s="345"/>
      <c r="C14" s="345"/>
      <c r="D14" s="332" t="s">
        <v>98</v>
      </c>
      <c r="E14" s="155">
        <v>22726</v>
      </c>
      <c r="F14" s="155"/>
      <c r="G14" s="155"/>
      <c r="H14" s="155">
        <v>-22726</v>
      </c>
      <c r="I14" s="155"/>
      <c r="J14" s="155"/>
      <c r="K14" s="159">
        <v>0</v>
      </c>
      <c r="N14" s="494"/>
      <c r="O14" s="494"/>
      <c r="P14" s="494"/>
      <c r="Q14" s="494"/>
      <c r="R14" s="494"/>
      <c r="S14" s="494"/>
      <c r="T14" s="494"/>
      <c r="U14" s="494"/>
      <c r="V14" s="494"/>
      <c r="W14" s="494"/>
      <c r="X14" s="494"/>
      <c r="Y14" s="494"/>
      <c r="Z14" s="495"/>
    </row>
    <row r="15" spans="1:26">
      <c r="A15" s="348"/>
      <c r="B15" s="349"/>
      <c r="C15" s="349"/>
      <c r="D15" s="332" t="s">
        <v>235</v>
      </c>
      <c r="E15" s="155">
        <v>2598</v>
      </c>
      <c r="F15" s="155"/>
      <c r="G15" s="155"/>
      <c r="H15" s="155"/>
      <c r="I15" s="155"/>
      <c r="J15" s="155">
        <v>-2598</v>
      </c>
      <c r="K15" s="159">
        <v>0</v>
      </c>
      <c r="N15" s="494"/>
      <c r="O15" s="494"/>
      <c r="P15" s="494"/>
      <c r="Q15" s="494"/>
      <c r="R15" s="494"/>
      <c r="S15" s="494"/>
      <c r="T15" s="494"/>
      <c r="U15" s="494"/>
      <c r="V15" s="494"/>
      <c r="W15" s="494"/>
      <c r="X15" s="494"/>
      <c r="Y15" s="494"/>
      <c r="Z15" s="495"/>
    </row>
    <row r="16" spans="1:26">
      <c r="A16" s="348"/>
      <c r="B16" s="345"/>
      <c r="C16" s="345"/>
      <c r="D16" s="332" t="s">
        <v>99</v>
      </c>
      <c r="E16" s="155"/>
      <c r="F16" s="155">
        <v>38</v>
      </c>
      <c r="G16" s="155"/>
      <c r="H16" s="155"/>
      <c r="I16" s="155"/>
      <c r="J16" s="155"/>
      <c r="K16" s="159">
        <v>38</v>
      </c>
      <c r="N16" s="494"/>
      <c r="O16" s="494"/>
      <c r="P16" s="494"/>
      <c r="Q16" s="494"/>
      <c r="R16" s="494"/>
      <c r="S16" s="494"/>
      <c r="T16" s="494"/>
      <c r="U16" s="494"/>
      <c r="V16" s="494"/>
      <c r="W16" s="494"/>
      <c r="X16" s="494"/>
      <c r="Y16" s="494"/>
      <c r="Z16" s="495"/>
    </row>
    <row r="17" spans="1:26">
      <c r="A17" s="348"/>
      <c r="B17" s="345"/>
      <c r="C17" s="345"/>
      <c r="D17" s="332" t="s">
        <v>100</v>
      </c>
      <c r="E17" s="155"/>
      <c r="F17" s="155">
        <v>25</v>
      </c>
      <c r="G17" s="42"/>
      <c r="H17" s="155"/>
      <c r="I17" s="155"/>
      <c r="J17" s="155"/>
      <c r="K17" s="159">
        <v>25</v>
      </c>
      <c r="N17" s="494"/>
      <c r="O17" s="494"/>
      <c r="P17" s="494"/>
      <c r="Q17" s="494"/>
      <c r="R17" s="119"/>
      <c r="S17" s="494"/>
      <c r="T17" s="494"/>
      <c r="U17" s="494"/>
      <c r="V17" s="494"/>
      <c r="W17" s="494"/>
      <c r="X17" s="494"/>
      <c r="Y17" s="494"/>
      <c r="Z17" s="495"/>
    </row>
    <row r="18" spans="1:26" ht="11.1" customHeight="1">
      <c r="A18" s="344"/>
      <c r="B18" s="345"/>
      <c r="C18" s="345"/>
      <c r="D18" s="332"/>
      <c r="E18" s="155"/>
      <c r="F18" s="155"/>
      <c r="G18" s="155"/>
      <c r="H18" s="155"/>
      <c r="I18" s="155"/>
      <c r="J18" s="155"/>
      <c r="K18" s="159"/>
      <c r="L18" s="160"/>
      <c r="M18" s="161"/>
      <c r="N18" s="494"/>
      <c r="O18" s="494"/>
      <c r="P18" s="494"/>
      <c r="Q18" s="494"/>
      <c r="R18" s="494"/>
      <c r="S18" s="494"/>
      <c r="T18" s="494"/>
      <c r="U18" s="494"/>
      <c r="V18" s="494"/>
      <c r="W18" s="494"/>
      <c r="X18" s="494"/>
      <c r="Y18" s="494"/>
      <c r="Z18" s="495"/>
    </row>
    <row r="19" spans="1:26">
      <c r="A19" s="344"/>
      <c r="B19" s="345"/>
      <c r="C19" s="347" t="s">
        <v>403</v>
      </c>
      <c r="D19" s="332"/>
      <c r="E19" s="155"/>
      <c r="F19" s="155"/>
      <c r="G19" s="155"/>
      <c r="H19" s="155"/>
      <c r="I19" s="155"/>
      <c r="J19" s="155"/>
      <c r="K19" s="159"/>
      <c r="L19" s="160"/>
      <c r="M19" s="161"/>
      <c r="N19" s="494"/>
      <c r="O19" s="494"/>
      <c r="P19" s="494"/>
      <c r="Q19" s="494"/>
      <c r="R19" s="494"/>
      <c r="S19" s="494"/>
      <c r="T19" s="494"/>
      <c r="U19" s="494"/>
      <c r="V19" s="494"/>
      <c r="W19" s="494"/>
      <c r="X19" s="494"/>
      <c r="Y19" s="494"/>
      <c r="Z19" s="495"/>
    </row>
    <row r="20" spans="1:26">
      <c r="A20" s="348"/>
      <c r="B20" s="345"/>
      <c r="C20" s="345"/>
      <c r="D20" s="332" t="s">
        <v>949</v>
      </c>
      <c r="E20" s="155"/>
      <c r="F20" s="155">
        <v>2466</v>
      </c>
      <c r="G20" s="155"/>
      <c r="H20" s="155"/>
      <c r="I20" s="155"/>
      <c r="J20" s="155"/>
      <c r="K20" s="159">
        <v>2466</v>
      </c>
      <c r="N20" s="494"/>
      <c r="O20" s="494"/>
      <c r="P20" s="494"/>
      <c r="Q20" s="494"/>
      <c r="R20" s="494"/>
      <c r="S20" s="494"/>
      <c r="T20" s="494"/>
      <c r="U20" s="494"/>
      <c r="V20" s="494"/>
      <c r="W20" s="494"/>
      <c r="X20" s="494"/>
      <c r="Y20" s="494"/>
      <c r="Z20" s="495"/>
    </row>
    <row r="21" spans="1:26">
      <c r="A21" s="348"/>
      <c r="B21" s="345"/>
      <c r="C21" s="345"/>
      <c r="D21" s="332" t="s">
        <v>404</v>
      </c>
      <c r="E21" s="155"/>
      <c r="F21" s="155">
        <v>6783</v>
      </c>
      <c r="G21" s="155">
        <v>624</v>
      </c>
      <c r="H21" s="155"/>
      <c r="I21" s="155"/>
      <c r="J21" s="155"/>
      <c r="K21" s="159">
        <v>7407</v>
      </c>
      <c r="N21" s="494"/>
      <c r="O21" s="494"/>
      <c r="P21" s="494"/>
      <c r="Q21" s="494"/>
      <c r="R21" s="494"/>
      <c r="S21" s="494"/>
      <c r="T21" s="494"/>
      <c r="U21" s="494"/>
      <c r="V21" s="494"/>
      <c r="W21" s="494"/>
      <c r="X21" s="494"/>
      <c r="Y21" s="494"/>
      <c r="Z21" s="495"/>
    </row>
    <row r="22" spans="1:26" s="158" customFormat="1">
      <c r="A22" s="348"/>
      <c r="B22" s="350"/>
      <c r="C22" s="350"/>
      <c r="D22" s="333" t="s">
        <v>405</v>
      </c>
      <c r="E22" s="162"/>
      <c r="F22" s="162"/>
      <c r="G22" s="162"/>
      <c r="H22" s="162"/>
      <c r="I22" s="162"/>
      <c r="J22" s="162">
        <v>-204</v>
      </c>
      <c r="K22" s="159">
        <v>-204</v>
      </c>
      <c r="M22" s="157"/>
      <c r="N22" s="494"/>
      <c r="O22" s="494"/>
      <c r="P22" s="494"/>
      <c r="Q22" s="494"/>
      <c r="R22" s="494"/>
      <c r="S22" s="494"/>
      <c r="T22" s="494"/>
      <c r="U22" s="494"/>
      <c r="V22" s="494"/>
      <c r="W22" s="494"/>
      <c r="X22" s="494"/>
      <c r="Y22" s="494"/>
      <c r="Z22" s="495"/>
    </row>
    <row r="23" spans="1:26" ht="11.1" customHeight="1">
      <c r="A23" s="344"/>
      <c r="B23" s="345"/>
      <c r="C23" s="345"/>
      <c r="D23" s="332"/>
      <c r="E23" s="155"/>
      <c r="F23" s="155"/>
      <c r="G23" s="155"/>
      <c r="H23" s="155"/>
      <c r="I23" s="155"/>
      <c r="J23" s="155"/>
      <c r="K23" s="159"/>
      <c r="L23" s="160"/>
      <c r="M23" s="161"/>
      <c r="N23" s="494"/>
      <c r="O23" s="494"/>
      <c r="P23" s="494"/>
      <c r="Q23" s="494"/>
      <c r="R23" s="494"/>
      <c r="S23" s="494"/>
      <c r="T23" s="494"/>
      <c r="U23" s="494"/>
      <c r="V23" s="494"/>
      <c r="W23" s="494"/>
      <c r="X23" s="494"/>
      <c r="Y23" s="494"/>
      <c r="Z23" s="495"/>
    </row>
    <row r="24" spans="1:26">
      <c r="A24" s="344"/>
      <c r="B24" s="345"/>
      <c r="C24" s="347" t="s">
        <v>406</v>
      </c>
      <c r="D24" s="332"/>
      <c r="E24" s="155"/>
      <c r="F24" s="155"/>
      <c r="G24" s="155"/>
      <c r="H24" s="155"/>
      <c r="I24" s="155"/>
      <c r="J24" s="155"/>
      <c r="K24" s="159"/>
      <c r="L24" s="160"/>
      <c r="M24" s="161"/>
      <c r="N24" s="494"/>
      <c r="O24" s="494"/>
      <c r="P24" s="494"/>
      <c r="Q24" s="494"/>
      <c r="R24" s="494"/>
      <c r="S24" s="494"/>
      <c r="T24" s="494"/>
      <c r="U24" s="494"/>
      <c r="V24" s="494"/>
      <c r="W24" s="494"/>
      <c r="X24" s="494"/>
      <c r="Y24" s="494"/>
      <c r="Z24" s="495"/>
    </row>
    <row r="25" spans="1:26">
      <c r="A25" s="348"/>
      <c r="B25" s="345"/>
      <c r="C25" s="345"/>
      <c r="D25" s="332" t="s">
        <v>407</v>
      </c>
      <c r="E25" s="155">
        <v>2455</v>
      </c>
      <c r="F25" s="155"/>
      <c r="G25" s="155">
        <v>154167</v>
      </c>
      <c r="H25" s="155">
        <v>-154167</v>
      </c>
      <c r="I25" s="155"/>
      <c r="J25" s="155">
        <v>-2455</v>
      </c>
      <c r="K25" s="159">
        <v>0</v>
      </c>
      <c r="N25" s="494"/>
      <c r="O25" s="494"/>
      <c r="P25" s="494"/>
      <c r="Q25" s="494"/>
      <c r="R25" s="494"/>
      <c r="S25" s="494"/>
      <c r="T25" s="494"/>
      <c r="U25" s="494"/>
      <c r="V25" s="494"/>
      <c r="W25" s="494"/>
      <c r="X25" s="494"/>
      <c r="Y25" s="494"/>
      <c r="Z25" s="495"/>
    </row>
    <row r="26" spans="1:26" ht="12.75" customHeight="1">
      <c r="A26" s="348"/>
      <c r="B26" s="345"/>
      <c r="C26" s="345"/>
      <c r="D26" s="332" t="s">
        <v>408</v>
      </c>
      <c r="E26" s="155"/>
      <c r="F26" s="155"/>
      <c r="G26" s="155">
        <v>191514</v>
      </c>
      <c r="H26" s="155"/>
      <c r="I26" s="155"/>
      <c r="J26" s="155">
        <v>-191514</v>
      </c>
      <c r="K26" s="159">
        <v>0</v>
      </c>
      <c r="N26" s="494"/>
      <c r="O26" s="494"/>
      <c r="P26" s="494"/>
      <c r="Q26" s="494"/>
      <c r="R26" s="494"/>
      <c r="S26" s="494"/>
      <c r="T26" s="494"/>
      <c r="U26" s="494"/>
      <c r="V26" s="494"/>
      <c r="W26" s="494"/>
      <c r="X26" s="494"/>
      <c r="Y26" s="494"/>
      <c r="Z26" s="495"/>
    </row>
    <row r="27" spans="1:26" ht="12.75" customHeight="1">
      <c r="A27" s="348"/>
      <c r="B27" s="345"/>
      <c r="C27" s="345"/>
      <c r="D27" s="332" t="s">
        <v>409</v>
      </c>
      <c r="E27" s="155"/>
      <c r="F27" s="155"/>
      <c r="G27" s="155">
        <v>27112</v>
      </c>
      <c r="H27" s="155"/>
      <c r="I27" s="155">
        <v>-27112</v>
      </c>
      <c r="J27" s="155"/>
      <c r="K27" s="159">
        <v>0</v>
      </c>
      <c r="L27" s="774" t="s">
        <v>1117</v>
      </c>
      <c r="N27" s="494"/>
      <c r="O27" s="494"/>
      <c r="P27" s="494"/>
      <c r="Q27" s="494"/>
      <c r="R27" s="494"/>
      <c r="S27" s="494"/>
      <c r="T27" s="494"/>
      <c r="U27" s="494"/>
      <c r="V27" s="494"/>
      <c r="W27" s="494"/>
      <c r="X27" s="494"/>
      <c r="Y27" s="494"/>
      <c r="Z27" s="495"/>
    </row>
    <row r="28" spans="1:26">
      <c r="A28" s="348"/>
      <c r="B28" s="349"/>
      <c r="C28" s="349"/>
      <c r="D28" s="332" t="s">
        <v>1004</v>
      </c>
      <c r="E28" s="155"/>
      <c r="F28" s="155"/>
      <c r="G28" s="155"/>
      <c r="H28" s="155">
        <v>2750</v>
      </c>
      <c r="I28" s="155"/>
      <c r="J28" s="155"/>
      <c r="K28" s="159">
        <v>2750</v>
      </c>
      <c r="L28" s="774"/>
      <c r="N28" s="494"/>
      <c r="O28" s="494"/>
      <c r="P28" s="494"/>
      <c r="Q28" s="494"/>
      <c r="R28" s="494"/>
      <c r="S28" s="494"/>
      <c r="T28" s="494"/>
      <c r="U28" s="494"/>
      <c r="V28" s="494"/>
      <c r="W28" s="494"/>
      <c r="X28" s="494"/>
      <c r="Y28" s="494"/>
      <c r="Z28" s="495"/>
    </row>
    <row r="29" spans="1:26">
      <c r="A29" s="348"/>
      <c r="B29" s="345"/>
      <c r="C29" s="345"/>
      <c r="D29" s="332" t="s">
        <v>398</v>
      </c>
      <c r="E29" s="155"/>
      <c r="F29" s="155"/>
      <c r="G29" s="155">
        <v>5382</v>
      </c>
      <c r="H29" s="155">
        <v>-16055</v>
      </c>
      <c r="I29" s="155"/>
      <c r="J29" s="155">
        <v>-14326</v>
      </c>
      <c r="K29" s="159">
        <v>-24999</v>
      </c>
      <c r="L29" s="774"/>
      <c r="M29" s="225"/>
      <c r="N29" s="494"/>
      <c r="O29" s="494"/>
      <c r="P29" s="494"/>
      <c r="Q29" s="494"/>
      <c r="R29" s="494"/>
      <c r="S29" s="494"/>
      <c r="T29" s="494"/>
      <c r="U29" s="494"/>
      <c r="V29" s="494"/>
      <c r="W29" s="494"/>
      <c r="X29" s="494"/>
      <c r="Y29" s="494"/>
      <c r="Z29" s="495"/>
    </row>
    <row r="30" spans="1:26">
      <c r="A30" s="348"/>
      <c r="B30" s="345"/>
      <c r="C30" s="345"/>
      <c r="D30" s="332" t="s">
        <v>983</v>
      </c>
      <c r="E30" s="155"/>
      <c r="F30" s="155"/>
      <c r="G30" s="155">
        <v>5149</v>
      </c>
      <c r="H30" s="155"/>
      <c r="I30" s="155"/>
      <c r="J30" s="155"/>
      <c r="K30" s="159">
        <v>5149</v>
      </c>
      <c r="L30" s="774"/>
      <c r="M30" s="225"/>
      <c r="N30" s="494"/>
      <c r="O30" s="494"/>
      <c r="P30" s="494"/>
      <c r="Q30" s="494"/>
      <c r="R30" s="494"/>
      <c r="S30" s="494"/>
      <c r="T30" s="494"/>
      <c r="U30" s="494"/>
      <c r="V30" s="494"/>
      <c r="W30" s="494"/>
      <c r="X30" s="494"/>
      <c r="Y30" s="494"/>
      <c r="Z30" s="495"/>
    </row>
    <row r="31" spans="1:26">
      <c r="A31" s="348"/>
      <c r="B31" s="349"/>
      <c r="C31" s="349"/>
      <c r="D31" s="332" t="s">
        <v>139</v>
      </c>
      <c r="E31" s="166"/>
      <c r="F31" s="166"/>
      <c r="G31" s="166">
        <v>1246</v>
      </c>
      <c r="H31" s="166"/>
      <c r="I31" s="166"/>
      <c r="J31" s="166"/>
      <c r="K31" s="167">
        <v>1246</v>
      </c>
      <c r="L31" s="774"/>
      <c r="M31" s="225"/>
      <c r="N31" s="494"/>
      <c r="O31" s="494"/>
      <c r="P31" s="494"/>
      <c r="Q31" s="494"/>
      <c r="R31" s="494"/>
      <c r="S31" s="494"/>
      <c r="T31" s="494"/>
      <c r="U31" s="494"/>
      <c r="V31" s="494"/>
      <c r="W31" s="494"/>
      <c r="X31" s="494"/>
      <c r="Y31" s="494"/>
      <c r="Z31" s="495"/>
    </row>
    <row r="32" spans="1:26" ht="11.1" customHeight="1">
      <c r="A32" s="344"/>
      <c r="B32" s="345"/>
      <c r="C32" s="345"/>
      <c r="D32" s="332"/>
      <c r="E32" s="155"/>
      <c r="F32" s="155"/>
      <c r="G32" s="155"/>
      <c r="H32" s="155"/>
      <c r="I32" s="155"/>
      <c r="J32" s="155"/>
      <c r="K32" s="159"/>
      <c r="L32" s="774"/>
      <c r="M32" s="225"/>
      <c r="N32" s="494"/>
      <c r="O32" s="494"/>
      <c r="P32" s="494"/>
      <c r="Q32" s="494"/>
      <c r="R32" s="494"/>
      <c r="S32" s="494"/>
      <c r="T32" s="494"/>
      <c r="U32" s="494"/>
      <c r="V32" s="494"/>
      <c r="W32" s="494"/>
      <c r="X32" s="494"/>
      <c r="Y32" s="494"/>
      <c r="Z32" s="495"/>
    </row>
    <row r="33" spans="1:26">
      <c r="A33" s="348"/>
      <c r="B33" s="351" t="s">
        <v>410</v>
      </c>
      <c r="C33" s="351"/>
      <c r="D33" s="332"/>
      <c r="E33" s="166">
        <v>27779</v>
      </c>
      <c r="F33" s="166">
        <v>9312</v>
      </c>
      <c r="G33" s="166">
        <v>385194</v>
      </c>
      <c r="H33" s="166">
        <v>-190198</v>
      </c>
      <c r="I33" s="166">
        <v>-27112</v>
      </c>
      <c r="J33" s="166">
        <v>-211097</v>
      </c>
      <c r="K33" s="166">
        <v>-6122</v>
      </c>
      <c r="L33" s="774"/>
      <c r="M33" s="225"/>
      <c r="N33" s="494"/>
      <c r="O33" s="494"/>
      <c r="P33" s="494"/>
      <c r="Q33" s="494"/>
      <c r="R33" s="494"/>
      <c r="S33" s="494"/>
      <c r="T33" s="494"/>
      <c r="U33" s="494"/>
      <c r="V33" s="494"/>
      <c r="W33" s="494"/>
      <c r="X33" s="494"/>
      <c r="Y33" s="494"/>
      <c r="Z33" s="494"/>
    </row>
    <row r="34" spans="1:26" ht="11.1" customHeight="1">
      <c r="A34" s="348"/>
      <c r="B34" s="349"/>
      <c r="C34" s="349"/>
      <c r="D34" s="332"/>
      <c r="E34" s="162"/>
      <c r="F34" s="162"/>
      <c r="G34" s="162"/>
      <c r="H34" s="162"/>
      <c r="I34" s="162"/>
      <c r="J34" s="162"/>
      <c r="K34" s="164"/>
      <c r="L34" s="774"/>
      <c r="M34" s="225"/>
      <c r="N34" s="494"/>
      <c r="O34" s="494"/>
      <c r="P34" s="494"/>
      <c r="Q34" s="494"/>
      <c r="R34" s="494"/>
      <c r="S34" s="494"/>
      <c r="T34" s="494"/>
      <c r="U34" s="494"/>
      <c r="V34" s="494"/>
      <c r="W34" s="494"/>
      <c r="X34" s="494"/>
      <c r="Y34" s="494"/>
      <c r="Z34" s="495"/>
    </row>
    <row r="35" spans="1:26">
      <c r="A35" s="348"/>
      <c r="B35" s="345"/>
      <c r="C35" s="345"/>
      <c r="D35" s="334" t="s">
        <v>259</v>
      </c>
      <c r="E35" s="162">
        <v>73473</v>
      </c>
      <c r="F35" s="162">
        <v>336590</v>
      </c>
      <c r="G35" s="162">
        <v>83410</v>
      </c>
      <c r="H35" s="162">
        <v>-91059</v>
      </c>
      <c r="I35" s="162">
        <v>-172721</v>
      </c>
      <c r="J35" s="162">
        <v>-66073</v>
      </c>
      <c r="K35" s="162">
        <v>163620</v>
      </c>
      <c r="L35" s="774"/>
      <c r="M35" s="225"/>
      <c r="N35" s="494"/>
      <c r="O35" s="494"/>
      <c r="P35" s="494"/>
      <c r="Q35" s="494"/>
      <c r="R35" s="494"/>
      <c r="S35" s="494"/>
      <c r="T35" s="494"/>
      <c r="U35" s="494"/>
      <c r="V35" s="494"/>
      <c r="W35" s="494"/>
      <c r="X35" s="494"/>
      <c r="Y35" s="494"/>
      <c r="Z35" s="494"/>
    </row>
    <row r="36" spans="1:26">
      <c r="A36" s="348"/>
      <c r="B36" s="345"/>
      <c r="C36" s="345"/>
      <c r="D36" s="334"/>
      <c r="E36" s="162"/>
      <c r="F36" s="162"/>
      <c r="G36" s="162"/>
      <c r="H36" s="162"/>
      <c r="I36" s="162"/>
      <c r="J36" s="162"/>
      <c r="K36" s="162"/>
      <c r="L36" s="774"/>
      <c r="M36" s="225"/>
      <c r="N36" s="494"/>
      <c r="O36" s="494"/>
      <c r="P36" s="494"/>
      <c r="Q36" s="494"/>
      <c r="R36" s="494"/>
      <c r="S36" s="494"/>
      <c r="T36" s="494"/>
      <c r="U36" s="494"/>
      <c r="V36" s="494"/>
      <c r="W36" s="494"/>
      <c r="X36" s="494"/>
      <c r="Y36" s="494"/>
      <c r="Z36" s="494"/>
    </row>
    <row r="37" spans="1:26">
      <c r="A37" s="348"/>
      <c r="B37" s="347" t="s">
        <v>411</v>
      </c>
      <c r="C37" s="345"/>
      <c r="D37" s="334"/>
      <c r="E37" s="166">
        <v>0</v>
      </c>
      <c r="F37" s="166">
        <v>13761</v>
      </c>
      <c r="G37" s="166">
        <v>1881</v>
      </c>
      <c r="H37" s="166">
        <v>-1471</v>
      </c>
      <c r="I37" s="166">
        <v>-4157</v>
      </c>
      <c r="J37" s="166">
        <v>-1590</v>
      </c>
      <c r="K37" s="624">
        <v>8424</v>
      </c>
      <c r="L37" s="774"/>
      <c r="M37" s="225"/>
      <c r="N37" s="494"/>
      <c r="O37" s="494"/>
      <c r="P37" s="494"/>
      <c r="Q37" s="494"/>
      <c r="R37" s="494"/>
      <c r="S37" s="494"/>
      <c r="T37" s="494"/>
      <c r="U37" s="494"/>
      <c r="V37" s="494"/>
      <c r="W37" s="494"/>
      <c r="X37" s="494"/>
      <c r="Y37" s="494"/>
      <c r="Z37" s="495"/>
    </row>
    <row r="38" spans="1:26" ht="11.1" customHeight="1">
      <c r="A38" s="348"/>
      <c r="B38" s="345"/>
      <c r="C38" s="345"/>
      <c r="D38" s="334"/>
      <c r="L38" s="774"/>
      <c r="M38" s="225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</row>
    <row r="39" spans="1:26" ht="13.5" thickBot="1">
      <c r="A39" s="348"/>
      <c r="B39" s="345"/>
      <c r="C39" s="345"/>
      <c r="D39" s="334" t="s">
        <v>860</v>
      </c>
      <c r="E39" s="310">
        <v>73473</v>
      </c>
      <c r="F39" s="310">
        <v>322829</v>
      </c>
      <c r="G39" s="310">
        <v>81529</v>
      </c>
      <c r="H39" s="310">
        <v>-89588</v>
      </c>
      <c r="I39" s="310">
        <v>-168564</v>
      </c>
      <c r="J39" s="310">
        <v>-64483</v>
      </c>
      <c r="K39" s="310">
        <v>155196</v>
      </c>
      <c r="L39" s="774"/>
      <c r="M39" s="225"/>
      <c r="N39" s="494"/>
      <c r="O39" s="494"/>
      <c r="P39" s="494"/>
      <c r="Q39" s="494"/>
      <c r="R39" s="494"/>
      <c r="S39" s="494"/>
      <c r="T39" s="494"/>
      <c r="U39" s="494"/>
      <c r="V39" s="494"/>
      <c r="W39" s="494"/>
      <c r="X39" s="494"/>
      <c r="Y39" s="494"/>
      <c r="Z39" s="494"/>
    </row>
    <row r="40" spans="1:26" ht="13.5" thickTop="1">
      <c r="A40" s="348"/>
      <c r="B40" s="345"/>
      <c r="C40" s="345"/>
      <c r="D40" s="334"/>
      <c r="E40" s="162"/>
      <c r="F40" s="162"/>
      <c r="G40" s="162"/>
      <c r="H40" s="162"/>
      <c r="I40" s="162"/>
      <c r="J40" s="162"/>
      <c r="K40" s="162"/>
      <c r="L40" s="774"/>
      <c r="M40" s="225"/>
    </row>
    <row r="41" spans="1:26">
      <c r="A41" s="348"/>
      <c r="B41" s="345"/>
      <c r="C41" s="345"/>
      <c r="D41" s="334"/>
      <c r="E41" s="162"/>
      <c r="F41" s="162"/>
      <c r="G41" s="162"/>
      <c r="H41" s="162"/>
      <c r="I41" s="162"/>
      <c r="J41" s="162"/>
      <c r="K41" s="162"/>
      <c r="L41" s="774"/>
      <c r="M41" s="225"/>
    </row>
    <row r="42" spans="1:26">
      <c r="A42" s="348"/>
      <c r="B42" s="342"/>
      <c r="C42" s="342"/>
      <c r="D42" s="332"/>
      <c r="E42" s="168"/>
      <c r="F42" s="168"/>
      <c r="G42" s="168"/>
      <c r="H42" s="168"/>
      <c r="I42" s="168"/>
      <c r="J42" s="168"/>
      <c r="K42" s="156"/>
      <c r="L42" s="325"/>
      <c r="M42" s="225"/>
    </row>
    <row r="43" spans="1:26">
      <c r="A43" s="348"/>
      <c r="B43" s="342"/>
      <c r="C43" s="342"/>
      <c r="D43" s="332"/>
      <c r="E43" s="168"/>
      <c r="F43" s="168"/>
      <c r="G43" s="168"/>
      <c r="H43" s="168"/>
      <c r="I43" s="168"/>
      <c r="J43" s="168"/>
      <c r="K43" s="156"/>
      <c r="L43" s="325"/>
      <c r="M43" s="225"/>
    </row>
    <row r="44" spans="1:26">
      <c r="A44" s="348"/>
      <c r="B44" s="342"/>
      <c r="C44" s="342"/>
      <c r="E44" s="168"/>
      <c r="F44" s="168"/>
      <c r="G44" s="168"/>
      <c r="H44" s="168"/>
      <c r="I44" s="168"/>
      <c r="J44" s="168"/>
      <c r="K44" s="156"/>
      <c r="L44" s="325"/>
      <c r="M44" s="225"/>
    </row>
    <row r="45" spans="1:26">
      <c r="A45" s="348"/>
      <c r="B45" s="342"/>
      <c r="C45" s="342"/>
      <c r="D45" s="332"/>
      <c r="E45" s="168"/>
      <c r="F45" s="168"/>
      <c r="G45" s="168"/>
      <c r="H45" s="168"/>
      <c r="I45" s="168"/>
      <c r="J45" s="168"/>
      <c r="K45" s="156"/>
      <c r="L45" s="325"/>
      <c r="M45" s="233"/>
    </row>
    <row r="46" spans="1:26">
      <c r="A46" s="348"/>
      <c r="B46" s="342"/>
      <c r="C46" s="342"/>
      <c r="D46" s="332"/>
      <c r="E46" s="168"/>
      <c r="F46" s="168"/>
      <c r="G46" s="168"/>
      <c r="H46" s="168"/>
      <c r="I46" s="168"/>
      <c r="J46" s="168"/>
      <c r="K46" s="156"/>
      <c r="L46" s="325"/>
      <c r="M46" s="233"/>
    </row>
    <row r="47" spans="1:26">
      <c r="A47" s="348"/>
      <c r="B47" s="342"/>
      <c r="C47" s="342"/>
      <c r="D47" s="332"/>
      <c r="E47" s="168"/>
      <c r="F47" s="168"/>
      <c r="G47" s="168"/>
      <c r="H47" s="168"/>
      <c r="I47" s="168"/>
      <c r="J47" s="168"/>
      <c r="K47" s="156"/>
      <c r="L47" s="325"/>
      <c r="M47" s="161"/>
    </row>
    <row r="48" spans="1:26" s="158" customFormat="1">
      <c r="A48" s="335"/>
      <c r="B48" s="335"/>
      <c r="C48" s="335"/>
      <c r="D48" s="335"/>
      <c r="K48" s="165"/>
      <c r="L48" s="325"/>
    </row>
    <row r="49" spans="1:12" s="158" customFormat="1">
      <c r="A49" s="352"/>
      <c r="B49" s="335"/>
      <c r="C49" s="335"/>
      <c r="D49" s="336"/>
      <c r="E49" s="170"/>
      <c r="F49" s="170"/>
      <c r="I49" s="169"/>
      <c r="K49" s="165"/>
      <c r="L49" s="325"/>
    </row>
    <row r="50" spans="1:12">
      <c r="G50" s="163"/>
      <c r="L50" s="225"/>
    </row>
    <row r="51" spans="1:12">
      <c r="G51" s="42"/>
      <c r="L51" s="225"/>
    </row>
    <row r="52" spans="1:12">
      <c r="G52" s="42"/>
      <c r="L52" s="225"/>
    </row>
    <row r="53" spans="1:12">
      <c r="G53" s="42"/>
      <c r="L53" s="225"/>
    </row>
    <row r="54" spans="1:12">
      <c r="G54" s="42"/>
      <c r="L54" s="225"/>
    </row>
    <row r="55" spans="1:12">
      <c r="G55" s="42"/>
      <c r="L55" s="225"/>
    </row>
    <row r="56" spans="1:12">
      <c r="G56" s="42"/>
      <c r="L56" s="225"/>
    </row>
    <row r="57" spans="1:12">
      <c r="G57" s="42"/>
      <c r="L57" s="225"/>
    </row>
    <row r="58" spans="1:12">
      <c r="G58" s="42"/>
    </row>
    <row r="59" spans="1:12">
      <c r="G59" s="42"/>
    </row>
    <row r="60" spans="1:12">
      <c r="G60" s="42"/>
    </row>
    <row r="61" spans="1:12">
      <c r="G61" s="42"/>
    </row>
    <row r="62" spans="1:12">
      <c r="G62" s="42"/>
    </row>
    <row r="63" spans="1:12">
      <c r="G63" s="42"/>
    </row>
    <row r="64" spans="1:12">
      <c r="G64" s="42"/>
    </row>
    <row r="65" spans="6:7">
      <c r="G65" s="42"/>
    </row>
    <row r="66" spans="6:7">
      <c r="G66" s="42"/>
    </row>
    <row r="67" spans="6:7">
      <c r="F67" s="42"/>
      <c r="G67" s="42"/>
    </row>
    <row r="68" spans="6:7">
      <c r="F68" s="42"/>
      <c r="G68" s="42"/>
    </row>
    <row r="69" spans="6:7">
      <c r="F69" s="42"/>
      <c r="G69" s="42"/>
    </row>
    <row r="70" spans="6:7">
      <c r="F70" s="42"/>
      <c r="G70" s="42"/>
    </row>
    <row r="71" spans="6:7">
      <c r="F71" s="42"/>
      <c r="G71" s="42"/>
    </row>
    <row r="72" spans="6:7">
      <c r="F72" s="42"/>
      <c r="G72" s="42"/>
    </row>
    <row r="73" spans="6:7">
      <c r="G73" s="42"/>
    </row>
    <row r="74" spans="6:7">
      <c r="G74" s="42"/>
    </row>
    <row r="75" spans="6:7">
      <c r="G75" s="42"/>
    </row>
    <row r="76" spans="6:7">
      <c r="G76" s="42"/>
    </row>
    <row r="77" spans="6:7">
      <c r="G77" s="42"/>
    </row>
    <row r="78" spans="6:7">
      <c r="G78" s="42"/>
    </row>
    <row r="79" spans="6:7">
      <c r="G79" s="163"/>
    </row>
  </sheetData>
  <customSheetViews>
    <customSheetView guid="{1D55C7AE-7141-49C4-A30F-6C6392B50DCD}" showPageBreaks="1" printArea="1">
      <selection activeCell="N12" sqref="N12"/>
      <rowBreaks count="2" manualBreakCount="2">
        <brk id="48" max="19" man="1"/>
        <brk id="55" max="19" man="1"/>
      </rowBreaks>
      <pageMargins left="0.75" right="0.5" top="1" bottom="0.5" header="0" footer="0"/>
      <pageSetup orientation="landscape" r:id="rId1"/>
      <headerFooter alignWithMargins="0"/>
    </customSheetView>
    <customSheetView guid="{86B87C0A-EFDF-4254-88E7-074BC0E2C07B}" scale="60" showPageBreaks="1" printArea="1" view="pageBreakPreview">
      <selection activeCell="B1" sqref="B1"/>
      <rowBreaks count="2" manualBreakCount="2">
        <brk id="49" max="19" man="1"/>
        <brk id="56" max="19" man="1"/>
      </rowBreaks>
      <pageMargins left="1" right="0.5" top="0.75" bottom="0.75" header="0.5" footer="0.5"/>
      <pageSetup scale="73" orientation="landscape" r:id="rId2"/>
      <headerFooter alignWithMargins="0"/>
    </customSheetView>
    <customSheetView guid="{A7E55F00-34B3-44FD-BF1E-03333C319021}">
      <selection activeCell="N12" sqref="N12"/>
      <rowBreaks count="2" manualBreakCount="2">
        <brk id="48" max="19" man="1"/>
        <brk id="55" max="19" man="1"/>
      </rowBreaks>
      <pageMargins left="0.75" right="0.5" top="1" bottom="0.5" header="0" footer="0"/>
      <pageSetup orientation="landscape" r:id="rId3"/>
      <headerFooter alignWithMargins="0"/>
    </customSheetView>
  </customSheetViews>
  <mergeCells count="1">
    <mergeCell ref="L27:L41"/>
  </mergeCells>
  <phoneticPr fontId="23" type="noConversion"/>
  <pageMargins left="0.75" right="0.5" top="1" bottom="0.5" header="0" footer="0"/>
  <pageSetup scale="95" orientation="landscape" cellComments="asDisplayed" r:id="rId4"/>
  <headerFooter alignWithMargins="0"/>
  <rowBreaks count="2" manualBreakCount="2">
    <brk id="49" max="19" man="1"/>
    <brk id="56" max="19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50"/>
    <pageSetUpPr fitToPage="1"/>
  </sheetPr>
  <dimension ref="A1:K59"/>
  <sheetViews>
    <sheetView zoomScale="85" zoomScaleNormal="85" workbookViewId="0">
      <selection activeCell="B28" sqref="B28:B40"/>
    </sheetView>
  </sheetViews>
  <sheetFormatPr defaultColWidth="8.85546875" defaultRowHeight="12.75"/>
  <cols>
    <col min="1" max="1" width="29.85546875" style="236" customWidth="1"/>
    <col min="2" max="2" width="1.5703125" style="236" customWidth="1"/>
    <col min="3" max="3" width="2.140625" style="236" customWidth="1"/>
    <col min="4" max="4" width="13.5703125" style="236" customWidth="1"/>
    <col min="5" max="5" width="15.140625" style="236" customWidth="1"/>
    <col min="6" max="6" width="10.5703125" style="236" customWidth="1"/>
    <col min="7" max="7" width="10.85546875" style="236" customWidth="1"/>
    <col min="8" max="8" width="11.85546875" style="236" customWidth="1"/>
    <col min="9" max="9" width="13.28515625" style="236" customWidth="1"/>
    <col min="10" max="10" width="12.7109375" style="236" customWidth="1"/>
    <col min="11" max="16384" width="8.85546875" style="236"/>
  </cols>
  <sheetData>
    <row r="1" spans="1:11" ht="16.5">
      <c r="A1" s="19"/>
      <c r="B1" s="19"/>
      <c r="C1" s="19"/>
      <c r="D1" s="19"/>
      <c r="E1" s="19"/>
      <c r="F1" s="19"/>
      <c r="G1" s="11" t="s">
        <v>2</v>
      </c>
    </row>
    <row r="2" spans="1:11" ht="16.5">
      <c r="G2" s="11" t="s">
        <v>1118</v>
      </c>
    </row>
    <row r="3" spans="1:11" ht="16.5">
      <c r="G3" s="11" t="s">
        <v>3</v>
      </c>
    </row>
    <row r="4" spans="1:11" ht="16.5">
      <c r="G4" s="11" t="s">
        <v>1104</v>
      </c>
    </row>
    <row r="5" spans="1:11" ht="16.5">
      <c r="G5" s="11" t="s">
        <v>563</v>
      </c>
    </row>
    <row r="6" spans="1:11" ht="16.5">
      <c r="G6" s="11" t="s">
        <v>247</v>
      </c>
    </row>
    <row r="7" spans="1:11" ht="16.5">
      <c r="G7" s="11" t="s">
        <v>4</v>
      </c>
    </row>
    <row r="8" spans="1:11">
      <c r="A8" s="22" t="s">
        <v>5</v>
      </c>
      <c r="B8" s="23"/>
      <c r="C8" s="23"/>
      <c r="D8" s="23"/>
      <c r="E8" s="23"/>
      <c r="F8" s="23"/>
      <c r="G8" s="23"/>
      <c r="H8" s="23"/>
      <c r="I8" s="23"/>
      <c r="J8" s="3"/>
    </row>
    <row r="9" spans="1:11">
      <c r="A9" s="24" t="s">
        <v>44</v>
      </c>
      <c r="B9" s="23"/>
      <c r="C9" s="23"/>
      <c r="D9" s="23"/>
      <c r="E9" s="23"/>
      <c r="F9" s="23"/>
      <c r="G9" s="23"/>
      <c r="H9" s="23"/>
      <c r="I9" s="23"/>
      <c r="J9" s="3"/>
    </row>
    <row r="10" spans="1:11">
      <c r="A10" s="129" t="s">
        <v>837</v>
      </c>
      <c r="B10" s="23"/>
      <c r="C10" s="23"/>
      <c r="D10" s="23"/>
      <c r="E10" s="23"/>
      <c r="F10" s="23"/>
      <c r="G10" s="23"/>
      <c r="H10" s="23"/>
      <c r="I10" s="23"/>
      <c r="J10" s="3"/>
    </row>
    <row r="11" spans="1:11">
      <c r="A11" s="24" t="s">
        <v>6</v>
      </c>
      <c r="B11" s="23"/>
      <c r="C11" s="23"/>
      <c r="D11" s="23"/>
      <c r="E11" s="23"/>
      <c r="F11" s="23"/>
      <c r="G11" s="23"/>
      <c r="H11" s="23"/>
      <c r="I11" s="23"/>
      <c r="J11" s="3"/>
    </row>
    <row r="12" spans="1:11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spans="1:11">
      <c r="A13" s="3"/>
      <c r="B13" s="3"/>
      <c r="C13" s="3"/>
      <c r="D13" s="3"/>
      <c r="E13" s="3"/>
      <c r="F13" s="3"/>
      <c r="G13" s="3"/>
      <c r="H13" s="3"/>
      <c r="I13" s="3"/>
      <c r="J13" s="3"/>
    </row>
    <row r="14" spans="1:11" ht="13.5" thickBot="1">
      <c r="A14" s="3"/>
      <c r="B14" s="3"/>
      <c r="C14" s="3"/>
      <c r="D14" s="23" t="s">
        <v>7</v>
      </c>
      <c r="E14" s="23" t="s">
        <v>8</v>
      </c>
      <c r="F14" s="3"/>
      <c r="G14" s="25" t="s">
        <v>9</v>
      </c>
      <c r="H14" s="25" t="s">
        <v>10</v>
      </c>
      <c r="I14" s="25" t="s">
        <v>11</v>
      </c>
      <c r="J14" s="25" t="s">
        <v>12</v>
      </c>
      <c r="K14" s="25"/>
    </row>
    <row r="15" spans="1:11" ht="13.5" thickTop="1">
      <c r="A15" s="26"/>
      <c r="B15" s="26"/>
      <c r="C15" s="26"/>
      <c r="D15" s="27"/>
      <c r="E15" s="27"/>
      <c r="F15" s="26"/>
      <c r="G15" s="27"/>
      <c r="H15" s="27"/>
      <c r="I15" s="27"/>
      <c r="J15" s="27" t="s">
        <v>14</v>
      </c>
    </row>
    <row r="16" spans="1:11">
      <c r="A16" s="3"/>
      <c r="B16" s="3"/>
      <c r="C16" s="3"/>
      <c r="D16" s="23" t="s">
        <v>15</v>
      </c>
      <c r="E16" s="23" t="s">
        <v>16</v>
      </c>
      <c r="F16" s="28" t="s">
        <v>17</v>
      </c>
      <c r="G16" s="23" t="s">
        <v>18</v>
      </c>
      <c r="H16" s="23" t="s">
        <v>19</v>
      </c>
      <c r="I16" s="23" t="s">
        <v>14</v>
      </c>
      <c r="J16" s="23" t="s">
        <v>20</v>
      </c>
    </row>
    <row r="17" spans="1:11" ht="13.5" thickBot="1">
      <c r="A17" s="29" t="s">
        <v>21</v>
      </c>
      <c r="B17" s="29"/>
      <c r="C17" s="29"/>
      <c r="D17" s="30" t="s">
        <v>19</v>
      </c>
      <c r="E17" s="30" t="s">
        <v>22</v>
      </c>
      <c r="F17" s="31" t="s">
        <v>23</v>
      </c>
      <c r="G17" s="30" t="s">
        <v>24</v>
      </c>
      <c r="H17" s="30" t="s">
        <v>20</v>
      </c>
      <c r="I17" s="30" t="s">
        <v>25</v>
      </c>
      <c r="J17" s="30" t="s">
        <v>26</v>
      </c>
    </row>
    <row r="18" spans="1:11" ht="13.5" thickTop="1">
      <c r="A18" s="3"/>
      <c r="B18" s="3"/>
      <c r="C18" s="3"/>
      <c r="D18" s="3"/>
      <c r="E18" s="3"/>
      <c r="F18" s="3"/>
      <c r="G18" s="3"/>
      <c r="H18" s="25"/>
      <c r="I18" s="3"/>
      <c r="J18" s="3"/>
    </row>
    <row r="19" spans="1:11">
      <c r="A19" s="32" t="s">
        <v>27</v>
      </c>
      <c r="B19" s="23"/>
      <c r="C19" s="3"/>
      <c r="D19" s="3"/>
      <c r="E19" s="3"/>
      <c r="F19" s="3"/>
      <c r="G19" s="3"/>
      <c r="H19" s="3"/>
      <c r="I19" s="3"/>
      <c r="J19" s="3"/>
    </row>
    <row r="20" spans="1:11">
      <c r="A20" s="3"/>
      <c r="B20" s="3"/>
      <c r="C20" s="3"/>
      <c r="D20" s="3"/>
      <c r="E20" s="3"/>
      <c r="F20" s="3"/>
      <c r="G20" s="3"/>
      <c r="H20" s="3"/>
      <c r="I20" s="3"/>
      <c r="J20" s="3"/>
    </row>
    <row r="21" spans="1:11">
      <c r="A21" s="3" t="s">
        <v>28</v>
      </c>
      <c r="B21" s="3"/>
      <c r="C21" s="3"/>
      <c r="D21" s="1">
        <v>1503274</v>
      </c>
      <c r="E21" s="1">
        <v>-926938</v>
      </c>
      <c r="F21" s="312" t="s">
        <v>956</v>
      </c>
      <c r="G21" s="1">
        <v>-58261</v>
      </c>
      <c r="H21" s="1">
        <v>518075</v>
      </c>
      <c r="I21" s="2">
        <v>0.97595909999999997</v>
      </c>
      <c r="J21" s="1">
        <v>505620</v>
      </c>
    </row>
    <row r="22" spans="1:11">
      <c r="A22" s="3"/>
      <c r="B22" s="3"/>
      <c r="C22" s="3"/>
      <c r="D22" s="1"/>
      <c r="E22" s="1"/>
      <c r="F22" s="313"/>
      <c r="G22" s="1"/>
      <c r="H22" s="1"/>
      <c r="I22" s="2"/>
      <c r="J22" s="1"/>
    </row>
    <row r="23" spans="1:11">
      <c r="A23" s="3" t="s">
        <v>29</v>
      </c>
      <c r="B23" s="3"/>
      <c r="C23" s="3"/>
      <c r="D23" s="1">
        <v>69171</v>
      </c>
      <c r="E23" s="1">
        <v>-42247</v>
      </c>
      <c r="F23" s="314" t="s">
        <v>11</v>
      </c>
      <c r="G23" s="1">
        <v>0</v>
      </c>
      <c r="H23" s="1">
        <v>26924</v>
      </c>
      <c r="I23" s="2">
        <v>0.85540780000000005</v>
      </c>
      <c r="J23" s="1">
        <v>23031</v>
      </c>
    </row>
    <row r="24" spans="1:11">
      <c r="A24" s="3"/>
      <c r="B24" s="3"/>
      <c r="C24" s="3"/>
      <c r="D24" s="1"/>
      <c r="E24" s="1"/>
      <c r="F24" s="28"/>
      <c r="G24" s="1"/>
      <c r="H24" s="1"/>
      <c r="I24" s="2"/>
      <c r="J24" s="1"/>
    </row>
    <row r="25" spans="1:11">
      <c r="A25" s="33" t="s">
        <v>30</v>
      </c>
      <c r="B25" s="3"/>
      <c r="C25" s="3"/>
      <c r="D25" s="34">
        <v>1572445</v>
      </c>
      <c r="E25" s="34">
        <v>-969185</v>
      </c>
      <c r="F25" s="28"/>
      <c r="G25" s="34">
        <v>-58261</v>
      </c>
      <c r="H25" s="34">
        <v>544999</v>
      </c>
      <c r="I25" s="2">
        <v>0.97000359999999997</v>
      </c>
      <c r="J25" s="34">
        <v>528651</v>
      </c>
    </row>
    <row r="26" spans="1:11">
      <c r="A26" s="276"/>
      <c r="B26" s="35"/>
      <c r="C26" s="35"/>
      <c r="D26" s="277"/>
      <c r="E26" s="277"/>
      <c r="F26" s="315"/>
      <c r="G26" s="277"/>
      <c r="H26" s="277"/>
      <c r="I26" s="576"/>
      <c r="J26" s="577"/>
      <c r="K26" s="44"/>
    </row>
    <row r="27" spans="1:11">
      <c r="A27" s="32" t="s">
        <v>31</v>
      </c>
      <c r="B27" s="23"/>
      <c r="C27" s="3"/>
      <c r="D27" s="1"/>
      <c r="E27" s="1"/>
      <c r="F27" s="28"/>
      <c r="G27" s="1"/>
      <c r="H27" s="1"/>
      <c r="I27" s="2"/>
      <c r="J27" s="1"/>
    </row>
    <row r="28" spans="1:11">
      <c r="A28" s="3"/>
      <c r="B28" s="3"/>
      <c r="C28" s="3"/>
      <c r="D28" s="1"/>
      <c r="E28" s="1"/>
      <c r="F28" s="28"/>
      <c r="G28" s="1"/>
      <c r="H28" s="1"/>
      <c r="I28" s="2"/>
      <c r="J28" s="1"/>
    </row>
    <row r="29" spans="1:11">
      <c r="A29" s="3" t="s">
        <v>947</v>
      </c>
      <c r="B29" s="3"/>
      <c r="C29" s="3"/>
      <c r="D29" s="1"/>
      <c r="E29" s="1"/>
      <c r="F29" s="28"/>
      <c r="G29" s="1"/>
      <c r="H29" s="1"/>
      <c r="I29" s="2"/>
      <c r="J29" s="1"/>
    </row>
    <row r="30" spans="1:11">
      <c r="A30" s="3" t="s">
        <v>32</v>
      </c>
      <c r="B30" s="3"/>
      <c r="C30" s="3"/>
      <c r="D30" s="1">
        <v>650274</v>
      </c>
      <c r="E30" s="1">
        <v>-650274</v>
      </c>
      <c r="F30" s="316" t="s">
        <v>957</v>
      </c>
      <c r="G30" s="1"/>
      <c r="H30" s="1"/>
      <c r="I30" s="2"/>
      <c r="J30" s="1"/>
    </row>
    <row r="31" spans="1:11">
      <c r="A31" s="3" t="s">
        <v>33</v>
      </c>
      <c r="B31" s="3"/>
      <c r="C31" s="3"/>
      <c r="D31" s="1">
        <v>65247</v>
      </c>
      <c r="E31" s="1">
        <v>-65247</v>
      </c>
      <c r="F31" s="317" t="s">
        <v>958</v>
      </c>
      <c r="G31" s="1"/>
      <c r="H31" s="1"/>
      <c r="I31" s="2"/>
      <c r="J31" s="1"/>
    </row>
    <row r="32" spans="1:11">
      <c r="A32" s="3" t="s">
        <v>34</v>
      </c>
      <c r="B32" s="3"/>
      <c r="C32" s="3"/>
      <c r="D32" s="1">
        <v>23520</v>
      </c>
      <c r="E32" s="1">
        <v>-23520</v>
      </c>
      <c r="F32" s="318" t="s">
        <v>391</v>
      </c>
      <c r="G32" s="1"/>
      <c r="H32" s="1"/>
      <c r="I32" s="2"/>
      <c r="J32" s="1"/>
    </row>
    <row r="33" spans="1:10">
      <c r="A33" s="3" t="s">
        <v>36</v>
      </c>
      <c r="B33" s="3"/>
      <c r="C33" s="3"/>
      <c r="D33" s="1">
        <v>29077</v>
      </c>
      <c r="E33" s="1">
        <v>-29077</v>
      </c>
      <c r="F33" s="318" t="s">
        <v>236</v>
      </c>
      <c r="G33" s="1"/>
      <c r="H33" s="1"/>
      <c r="I33" s="2"/>
      <c r="J33" s="1"/>
    </row>
    <row r="34" spans="1:10">
      <c r="A34" s="3" t="s">
        <v>948</v>
      </c>
      <c r="B34" s="3"/>
      <c r="C34" s="3"/>
      <c r="D34" s="1">
        <v>305462</v>
      </c>
      <c r="E34" s="1">
        <v>3146</v>
      </c>
      <c r="F34" s="317" t="s">
        <v>959</v>
      </c>
      <c r="G34" s="1">
        <v>-12692</v>
      </c>
      <c r="H34" s="1">
        <v>295916</v>
      </c>
      <c r="I34" s="2">
        <v>0.98068029999999995</v>
      </c>
      <c r="J34" s="1">
        <v>290199</v>
      </c>
    </row>
    <row r="35" spans="1:10">
      <c r="A35" s="3"/>
      <c r="B35" s="3"/>
      <c r="C35" s="3"/>
      <c r="D35" s="1"/>
      <c r="E35" s="1"/>
      <c r="F35" s="317"/>
      <c r="G35" s="1"/>
      <c r="H35" s="1"/>
      <c r="I35" s="2"/>
      <c r="J35" s="1"/>
    </row>
    <row r="36" spans="1:10">
      <c r="A36" s="3" t="s">
        <v>37</v>
      </c>
      <c r="B36" s="3"/>
      <c r="C36" s="3"/>
      <c r="D36" s="1">
        <v>156353</v>
      </c>
      <c r="E36" s="1">
        <v>-41951</v>
      </c>
      <c r="F36" s="317" t="s">
        <v>960</v>
      </c>
      <c r="G36" s="1">
        <v>-7975</v>
      </c>
      <c r="H36" s="1">
        <v>106427</v>
      </c>
      <c r="I36" s="2">
        <v>0.9819407</v>
      </c>
      <c r="J36" s="1">
        <v>104505</v>
      </c>
    </row>
    <row r="37" spans="1:10">
      <c r="A37" s="3"/>
      <c r="B37" s="3"/>
      <c r="C37" s="3"/>
      <c r="D37" s="1"/>
      <c r="E37" s="1"/>
      <c r="F37" s="317"/>
      <c r="G37" s="1"/>
      <c r="H37" s="1"/>
      <c r="I37" s="2"/>
      <c r="J37" s="1"/>
    </row>
    <row r="38" spans="1:10">
      <c r="A38" s="3" t="s">
        <v>909</v>
      </c>
      <c r="B38" s="3"/>
      <c r="C38" s="3"/>
      <c r="D38" s="1">
        <v>-1224</v>
      </c>
      <c r="E38" s="1"/>
      <c r="F38" s="317"/>
      <c r="G38" s="1">
        <v>330</v>
      </c>
      <c r="H38" s="1">
        <v>-894</v>
      </c>
      <c r="I38" s="2">
        <v>0.9821029</v>
      </c>
      <c r="J38" s="1">
        <v>-878</v>
      </c>
    </row>
    <row r="39" spans="1:10">
      <c r="A39" s="3"/>
      <c r="B39" s="3"/>
      <c r="C39" s="3"/>
      <c r="D39" s="1"/>
      <c r="E39" s="1"/>
      <c r="F39" s="317"/>
      <c r="G39" s="1"/>
      <c r="H39" s="1"/>
      <c r="I39" s="2"/>
      <c r="J39" s="1"/>
    </row>
    <row r="40" spans="1:10">
      <c r="A40" s="3" t="s">
        <v>38</v>
      </c>
      <c r="B40" s="3"/>
      <c r="C40" s="3"/>
      <c r="D40" s="1">
        <v>111773</v>
      </c>
      <c r="E40" s="1">
        <v>-78032</v>
      </c>
      <c r="F40" s="317" t="s">
        <v>864</v>
      </c>
      <c r="G40" s="1">
        <v>-1119</v>
      </c>
      <c r="H40" s="1">
        <v>32622</v>
      </c>
      <c r="I40" s="2">
        <v>0.97838879999999995</v>
      </c>
      <c r="J40" s="1">
        <v>31917</v>
      </c>
    </row>
    <row r="41" spans="1:10">
      <c r="A41" s="3"/>
      <c r="B41" s="3"/>
      <c r="C41" s="3"/>
      <c r="D41" s="1"/>
      <c r="E41" s="1" t="s">
        <v>836</v>
      </c>
      <c r="F41" s="317"/>
      <c r="G41" s="1"/>
      <c r="H41" s="1"/>
      <c r="I41" s="2"/>
      <c r="J41" s="1"/>
    </row>
    <row r="42" spans="1:10">
      <c r="A42" s="3" t="s">
        <v>39</v>
      </c>
      <c r="B42" s="3"/>
      <c r="C42" s="3"/>
      <c r="D42" s="1"/>
      <c r="E42" s="1"/>
      <c r="F42" s="317"/>
      <c r="G42" s="1"/>
      <c r="H42" s="1"/>
      <c r="I42" s="2"/>
      <c r="J42" s="1"/>
    </row>
    <row r="43" spans="1:10">
      <c r="A43" s="3" t="s">
        <v>40</v>
      </c>
      <c r="B43" s="3"/>
      <c r="C43" s="3"/>
      <c r="D43" s="1">
        <v>46880</v>
      </c>
      <c r="E43" s="1">
        <v>-21921</v>
      </c>
      <c r="F43" s="317" t="s">
        <v>865</v>
      </c>
      <c r="G43" s="1">
        <v>-8526</v>
      </c>
      <c r="H43" s="1">
        <v>16433</v>
      </c>
      <c r="I43" s="2">
        <v>0.90382649999999998</v>
      </c>
      <c r="J43" s="1">
        <v>14852</v>
      </c>
    </row>
    <row r="44" spans="1:10">
      <c r="A44" s="3"/>
      <c r="B44" s="3"/>
      <c r="C44" s="3"/>
      <c r="D44" s="1"/>
      <c r="E44" s="1"/>
      <c r="F44" s="317"/>
      <c r="G44" s="1"/>
      <c r="H44" s="1"/>
      <c r="I44" s="2"/>
      <c r="J44" s="1"/>
    </row>
    <row r="45" spans="1:10">
      <c r="A45" s="3" t="s">
        <v>41</v>
      </c>
      <c r="B45" s="3"/>
      <c r="C45" s="3"/>
      <c r="D45" s="1">
        <v>1934</v>
      </c>
      <c r="E45" s="1">
        <v>-3646</v>
      </c>
      <c r="F45" s="319" t="s">
        <v>865</v>
      </c>
      <c r="G45" s="1">
        <v>-354</v>
      </c>
      <c r="H45" s="1">
        <v>-2066</v>
      </c>
      <c r="I45" s="2">
        <v>0.90382649999999998</v>
      </c>
      <c r="J45" s="1">
        <v>-1867</v>
      </c>
    </row>
    <row r="46" spans="1:10">
      <c r="A46" s="3"/>
      <c r="B46" s="3"/>
      <c r="C46" s="3"/>
      <c r="D46" s="1"/>
      <c r="E46" s="1"/>
      <c r="F46" s="28"/>
      <c r="G46" s="1"/>
      <c r="H46" s="1"/>
      <c r="I46" s="2"/>
      <c r="J46" s="1"/>
    </row>
    <row r="47" spans="1:10">
      <c r="A47" s="3" t="s">
        <v>42</v>
      </c>
      <c r="B47" s="3"/>
      <c r="C47" s="3"/>
      <c r="D47" s="1"/>
      <c r="E47" s="1"/>
      <c r="F47" s="3"/>
      <c r="G47" s="1"/>
      <c r="H47" s="1"/>
      <c r="I47" s="2"/>
      <c r="J47" s="1"/>
    </row>
    <row r="48" spans="1:10">
      <c r="A48" s="3" t="s">
        <v>40</v>
      </c>
      <c r="B48" s="3"/>
      <c r="C48" s="3"/>
      <c r="D48" s="1">
        <v>10764</v>
      </c>
      <c r="E48" s="1"/>
      <c r="F48" s="3"/>
      <c r="G48" s="1">
        <v>-1958</v>
      </c>
      <c r="H48" s="1">
        <v>8806</v>
      </c>
      <c r="I48" s="2">
        <v>0.90382649999999998</v>
      </c>
      <c r="J48" s="1">
        <v>7959</v>
      </c>
    </row>
    <row r="49" spans="1:11">
      <c r="A49" s="3"/>
      <c r="B49" s="3"/>
      <c r="C49" s="3"/>
      <c r="D49" s="1"/>
      <c r="E49" s="1"/>
      <c r="F49" s="3"/>
      <c r="G49" s="1"/>
      <c r="H49" s="1"/>
      <c r="I49" s="2"/>
      <c r="J49" s="1"/>
    </row>
    <row r="50" spans="1:11">
      <c r="A50" s="3" t="s">
        <v>41</v>
      </c>
      <c r="B50" s="3"/>
      <c r="C50" s="3"/>
      <c r="D50" s="1">
        <v>7590</v>
      </c>
      <c r="E50" s="1"/>
      <c r="F50" s="3"/>
      <c r="G50" s="1">
        <v>-1389</v>
      </c>
      <c r="H50" s="1">
        <v>6201</v>
      </c>
      <c r="I50" s="2">
        <v>0.90382649999999998</v>
      </c>
      <c r="J50" s="1">
        <v>5605</v>
      </c>
    </row>
    <row r="51" spans="1:11">
      <c r="A51" s="3"/>
      <c r="B51" s="3"/>
      <c r="C51" s="3"/>
      <c r="D51" s="1"/>
      <c r="E51" s="1"/>
      <c r="F51" s="3"/>
      <c r="G51" s="1"/>
      <c r="H51" s="1"/>
      <c r="I51" s="2"/>
      <c r="J51" s="1"/>
    </row>
    <row r="52" spans="1:11">
      <c r="A52" s="3" t="s">
        <v>43</v>
      </c>
      <c r="B52" s="3"/>
      <c r="C52" s="3"/>
      <c r="D52" s="34">
        <v>1407650</v>
      </c>
      <c r="E52" s="34">
        <v>-910522</v>
      </c>
      <c r="F52" s="3"/>
      <c r="G52" s="34">
        <v>-33683</v>
      </c>
      <c r="H52" s="34">
        <v>463445</v>
      </c>
      <c r="I52" s="2"/>
      <c r="J52" s="34">
        <v>452292</v>
      </c>
    </row>
    <row r="53" spans="1:11" s="281" customFormat="1">
      <c r="A53" s="278"/>
      <c r="B53" s="278"/>
      <c r="C53" s="278"/>
      <c r="D53" s="279"/>
      <c r="E53" s="279"/>
      <c r="F53" s="278"/>
      <c r="G53" s="279"/>
      <c r="H53" s="279"/>
      <c r="I53" s="578"/>
      <c r="J53" s="279"/>
      <c r="K53" s="280"/>
    </row>
    <row r="54" spans="1:11" ht="13.5" thickBot="1">
      <c r="A54" s="23" t="s">
        <v>44</v>
      </c>
      <c r="B54" s="23"/>
      <c r="C54" s="3"/>
      <c r="D54" s="36">
        <v>164795</v>
      </c>
      <c r="E54" s="36">
        <v>-58663</v>
      </c>
      <c r="F54" s="3"/>
      <c r="G54" s="36">
        <v>-24578</v>
      </c>
      <c r="H54" s="36">
        <v>81554</v>
      </c>
      <c r="I54" s="2"/>
      <c r="J54" s="36">
        <v>76359</v>
      </c>
    </row>
    <row r="55" spans="1:11" ht="13.5" thickTop="1">
      <c r="A55" s="23"/>
      <c r="B55" s="23"/>
      <c r="C55" s="3"/>
      <c r="D55" s="137"/>
      <c r="E55" s="137"/>
      <c r="F55" s="3"/>
      <c r="G55" s="137"/>
      <c r="H55" s="137"/>
      <c r="I55" s="2"/>
      <c r="J55" s="137"/>
    </row>
    <row r="56" spans="1:11" ht="15" customHeight="1">
      <c r="A56" s="282"/>
      <c r="B56" s="282"/>
      <c r="C56" s="282"/>
      <c r="D56" s="279"/>
      <c r="E56" s="279"/>
      <c r="F56" s="282"/>
      <c r="G56" s="283"/>
      <c r="H56" s="283"/>
      <c r="I56" s="284"/>
      <c r="J56" s="282"/>
      <c r="K56" s="44"/>
    </row>
    <row r="57" spans="1:11" ht="15" customHeight="1">
      <c r="A57" s="42" t="s">
        <v>424</v>
      </c>
      <c r="B57" s="282"/>
      <c r="C57" s="282"/>
      <c r="D57" s="279"/>
      <c r="E57" s="279"/>
      <c r="F57" s="282"/>
      <c r="G57" s="283"/>
      <c r="H57" s="283"/>
      <c r="I57" s="284"/>
      <c r="J57" s="282"/>
      <c r="K57" s="44"/>
    </row>
    <row r="58" spans="1:11">
      <c r="A58" s="42" t="s">
        <v>541</v>
      </c>
      <c r="B58" s="44"/>
      <c r="C58" s="44"/>
      <c r="D58" s="285"/>
      <c r="E58" s="285"/>
      <c r="F58" s="44"/>
      <c r="G58" s="286"/>
      <c r="H58" s="286"/>
      <c r="I58" s="44"/>
      <c r="J58" s="44"/>
      <c r="K58" s="44"/>
    </row>
    <row r="59" spans="1:11">
      <c r="A59" s="287"/>
    </row>
  </sheetData>
  <customSheetViews>
    <customSheetView guid="{1D55C7AE-7141-49C4-A30F-6C6392B50DCD}" scale="70" fitToPage="1">
      <selection activeCell="W11" sqref="W11"/>
      <pageMargins left="1" right="0.5" top="0.5" bottom="0.75" header="0" footer="0"/>
      <pageSetup scale="76" orientation="portrait" r:id="rId1"/>
      <headerFooter alignWithMargins="0"/>
    </customSheetView>
    <customSheetView guid="{86B87C0A-EFDF-4254-88E7-074BC0E2C07B}" scale="70" fitToPage="1">
      <selection activeCell="B1" sqref="B1"/>
      <pageMargins left="1" right="0.5" top="1" bottom="0.5" header="0.5" footer="0.5"/>
      <pageSetup scale="76" orientation="portrait" r:id="rId2"/>
      <headerFooter alignWithMargins="0"/>
    </customSheetView>
    <customSheetView guid="{A7E55F00-34B3-44FD-BF1E-03333C319021}" scale="70" fitToPage="1">
      <selection activeCell="W11" sqref="W11"/>
      <pageMargins left="1" right="0.5" top="0.5" bottom="0.75" header="0" footer="0"/>
      <pageSetup scale="76" orientation="portrait" r:id="rId3"/>
      <headerFooter alignWithMargins="0"/>
    </customSheetView>
  </customSheetViews>
  <phoneticPr fontId="23" type="noConversion"/>
  <pageMargins left="1" right="0.5" top="1" bottom="1" header="0.5" footer="0.5"/>
  <pageSetup scale="74" orientation="portrait" r:id="rId4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00B050"/>
    <pageSetUpPr fitToPage="1"/>
  </sheetPr>
  <dimension ref="A1:N46"/>
  <sheetViews>
    <sheetView zoomScale="70" workbookViewId="0">
      <selection activeCell="B28" sqref="B28:B40"/>
    </sheetView>
  </sheetViews>
  <sheetFormatPr defaultColWidth="8.85546875" defaultRowHeight="16.5"/>
  <cols>
    <col min="1" max="1" width="3.7109375" style="43" customWidth="1"/>
    <col min="2" max="2" width="16.140625" style="43" customWidth="1"/>
    <col min="3" max="3" width="19.28515625" style="43" customWidth="1"/>
    <col min="4" max="5" width="13.28515625" style="43" customWidth="1"/>
    <col min="6" max="6" width="2.140625" style="43" customWidth="1"/>
    <col min="7" max="7" width="13.28515625" style="43" customWidth="1"/>
    <col min="8" max="8" width="2.140625" style="43" customWidth="1"/>
    <col min="9" max="9" width="13.28515625" style="43" customWidth="1"/>
    <col min="10" max="10" width="2.140625" style="43" customWidth="1"/>
    <col min="11" max="11" width="13.28515625" style="43" customWidth="1"/>
    <col min="12" max="12" width="2.140625" style="43" customWidth="1"/>
    <col min="13" max="13" width="13.28515625" style="43" customWidth="1"/>
    <col min="14" max="16384" width="8.85546875" style="43"/>
  </cols>
  <sheetData>
    <row r="1" spans="1:14" ht="15.6" customHeight="1">
      <c r="A1" s="4"/>
      <c r="B1" s="4"/>
      <c r="C1" s="4"/>
      <c r="D1" s="4"/>
      <c r="E1" s="4"/>
      <c r="F1" s="4"/>
      <c r="G1" s="4"/>
      <c r="H1" s="4"/>
      <c r="I1" s="11" t="s">
        <v>2</v>
      </c>
      <c r="J1" s="4"/>
      <c r="K1" s="4"/>
      <c r="L1" s="4"/>
      <c r="M1" s="4"/>
      <c r="N1" s="4"/>
    </row>
    <row r="2" spans="1:14" ht="15.6" customHeight="1">
      <c r="A2" s="4"/>
      <c r="B2" s="4"/>
      <c r="C2" s="4"/>
      <c r="D2" s="4"/>
      <c r="E2" s="4"/>
      <c r="F2" s="4"/>
      <c r="G2" s="4"/>
      <c r="H2" s="4"/>
      <c r="I2" s="11" t="s">
        <v>1118</v>
      </c>
      <c r="J2" s="4"/>
      <c r="K2" s="4"/>
      <c r="L2" s="4"/>
      <c r="M2" s="4"/>
      <c r="N2" s="4"/>
    </row>
    <row r="3" spans="1:14" ht="15.6" customHeight="1">
      <c r="A3" s="4"/>
      <c r="B3" s="4"/>
      <c r="C3" s="4"/>
      <c r="D3" s="4"/>
      <c r="E3" s="4"/>
      <c r="F3" s="4"/>
      <c r="G3" s="4"/>
      <c r="H3" s="4"/>
      <c r="I3" s="11" t="s">
        <v>3</v>
      </c>
      <c r="J3" s="4"/>
      <c r="K3" s="4"/>
      <c r="L3" s="4"/>
      <c r="M3" s="4"/>
      <c r="N3" s="4"/>
    </row>
    <row r="4" spans="1:14" ht="15.6" customHeight="1">
      <c r="A4" s="4"/>
      <c r="B4" s="4"/>
      <c r="C4" s="4"/>
      <c r="D4" s="4"/>
      <c r="E4" s="4"/>
      <c r="F4" s="4"/>
      <c r="G4" s="4"/>
      <c r="H4" s="4"/>
      <c r="I4" s="11" t="s">
        <v>1104</v>
      </c>
      <c r="J4" s="4"/>
      <c r="K4" s="4"/>
      <c r="L4" s="4"/>
      <c r="M4" s="4"/>
      <c r="N4" s="4"/>
    </row>
    <row r="5" spans="1:14" ht="15.6" customHeight="1">
      <c r="A5" s="4"/>
      <c r="B5" s="4"/>
      <c r="C5" s="4"/>
      <c r="D5" s="4"/>
      <c r="E5" s="4"/>
      <c r="F5" s="4"/>
      <c r="G5" s="4"/>
      <c r="H5" s="4"/>
      <c r="I5" s="11" t="s">
        <v>563</v>
      </c>
      <c r="J5" s="4"/>
      <c r="K5" s="4"/>
      <c r="L5" s="4"/>
      <c r="M5" s="4"/>
      <c r="N5" s="4"/>
    </row>
    <row r="6" spans="1:14" ht="15.6" customHeight="1">
      <c r="A6" s="4"/>
      <c r="B6" s="4"/>
      <c r="C6" s="4"/>
      <c r="D6" s="4"/>
      <c r="E6" s="4"/>
      <c r="F6" s="4"/>
      <c r="G6" s="4"/>
      <c r="H6" s="4"/>
      <c r="I6" s="11" t="s">
        <v>247</v>
      </c>
      <c r="J6" s="4"/>
      <c r="K6" s="4"/>
      <c r="L6" s="4"/>
      <c r="M6" s="4"/>
      <c r="N6" s="4"/>
    </row>
    <row r="7" spans="1:14" ht="15.6" customHeight="1">
      <c r="A7" s="4"/>
      <c r="B7" s="4"/>
      <c r="C7" s="4"/>
      <c r="D7" s="4"/>
      <c r="E7" s="4"/>
      <c r="F7" s="4"/>
      <c r="G7" s="4"/>
      <c r="H7" s="4"/>
      <c r="I7" s="11" t="s">
        <v>45</v>
      </c>
      <c r="J7" s="4"/>
      <c r="K7" s="4"/>
      <c r="L7" s="4"/>
      <c r="M7" s="4"/>
      <c r="N7" s="4"/>
    </row>
    <row r="8" spans="1:14" ht="15.6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ht="15.6" customHeight="1">
      <c r="A9" s="38" t="s">
        <v>5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4"/>
    </row>
    <row r="10" spans="1:14" ht="15.6" customHeight="1">
      <c r="A10" s="775" t="s">
        <v>46</v>
      </c>
      <c r="B10" s="775"/>
      <c r="C10" s="775"/>
      <c r="D10" s="775"/>
      <c r="E10" s="775"/>
      <c r="F10" s="775"/>
      <c r="G10" s="775"/>
      <c r="H10" s="775"/>
      <c r="I10" s="775"/>
      <c r="J10" s="775"/>
      <c r="K10" s="775"/>
      <c r="L10" s="775"/>
      <c r="M10" s="775"/>
      <c r="N10" s="4"/>
    </row>
    <row r="11" spans="1:14" ht="15.6" customHeight="1">
      <c r="A11" s="776" t="s">
        <v>837</v>
      </c>
      <c r="B11" s="776"/>
      <c r="C11" s="776"/>
      <c r="D11" s="776"/>
      <c r="E11" s="776"/>
      <c r="F11" s="776"/>
      <c r="G11" s="776"/>
      <c r="H11" s="776"/>
      <c r="I11" s="776"/>
      <c r="J11" s="776"/>
      <c r="K11" s="776"/>
      <c r="L11" s="776"/>
      <c r="M11" s="776"/>
      <c r="N11" s="4"/>
    </row>
    <row r="12" spans="1:14" ht="15.6" customHeight="1">
      <c r="A12" s="775" t="s">
        <v>47</v>
      </c>
      <c r="B12" s="775"/>
      <c r="C12" s="775"/>
      <c r="D12" s="775"/>
      <c r="E12" s="775"/>
      <c r="F12" s="775"/>
      <c r="G12" s="775"/>
      <c r="H12" s="775"/>
      <c r="I12" s="775"/>
      <c r="J12" s="775"/>
      <c r="K12" s="775"/>
      <c r="L12" s="775"/>
      <c r="M12" s="775"/>
      <c r="N12" s="4"/>
    </row>
    <row r="13" spans="1:14" ht="15.6" customHeight="1">
      <c r="A13" s="775" t="s">
        <v>6</v>
      </c>
      <c r="B13" s="775"/>
      <c r="C13" s="775"/>
      <c r="D13" s="775"/>
      <c r="E13" s="775"/>
      <c r="F13" s="775"/>
      <c r="G13" s="775"/>
      <c r="H13" s="775"/>
      <c r="I13" s="775"/>
      <c r="J13" s="775"/>
      <c r="K13" s="775"/>
      <c r="L13" s="775"/>
      <c r="M13" s="775"/>
      <c r="N13" s="4"/>
    </row>
    <row r="14" spans="1:14" ht="13.15" customHeight="1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"/>
    </row>
    <row r="15" spans="1:14" ht="13.15" customHeight="1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"/>
    </row>
    <row r="16" spans="1:14" ht="13.1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4"/>
    </row>
    <row r="17" spans="1:14" ht="13.15" customHeight="1" thickBot="1">
      <c r="A17" s="3"/>
      <c r="B17" s="3"/>
      <c r="C17" s="3"/>
      <c r="D17" s="3"/>
      <c r="E17" s="23" t="s">
        <v>7</v>
      </c>
      <c r="F17" s="3"/>
      <c r="G17" s="31" t="s">
        <v>8</v>
      </c>
      <c r="H17" s="31"/>
      <c r="I17" s="51" t="s">
        <v>9</v>
      </c>
      <c r="J17" s="31"/>
      <c r="K17" s="51" t="s">
        <v>10</v>
      </c>
      <c r="L17" s="31"/>
      <c r="M17" s="51" t="s">
        <v>11</v>
      </c>
      <c r="N17" s="4"/>
    </row>
    <row r="18" spans="1:14" ht="13.15" customHeight="1" thickTop="1">
      <c r="A18" s="26"/>
      <c r="B18" s="26"/>
      <c r="C18" s="26"/>
      <c r="D18" s="26"/>
      <c r="E18" s="27"/>
      <c r="F18" s="26"/>
      <c r="G18" s="27"/>
      <c r="H18" s="27"/>
      <c r="I18" s="27"/>
      <c r="J18" s="27"/>
      <c r="K18" s="27"/>
      <c r="L18" s="27"/>
      <c r="M18" s="27"/>
      <c r="N18" s="4"/>
    </row>
    <row r="19" spans="1:14" ht="13.15" customHeight="1">
      <c r="A19" s="3"/>
      <c r="B19" s="28" t="s">
        <v>48</v>
      </c>
      <c r="C19" s="3"/>
      <c r="D19" s="3" t="s">
        <v>49</v>
      </c>
      <c r="E19" s="23" t="s">
        <v>19</v>
      </c>
      <c r="F19" s="3"/>
      <c r="G19" s="23" t="s">
        <v>50</v>
      </c>
      <c r="H19" s="23"/>
      <c r="I19" s="23" t="s">
        <v>14</v>
      </c>
      <c r="J19" s="23"/>
      <c r="K19" s="23" t="s">
        <v>26</v>
      </c>
      <c r="L19" s="23"/>
      <c r="M19" s="23" t="s">
        <v>51</v>
      </c>
      <c r="N19" s="4"/>
    </row>
    <row r="20" spans="1:14" ht="13.15" customHeight="1" thickBot="1">
      <c r="A20" s="29"/>
      <c r="B20" s="31" t="s">
        <v>52</v>
      </c>
      <c r="C20" s="29"/>
      <c r="D20" s="29" t="s">
        <v>53</v>
      </c>
      <c r="E20" s="30" t="s">
        <v>54</v>
      </c>
      <c r="F20" s="29"/>
      <c r="G20" s="30" t="s">
        <v>55</v>
      </c>
      <c r="H20" s="30"/>
      <c r="I20" s="30" t="s">
        <v>54</v>
      </c>
      <c r="J20" s="30"/>
      <c r="K20" s="30" t="s">
        <v>56</v>
      </c>
      <c r="L20" s="30"/>
      <c r="M20" s="30" t="s">
        <v>56</v>
      </c>
      <c r="N20" s="4"/>
    </row>
    <row r="21" spans="1:14" ht="13.15" customHeight="1" thickTop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4"/>
    </row>
    <row r="22" spans="1:14" ht="13.15" customHeight="1">
      <c r="A22" s="45" t="s">
        <v>7</v>
      </c>
      <c r="B22" s="3" t="s">
        <v>57</v>
      </c>
      <c r="C22" s="3"/>
      <c r="D22" s="3" t="s">
        <v>568</v>
      </c>
      <c r="E22" s="478">
        <v>-651123</v>
      </c>
      <c r="F22" s="3"/>
      <c r="G22" s="598" t="s">
        <v>961</v>
      </c>
      <c r="H22" s="4"/>
      <c r="I22" s="599">
        <v>-597603</v>
      </c>
      <c r="J22" s="4"/>
      <c r="K22" s="600">
        <v>-367078</v>
      </c>
      <c r="L22" s="600"/>
      <c r="M22" s="600">
        <v>599795</v>
      </c>
      <c r="N22" s="4"/>
    </row>
    <row r="23" spans="1:14" ht="13.15" customHeight="1">
      <c r="A23" s="45"/>
      <c r="B23" s="3"/>
      <c r="C23" s="3"/>
      <c r="D23" s="3"/>
      <c r="E23" s="478"/>
      <c r="F23" s="3"/>
      <c r="G23" s="597"/>
      <c r="H23" s="4"/>
      <c r="I23" s="4"/>
      <c r="J23" s="4"/>
      <c r="K23" s="600"/>
      <c r="L23" s="600"/>
      <c r="M23" s="600"/>
      <c r="N23" s="4"/>
    </row>
    <row r="24" spans="1:14" ht="13.15" customHeight="1">
      <c r="A24" s="45" t="s">
        <v>8</v>
      </c>
      <c r="B24" s="3" t="s">
        <v>910</v>
      </c>
      <c r="C24" s="3"/>
      <c r="D24" s="3" t="s">
        <v>569</v>
      </c>
      <c r="E24" s="478">
        <v>-63154</v>
      </c>
      <c r="F24" s="3"/>
      <c r="G24" s="598" t="s">
        <v>961</v>
      </c>
      <c r="H24" s="4"/>
      <c r="I24" s="600">
        <v>-63054</v>
      </c>
      <c r="J24" s="4"/>
      <c r="K24" s="600">
        <v>-38731</v>
      </c>
      <c r="L24" s="600"/>
      <c r="M24" s="600">
        <v>63285</v>
      </c>
      <c r="N24" s="4"/>
    </row>
    <row r="25" spans="1:14" ht="13.15" customHeight="1">
      <c r="A25" s="47"/>
      <c r="B25" s="3"/>
      <c r="C25" s="3"/>
      <c r="D25" s="3"/>
      <c r="E25" s="478"/>
      <c r="F25" s="3"/>
      <c r="G25" s="598"/>
      <c r="H25" s="4"/>
      <c r="I25" s="4"/>
      <c r="J25" s="4"/>
      <c r="K25" s="600"/>
      <c r="L25" s="600"/>
      <c r="M25" s="600"/>
      <c r="N25" s="4"/>
    </row>
    <row r="26" spans="1:14" ht="13.15" customHeight="1">
      <c r="A26" s="45" t="s">
        <v>9</v>
      </c>
      <c r="B26" s="3" t="s">
        <v>911</v>
      </c>
      <c r="C26" s="3"/>
      <c r="D26" s="3" t="s">
        <v>570</v>
      </c>
      <c r="E26" s="478">
        <v>-26405</v>
      </c>
      <c r="F26" s="3"/>
      <c r="G26" s="598" t="s">
        <v>961</v>
      </c>
      <c r="H26" s="4"/>
      <c r="I26" s="600">
        <v>-26405</v>
      </c>
      <c r="J26" s="4"/>
      <c r="K26" s="600">
        <v>-16219</v>
      </c>
      <c r="L26" s="600"/>
      <c r="M26" s="600">
        <v>26501</v>
      </c>
      <c r="N26" s="4"/>
    </row>
    <row r="27" spans="1:14" ht="13.1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4" ht="13.15" customHeight="1">
      <c r="A28" s="45" t="s">
        <v>10</v>
      </c>
      <c r="B28" s="3" t="s">
        <v>962</v>
      </c>
      <c r="C28" s="3"/>
      <c r="D28" s="3" t="s">
        <v>571</v>
      </c>
      <c r="E28" s="478">
        <v>-153917</v>
      </c>
      <c r="F28" s="3"/>
      <c r="G28" s="598" t="s">
        <v>961</v>
      </c>
      <c r="H28" s="4"/>
      <c r="I28" s="600">
        <v>-149312</v>
      </c>
      <c r="J28" s="4"/>
      <c r="K28" s="600">
        <v>-91715</v>
      </c>
      <c r="L28" s="600"/>
      <c r="M28" s="600">
        <v>149860</v>
      </c>
      <c r="N28" s="4"/>
    </row>
    <row r="29" spans="1:14" ht="13.15" customHeight="1">
      <c r="A29" s="45"/>
      <c r="B29" s="3"/>
      <c r="C29" s="3"/>
      <c r="D29" s="3"/>
      <c r="E29" s="478"/>
      <c r="F29" s="3"/>
      <c r="G29" s="598"/>
      <c r="H29" s="4"/>
      <c r="I29" s="4"/>
      <c r="J29" s="4"/>
      <c r="K29" s="600"/>
      <c r="L29" s="600"/>
      <c r="M29" s="600"/>
      <c r="N29" s="4"/>
    </row>
    <row r="30" spans="1:14" ht="13.15" customHeight="1">
      <c r="A30" s="45" t="s">
        <v>11</v>
      </c>
      <c r="B30" s="3" t="s">
        <v>238</v>
      </c>
      <c r="C30" s="3"/>
      <c r="D30" s="3"/>
      <c r="E30" s="478">
        <v>-42247</v>
      </c>
      <c r="F30" s="3"/>
      <c r="G30" s="598">
        <v>1</v>
      </c>
      <c r="H30" s="4"/>
      <c r="I30" s="600">
        <v>-42247</v>
      </c>
      <c r="J30" s="4"/>
      <c r="K30" s="600">
        <v>-25950</v>
      </c>
      <c r="L30" s="600"/>
      <c r="M30" s="600">
        <v>42402</v>
      </c>
      <c r="N30" s="4"/>
    </row>
    <row r="31" spans="1:14" ht="13.15" customHeight="1">
      <c r="A31" s="47"/>
      <c r="B31" s="3"/>
      <c r="C31" s="3"/>
      <c r="D31" s="3"/>
      <c r="E31" s="478"/>
      <c r="F31" s="3"/>
      <c r="G31" s="598"/>
      <c r="H31" s="4"/>
      <c r="I31" s="4"/>
      <c r="J31" s="4"/>
      <c r="K31" s="600"/>
      <c r="L31" s="600"/>
      <c r="M31" s="600"/>
      <c r="N31" s="4"/>
    </row>
    <row r="32" spans="1:14" ht="13.15" customHeight="1">
      <c r="A32" s="45" t="s">
        <v>12</v>
      </c>
      <c r="B32" s="3" t="s">
        <v>912</v>
      </c>
      <c r="C32" s="3"/>
      <c r="D32" s="3"/>
      <c r="E32" s="478">
        <v>-32339</v>
      </c>
      <c r="F32" s="3"/>
      <c r="G32" s="598">
        <v>1</v>
      </c>
      <c r="H32" s="4"/>
      <c r="I32" s="600">
        <v>-32339</v>
      </c>
      <c r="J32" s="4"/>
      <c r="K32" s="600">
        <v>-19864</v>
      </c>
      <c r="L32" s="600"/>
      <c r="M32" s="600">
        <v>32457</v>
      </c>
      <c r="N32" s="4"/>
    </row>
    <row r="33" spans="1:14" ht="13.15" customHeight="1">
      <c r="A33" s="48"/>
      <c r="B33" s="3"/>
      <c r="C33" s="3"/>
      <c r="D33" s="3"/>
      <c r="E33" s="479"/>
      <c r="F33" s="3"/>
      <c r="G33" s="598"/>
      <c r="H33" s="4"/>
      <c r="I33" s="4"/>
      <c r="J33" s="4"/>
      <c r="K33" s="4"/>
      <c r="L33" s="4"/>
      <c r="M33" s="4"/>
      <c r="N33" s="4"/>
    </row>
    <row r="34" spans="1:14" ht="13.15" customHeight="1">
      <c r="A34" s="48"/>
      <c r="B34" s="3"/>
      <c r="C34" s="3"/>
      <c r="D34" s="3"/>
      <c r="E34" s="478"/>
      <c r="F34" s="3"/>
      <c r="G34" s="4"/>
      <c r="H34" s="4"/>
      <c r="I34" s="4"/>
      <c r="J34" s="4"/>
      <c r="K34" s="4"/>
      <c r="L34" s="4"/>
      <c r="M34" s="4"/>
      <c r="N34" s="4"/>
    </row>
    <row r="35" spans="1:14" ht="13.15" customHeight="1" thickBot="1">
      <c r="A35" s="48"/>
      <c r="B35" s="3" t="s">
        <v>59</v>
      </c>
      <c r="C35" s="3"/>
      <c r="D35" s="3"/>
      <c r="E35" s="480">
        <v>-969185</v>
      </c>
      <c r="F35" s="3"/>
      <c r="G35" s="4"/>
      <c r="H35" s="4"/>
      <c r="I35" s="480">
        <v>-910960</v>
      </c>
      <c r="J35" s="601"/>
      <c r="K35" s="480">
        <v>-559557</v>
      </c>
      <c r="L35" s="601"/>
      <c r="M35" s="480">
        <v>914300</v>
      </c>
      <c r="N35" s="4"/>
    </row>
    <row r="36" spans="1:14" ht="13.15" customHeight="1" thickTop="1">
      <c r="A36" s="48"/>
      <c r="B36" s="4"/>
      <c r="C36" s="3"/>
      <c r="D36" s="49"/>
      <c r="E36" s="481"/>
      <c r="F36" s="3"/>
      <c r="G36" s="4"/>
      <c r="H36" s="4"/>
      <c r="I36" s="4"/>
      <c r="J36" s="4"/>
      <c r="K36" s="4"/>
      <c r="L36" s="4"/>
      <c r="M36" s="4"/>
      <c r="N36" s="4"/>
    </row>
    <row r="37" spans="1:14" ht="13.15" customHeight="1">
      <c r="A37" s="48"/>
      <c r="B37" s="3"/>
      <c r="C37" s="3"/>
      <c r="D37" s="49"/>
      <c r="E37" s="482"/>
      <c r="F37" s="3"/>
      <c r="G37" s="4"/>
      <c r="H37" s="4"/>
      <c r="I37" s="4"/>
      <c r="J37" s="4"/>
      <c r="K37" s="4"/>
      <c r="L37" s="4"/>
      <c r="M37" s="4"/>
      <c r="N37" s="4"/>
    </row>
    <row r="38" spans="1:14" ht="13.15" customHeight="1">
      <c r="A38" s="48"/>
      <c r="B38" s="50"/>
      <c r="C38" s="3"/>
      <c r="D38" s="3"/>
      <c r="E38" s="478"/>
      <c r="F38" s="3"/>
      <c r="G38" s="4"/>
      <c r="H38" s="4"/>
      <c r="I38" s="4"/>
      <c r="J38" s="4"/>
      <c r="K38" s="4"/>
      <c r="L38" s="4"/>
      <c r="M38" s="4"/>
      <c r="N38" s="4"/>
    </row>
    <row r="39" spans="1:14" ht="15.75" customHeight="1">
      <c r="A39" s="48"/>
      <c r="B39" s="3"/>
      <c r="C39" s="3"/>
      <c r="D39" s="3"/>
      <c r="E39" s="478"/>
      <c r="F39" s="3"/>
      <c r="G39" s="4"/>
      <c r="H39" s="4"/>
      <c r="I39" s="4"/>
      <c r="J39" s="4"/>
      <c r="K39" s="4"/>
      <c r="L39" s="4"/>
      <c r="M39" s="4"/>
      <c r="N39" s="4"/>
    </row>
    <row r="40" spans="1:14" ht="13.15" customHeight="1">
      <c r="A40" s="6"/>
      <c r="B40" s="525" t="s">
        <v>913</v>
      </c>
      <c r="C40" s="3"/>
      <c r="D40" s="3"/>
      <c r="E40" s="478"/>
      <c r="F40" s="3"/>
      <c r="G40" s="4"/>
      <c r="H40" s="4"/>
      <c r="I40" s="4"/>
      <c r="J40" s="4"/>
      <c r="K40" s="4"/>
      <c r="L40" s="4"/>
      <c r="M40" s="4"/>
      <c r="N40" s="4"/>
    </row>
    <row r="41" spans="1:14" ht="13.15" customHeight="1">
      <c r="A41" s="6"/>
      <c r="B41" s="3" t="s">
        <v>914</v>
      </c>
      <c r="C41" s="3"/>
      <c r="D41" s="3"/>
      <c r="E41" s="479"/>
      <c r="F41" s="3"/>
      <c r="G41" s="4"/>
      <c r="H41" s="4"/>
      <c r="I41" s="4"/>
      <c r="J41" s="4"/>
      <c r="K41" s="4"/>
      <c r="L41" s="4"/>
      <c r="M41" s="4"/>
      <c r="N41" s="4"/>
    </row>
    <row r="42" spans="1:14" ht="13.15" customHeight="1">
      <c r="A42" s="6"/>
      <c r="B42" s="3" t="s">
        <v>915</v>
      </c>
      <c r="C42" s="3"/>
      <c r="D42" s="3"/>
      <c r="E42" s="478"/>
      <c r="F42" s="3"/>
      <c r="G42" s="4"/>
      <c r="H42" s="4"/>
      <c r="I42" s="4"/>
      <c r="J42" s="4"/>
      <c r="K42" s="4"/>
      <c r="L42" s="4"/>
      <c r="M42" s="4"/>
      <c r="N42" s="4"/>
    </row>
    <row r="43" spans="1:14" ht="13.15" customHeight="1">
      <c r="A43" s="3"/>
      <c r="B43" s="3" t="s">
        <v>916</v>
      </c>
      <c r="C43" s="3"/>
      <c r="D43" s="3"/>
      <c r="E43" s="478"/>
      <c r="F43" s="3"/>
      <c r="G43" s="4"/>
      <c r="H43" s="4"/>
      <c r="I43" s="4"/>
      <c r="J43" s="4"/>
      <c r="K43" s="4"/>
      <c r="L43" s="4"/>
      <c r="M43" s="4"/>
    </row>
    <row r="44" spans="1:14" ht="13.1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4" ht="13.1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4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</sheetData>
  <customSheetViews>
    <customSheetView guid="{1D55C7AE-7141-49C4-A30F-6C6392B50DCD}" scale="70" fitToPage="1">
      <selection activeCell="P8" sqref="P8"/>
      <pageMargins left="1" right="0.5" top="0.5" bottom="0.75" header="0.5" footer="0.5"/>
      <pageSetup scale="70" orientation="portrait" r:id="rId1"/>
      <headerFooter alignWithMargins="0"/>
    </customSheetView>
    <customSheetView guid="{86B87C0A-EFDF-4254-88E7-074BC0E2C07B}" scale="70" fitToPage="1">
      <selection activeCell="B1" sqref="B1"/>
      <pageMargins left="1" right="0.5" top="0.5" bottom="0.75" header="0.5" footer="0.5"/>
      <pageSetup scale="70" orientation="portrait" r:id="rId2"/>
      <headerFooter alignWithMargins="0"/>
    </customSheetView>
    <customSheetView guid="{A7E55F00-34B3-44FD-BF1E-03333C319021}" scale="70" fitToPage="1">
      <selection activeCell="P8" sqref="P8"/>
      <pageMargins left="1" right="0.5" top="0.5" bottom="0.75" header="0.5" footer="0.5"/>
      <pageSetup scale="70" orientation="portrait" r:id="rId3"/>
      <headerFooter alignWithMargins="0"/>
    </customSheetView>
  </customSheetViews>
  <mergeCells count="4">
    <mergeCell ref="A13:M13"/>
    <mergeCell ref="A10:M10"/>
    <mergeCell ref="A11:M11"/>
    <mergeCell ref="A12:M12"/>
  </mergeCells>
  <phoneticPr fontId="23" type="noConversion"/>
  <pageMargins left="1" right="0.5" top="1" bottom="1" header="0.5" footer="0.5"/>
  <pageSetup scale="70" orientation="portrait" r:id="rId4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50"/>
  </sheetPr>
  <dimension ref="A1:M68"/>
  <sheetViews>
    <sheetView view="pageBreakPreview" zoomScaleNormal="100" zoomScaleSheetLayoutView="100" workbookViewId="0">
      <selection activeCell="B28" sqref="B28:B40"/>
    </sheetView>
  </sheetViews>
  <sheetFormatPr defaultColWidth="8.85546875" defaultRowHeight="12.75"/>
  <cols>
    <col min="1" max="1" width="5.42578125" style="597" bestFit="1" customWidth="1"/>
    <col min="2" max="2" width="46" style="4" customWidth="1"/>
    <col min="3" max="3" width="11" style="4" bestFit="1" customWidth="1"/>
    <col min="4" max="4" width="9.28515625" style="4" bestFit="1" customWidth="1"/>
    <col min="5" max="5" width="1.85546875" style="4" customWidth="1"/>
    <col min="6" max="6" width="9.5703125" style="4" bestFit="1" customWidth="1"/>
    <col min="7" max="7" width="1.85546875" style="4" customWidth="1"/>
    <col min="8" max="8" width="10.7109375" style="4" customWidth="1"/>
    <col min="9" max="9" width="1.85546875" style="4" customWidth="1"/>
    <col min="10" max="10" width="8.7109375" style="4" bestFit="1" customWidth="1"/>
    <col min="11" max="11" width="1.85546875" style="4" customWidth="1"/>
    <col min="12" max="12" width="9.28515625" style="4" bestFit="1" customWidth="1"/>
    <col min="13" max="13" width="12.28515625" style="4" customWidth="1"/>
    <col min="14" max="16384" width="8.85546875" style="4"/>
  </cols>
  <sheetData>
    <row r="1" spans="1:13" ht="16.5">
      <c r="F1" s="11" t="s">
        <v>2</v>
      </c>
      <c r="G1" s="11"/>
      <c r="H1" s="11"/>
    </row>
    <row r="2" spans="1:13" ht="16.5">
      <c r="F2" s="11" t="s">
        <v>1118</v>
      </c>
      <c r="G2" s="11"/>
      <c r="H2" s="11"/>
    </row>
    <row r="3" spans="1:13" ht="16.5">
      <c r="F3" s="11" t="s">
        <v>3</v>
      </c>
      <c r="G3" s="11"/>
      <c r="H3" s="11"/>
    </row>
    <row r="4" spans="1:13" ht="16.5">
      <c r="F4" s="11" t="s">
        <v>1104</v>
      </c>
      <c r="G4" s="11"/>
      <c r="H4" s="11"/>
    </row>
    <row r="5" spans="1:13" ht="16.5">
      <c r="F5" s="11" t="s">
        <v>563</v>
      </c>
      <c r="G5" s="11"/>
      <c r="H5" s="11"/>
    </row>
    <row r="6" spans="1:13" ht="16.5">
      <c r="F6" s="11" t="s">
        <v>247</v>
      </c>
      <c r="G6" s="11"/>
      <c r="H6" s="11"/>
    </row>
    <row r="7" spans="1:13" ht="16.5">
      <c r="F7" s="11" t="s">
        <v>60</v>
      </c>
      <c r="G7" s="11"/>
      <c r="H7" s="11"/>
    </row>
    <row r="8" spans="1:13" ht="16.5">
      <c r="E8" s="11"/>
      <c r="H8" s="11"/>
    </row>
    <row r="9" spans="1:13" ht="18">
      <c r="A9" s="777" t="s">
        <v>5</v>
      </c>
      <c r="B9" s="777"/>
      <c r="C9" s="777"/>
      <c r="D9" s="777"/>
      <c r="E9" s="777"/>
      <c r="F9" s="777"/>
      <c r="G9" s="777"/>
      <c r="H9" s="777"/>
      <c r="I9" s="777"/>
      <c r="J9" s="777"/>
      <c r="K9" s="777"/>
      <c r="L9" s="777"/>
      <c r="M9" s="303"/>
    </row>
    <row r="10" spans="1:13" ht="16.5">
      <c r="A10" s="777" t="s">
        <v>46</v>
      </c>
      <c r="B10" s="777"/>
      <c r="C10" s="777"/>
      <c r="D10" s="777"/>
      <c r="E10" s="777"/>
      <c r="F10" s="777"/>
      <c r="G10" s="777"/>
      <c r="H10" s="777"/>
      <c r="I10" s="777"/>
      <c r="J10" s="777"/>
      <c r="K10" s="777"/>
      <c r="L10" s="777"/>
      <c r="M10" s="304"/>
    </row>
    <row r="11" spans="1:13" ht="16.5">
      <c r="A11" s="777" t="s">
        <v>837</v>
      </c>
      <c r="B11" s="777"/>
      <c r="C11" s="777"/>
      <c r="D11" s="777"/>
      <c r="E11" s="777"/>
      <c r="F11" s="777"/>
      <c r="G11" s="777"/>
      <c r="H11" s="777"/>
      <c r="I11" s="777"/>
      <c r="J11" s="777"/>
      <c r="K11" s="777"/>
      <c r="L11" s="777"/>
      <c r="M11" s="305"/>
    </row>
    <row r="12" spans="1:13" ht="16.5">
      <c r="A12" s="777" t="s">
        <v>61</v>
      </c>
      <c r="B12" s="777"/>
      <c r="C12" s="777"/>
      <c r="D12" s="777"/>
      <c r="E12" s="777"/>
      <c r="F12" s="777"/>
      <c r="G12" s="777"/>
      <c r="H12" s="777"/>
      <c r="I12" s="777"/>
      <c r="J12" s="777"/>
      <c r="K12" s="777"/>
      <c r="L12" s="777"/>
      <c r="M12" s="304"/>
    </row>
    <row r="13" spans="1:13" ht="16.5">
      <c r="A13" s="777" t="s">
        <v>6</v>
      </c>
      <c r="B13" s="777"/>
      <c r="C13" s="777"/>
      <c r="D13" s="777"/>
      <c r="E13" s="777"/>
      <c r="F13" s="777"/>
      <c r="G13" s="777"/>
      <c r="H13" s="777"/>
      <c r="I13" s="777"/>
      <c r="J13" s="777"/>
      <c r="K13" s="777"/>
      <c r="L13" s="777"/>
      <c r="M13" s="304"/>
    </row>
    <row r="14" spans="1:13">
      <c r="B14" s="3"/>
      <c r="C14" s="3"/>
      <c r="D14" s="3"/>
      <c r="E14" s="3"/>
      <c r="F14" s="3"/>
      <c r="G14" s="3"/>
      <c r="H14" s="3"/>
      <c r="I14" s="3"/>
      <c r="J14" s="3"/>
    </row>
    <row r="15" spans="1:13" ht="13.5" thickBot="1">
      <c r="A15" s="302"/>
      <c r="B15" s="3"/>
      <c r="C15" s="3"/>
      <c r="D15" s="23" t="s">
        <v>7</v>
      </c>
      <c r="E15" s="3"/>
      <c r="F15" s="28" t="s">
        <v>8</v>
      </c>
      <c r="G15" s="52"/>
      <c r="H15" s="53" t="s">
        <v>9</v>
      </c>
      <c r="J15" s="51" t="s">
        <v>10</v>
      </c>
      <c r="K15" s="51"/>
      <c r="L15" s="51" t="s">
        <v>11</v>
      </c>
    </row>
    <row r="16" spans="1:13" ht="13.5" thickTop="1">
      <c r="B16" s="26"/>
      <c r="C16" s="26"/>
      <c r="D16" s="27"/>
      <c r="E16" s="26"/>
      <c r="F16" s="54"/>
      <c r="G16" s="46"/>
      <c r="H16" s="55"/>
      <c r="I16" s="27"/>
      <c r="J16" s="27"/>
      <c r="K16" s="27"/>
      <c r="L16" s="27"/>
    </row>
    <row r="17" spans="1:12">
      <c r="A17" s="597" t="s">
        <v>80</v>
      </c>
      <c r="B17" s="3"/>
      <c r="C17" s="3" t="s">
        <v>49</v>
      </c>
      <c r="D17" s="23" t="s">
        <v>19</v>
      </c>
      <c r="E17" s="3"/>
      <c r="F17" s="28" t="s">
        <v>50</v>
      </c>
      <c r="G17" s="28"/>
      <c r="H17" s="23" t="s">
        <v>14</v>
      </c>
      <c r="I17" s="23"/>
      <c r="J17" s="28" t="s">
        <v>26</v>
      </c>
      <c r="K17" s="23"/>
      <c r="L17" s="23" t="s">
        <v>51</v>
      </c>
    </row>
    <row r="18" spans="1:12" ht="13.5" thickBot="1">
      <c r="A18" s="302" t="s">
        <v>23</v>
      </c>
      <c r="B18" s="29" t="s">
        <v>62</v>
      </c>
      <c r="C18" s="29" t="s">
        <v>53</v>
      </c>
      <c r="D18" s="30" t="s">
        <v>54</v>
      </c>
      <c r="E18" s="29"/>
      <c r="F18" s="31" t="s">
        <v>55</v>
      </c>
      <c r="G18" s="52"/>
      <c r="H18" s="56" t="s">
        <v>54</v>
      </c>
      <c r="I18" s="30"/>
      <c r="J18" s="31" t="s">
        <v>56</v>
      </c>
      <c r="K18" s="30"/>
      <c r="L18" s="30" t="s">
        <v>56</v>
      </c>
    </row>
    <row r="19" spans="1:12" ht="13.5" thickTop="1">
      <c r="B19" s="3"/>
      <c r="C19" s="3"/>
      <c r="D19" s="3"/>
      <c r="E19" s="3"/>
      <c r="F19" s="3"/>
      <c r="G19" s="3"/>
      <c r="H19" s="3"/>
    </row>
    <row r="20" spans="1:12">
      <c r="B20" s="3"/>
      <c r="C20" s="3"/>
      <c r="D20" s="3"/>
      <c r="E20" s="3"/>
      <c r="F20" s="3"/>
      <c r="G20" s="3"/>
      <c r="H20" s="3"/>
    </row>
    <row r="21" spans="1:12">
      <c r="A21" s="483" t="s">
        <v>13</v>
      </c>
      <c r="B21" s="3" t="s">
        <v>508</v>
      </c>
      <c r="C21" s="3" t="s">
        <v>990</v>
      </c>
      <c r="D21" s="478">
        <v>-613779</v>
      </c>
      <c r="E21" s="3"/>
      <c r="F21" s="602">
        <v>0.9206164</v>
      </c>
      <c r="G21" s="3"/>
      <c r="H21" s="603">
        <v>-565055</v>
      </c>
      <c r="J21" s="600">
        <v>347085</v>
      </c>
      <c r="K21" s="600"/>
      <c r="L21" s="600">
        <v>-567127</v>
      </c>
    </row>
    <row r="22" spans="1:12">
      <c r="A22" s="483" t="s">
        <v>142</v>
      </c>
      <c r="B22" s="3" t="s">
        <v>509</v>
      </c>
      <c r="C22" s="3" t="s">
        <v>990</v>
      </c>
      <c r="D22" s="478">
        <v>-35992</v>
      </c>
      <c r="E22" s="3"/>
      <c r="F22" s="602">
        <v>0.88058460000000005</v>
      </c>
      <c r="G22" s="3"/>
      <c r="H22" s="603">
        <v>-31694</v>
      </c>
      <c r="J22" s="600">
        <v>19468</v>
      </c>
      <c r="K22" s="600"/>
      <c r="L22" s="600">
        <v>-31810</v>
      </c>
    </row>
    <row r="23" spans="1:12">
      <c r="A23" s="483" t="s">
        <v>89</v>
      </c>
      <c r="B23" s="3" t="s">
        <v>510</v>
      </c>
      <c r="C23" s="3" t="s">
        <v>990</v>
      </c>
      <c r="D23" s="478">
        <v>-403</v>
      </c>
      <c r="E23" s="3"/>
      <c r="F23" s="602">
        <v>0.97022330000000001</v>
      </c>
      <c r="G23" s="3"/>
      <c r="H23" s="603">
        <v>-391</v>
      </c>
      <c r="J23" s="600">
        <v>240</v>
      </c>
      <c r="K23" s="600"/>
      <c r="L23" s="600">
        <v>-392</v>
      </c>
    </row>
    <row r="24" spans="1:12">
      <c r="A24" s="483" t="s">
        <v>143</v>
      </c>
      <c r="B24" s="3" t="s">
        <v>511</v>
      </c>
      <c r="C24" s="3" t="s">
        <v>990</v>
      </c>
      <c r="D24" s="478">
        <v>-100</v>
      </c>
      <c r="E24" s="3"/>
      <c r="F24" s="602">
        <v>0.97</v>
      </c>
      <c r="G24" s="3"/>
      <c r="H24" s="603">
        <v>-97</v>
      </c>
      <c r="J24" s="600">
        <v>60</v>
      </c>
      <c r="K24" s="600"/>
      <c r="L24" s="600">
        <v>-98</v>
      </c>
    </row>
    <row r="25" spans="1:12">
      <c r="A25" s="483" t="s">
        <v>144</v>
      </c>
      <c r="B25" s="3" t="s">
        <v>963</v>
      </c>
      <c r="C25" s="3" t="s">
        <v>991</v>
      </c>
      <c r="D25" s="478">
        <v>-52026</v>
      </c>
      <c r="E25" s="3"/>
      <c r="F25" s="602">
        <v>0.9657346</v>
      </c>
      <c r="G25" s="3"/>
      <c r="H25" s="603">
        <v>-50243</v>
      </c>
      <c r="J25" s="600">
        <v>30862</v>
      </c>
      <c r="K25" s="600"/>
      <c r="L25" s="600">
        <v>-50428</v>
      </c>
    </row>
    <row r="26" spans="1:12">
      <c r="A26" s="483" t="s">
        <v>35</v>
      </c>
      <c r="B26" s="3" t="s">
        <v>964</v>
      </c>
      <c r="C26" s="3" t="s">
        <v>991</v>
      </c>
      <c r="D26" s="478">
        <v>-13221</v>
      </c>
      <c r="E26" s="3"/>
      <c r="F26" s="602">
        <v>0.9657346</v>
      </c>
      <c r="G26" s="3"/>
      <c r="H26" s="603">
        <v>-12768</v>
      </c>
      <c r="J26" s="600">
        <v>7843</v>
      </c>
      <c r="K26" s="600"/>
      <c r="L26" s="600">
        <v>-12815</v>
      </c>
    </row>
    <row r="27" spans="1:12">
      <c r="A27" s="483" t="s">
        <v>391</v>
      </c>
      <c r="B27" s="3" t="s">
        <v>917</v>
      </c>
      <c r="C27" s="3" t="s">
        <v>992</v>
      </c>
      <c r="D27" s="478">
        <v>-23520</v>
      </c>
      <c r="E27" s="3"/>
      <c r="F27" s="602">
        <v>1</v>
      </c>
      <c r="H27" s="603">
        <v>-23520</v>
      </c>
      <c r="I27" s="21"/>
      <c r="J27" s="600">
        <v>14447</v>
      </c>
      <c r="K27" s="600"/>
      <c r="L27" s="600">
        <v>-23606</v>
      </c>
    </row>
    <row r="28" spans="1:12">
      <c r="A28" s="483" t="s">
        <v>236</v>
      </c>
      <c r="B28" s="3" t="s">
        <v>386</v>
      </c>
      <c r="C28" s="3" t="s">
        <v>993</v>
      </c>
      <c r="D28" s="478">
        <v>-29077</v>
      </c>
      <c r="E28" s="3"/>
      <c r="F28" s="602">
        <v>0.96980429999999995</v>
      </c>
      <c r="H28" s="603">
        <v>-28199</v>
      </c>
      <c r="J28" s="600">
        <v>17321</v>
      </c>
      <c r="K28" s="600"/>
      <c r="L28" s="600">
        <v>-28302</v>
      </c>
    </row>
    <row r="29" spans="1:12">
      <c r="A29" s="483" t="s">
        <v>237</v>
      </c>
      <c r="B29" s="3" t="s">
        <v>918</v>
      </c>
      <c r="C29" s="3"/>
      <c r="D29" s="478">
        <v>-156</v>
      </c>
      <c r="E29" s="3"/>
      <c r="F29" s="604">
        <v>1</v>
      </c>
      <c r="H29" s="603">
        <v>-156</v>
      </c>
      <c r="I29" s="605"/>
      <c r="J29" s="600">
        <v>96</v>
      </c>
      <c r="K29" s="600"/>
      <c r="L29" s="600">
        <v>-157</v>
      </c>
    </row>
    <row r="30" spans="1:12">
      <c r="A30" s="483" t="s">
        <v>484</v>
      </c>
      <c r="B30" s="3" t="s">
        <v>512</v>
      </c>
      <c r="C30" s="3"/>
      <c r="D30" s="478">
        <v>-255</v>
      </c>
      <c r="E30" s="3"/>
      <c r="F30" s="604">
        <v>1</v>
      </c>
      <c r="H30" s="603">
        <v>-255</v>
      </c>
      <c r="I30" s="605"/>
      <c r="J30" s="600">
        <v>157</v>
      </c>
      <c r="K30" s="600"/>
      <c r="L30" s="600">
        <v>-257</v>
      </c>
    </row>
    <row r="31" spans="1:12">
      <c r="A31" s="483" t="s">
        <v>485</v>
      </c>
      <c r="B31" s="3" t="s">
        <v>513</v>
      </c>
      <c r="C31" s="3"/>
      <c r="D31" s="478">
        <v>-30</v>
      </c>
      <c r="E31" s="3"/>
      <c r="F31" s="602">
        <v>0.9835526</v>
      </c>
      <c r="H31" s="603">
        <v>-30</v>
      </c>
      <c r="I31" s="21"/>
      <c r="J31" s="600">
        <v>18</v>
      </c>
      <c r="K31" s="600"/>
      <c r="L31" s="600">
        <v>-29</v>
      </c>
    </row>
    <row r="32" spans="1:12">
      <c r="A32" s="483" t="s">
        <v>486</v>
      </c>
      <c r="B32" s="3" t="s">
        <v>514</v>
      </c>
      <c r="C32" s="3"/>
      <c r="D32" s="478">
        <v>-63</v>
      </c>
      <c r="E32" s="3"/>
      <c r="F32" s="602">
        <v>0.99973889999999999</v>
      </c>
      <c r="H32" s="603">
        <v>-63</v>
      </c>
      <c r="I32" s="21"/>
      <c r="J32" s="600">
        <v>39</v>
      </c>
      <c r="K32" s="600"/>
      <c r="L32" s="600">
        <v>-64</v>
      </c>
    </row>
    <row r="33" spans="1:12">
      <c r="A33" s="483" t="s">
        <v>487</v>
      </c>
      <c r="B33" s="3" t="s">
        <v>515</v>
      </c>
      <c r="C33" s="3"/>
      <c r="D33" s="478">
        <v>-41</v>
      </c>
      <c r="E33" s="3"/>
      <c r="F33" s="602">
        <v>0.9835526</v>
      </c>
      <c r="H33" s="603">
        <v>-40</v>
      </c>
      <c r="J33" s="600">
        <v>25</v>
      </c>
      <c r="K33" s="600"/>
      <c r="L33" s="600">
        <v>-41</v>
      </c>
    </row>
    <row r="34" spans="1:12">
      <c r="A34" s="483" t="s">
        <v>488</v>
      </c>
      <c r="B34" s="3" t="s">
        <v>1004</v>
      </c>
      <c r="C34" s="3"/>
      <c r="D34" s="478">
        <v>5500</v>
      </c>
      <c r="E34" s="3"/>
      <c r="F34" s="602">
        <v>0.98450959999999998</v>
      </c>
      <c r="H34" s="603">
        <v>5415</v>
      </c>
      <c r="J34" s="600">
        <v>-3326</v>
      </c>
      <c r="K34" s="600"/>
      <c r="L34" s="600">
        <v>5435</v>
      </c>
    </row>
    <row r="35" spans="1:12">
      <c r="A35" s="483" t="s">
        <v>489</v>
      </c>
      <c r="B35" s="3" t="s">
        <v>1012</v>
      </c>
      <c r="C35" s="3"/>
      <c r="D35" s="478">
        <v>-306</v>
      </c>
      <c r="E35" s="3"/>
      <c r="F35" s="602">
        <v>0.9835526</v>
      </c>
      <c r="H35" s="603">
        <v>-301</v>
      </c>
      <c r="J35" s="600">
        <v>185</v>
      </c>
      <c r="K35" s="600"/>
      <c r="L35" s="600">
        <v>-302</v>
      </c>
    </row>
    <row r="36" spans="1:12">
      <c r="A36" s="483" t="s">
        <v>490</v>
      </c>
      <c r="B36" s="3" t="s">
        <v>516</v>
      </c>
      <c r="C36" s="3" t="s">
        <v>994</v>
      </c>
      <c r="D36" s="478">
        <v>930</v>
      </c>
      <c r="E36" s="3"/>
      <c r="F36" s="602">
        <v>1</v>
      </c>
      <c r="H36" s="603">
        <v>930</v>
      </c>
      <c r="J36" s="600">
        <v>-571</v>
      </c>
      <c r="K36" s="600"/>
      <c r="L36" s="600">
        <v>933</v>
      </c>
    </row>
    <row r="37" spans="1:12">
      <c r="A37" s="483" t="s">
        <v>491</v>
      </c>
      <c r="B37" s="3" t="s">
        <v>838</v>
      </c>
      <c r="C37" s="3"/>
      <c r="D37" s="478">
        <v>-558</v>
      </c>
      <c r="E37" s="3"/>
      <c r="F37" s="602">
        <v>0.98367789999999999</v>
      </c>
      <c r="H37" s="603">
        <v>-549</v>
      </c>
      <c r="J37" s="600">
        <v>337</v>
      </c>
      <c r="K37" s="600"/>
      <c r="L37" s="600">
        <v>-551</v>
      </c>
    </row>
    <row r="38" spans="1:12">
      <c r="A38" s="483" t="s">
        <v>492</v>
      </c>
      <c r="B38" s="3" t="s">
        <v>839</v>
      </c>
      <c r="C38" s="3"/>
      <c r="D38" s="478">
        <v>-400</v>
      </c>
      <c r="E38" s="3"/>
      <c r="F38" s="602">
        <v>0.97051889999999996</v>
      </c>
      <c r="H38" s="603">
        <v>-388</v>
      </c>
      <c r="J38" s="600">
        <v>238</v>
      </c>
      <c r="K38" s="600"/>
      <c r="L38" s="600">
        <v>-389</v>
      </c>
    </row>
    <row r="39" spans="1:12">
      <c r="A39" s="483" t="s">
        <v>493</v>
      </c>
      <c r="B39" s="3" t="s">
        <v>840</v>
      </c>
      <c r="C39" s="3"/>
      <c r="D39" s="478">
        <v>-254</v>
      </c>
      <c r="E39" s="3"/>
      <c r="F39" s="602">
        <v>0.97018090000000001</v>
      </c>
      <c r="H39" s="603">
        <v>-246</v>
      </c>
      <c r="J39" s="600">
        <v>151</v>
      </c>
      <c r="K39" s="600"/>
      <c r="L39" s="600">
        <v>-247</v>
      </c>
    </row>
    <row r="40" spans="1:12">
      <c r="A40" s="483" t="s">
        <v>494</v>
      </c>
      <c r="B40" s="3" t="s">
        <v>841</v>
      </c>
      <c r="C40" s="3"/>
      <c r="D40" s="478">
        <v>-1475</v>
      </c>
      <c r="E40" s="3"/>
      <c r="F40" s="602">
        <v>0.97051589999999999</v>
      </c>
      <c r="H40" s="603">
        <v>-1432</v>
      </c>
      <c r="J40" s="600">
        <v>880</v>
      </c>
      <c r="K40" s="600"/>
      <c r="L40" s="600">
        <v>-1438</v>
      </c>
    </row>
    <row r="41" spans="1:12">
      <c r="A41" s="483" t="s">
        <v>495</v>
      </c>
      <c r="B41" s="3" t="s">
        <v>919</v>
      </c>
      <c r="C41" s="3" t="s">
        <v>993</v>
      </c>
      <c r="D41" s="478">
        <v>-40922</v>
      </c>
      <c r="E41" s="3"/>
      <c r="F41" s="602">
        <v>0.97052930000000004</v>
      </c>
      <c r="H41" s="603">
        <v>-39716</v>
      </c>
      <c r="J41" s="600">
        <v>24396</v>
      </c>
      <c r="K41" s="600"/>
      <c r="L41" s="600">
        <v>-39862</v>
      </c>
    </row>
    <row r="42" spans="1:12">
      <c r="A42" s="483" t="s">
        <v>496</v>
      </c>
      <c r="B42" s="3" t="s">
        <v>920</v>
      </c>
      <c r="C42" s="3" t="s">
        <v>992</v>
      </c>
      <c r="D42" s="478">
        <v>-411</v>
      </c>
      <c r="E42" s="3"/>
      <c r="F42" s="602">
        <v>1</v>
      </c>
      <c r="H42" s="603">
        <v>-411</v>
      </c>
      <c r="J42" s="600">
        <v>252</v>
      </c>
      <c r="K42" s="600"/>
      <c r="L42" s="600">
        <v>-412</v>
      </c>
    </row>
    <row r="43" spans="1:12">
      <c r="A43" s="483" t="s">
        <v>497</v>
      </c>
      <c r="B43" s="3" t="s">
        <v>965</v>
      </c>
      <c r="C43" s="3"/>
      <c r="D43" s="478">
        <v>-67</v>
      </c>
      <c r="E43" s="3"/>
      <c r="F43" s="602">
        <v>0.99994680000000002</v>
      </c>
      <c r="H43" s="603">
        <v>-67</v>
      </c>
      <c r="J43" s="600">
        <v>41</v>
      </c>
      <c r="K43" s="600"/>
      <c r="L43" s="600">
        <v>-67</v>
      </c>
    </row>
    <row r="44" spans="1:12">
      <c r="A44" s="483" t="s">
        <v>498</v>
      </c>
      <c r="B44" s="3" t="s">
        <v>1006</v>
      </c>
      <c r="C44" s="3"/>
      <c r="D44" s="478">
        <v>-297</v>
      </c>
      <c r="E44" s="3"/>
      <c r="F44" s="626" t="s">
        <v>982</v>
      </c>
      <c r="H44" s="603">
        <v>-332</v>
      </c>
      <c r="J44" s="600">
        <v>204</v>
      </c>
      <c r="K44" s="600"/>
      <c r="L44" s="600">
        <v>-333</v>
      </c>
    </row>
    <row r="45" spans="1:12">
      <c r="A45" s="483" t="s">
        <v>499</v>
      </c>
      <c r="B45" s="3" t="s">
        <v>842</v>
      </c>
      <c r="C45" s="3"/>
      <c r="D45" s="478">
        <v>-58</v>
      </c>
      <c r="E45" s="3"/>
      <c r="F45" s="602">
        <v>0.97017489999999995</v>
      </c>
      <c r="H45" s="603">
        <v>-56</v>
      </c>
      <c r="J45" s="600">
        <v>34</v>
      </c>
      <c r="K45" s="600"/>
      <c r="L45" s="600">
        <v>-56</v>
      </c>
    </row>
    <row r="46" spans="1:12">
      <c r="A46" s="483" t="s">
        <v>500</v>
      </c>
      <c r="B46" s="3" t="s">
        <v>921</v>
      </c>
      <c r="C46" s="3" t="s">
        <v>992</v>
      </c>
      <c r="D46" s="478">
        <v>-691</v>
      </c>
      <c r="E46" s="3"/>
      <c r="F46" s="602">
        <v>1</v>
      </c>
      <c r="H46" s="603">
        <v>-691</v>
      </c>
      <c r="J46" s="600">
        <v>424</v>
      </c>
      <c r="K46" s="600"/>
      <c r="L46" s="600">
        <v>-693</v>
      </c>
    </row>
    <row r="47" spans="1:12">
      <c r="A47" s="483" t="s">
        <v>501</v>
      </c>
      <c r="B47" s="3" t="s">
        <v>517</v>
      </c>
      <c r="C47" s="3"/>
      <c r="D47" s="478">
        <v>-41160</v>
      </c>
      <c r="E47" s="3"/>
      <c r="F47" s="602">
        <v>1</v>
      </c>
      <c r="H47" s="603">
        <v>-41160</v>
      </c>
      <c r="J47" s="600">
        <v>25283</v>
      </c>
      <c r="K47" s="600"/>
      <c r="L47" s="600">
        <v>-41312</v>
      </c>
    </row>
    <row r="48" spans="1:12">
      <c r="A48" s="483" t="s">
        <v>502</v>
      </c>
      <c r="B48" s="3" t="s">
        <v>1011</v>
      </c>
      <c r="C48" s="3"/>
      <c r="D48" s="478">
        <v>-20</v>
      </c>
      <c r="E48" s="3"/>
      <c r="F48" s="602">
        <v>0.98301799999999995</v>
      </c>
      <c r="H48" s="603">
        <v>-20</v>
      </c>
      <c r="J48" s="600">
        <v>12</v>
      </c>
      <c r="K48" s="600"/>
      <c r="L48" s="600">
        <v>-20</v>
      </c>
    </row>
    <row r="49" spans="1:12">
      <c r="A49" s="483" t="s">
        <v>503</v>
      </c>
      <c r="B49" s="3" t="s">
        <v>922</v>
      </c>
      <c r="C49" s="3" t="s">
        <v>993</v>
      </c>
      <c r="D49" s="484">
        <v>-2153</v>
      </c>
      <c r="E49" s="3"/>
      <c r="F49" s="602">
        <v>0.97027399999999997</v>
      </c>
      <c r="H49" s="603">
        <v>-2089</v>
      </c>
      <c r="J49" s="600">
        <v>1283</v>
      </c>
      <c r="K49" s="600"/>
      <c r="L49" s="600">
        <v>-2096</v>
      </c>
    </row>
    <row r="50" spans="1:12">
      <c r="A50" s="483" t="s">
        <v>504</v>
      </c>
      <c r="B50" s="3" t="s">
        <v>523</v>
      </c>
      <c r="C50" s="3"/>
      <c r="D50" s="484">
        <v>-33371</v>
      </c>
      <c r="E50" s="3"/>
      <c r="F50" s="602">
        <v>1</v>
      </c>
      <c r="H50" s="603">
        <v>-33371</v>
      </c>
      <c r="J50" s="600">
        <v>20498</v>
      </c>
      <c r="K50" s="600"/>
      <c r="L50" s="600">
        <v>-33493</v>
      </c>
    </row>
    <row r="51" spans="1:12">
      <c r="A51" s="483" t="s">
        <v>505</v>
      </c>
      <c r="B51" s="3" t="s">
        <v>518</v>
      </c>
      <c r="C51" s="3" t="s">
        <v>995</v>
      </c>
      <c r="D51" s="485">
        <v>-579</v>
      </c>
      <c r="E51" s="3"/>
      <c r="F51" s="602">
        <v>1</v>
      </c>
      <c r="H51" s="606">
        <v>-579</v>
      </c>
      <c r="J51" s="607">
        <v>356</v>
      </c>
      <c r="K51" s="614"/>
      <c r="L51" s="607">
        <v>-582</v>
      </c>
    </row>
    <row r="52" spans="1:12">
      <c r="A52" s="605"/>
      <c r="B52" s="6" t="s">
        <v>239</v>
      </c>
      <c r="C52" s="3"/>
      <c r="D52" s="478">
        <v>-884955</v>
      </c>
      <c r="E52" s="3"/>
      <c r="H52" s="478">
        <v>-827574</v>
      </c>
      <c r="J52" s="478">
        <v>508338</v>
      </c>
      <c r="K52" s="600"/>
      <c r="L52" s="478">
        <v>-830611</v>
      </c>
    </row>
    <row r="53" spans="1:12">
      <c r="A53" s="608"/>
      <c r="B53" s="3"/>
      <c r="C53" s="3"/>
      <c r="D53" s="478"/>
      <c r="E53" s="3"/>
      <c r="J53" s="600"/>
      <c r="K53" s="600"/>
      <c r="L53" s="600"/>
    </row>
    <row r="54" spans="1:12">
      <c r="A54" s="605" t="s">
        <v>506</v>
      </c>
      <c r="B54" s="3" t="s">
        <v>966</v>
      </c>
      <c r="C54" s="3" t="s">
        <v>996</v>
      </c>
      <c r="D54" s="478">
        <v>-27859</v>
      </c>
      <c r="E54" s="3"/>
      <c r="F54" s="28" t="s">
        <v>967</v>
      </c>
      <c r="H54" s="603">
        <v>-27580</v>
      </c>
      <c r="J54" s="600">
        <v>0</v>
      </c>
      <c r="K54" s="600"/>
      <c r="L54" s="600">
        <v>0</v>
      </c>
    </row>
    <row r="55" spans="1:12">
      <c r="A55" s="605"/>
      <c r="B55" s="3" t="s">
        <v>525</v>
      </c>
      <c r="C55" s="3"/>
      <c r="D55" s="478">
        <v>-4633</v>
      </c>
      <c r="E55" s="3"/>
      <c r="F55" s="28" t="s">
        <v>967</v>
      </c>
      <c r="H55" s="603">
        <v>-4586</v>
      </c>
      <c r="J55" s="600">
        <v>0</v>
      </c>
      <c r="K55" s="600"/>
      <c r="L55" s="600">
        <v>0</v>
      </c>
    </row>
    <row r="56" spans="1:12">
      <c r="A56" s="608"/>
      <c r="B56" s="3"/>
      <c r="C56" s="3"/>
      <c r="D56" s="478"/>
      <c r="E56" s="3"/>
      <c r="J56" s="600"/>
      <c r="K56" s="600"/>
      <c r="L56" s="600"/>
    </row>
    <row r="57" spans="1:12">
      <c r="A57" s="4" t="s">
        <v>507</v>
      </c>
      <c r="B57" s="3" t="s">
        <v>519</v>
      </c>
      <c r="C57" s="3" t="s">
        <v>997</v>
      </c>
      <c r="D57" s="478"/>
      <c r="E57" s="3"/>
      <c r="F57" s="597"/>
      <c r="G57" s="597"/>
      <c r="H57" s="625"/>
      <c r="J57" s="600"/>
      <c r="K57" s="600"/>
      <c r="L57" s="600"/>
    </row>
    <row r="58" spans="1:12">
      <c r="A58" s="4"/>
      <c r="B58" s="3" t="s">
        <v>265</v>
      </c>
      <c r="C58" s="3"/>
      <c r="D58" s="478">
        <v>5938</v>
      </c>
      <c r="E58" s="3"/>
      <c r="F58" s="602">
        <v>0.98416979999999998</v>
      </c>
      <c r="G58" s="609"/>
      <c r="H58" s="603">
        <v>5844</v>
      </c>
      <c r="J58" s="600">
        <v>-5844</v>
      </c>
      <c r="K58" s="600"/>
      <c r="L58" s="600">
        <v>9549</v>
      </c>
    </row>
    <row r="59" spans="1:12">
      <c r="A59" s="4"/>
      <c r="B59" s="3" t="s">
        <v>266</v>
      </c>
      <c r="C59" s="3"/>
      <c r="D59" s="478">
        <v>987</v>
      </c>
      <c r="E59" s="3"/>
      <c r="F59" s="602">
        <v>0.98480239999999997</v>
      </c>
      <c r="G59" s="609"/>
      <c r="H59" s="603">
        <v>972</v>
      </c>
      <c r="J59" s="600">
        <v>-972</v>
      </c>
      <c r="K59" s="600"/>
      <c r="L59" s="600">
        <v>1588</v>
      </c>
    </row>
    <row r="60" spans="1:12">
      <c r="A60" s="4"/>
      <c r="B60" s="3"/>
      <c r="C60" s="3"/>
      <c r="D60" s="484"/>
      <c r="E60" s="3"/>
      <c r="F60" s="610"/>
      <c r="G60" s="610"/>
      <c r="H60" s="610"/>
    </row>
    <row r="61" spans="1:12" ht="17.25" thickBot="1">
      <c r="A61" s="4"/>
      <c r="B61" s="37" t="s">
        <v>63</v>
      </c>
      <c r="C61" s="486"/>
      <c r="D61" s="480">
        <v>-910522</v>
      </c>
      <c r="E61" s="3"/>
      <c r="F61" s="602"/>
      <c r="G61" s="609"/>
      <c r="H61" s="627">
        <v>-852924</v>
      </c>
      <c r="J61" s="628">
        <v>501522</v>
      </c>
      <c r="K61" s="600"/>
      <c r="L61" s="628">
        <v>-819474</v>
      </c>
    </row>
    <row r="62" spans="1:12" ht="17.25" thickTop="1">
      <c r="A62" s="4"/>
      <c r="C62" s="486"/>
      <c r="D62" s="487"/>
    </row>
    <row r="63" spans="1:12" ht="16.5">
      <c r="A63" s="4"/>
      <c r="C63" s="486"/>
      <c r="D63" s="487"/>
    </row>
    <row r="65" spans="2:2">
      <c r="B65" s="306" t="s">
        <v>913</v>
      </c>
    </row>
    <row r="66" spans="2:2">
      <c r="B66" s="4" t="s">
        <v>914</v>
      </c>
    </row>
    <row r="67" spans="2:2">
      <c r="B67" s="4" t="s">
        <v>915</v>
      </c>
    </row>
    <row r="68" spans="2:2">
      <c r="B68" s="4" t="s">
        <v>916</v>
      </c>
    </row>
  </sheetData>
  <customSheetViews>
    <customSheetView guid="{1D55C7AE-7141-49C4-A30F-6C6392B50DCD}" showPageBreaks="1" fitToPage="1" printArea="1">
      <selection activeCell="M7" sqref="M7"/>
      <pageMargins left="1" right="0.5" top="0.5" bottom="0.75" header="0.5" footer="0.5"/>
      <pageSetup scale="67" orientation="portrait" r:id="rId1"/>
      <headerFooter alignWithMargins="0"/>
    </customSheetView>
    <customSheetView guid="{86B87C0A-EFDF-4254-88E7-074BC0E2C07B}" scale="70" showPageBreaks="1" fitToPage="1" printArea="1" view="pageBreakPreview" topLeftCell="A10">
      <selection activeCell="B1" sqref="B1"/>
      <pageMargins left="1" right="0.5" top="0.5" bottom="0.75" header="0.5" footer="0.5"/>
      <pageSetup scale="67" orientation="portrait" r:id="rId2"/>
      <headerFooter alignWithMargins="0"/>
    </customSheetView>
    <customSheetView guid="{A7E55F00-34B3-44FD-BF1E-03333C319021}" fitToPage="1">
      <selection activeCell="M7" sqref="M7"/>
      <pageMargins left="1" right="0.5" top="0.5" bottom="0.75" header="0.5" footer="0.5"/>
      <pageSetup scale="67" orientation="portrait" r:id="rId3"/>
      <headerFooter alignWithMargins="0"/>
    </customSheetView>
  </customSheetViews>
  <mergeCells count="5">
    <mergeCell ref="A13:L13"/>
    <mergeCell ref="A9:L9"/>
    <mergeCell ref="A10:L10"/>
    <mergeCell ref="A11:L11"/>
    <mergeCell ref="A12:L12"/>
  </mergeCells>
  <phoneticPr fontId="23" type="noConversion"/>
  <pageMargins left="1" right="0.5" top="1" bottom="1" header="0.5" footer="0.5"/>
  <pageSetup scale="70" orientation="portrait" r:id="rId4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00B050"/>
    <pageSetUpPr fitToPage="1"/>
  </sheetPr>
  <dimension ref="A1:E53"/>
  <sheetViews>
    <sheetView view="pageBreakPreview" zoomScaleNormal="85" zoomScaleSheetLayoutView="100" workbookViewId="0">
      <selection activeCell="B28" sqref="B28:B40"/>
    </sheetView>
  </sheetViews>
  <sheetFormatPr defaultColWidth="9.140625" defaultRowHeight="12.75"/>
  <cols>
    <col min="1" max="1" width="48.7109375" style="19" customWidth="1"/>
    <col min="2" max="3" width="12.7109375" style="19" customWidth="1"/>
    <col min="4" max="4" width="3.7109375" style="19" customWidth="1"/>
    <col min="5" max="5" width="13.85546875" style="19" customWidth="1"/>
    <col min="6" max="16384" width="9.140625" style="19"/>
  </cols>
  <sheetData>
    <row r="1" spans="1:5">
      <c r="A1" s="8"/>
      <c r="B1" s="8"/>
      <c r="C1" s="353" t="s">
        <v>553</v>
      </c>
      <c r="D1" s="8"/>
    </row>
    <row r="2" spans="1:5">
      <c r="A2" s="354"/>
      <c r="B2" s="354"/>
      <c r="C2" s="353" t="s">
        <v>1119</v>
      </c>
      <c r="D2" s="8"/>
    </row>
    <row r="3" spans="1:5">
      <c r="A3" s="354"/>
      <c r="B3" s="354"/>
      <c r="C3" s="353" t="s">
        <v>141</v>
      </c>
      <c r="D3" s="8"/>
    </row>
    <row r="4" spans="1:5">
      <c r="A4" s="354"/>
      <c r="B4" s="354"/>
      <c r="C4" s="353" t="s">
        <v>1105</v>
      </c>
      <c r="D4" s="8"/>
    </row>
    <row r="5" spans="1:5">
      <c r="A5" s="354"/>
      <c r="B5" s="354"/>
      <c r="C5" s="353" t="s">
        <v>562</v>
      </c>
      <c r="D5" s="8"/>
    </row>
    <row r="6" spans="1:5">
      <c r="A6" s="354"/>
      <c r="B6" s="354"/>
      <c r="C6" s="353" t="s">
        <v>568</v>
      </c>
      <c r="D6" s="8"/>
    </row>
    <row r="7" spans="1:5">
      <c r="A7" s="354"/>
      <c r="B7" s="354"/>
      <c r="C7" s="353" t="s">
        <v>554</v>
      </c>
      <c r="D7" s="8"/>
    </row>
    <row r="8" spans="1:5">
      <c r="A8" s="354"/>
      <c r="B8" s="354"/>
      <c r="C8" s="354"/>
      <c r="D8" s="354"/>
      <c r="E8" s="354"/>
    </row>
    <row r="9" spans="1:5">
      <c r="A9" s="355" t="s">
        <v>5</v>
      </c>
      <c r="B9" s="356"/>
      <c r="C9" s="356"/>
      <c r="D9" s="356"/>
      <c r="E9" s="357"/>
    </row>
    <row r="10" spans="1:5">
      <c r="A10" s="358" t="s">
        <v>103</v>
      </c>
      <c r="B10" s="356"/>
      <c r="C10" s="356"/>
      <c r="D10" s="356"/>
      <c r="E10" s="354"/>
    </row>
    <row r="11" spans="1:5">
      <c r="A11" s="358" t="s">
        <v>837</v>
      </c>
      <c r="B11" s="356"/>
      <c r="C11" s="356"/>
      <c r="D11" s="356"/>
      <c r="E11" s="354"/>
    </row>
    <row r="12" spans="1:5">
      <c r="A12" s="358" t="s">
        <v>6</v>
      </c>
      <c r="B12" s="356"/>
      <c r="C12" s="356"/>
      <c r="D12" s="356"/>
      <c r="E12" s="354"/>
    </row>
    <row r="13" spans="1:5">
      <c r="A13" s="354"/>
      <c r="B13" s="354"/>
      <c r="C13" s="8"/>
      <c r="D13" s="359"/>
      <c r="E13" s="354"/>
    </row>
    <row r="14" spans="1:5">
      <c r="A14" s="354"/>
      <c r="B14" s="354"/>
      <c r="C14" s="359" t="s">
        <v>546</v>
      </c>
      <c r="D14" s="354"/>
      <c r="E14" s="360" t="s">
        <v>14</v>
      </c>
    </row>
    <row r="15" spans="1:5" ht="13.5" thickBot="1">
      <c r="A15" s="354"/>
      <c r="B15" s="354"/>
      <c r="C15" s="361" t="s">
        <v>54</v>
      </c>
      <c r="D15" s="354"/>
      <c r="E15" s="362" t="s">
        <v>54</v>
      </c>
    </row>
    <row r="16" spans="1:5">
      <c r="A16" s="354"/>
      <c r="B16" s="354"/>
      <c r="C16" s="354"/>
      <c r="D16" s="354"/>
      <c r="E16" s="354"/>
    </row>
    <row r="17" spans="1:5">
      <c r="A17" s="363" t="s">
        <v>365</v>
      </c>
      <c r="B17" s="354"/>
      <c r="C17" s="354"/>
      <c r="D17" s="354"/>
      <c r="E17" s="354"/>
    </row>
    <row r="18" spans="1:5">
      <c r="A18" s="354" t="s">
        <v>392</v>
      </c>
      <c r="B18" s="8"/>
      <c r="C18" s="354">
        <v>526616</v>
      </c>
      <c r="D18" s="354"/>
      <c r="E18" s="354">
        <v>526616</v>
      </c>
    </row>
    <row r="19" spans="1:5">
      <c r="A19" s="354" t="s">
        <v>524</v>
      </c>
      <c r="B19" s="354"/>
      <c r="C19" s="354">
        <v>16232</v>
      </c>
      <c r="D19" s="354"/>
      <c r="E19" s="354">
        <v>0</v>
      </c>
    </row>
    <row r="20" spans="1:5">
      <c r="A20" s="354" t="s">
        <v>104</v>
      </c>
      <c r="B20" s="354"/>
      <c r="C20" s="354"/>
      <c r="D20" s="354"/>
      <c r="E20" s="354"/>
    </row>
    <row r="21" spans="1:5">
      <c r="A21" s="354" t="s">
        <v>393</v>
      </c>
      <c r="B21" s="354"/>
      <c r="C21" s="354">
        <v>70254</v>
      </c>
      <c r="D21" s="354"/>
      <c r="E21" s="354">
        <v>67956</v>
      </c>
    </row>
    <row r="22" spans="1:5">
      <c r="A22" s="354" t="s">
        <v>394</v>
      </c>
      <c r="B22" s="354"/>
      <c r="C22" s="354">
        <v>34899</v>
      </c>
      <c r="D22" s="354"/>
      <c r="E22" s="354">
        <v>0</v>
      </c>
    </row>
    <row r="23" spans="1:5">
      <c r="A23" s="354" t="s">
        <v>395</v>
      </c>
      <c r="B23" s="354"/>
      <c r="C23" s="364">
        <v>3122</v>
      </c>
      <c r="D23" s="354"/>
      <c r="E23" s="364">
        <v>3031</v>
      </c>
    </row>
    <row r="24" spans="1:5">
      <c r="A24" s="354"/>
      <c r="B24" s="354"/>
      <c r="C24" s="354"/>
      <c r="D24" s="354"/>
      <c r="E24" s="354"/>
    </row>
    <row r="25" spans="1:5">
      <c r="A25" s="354" t="s">
        <v>366</v>
      </c>
      <c r="B25" s="354" t="s">
        <v>367</v>
      </c>
      <c r="C25" s="365">
        <v>651123</v>
      </c>
      <c r="D25" s="366"/>
      <c r="E25" s="365">
        <v>597603</v>
      </c>
    </row>
    <row r="26" spans="1:5">
      <c r="A26" s="354"/>
      <c r="B26" s="354"/>
      <c r="C26" s="354"/>
      <c r="D26" s="354"/>
      <c r="E26" s="354"/>
    </row>
    <row r="27" spans="1:5">
      <c r="A27" s="363" t="s">
        <v>368</v>
      </c>
      <c r="B27" s="354"/>
      <c r="C27" s="354"/>
      <c r="D27" s="354"/>
      <c r="E27" s="354"/>
    </row>
    <row r="28" spans="1:5" hidden="1">
      <c r="A28" s="354" t="s">
        <v>105</v>
      </c>
      <c r="B28" s="8" t="s">
        <v>843</v>
      </c>
      <c r="C28" s="354">
        <v>298760</v>
      </c>
      <c r="D28" s="354"/>
      <c r="E28" s="354">
        <v>259392</v>
      </c>
    </row>
    <row r="29" spans="1:5" hidden="1">
      <c r="A29" s="354" t="s">
        <v>106</v>
      </c>
      <c r="B29" s="8" t="s">
        <v>843</v>
      </c>
      <c r="C29" s="354">
        <v>3105</v>
      </c>
      <c r="D29" s="354"/>
      <c r="E29" s="354">
        <v>3015</v>
      </c>
    </row>
    <row r="30" spans="1:5" hidden="1">
      <c r="A30" s="354" t="s">
        <v>107</v>
      </c>
      <c r="B30" s="8" t="s">
        <v>843</v>
      </c>
      <c r="C30" s="365">
        <v>311914</v>
      </c>
      <c r="D30" s="354"/>
      <c r="E30" s="364">
        <v>302648</v>
      </c>
    </row>
    <row r="31" spans="1:5">
      <c r="A31" s="354" t="s">
        <v>555</v>
      </c>
      <c r="B31" s="354" t="s">
        <v>986</v>
      </c>
      <c r="C31" s="354">
        <v>613779</v>
      </c>
      <c r="D31" s="354"/>
      <c r="E31" s="354">
        <v>565055</v>
      </c>
    </row>
    <row r="32" spans="1:5">
      <c r="A32" s="354"/>
      <c r="B32" s="354"/>
      <c r="C32" s="354"/>
      <c r="D32" s="354"/>
      <c r="E32" s="354"/>
    </row>
    <row r="33" spans="1:5">
      <c r="A33" s="354" t="s">
        <v>396</v>
      </c>
      <c r="B33" s="354" t="s">
        <v>844</v>
      </c>
      <c r="C33" s="354">
        <v>35992</v>
      </c>
      <c r="D33" s="354"/>
      <c r="E33" s="354">
        <v>31694</v>
      </c>
    </row>
    <row r="34" spans="1:5">
      <c r="A34" s="354" t="s">
        <v>397</v>
      </c>
      <c r="B34" s="354" t="s">
        <v>369</v>
      </c>
      <c r="C34" s="354">
        <v>403</v>
      </c>
      <c r="D34" s="354"/>
      <c r="E34" s="354">
        <v>391</v>
      </c>
    </row>
    <row r="35" spans="1:5">
      <c r="A35" s="354" t="s">
        <v>371</v>
      </c>
      <c r="B35" s="354" t="s">
        <v>370</v>
      </c>
      <c r="C35" s="364">
        <v>100</v>
      </c>
      <c r="D35" s="354"/>
      <c r="E35" s="364">
        <v>97</v>
      </c>
    </row>
    <row r="36" spans="1:5">
      <c r="A36" s="354"/>
      <c r="B36" s="354"/>
      <c r="C36" s="366"/>
      <c r="D36" s="354"/>
      <c r="E36" s="354"/>
    </row>
    <row r="37" spans="1:5">
      <c r="A37" s="354" t="s">
        <v>108</v>
      </c>
      <c r="B37" s="354"/>
      <c r="C37" s="365">
        <v>650274</v>
      </c>
      <c r="D37" s="354"/>
      <c r="E37" s="365">
        <v>597237</v>
      </c>
    </row>
    <row r="38" spans="1:5">
      <c r="A38" s="354"/>
      <c r="B38" s="354"/>
      <c r="C38" s="354"/>
      <c r="D38" s="354"/>
      <c r="E38" s="354"/>
    </row>
    <row r="39" spans="1:5">
      <c r="A39" s="354" t="s">
        <v>543</v>
      </c>
      <c r="B39" s="354" t="s">
        <v>867</v>
      </c>
      <c r="C39" s="365">
        <v>379</v>
      </c>
      <c r="D39" s="354"/>
      <c r="E39" s="365">
        <v>379</v>
      </c>
    </row>
    <row r="40" spans="1:5">
      <c r="A40" s="354"/>
      <c r="B40" s="354"/>
      <c r="C40" s="354"/>
      <c r="D40" s="354"/>
      <c r="E40" s="354"/>
    </row>
    <row r="41" spans="1:5">
      <c r="A41" s="354" t="s">
        <v>109</v>
      </c>
      <c r="B41" s="354"/>
      <c r="C41" s="365">
        <v>650653</v>
      </c>
      <c r="D41" s="354"/>
      <c r="E41" s="365">
        <v>597616</v>
      </c>
    </row>
    <row r="42" spans="1:5">
      <c r="A42" s="354"/>
      <c r="B42" s="354"/>
      <c r="C42" s="354"/>
      <c r="D42" s="354"/>
      <c r="E42" s="354"/>
    </row>
    <row r="43" spans="1:5" ht="13.5" thickBot="1">
      <c r="A43" s="354" t="s">
        <v>110</v>
      </c>
      <c r="B43" s="354"/>
      <c r="C43" s="367">
        <v>470</v>
      </c>
      <c r="D43" s="354"/>
      <c r="E43" s="367">
        <v>-13</v>
      </c>
    </row>
    <row r="44" spans="1:5" ht="13.5" thickTop="1">
      <c r="A44" s="354"/>
      <c r="B44" s="354"/>
      <c r="C44" s="354"/>
      <c r="D44" s="354"/>
      <c r="E44" s="354"/>
    </row>
    <row r="45" spans="1:5">
      <c r="A45" s="368"/>
      <c r="B45" s="354"/>
      <c r="C45" s="354"/>
      <c r="D45" s="354"/>
      <c r="E45" s="354"/>
    </row>
    <row r="46" spans="1:5">
      <c r="A46" s="354"/>
      <c r="B46" s="354"/>
      <c r="C46" s="354"/>
      <c r="D46" s="354"/>
      <c r="E46" s="354"/>
    </row>
    <row r="47" spans="1:5">
      <c r="A47" s="368"/>
      <c r="B47" s="354"/>
      <c r="C47" s="354"/>
      <c r="D47" s="354"/>
      <c r="E47" s="354"/>
    </row>
    <row r="48" spans="1:5">
      <c r="A48" s="354"/>
      <c r="B48" s="354"/>
      <c r="C48" s="354"/>
      <c r="D48" s="354"/>
      <c r="E48" s="354"/>
    </row>
    <row r="49" spans="1:5">
      <c r="A49" s="354"/>
      <c r="B49" s="354"/>
      <c r="C49" s="354"/>
      <c r="D49" s="354"/>
      <c r="E49" s="354"/>
    </row>
    <row r="50" spans="1:5">
      <c r="A50" s="354"/>
      <c r="B50" s="354"/>
      <c r="C50" s="354"/>
      <c r="D50" s="354"/>
      <c r="E50" s="354"/>
    </row>
    <row r="51" spans="1:5">
      <c r="A51" s="354"/>
      <c r="B51" s="354"/>
      <c r="C51" s="354"/>
      <c r="D51" s="354"/>
      <c r="E51" s="354"/>
    </row>
    <row r="52" spans="1:5">
      <c r="A52" s="354"/>
      <c r="B52" s="354"/>
      <c r="C52" s="354"/>
      <c r="D52" s="354"/>
      <c r="E52" s="354"/>
    </row>
    <row r="53" spans="1:5">
      <c r="A53" s="354"/>
      <c r="B53" s="354"/>
      <c r="C53" s="354"/>
      <c r="D53" s="354"/>
      <c r="E53" s="354"/>
    </row>
  </sheetData>
  <customSheetViews>
    <customSheetView guid="{1D55C7AE-7141-49C4-A30F-6C6392B50DCD}" showPageBreaks="1" printArea="1" hiddenRows="1">
      <selection activeCell="G8" sqref="G8"/>
      <pageMargins left="1" right="0.5" top="0.5" bottom="0.75" header="0" footer="0"/>
      <pageSetup orientation="portrait" r:id="rId1"/>
      <headerFooter alignWithMargins="0"/>
    </customSheetView>
    <customSheetView guid="{86B87C0A-EFDF-4254-88E7-074BC0E2C07B}" scale="55" fitToPage="1" hiddenRows="1">
      <selection activeCell="B1" sqref="B1"/>
      <pageMargins left="1" right="0.5" top="0.5" bottom="0.75" header="0.5" footer="0.5"/>
      <pageSetup scale="76" orientation="portrait" r:id="rId2"/>
      <headerFooter alignWithMargins="0"/>
    </customSheetView>
    <customSheetView guid="{A7E55F00-34B3-44FD-BF1E-03333C319021}" hiddenRows="1">
      <selection activeCell="G8" sqref="G8"/>
      <pageMargins left="1" right="0.5" top="0.5" bottom="0.75" header="0" footer="0"/>
      <pageSetup orientation="portrait" r:id="rId3"/>
      <headerFooter alignWithMargins="0"/>
    </customSheetView>
  </customSheetViews>
  <phoneticPr fontId="23" type="noConversion"/>
  <pageMargins left="1" right="0.5" top="1" bottom="1" header="0.5" footer="0.5"/>
  <pageSetup scale="97" orientation="portrait" r:id="rId4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00B050"/>
    <pageSetUpPr fitToPage="1"/>
  </sheetPr>
  <dimension ref="A1:E41"/>
  <sheetViews>
    <sheetView view="pageBreakPreview" zoomScaleNormal="85" zoomScaleSheetLayoutView="100" workbookViewId="0">
      <selection activeCell="B28" sqref="B28:B40"/>
    </sheetView>
  </sheetViews>
  <sheetFormatPr defaultColWidth="9.140625" defaultRowHeight="12.75"/>
  <cols>
    <col min="1" max="1" width="60.7109375" style="19" customWidth="1"/>
    <col min="2" max="3" width="8.7109375" style="19" customWidth="1"/>
    <col min="4" max="4" width="2.7109375" style="19" customWidth="1"/>
    <col min="5" max="5" width="12.85546875" style="19" customWidth="1"/>
    <col min="6" max="16384" width="9.140625" style="19"/>
  </cols>
  <sheetData>
    <row r="1" spans="1:5">
      <c r="A1" s="353"/>
      <c r="B1" s="353" t="s">
        <v>553</v>
      </c>
      <c r="D1" s="353"/>
      <c r="E1" s="353"/>
    </row>
    <row r="2" spans="1:5">
      <c r="A2" s="353"/>
      <c r="B2" s="353" t="s">
        <v>1119</v>
      </c>
      <c r="D2" s="353"/>
      <c r="E2" s="353"/>
    </row>
    <row r="3" spans="1:5">
      <c r="A3" s="353"/>
      <c r="B3" s="353" t="s">
        <v>141</v>
      </c>
      <c r="D3" s="353"/>
      <c r="E3" s="353"/>
    </row>
    <row r="4" spans="1:5">
      <c r="A4" s="353"/>
      <c r="B4" s="353" t="s">
        <v>1105</v>
      </c>
      <c r="D4" s="353"/>
      <c r="E4" s="353"/>
    </row>
    <row r="5" spans="1:5">
      <c r="A5" s="353"/>
      <c r="B5" s="353" t="s">
        <v>562</v>
      </c>
      <c r="D5" s="353"/>
      <c r="E5" s="353"/>
    </row>
    <row r="6" spans="1:5">
      <c r="A6" s="353"/>
      <c r="B6" s="353" t="s">
        <v>569</v>
      </c>
      <c r="D6" s="353"/>
      <c r="E6" s="353"/>
    </row>
    <row r="7" spans="1:5">
      <c r="A7" s="353"/>
      <c r="B7" s="353" t="s">
        <v>554</v>
      </c>
      <c r="D7" s="353"/>
      <c r="E7" s="353"/>
    </row>
    <row r="8" spans="1:5">
      <c r="A8" s="353"/>
      <c r="B8" s="353"/>
      <c r="C8" s="353"/>
      <c r="D8" s="353"/>
      <c r="E8" s="353"/>
    </row>
    <row r="9" spans="1:5">
      <c r="A9" s="369" t="s">
        <v>5</v>
      </c>
      <c r="B9" s="370"/>
      <c r="C9" s="370"/>
      <c r="D9" s="370"/>
      <c r="E9" s="370"/>
    </row>
    <row r="10" spans="1:5">
      <c r="A10" s="371" t="s">
        <v>923</v>
      </c>
      <c r="B10" s="370"/>
      <c r="C10" s="370"/>
      <c r="D10" s="370"/>
      <c r="E10" s="370"/>
    </row>
    <row r="11" spans="1:5">
      <c r="A11" s="371" t="s">
        <v>837</v>
      </c>
      <c r="B11" s="370"/>
      <c r="C11" s="370"/>
      <c r="D11" s="370"/>
      <c r="E11" s="370"/>
    </row>
    <row r="12" spans="1:5">
      <c r="A12" s="371" t="s">
        <v>6</v>
      </c>
      <c r="B12" s="370"/>
      <c r="C12" s="370"/>
      <c r="D12" s="370"/>
      <c r="E12" s="370"/>
    </row>
    <row r="13" spans="1:5">
      <c r="A13" s="353"/>
      <c r="B13" s="353"/>
      <c r="C13" s="353"/>
      <c r="D13" s="353"/>
      <c r="E13" s="353"/>
    </row>
    <row r="14" spans="1:5">
      <c r="A14" s="353"/>
      <c r="B14" s="353"/>
      <c r="C14" s="372" t="s">
        <v>19</v>
      </c>
      <c r="D14" s="353"/>
      <c r="E14" s="360" t="s">
        <v>14</v>
      </c>
    </row>
    <row r="15" spans="1:5" ht="13.5" thickBot="1">
      <c r="A15" s="374"/>
      <c r="B15" s="374"/>
      <c r="C15" s="375" t="s">
        <v>54</v>
      </c>
      <c r="D15" s="374"/>
      <c r="E15" s="376" t="s">
        <v>54</v>
      </c>
    </row>
    <row r="16" spans="1:5">
      <c r="A16" s="374"/>
      <c r="B16" s="374"/>
      <c r="C16" s="374"/>
      <c r="D16" s="374"/>
      <c r="E16" s="374"/>
    </row>
    <row r="17" spans="1:5">
      <c r="A17" s="386" t="s">
        <v>379</v>
      </c>
      <c r="B17" s="374"/>
      <c r="C17" s="374"/>
      <c r="D17" s="374"/>
      <c r="E17" s="374"/>
    </row>
    <row r="18" spans="1:5">
      <c r="A18" s="374"/>
      <c r="B18" s="374"/>
      <c r="C18" s="374"/>
      <c r="D18" s="374"/>
      <c r="E18" s="374"/>
    </row>
    <row r="19" spans="1:5">
      <c r="A19" s="353" t="s">
        <v>116</v>
      </c>
      <c r="B19" s="353"/>
      <c r="C19" s="353">
        <v>60239</v>
      </c>
      <c r="D19" s="374"/>
      <c r="E19" s="374">
        <v>60239</v>
      </c>
    </row>
    <row r="20" spans="1:5">
      <c r="A20" s="353"/>
      <c r="B20" s="353"/>
      <c r="C20" s="353"/>
      <c r="D20" s="374"/>
      <c r="E20" s="374"/>
    </row>
    <row r="21" spans="1:5">
      <c r="A21" s="353" t="s">
        <v>954</v>
      </c>
      <c r="B21" s="353"/>
      <c r="C21" s="353">
        <v>2584</v>
      </c>
      <c r="D21" s="374"/>
      <c r="E21" s="374">
        <v>2495</v>
      </c>
    </row>
    <row r="22" spans="1:5">
      <c r="A22" s="353"/>
      <c r="B22" s="353"/>
      <c r="C22" s="353"/>
      <c r="D22" s="374"/>
      <c r="E22" s="374"/>
    </row>
    <row r="23" spans="1:5">
      <c r="A23" s="353" t="s">
        <v>1007</v>
      </c>
      <c r="B23" s="353"/>
      <c r="C23" s="378">
        <v>331</v>
      </c>
      <c r="D23" s="374"/>
      <c r="E23" s="382">
        <v>320</v>
      </c>
    </row>
    <row r="24" spans="1:5">
      <c r="A24" s="353"/>
      <c r="B24" s="353"/>
      <c r="C24" s="353"/>
      <c r="D24" s="374"/>
      <c r="E24" s="374"/>
    </row>
    <row r="25" spans="1:5">
      <c r="A25" s="353" t="s">
        <v>380</v>
      </c>
      <c r="B25" s="353" t="s">
        <v>373</v>
      </c>
      <c r="C25" s="379">
        <v>63154</v>
      </c>
      <c r="D25" s="374"/>
      <c r="E25" s="379">
        <v>63054</v>
      </c>
    </row>
    <row r="26" spans="1:5">
      <c r="A26" s="353"/>
      <c r="B26" s="353"/>
      <c r="C26" s="353"/>
      <c r="D26" s="374"/>
      <c r="E26" s="374"/>
    </row>
    <row r="27" spans="1:5">
      <c r="A27" s="387" t="s">
        <v>382</v>
      </c>
      <c r="B27" s="353"/>
      <c r="C27" s="353"/>
      <c r="D27" s="374"/>
      <c r="E27" s="374"/>
    </row>
    <row r="28" spans="1:5">
      <c r="A28" s="353"/>
      <c r="B28" s="353"/>
      <c r="C28" s="353"/>
      <c r="D28" s="374"/>
      <c r="E28" s="374"/>
    </row>
    <row r="29" spans="1:5">
      <c r="A29" s="353" t="s">
        <v>934</v>
      </c>
      <c r="B29" s="353" t="s">
        <v>372</v>
      </c>
      <c r="C29" s="353">
        <v>52026</v>
      </c>
      <c r="D29" s="374"/>
      <c r="E29" s="374">
        <v>50243</v>
      </c>
    </row>
    <row r="30" spans="1:5">
      <c r="A30" s="353"/>
      <c r="B30" s="353"/>
      <c r="C30" s="353"/>
      <c r="D30" s="374"/>
      <c r="E30" s="374"/>
    </row>
    <row r="31" spans="1:5">
      <c r="A31" s="388" t="s">
        <v>935</v>
      </c>
      <c r="B31" s="353" t="s">
        <v>383</v>
      </c>
      <c r="C31" s="353">
        <v>13221</v>
      </c>
      <c r="D31" s="374"/>
      <c r="E31" s="374">
        <v>12768</v>
      </c>
    </row>
    <row r="32" spans="1:5">
      <c r="A32" s="353"/>
      <c r="B32" s="353"/>
      <c r="C32" s="353"/>
      <c r="D32" s="374"/>
      <c r="E32" s="374"/>
    </row>
    <row r="33" spans="1:5">
      <c r="A33" s="353" t="s">
        <v>545</v>
      </c>
      <c r="B33" s="353" t="s">
        <v>867</v>
      </c>
      <c r="C33" s="353">
        <v>43</v>
      </c>
      <c r="D33" s="374"/>
      <c r="E33" s="353">
        <v>43</v>
      </c>
    </row>
    <row r="34" spans="1:5">
      <c r="A34" s="353"/>
      <c r="B34" s="353"/>
      <c r="C34" s="378"/>
      <c r="D34" s="374"/>
      <c r="E34" s="382"/>
    </row>
    <row r="35" spans="1:5">
      <c r="A35" s="353"/>
      <c r="B35" s="353"/>
      <c r="C35" s="353"/>
      <c r="D35" s="374"/>
      <c r="E35" s="374"/>
    </row>
    <row r="36" spans="1:5">
      <c r="A36" s="353" t="s">
        <v>117</v>
      </c>
      <c r="B36" s="353"/>
      <c r="C36" s="378">
        <v>65290</v>
      </c>
      <c r="D36" s="374"/>
      <c r="E36" s="378">
        <v>63054</v>
      </c>
    </row>
    <row r="37" spans="1:5">
      <c r="A37" s="353"/>
      <c r="B37" s="353"/>
      <c r="C37" s="353"/>
      <c r="D37" s="374"/>
      <c r="E37" s="353"/>
    </row>
    <row r="38" spans="1:5">
      <c r="A38" s="353"/>
      <c r="B38" s="353"/>
      <c r="C38" s="353"/>
      <c r="D38" s="374"/>
      <c r="E38" s="353"/>
    </row>
    <row r="39" spans="1:5" ht="13.5" thickBot="1">
      <c r="A39" s="353" t="s">
        <v>924</v>
      </c>
      <c r="B39" s="353"/>
      <c r="C39" s="389">
        <v>-2136</v>
      </c>
      <c r="D39" s="374"/>
      <c r="E39" s="389">
        <v>0</v>
      </c>
    </row>
    <row r="40" spans="1:5" ht="13.5" thickTop="1">
      <c r="A40" s="353"/>
      <c r="B40" s="353"/>
      <c r="C40" s="353"/>
      <c r="D40" s="374"/>
      <c r="E40" s="374"/>
    </row>
    <row r="41" spans="1:5">
      <c r="A41" s="384"/>
      <c r="B41" s="353"/>
      <c r="C41" s="353"/>
      <c r="D41" s="353"/>
      <c r="E41" s="353"/>
    </row>
  </sheetData>
  <customSheetViews>
    <customSheetView guid="{1D55C7AE-7141-49C4-A30F-6C6392B50DCD}" showPageBreaks="1" printArea="1" hiddenRows="1">
      <selection activeCell="L14" sqref="L14"/>
      <pageMargins left="1" right="0.5" top="0.5" bottom="0.75" header="0" footer="0"/>
      <pageSetup orientation="portrait" r:id="rId1"/>
      <headerFooter alignWithMargins="0"/>
    </customSheetView>
    <customSheetView guid="{86B87C0A-EFDF-4254-88E7-074BC0E2C07B}" scale="55" fitToPage="1" hiddenRows="1">
      <selection activeCell="B1" sqref="B1"/>
      <pageMargins left="1" right="0.5" top="0.5" bottom="0.75" header="0.5" footer="0.5"/>
      <pageSetup scale="72" orientation="portrait" r:id="rId2"/>
      <headerFooter alignWithMargins="0"/>
    </customSheetView>
    <customSheetView guid="{A7E55F00-34B3-44FD-BF1E-03333C319021}" hiddenRows="1">
      <selection activeCell="L14" sqref="L14"/>
      <pageMargins left="1" right="0.5" top="0.5" bottom="0.75" header="0" footer="0"/>
      <pageSetup orientation="portrait" r:id="rId3"/>
      <headerFooter alignWithMargins="0"/>
    </customSheetView>
  </customSheetViews>
  <phoneticPr fontId="23" type="noConversion"/>
  <pageMargins left="1" right="0.5" top="1" bottom="1" header="0.5" footer="0.5"/>
  <pageSetup scale="96" orientation="portrait" r:id="rId4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50"/>
    <pageSetUpPr fitToPage="1"/>
  </sheetPr>
  <dimension ref="A1:E45"/>
  <sheetViews>
    <sheetView tabSelected="1" view="pageBreakPreview" zoomScaleNormal="85" zoomScaleSheetLayoutView="100" workbookViewId="0">
      <selection activeCell="A34" sqref="A34"/>
    </sheetView>
  </sheetViews>
  <sheetFormatPr defaultColWidth="8.85546875" defaultRowHeight="12.75"/>
  <cols>
    <col min="1" max="1" width="48.7109375" style="19" customWidth="1"/>
    <col min="2" max="3" width="12.7109375" style="19" customWidth="1"/>
    <col min="4" max="4" width="3.85546875" style="19" customWidth="1"/>
    <col min="5" max="5" width="12.7109375" style="19" customWidth="1"/>
    <col min="6" max="16384" width="8.85546875" style="19"/>
  </cols>
  <sheetData>
    <row r="1" spans="1:5">
      <c r="A1" s="353"/>
      <c r="B1" s="353"/>
      <c r="C1" s="353" t="s">
        <v>553</v>
      </c>
      <c r="D1" s="353"/>
      <c r="E1" s="353"/>
    </row>
    <row r="2" spans="1:5">
      <c r="A2" s="353"/>
      <c r="B2" s="353"/>
      <c r="C2" s="353" t="s">
        <v>1119</v>
      </c>
      <c r="D2" s="353"/>
      <c r="E2" s="353"/>
    </row>
    <row r="3" spans="1:5">
      <c r="A3" s="353"/>
      <c r="B3" s="353"/>
      <c r="C3" s="353" t="s">
        <v>141</v>
      </c>
      <c r="D3" s="353"/>
      <c r="E3" s="353"/>
    </row>
    <row r="4" spans="1:5">
      <c r="A4" s="353"/>
      <c r="B4" s="353"/>
      <c r="C4" s="353" t="s">
        <v>1105</v>
      </c>
      <c r="D4" s="353"/>
      <c r="E4" s="353"/>
    </row>
    <row r="5" spans="1:5">
      <c r="A5" s="353"/>
      <c r="B5" s="353"/>
      <c r="C5" s="353" t="s">
        <v>562</v>
      </c>
      <c r="D5" s="353"/>
      <c r="E5" s="353"/>
    </row>
    <row r="6" spans="1:5">
      <c r="A6" s="353"/>
      <c r="B6" s="353"/>
      <c r="C6" s="353" t="s">
        <v>570</v>
      </c>
      <c r="D6" s="353"/>
      <c r="E6" s="353"/>
    </row>
    <row r="7" spans="1:5">
      <c r="A7" s="353"/>
      <c r="B7" s="353"/>
      <c r="C7" s="353" t="s">
        <v>554</v>
      </c>
      <c r="D7" s="353"/>
      <c r="E7" s="353"/>
    </row>
    <row r="8" spans="1:5">
      <c r="A8" s="353"/>
      <c r="B8" s="353"/>
      <c r="C8" s="353"/>
      <c r="D8" s="353"/>
      <c r="E8" s="353"/>
    </row>
    <row r="9" spans="1:5">
      <c r="A9" s="369" t="s">
        <v>5</v>
      </c>
      <c r="B9" s="370"/>
      <c r="C9" s="370"/>
      <c r="D9" s="370"/>
      <c r="E9" s="370"/>
    </row>
    <row r="10" spans="1:5">
      <c r="A10" s="371" t="s">
        <v>953</v>
      </c>
      <c r="B10" s="370"/>
      <c r="C10" s="370"/>
      <c r="D10" s="370"/>
      <c r="E10" s="370"/>
    </row>
    <row r="11" spans="1:5">
      <c r="A11" s="371" t="s">
        <v>837</v>
      </c>
      <c r="B11" s="370"/>
      <c r="C11" s="370"/>
      <c r="D11" s="370"/>
      <c r="E11" s="370"/>
    </row>
    <row r="12" spans="1:5">
      <c r="A12" s="371" t="s">
        <v>6</v>
      </c>
      <c r="B12" s="370"/>
      <c r="C12" s="370"/>
      <c r="D12" s="370"/>
      <c r="E12" s="370"/>
    </row>
    <row r="13" spans="1:5">
      <c r="A13" s="353"/>
      <c r="B13" s="353"/>
      <c r="C13" s="353"/>
      <c r="D13" s="353"/>
      <c r="E13" s="353"/>
    </row>
    <row r="14" spans="1:5">
      <c r="A14" s="353"/>
      <c r="B14" s="353"/>
      <c r="C14" s="372" t="s">
        <v>19</v>
      </c>
      <c r="D14" s="353"/>
      <c r="E14" s="360" t="s">
        <v>14</v>
      </c>
    </row>
    <row r="15" spans="1:5" ht="13.5" thickBot="1">
      <c r="A15" s="374"/>
      <c r="B15" s="353"/>
      <c r="C15" s="375" t="s">
        <v>54</v>
      </c>
      <c r="D15" s="353"/>
      <c r="E15" s="376" t="s">
        <v>54</v>
      </c>
    </row>
    <row r="16" spans="1:5">
      <c r="A16" s="374"/>
      <c r="B16" s="353"/>
      <c r="C16" s="353"/>
      <c r="D16" s="353"/>
      <c r="E16" s="353"/>
    </row>
    <row r="17" spans="1:5">
      <c r="A17" s="374"/>
      <c r="B17" s="353"/>
      <c r="C17" s="353"/>
      <c r="D17" s="353"/>
      <c r="E17" s="353"/>
    </row>
    <row r="18" spans="1:5">
      <c r="A18" s="377" t="s">
        <v>421</v>
      </c>
      <c r="B18" s="353" t="s">
        <v>381</v>
      </c>
      <c r="C18" s="378">
        <v>26405</v>
      </c>
      <c r="D18" s="353"/>
      <c r="E18" s="379">
        <v>26405</v>
      </c>
    </row>
    <row r="19" spans="1:5">
      <c r="A19" s="374"/>
      <c r="B19" s="353"/>
      <c r="C19" s="353"/>
      <c r="D19" s="353"/>
      <c r="E19" s="353"/>
    </row>
    <row r="20" spans="1:5">
      <c r="A20" s="374"/>
      <c r="B20" s="353"/>
      <c r="C20" s="353"/>
      <c r="D20" s="353"/>
      <c r="E20" s="353"/>
    </row>
    <row r="21" spans="1:5">
      <c r="A21" s="377" t="s">
        <v>374</v>
      </c>
      <c r="B21" s="353"/>
      <c r="C21" s="353"/>
      <c r="D21" s="353"/>
      <c r="E21" s="353"/>
    </row>
    <row r="22" spans="1:5">
      <c r="A22" s="374" t="s">
        <v>375</v>
      </c>
      <c r="B22" s="353"/>
      <c r="C22" s="353"/>
      <c r="D22" s="353"/>
      <c r="E22" s="353"/>
    </row>
    <row r="23" spans="1:5">
      <c r="A23" s="374" t="s">
        <v>422</v>
      </c>
      <c r="B23" s="140"/>
      <c r="C23" s="353">
        <v>21931</v>
      </c>
      <c r="D23" s="353"/>
      <c r="E23" s="353">
        <v>21931</v>
      </c>
    </row>
    <row r="24" spans="1:5">
      <c r="A24" s="374" t="s">
        <v>423</v>
      </c>
      <c r="B24" s="140"/>
      <c r="C24" s="379">
        <v>1589</v>
      </c>
      <c r="D24" s="353"/>
      <c r="E24" s="379">
        <v>1589</v>
      </c>
    </row>
    <row r="25" spans="1:5">
      <c r="A25" s="374" t="s">
        <v>376</v>
      </c>
      <c r="B25" s="353" t="s">
        <v>1129</v>
      </c>
      <c r="C25" s="380">
        <v>23520</v>
      </c>
      <c r="D25" s="380"/>
      <c r="E25" s="380">
        <v>23520</v>
      </c>
    </row>
    <row r="26" spans="1:5">
      <c r="A26" s="353"/>
      <c r="B26" s="353"/>
      <c r="C26" s="353"/>
      <c r="D26" s="353"/>
      <c r="E26" s="353"/>
    </row>
    <row r="27" spans="1:5">
      <c r="A27" s="374" t="s">
        <v>1013</v>
      </c>
      <c r="B27" s="353" t="s">
        <v>868</v>
      </c>
      <c r="C27" s="353">
        <v>411</v>
      </c>
      <c r="D27" s="353"/>
      <c r="E27" s="353">
        <v>411</v>
      </c>
    </row>
    <row r="28" spans="1:5">
      <c r="A28" s="374"/>
      <c r="B28" s="353"/>
      <c r="C28" s="353"/>
      <c r="D28" s="353"/>
      <c r="E28" s="353"/>
    </row>
    <row r="29" spans="1:5">
      <c r="A29" s="374" t="s">
        <v>377</v>
      </c>
      <c r="B29" s="353"/>
      <c r="C29" s="353"/>
      <c r="D29" s="353"/>
      <c r="E29" s="353"/>
    </row>
    <row r="30" spans="1:5">
      <c r="A30" s="374" t="s">
        <v>111</v>
      </c>
      <c r="B30" s="140"/>
      <c r="C30" s="353">
        <v>322</v>
      </c>
      <c r="D30" s="353"/>
      <c r="E30" s="353">
        <v>322</v>
      </c>
    </row>
    <row r="31" spans="1:5">
      <c r="A31" s="374" t="s">
        <v>112</v>
      </c>
      <c r="B31" s="140"/>
      <c r="C31" s="379">
        <v>369</v>
      </c>
      <c r="D31" s="353"/>
      <c r="E31" s="379">
        <v>369</v>
      </c>
    </row>
    <row r="32" spans="1:5">
      <c r="A32" s="374" t="s">
        <v>378</v>
      </c>
      <c r="B32" s="353" t="s">
        <v>866</v>
      </c>
      <c r="C32" s="380">
        <v>691</v>
      </c>
      <c r="D32" s="380"/>
      <c r="E32" s="380">
        <v>691</v>
      </c>
    </row>
    <row r="33" spans="1:5">
      <c r="A33" s="374"/>
      <c r="B33" s="353"/>
      <c r="C33" s="353"/>
      <c r="D33" s="353"/>
      <c r="E33" s="353"/>
    </row>
    <row r="34" spans="1:5">
      <c r="A34" s="374" t="s">
        <v>544</v>
      </c>
      <c r="B34" s="353" t="s">
        <v>867</v>
      </c>
      <c r="C34" s="374">
        <v>19</v>
      </c>
      <c r="D34" s="374"/>
      <c r="E34" s="374">
        <v>19</v>
      </c>
    </row>
    <row r="35" spans="1:5">
      <c r="A35" s="374"/>
      <c r="B35" s="374"/>
      <c r="C35" s="381"/>
      <c r="D35" s="374"/>
      <c r="E35" s="353"/>
    </row>
    <row r="36" spans="1:5">
      <c r="A36" s="374" t="s">
        <v>113</v>
      </c>
      <c r="B36" s="374"/>
      <c r="C36" s="382">
        <v>1764</v>
      </c>
      <c r="D36" s="374"/>
      <c r="E36" s="382">
        <v>1764</v>
      </c>
    </row>
    <row r="37" spans="1:5">
      <c r="A37" s="374"/>
      <c r="B37" s="374"/>
      <c r="C37" s="381"/>
      <c r="D37" s="374"/>
      <c r="E37" s="353"/>
    </row>
    <row r="38" spans="1:5">
      <c r="A38" s="374" t="s">
        <v>114</v>
      </c>
      <c r="B38" s="374"/>
      <c r="C38" s="382">
        <v>26405</v>
      </c>
      <c r="D38" s="374"/>
      <c r="E38" s="382">
        <v>26405</v>
      </c>
    </row>
    <row r="39" spans="1:5">
      <c r="A39" s="374"/>
      <c r="B39" s="374"/>
      <c r="C39" s="381"/>
      <c r="D39" s="381"/>
      <c r="E39" s="380"/>
    </row>
    <row r="40" spans="1:5">
      <c r="B40" s="374"/>
      <c r="C40" s="374"/>
      <c r="D40" s="374"/>
      <c r="E40" s="374"/>
    </row>
    <row r="41" spans="1:5" ht="13.5" thickBot="1">
      <c r="A41" s="374" t="s">
        <v>115</v>
      </c>
      <c r="B41" s="374"/>
      <c r="C41" s="383">
        <v>0</v>
      </c>
      <c r="D41" s="374"/>
      <c r="E41" s="383">
        <v>0</v>
      </c>
    </row>
    <row r="42" spans="1:5" ht="13.5" thickTop="1">
      <c r="A42" s="384"/>
      <c r="B42" s="374"/>
      <c r="C42" s="374"/>
      <c r="D42" s="374"/>
      <c r="E42" s="374"/>
    </row>
    <row r="43" spans="1:5">
      <c r="A43" s="384"/>
      <c r="B43" s="140"/>
      <c r="C43" s="140"/>
      <c r="D43" s="140"/>
      <c r="E43" s="140"/>
    </row>
    <row r="44" spans="1:5">
      <c r="A44" s="8"/>
      <c r="B44" s="8"/>
      <c r="C44" s="8"/>
      <c r="D44" s="8"/>
      <c r="E44" s="8"/>
    </row>
    <row r="45" spans="1:5">
      <c r="A45" s="8"/>
      <c r="B45" s="8"/>
      <c r="C45" s="8"/>
      <c r="D45" s="8"/>
      <c r="E45" s="8"/>
    </row>
  </sheetData>
  <customSheetViews>
    <customSheetView guid="{1D55C7AE-7141-49C4-A30F-6C6392B50DCD}" showPageBreaks="1" printArea="1">
      <selection activeCell="G8" sqref="G8"/>
      <pageMargins left="1" right="0.5" top="0.5" bottom="0.75" header="0" footer="0"/>
      <pageSetup orientation="portrait" r:id="rId1"/>
      <headerFooter alignWithMargins="0"/>
    </customSheetView>
    <customSheetView guid="{86B87C0A-EFDF-4254-88E7-074BC0E2C07B}" scale="55" fitToPage="1">
      <selection activeCell="B1" sqref="B1"/>
      <pageMargins left="1" right="0.5" top="0.5" bottom="0.75" header="0.5" footer="0.5"/>
      <pageSetup scale="72" orientation="portrait" r:id="rId2"/>
      <headerFooter alignWithMargins="0"/>
    </customSheetView>
    <customSheetView guid="{A7E55F00-34B3-44FD-BF1E-03333C319021}">
      <selection activeCell="G8" sqref="G8"/>
      <pageMargins left="1" right="0.5" top="0.5" bottom="0.75" header="0" footer="0"/>
      <pageSetup orientation="portrait" r:id="rId3"/>
      <headerFooter alignWithMargins="0"/>
    </customSheetView>
  </customSheetViews>
  <phoneticPr fontId="23" type="noConversion"/>
  <pageMargins left="1" right="0.5" top="1" bottom="1" header="0.5" footer="0.5"/>
  <pageSetup orientation="portrait" r:id="rId4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00B050"/>
    <pageSetUpPr fitToPage="1"/>
  </sheetPr>
  <dimension ref="A1:G47"/>
  <sheetViews>
    <sheetView view="pageBreakPreview" zoomScaleNormal="85" zoomScaleSheetLayoutView="100" workbookViewId="0">
      <selection activeCell="B28" sqref="B28:B40"/>
    </sheetView>
  </sheetViews>
  <sheetFormatPr defaultColWidth="8.85546875" defaultRowHeight="12.75"/>
  <cols>
    <col min="1" max="1" width="22.7109375" style="19" customWidth="1"/>
    <col min="2" max="2" width="24.7109375" style="19" customWidth="1"/>
    <col min="3" max="4" width="12.7109375" style="19" customWidth="1"/>
    <col min="5" max="5" width="13.5703125" style="19" customWidth="1"/>
    <col min="6" max="6" width="4" style="19" customWidth="1"/>
    <col min="7" max="7" width="13.5703125" style="19" customWidth="1"/>
    <col min="8" max="16384" width="8.85546875" style="19"/>
  </cols>
  <sheetData>
    <row r="1" spans="1:7">
      <c r="A1" s="353"/>
      <c r="B1" s="353"/>
      <c r="C1" s="353"/>
      <c r="D1" s="353" t="s">
        <v>553</v>
      </c>
      <c r="E1" s="8"/>
      <c r="F1" s="8"/>
    </row>
    <row r="2" spans="1:7">
      <c r="A2" s="353"/>
      <c r="B2" s="353"/>
      <c r="C2" s="353"/>
      <c r="D2" s="353" t="s">
        <v>1119</v>
      </c>
      <c r="E2" s="8"/>
      <c r="F2" s="8"/>
    </row>
    <row r="3" spans="1:7">
      <c r="A3" s="353"/>
      <c r="B3" s="353"/>
      <c r="C3" s="353"/>
      <c r="D3" s="353" t="s">
        <v>141</v>
      </c>
      <c r="E3" s="353"/>
      <c r="F3" s="8"/>
    </row>
    <row r="4" spans="1:7">
      <c r="A4" s="353"/>
      <c r="B4" s="353"/>
      <c r="C4" s="353"/>
      <c r="D4" s="353" t="s">
        <v>1105</v>
      </c>
      <c r="E4" s="353"/>
      <c r="F4" s="8"/>
    </row>
    <row r="5" spans="1:7">
      <c r="A5" s="353"/>
      <c r="B5" s="353"/>
      <c r="C5" s="353"/>
      <c r="D5" s="353" t="s">
        <v>562</v>
      </c>
      <c r="E5" s="353"/>
      <c r="F5" s="8"/>
    </row>
    <row r="6" spans="1:7">
      <c r="A6" s="353"/>
      <c r="B6" s="353"/>
      <c r="C6" s="353"/>
      <c r="D6" s="353" t="s">
        <v>571</v>
      </c>
      <c r="E6" s="353"/>
      <c r="F6" s="8"/>
    </row>
    <row r="7" spans="1:7">
      <c r="A7" s="353"/>
      <c r="B7" s="353"/>
      <c r="C7" s="353"/>
      <c r="D7" s="353" t="s">
        <v>554</v>
      </c>
      <c r="E7" s="353"/>
      <c r="F7" s="8"/>
    </row>
    <row r="8" spans="1:7">
      <c r="A8" s="353"/>
      <c r="B8" s="353"/>
      <c r="C8" s="353"/>
      <c r="D8" s="353"/>
      <c r="E8" s="353"/>
      <c r="F8" s="8"/>
    </row>
    <row r="9" spans="1:7">
      <c r="A9" s="369" t="s">
        <v>5</v>
      </c>
      <c r="B9" s="370"/>
      <c r="C9" s="370"/>
      <c r="D9" s="370"/>
      <c r="E9" s="370"/>
      <c r="F9" s="370"/>
    </row>
    <row r="10" spans="1:7">
      <c r="A10" s="371" t="s">
        <v>925</v>
      </c>
      <c r="B10" s="370"/>
      <c r="C10" s="370"/>
      <c r="D10" s="370"/>
      <c r="E10" s="370"/>
      <c r="F10" s="370"/>
    </row>
    <row r="11" spans="1:7">
      <c r="A11" s="371" t="s">
        <v>837</v>
      </c>
      <c r="B11" s="370"/>
      <c r="C11" s="370"/>
      <c r="D11" s="370"/>
      <c r="E11" s="370"/>
      <c r="F11" s="370"/>
    </row>
    <row r="12" spans="1:7">
      <c r="A12" s="371" t="s">
        <v>6</v>
      </c>
      <c r="B12" s="370"/>
      <c r="C12" s="370"/>
      <c r="D12" s="370"/>
      <c r="E12" s="370"/>
      <c r="F12" s="370"/>
    </row>
    <row r="13" spans="1:7">
      <c r="A13" s="353"/>
      <c r="B13" s="353"/>
      <c r="C13" s="353"/>
      <c r="D13" s="353"/>
      <c r="E13" s="372" t="s">
        <v>546</v>
      </c>
      <c r="F13" s="353"/>
      <c r="G13" s="360" t="s">
        <v>14</v>
      </c>
    </row>
    <row r="14" spans="1:7" ht="13.5" thickBot="1">
      <c r="A14" s="353"/>
      <c r="B14" s="353"/>
      <c r="C14" s="353"/>
      <c r="D14" s="353"/>
      <c r="E14" s="375" t="s">
        <v>54</v>
      </c>
      <c r="F14" s="353"/>
      <c r="G14" s="488" t="s">
        <v>54</v>
      </c>
    </row>
    <row r="15" spans="1:7">
      <c r="A15" s="400" t="s">
        <v>926</v>
      </c>
      <c r="B15" s="353"/>
      <c r="C15" s="353"/>
      <c r="D15" s="353"/>
      <c r="E15" s="353"/>
      <c r="F15" s="353"/>
      <c r="G15" s="8"/>
    </row>
    <row r="16" spans="1:7">
      <c r="A16" s="353"/>
      <c r="B16" s="353"/>
      <c r="C16" s="353"/>
      <c r="D16" s="353"/>
      <c r="E16" s="353"/>
      <c r="F16" s="353"/>
      <c r="G16" s="8"/>
    </row>
    <row r="17" spans="1:7">
      <c r="A17" s="353" t="s">
        <v>118</v>
      </c>
      <c r="B17" s="353"/>
      <c r="C17" s="353"/>
      <c r="D17" s="353"/>
      <c r="E17" s="380">
        <v>149312</v>
      </c>
      <c r="F17" s="353"/>
      <c r="G17" s="8">
        <v>149312</v>
      </c>
    </row>
    <row r="18" spans="1:7">
      <c r="A18" s="353" t="s">
        <v>119</v>
      </c>
      <c r="B18" s="353"/>
      <c r="C18" s="353"/>
      <c r="D18" s="353"/>
      <c r="E18" s="379">
        <v>4605</v>
      </c>
      <c r="F18" s="353"/>
      <c r="G18" s="20">
        <v>0</v>
      </c>
    </row>
    <row r="19" spans="1:7">
      <c r="A19" s="353" t="s">
        <v>384</v>
      </c>
      <c r="B19" s="353"/>
      <c r="C19" s="353"/>
      <c r="D19" s="353" t="s">
        <v>385</v>
      </c>
      <c r="E19" s="526">
        <v>153917</v>
      </c>
      <c r="F19" s="353"/>
      <c r="G19" s="526">
        <v>149312</v>
      </c>
    </row>
    <row r="20" spans="1:7">
      <c r="A20" s="353"/>
      <c r="B20" s="353"/>
      <c r="C20" s="353"/>
      <c r="D20" s="353"/>
      <c r="E20" s="353"/>
      <c r="F20" s="353"/>
      <c r="G20" s="8"/>
    </row>
    <row r="21" spans="1:7">
      <c r="A21" s="400" t="s">
        <v>927</v>
      </c>
      <c r="B21" s="353"/>
      <c r="C21" s="353"/>
      <c r="D21" s="353"/>
      <c r="E21" s="353"/>
      <c r="F21" s="353"/>
      <c r="G21" s="8"/>
    </row>
    <row r="22" spans="1:7">
      <c r="A22" s="353"/>
      <c r="B22" s="353"/>
      <c r="C22" s="353"/>
      <c r="D22" s="353"/>
      <c r="E22" s="353"/>
      <c r="F22" s="353"/>
      <c r="G22" s="8"/>
    </row>
    <row r="23" spans="1:7">
      <c r="A23" s="353" t="s">
        <v>386</v>
      </c>
      <c r="B23" s="353"/>
      <c r="C23" s="353"/>
      <c r="D23" s="353"/>
      <c r="E23" s="353"/>
      <c r="F23" s="353"/>
      <c r="G23" s="8"/>
    </row>
    <row r="24" spans="1:7">
      <c r="A24" s="353"/>
      <c r="B24" s="353"/>
      <c r="C24" s="353"/>
      <c r="D24" s="353"/>
      <c r="E24" s="353"/>
      <c r="F24" s="353"/>
      <c r="G24" s="8"/>
    </row>
    <row r="25" spans="1:7">
      <c r="A25" s="353" t="s">
        <v>120</v>
      </c>
      <c r="B25" s="8"/>
      <c r="C25" s="8"/>
      <c r="D25" s="8"/>
      <c r="E25" s="353">
        <v>24723</v>
      </c>
      <c r="F25" s="353"/>
      <c r="G25" s="353">
        <v>23991</v>
      </c>
    </row>
    <row r="26" spans="1:7">
      <c r="A26" s="353"/>
      <c r="B26" s="8"/>
      <c r="C26" s="8"/>
      <c r="D26" s="8"/>
      <c r="E26" s="353"/>
      <c r="F26" s="353"/>
      <c r="G26" s="353"/>
    </row>
    <row r="27" spans="1:7">
      <c r="A27" s="353" t="s">
        <v>845</v>
      </c>
      <c r="B27" s="8"/>
      <c r="C27" s="8"/>
      <c r="D27" s="8"/>
      <c r="E27" s="380">
        <v>9</v>
      </c>
      <c r="F27" s="353"/>
      <c r="G27" s="380">
        <v>9</v>
      </c>
    </row>
    <row r="28" spans="1:7">
      <c r="A28" s="353"/>
      <c r="B28" s="353"/>
      <c r="C28" s="353"/>
      <c r="D28" s="8"/>
      <c r="E28" s="380"/>
      <c r="F28" s="353"/>
      <c r="G28" s="8"/>
    </row>
    <row r="29" spans="1:7">
      <c r="A29" s="353" t="s">
        <v>547</v>
      </c>
      <c r="B29" s="353"/>
      <c r="C29" s="353"/>
      <c r="D29" s="353"/>
      <c r="E29" s="353">
        <v>3576</v>
      </c>
      <c r="F29" s="353"/>
      <c r="G29" s="8">
        <v>3453</v>
      </c>
    </row>
    <row r="30" spans="1:7">
      <c r="A30" s="353"/>
      <c r="B30" s="353"/>
      <c r="C30" s="353"/>
      <c r="D30" s="353"/>
      <c r="E30" s="401"/>
      <c r="F30" s="353"/>
      <c r="G30" s="8"/>
    </row>
    <row r="31" spans="1:7">
      <c r="A31" s="353" t="s">
        <v>121</v>
      </c>
      <c r="B31" s="353"/>
      <c r="C31" s="353"/>
      <c r="D31" s="8"/>
      <c r="E31" s="379">
        <v>769</v>
      </c>
      <c r="F31" s="353"/>
      <c r="G31" s="20">
        <v>746</v>
      </c>
    </row>
    <row r="32" spans="1:7">
      <c r="A32" s="353"/>
      <c r="B32" s="353"/>
      <c r="C32" s="353"/>
      <c r="D32" s="353"/>
      <c r="E32" s="380"/>
      <c r="F32" s="353"/>
      <c r="G32" s="8"/>
    </row>
    <row r="33" spans="1:7">
      <c r="A33" s="353" t="s">
        <v>387</v>
      </c>
      <c r="B33" s="402"/>
      <c r="C33" s="353"/>
      <c r="D33" s="353" t="s">
        <v>520</v>
      </c>
      <c r="E33" s="353">
        <v>29077</v>
      </c>
      <c r="F33" s="388"/>
      <c r="G33" s="353">
        <v>28199</v>
      </c>
    </row>
    <row r="34" spans="1:7">
      <c r="A34" s="353"/>
      <c r="B34" s="353"/>
      <c r="C34" s="353"/>
      <c r="D34" s="353"/>
      <c r="E34" s="353"/>
      <c r="F34" s="353"/>
      <c r="G34" s="8"/>
    </row>
    <row r="35" spans="1:7">
      <c r="A35" s="353" t="s">
        <v>548</v>
      </c>
      <c r="B35" s="353"/>
      <c r="C35" s="353"/>
      <c r="D35" s="353" t="s">
        <v>987</v>
      </c>
      <c r="E35" s="353">
        <v>40922</v>
      </c>
      <c r="F35" s="388"/>
      <c r="G35" s="353">
        <v>39716</v>
      </c>
    </row>
    <row r="36" spans="1:7">
      <c r="A36" s="353"/>
      <c r="B36" s="353"/>
      <c r="C36" s="353"/>
      <c r="D36" s="353"/>
      <c r="E36" s="353"/>
      <c r="F36" s="353"/>
      <c r="G36" s="8"/>
    </row>
    <row r="37" spans="1:7">
      <c r="A37" s="353" t="s">
        <v>122</v>
      </c>
      <c r="B37" s="353"/>
      <c r="C37" s="353"/>
      <c r="D37" s="353"/>
      <c r="E37" s="353"/>
      <c r="F37" s="353"/>
      <c r="G37" s="8"/>
    </row>
    <row r="38" spans="1:7">
      <c r="A38" s="353"/>
      <c r="B38" s="353" t="s">
        <v>123</v>
      </c>
      <c r="C38" s="353"/>
      <c r="D38" s="353" t="s">
        <v>867</v>
      </c>
      <c r="E38" s="353">
        <v>108</v>
      </c>
      <c r="F38" s="388"/>
      <c r="G38" s="8">
        <v>108</v>
      </c>
    </row>
    <row r="39" spans="1:7">
      <c r="A39" s="353"/>
      <c r="B39" s="353"/>
      <c r="C39" s="353"/>
      <c r="D39" s="353"/>
      <c r="E39" s="353"/>
      <c r="F39" s="353"/>
      <c r="G39" s="8"/>
    </row>
    <row r="40" spans="1:7">
      <c r="A40" s="353"/>
      <c r="B40" s="353" t="s">
        <v>1016</v>
      </c>
      <c r="C40" s="353"/>
      <c r="D40" s="380" t="s">
        <v>869</v>
      </c>
      <c r="E40" s="380">
        <v>2153</v>
      </c>
      <c r="F40" s="353"/>
      <c r="G40" s="380">
        <v>2089</v>
      </c>
    </row>
    <row r="41" spans="1:7">
      <c r="A41" s="353"/>
      <c r="B41" s="353"/>
      <c r="C41" s="353"/>
      <c r="D41" s="380"/>
      <c r="E41" s="353"/>
      <c r="F41" s="353"/>
      <c r="G41" s="8"/>
    </row>
    <row r="42" spans="1:7">
      <c r="A42" s="353" t="s">
        <v>124</v>
      </c>
      <c r="B42" s="353"/>
      <c r="C42" s="353"/>
      <c r="D42" s="380"/>
      <c r="E42" s="379">
        <v>81606.264316114262</v>
      </c>
      <c r="F42" s="388"/>
      <c r="G42" s="20">
        <v>79195</v>
      </c>
    </row>
    <row r="43" spans="1:7">
      <c r="A43" s="353"/>
      <c r="B43" s="353"/>
      <c r="C43" s="353"/>
      <c r="D43" s="380"/>
      <c r="E43" s="353"/>
      <c r="F43" s="353"/>
      <c r="G43" s="8"/>
    </row>
    <row r="44" spans="1:7">
      <c r="A44" s="353" t="s">
        <v>928</v>
      </c>
      <c r="B44" s="353"/>
      <c r="C44" s="353"/>
      <c r="D44" s="353"/>
      <c r="E44" s="379">
        <v>153866.26431611425</v>
      </c>
      <c r="F44" s="380"/>
      <c r="G44" s="379">
        <v>149307</v>
      </c>
    </row>
    <row r="45" spans="1:7">
      <c r="A45" s="353"/>
      <c r="B45" s="353"/>
      <c r="C45" s="353"/>
      <c r="D45" s="353"/>
      <c r="E45" s="353"/>
      <c r="F45" s="353"/>
      <c r="G45" s="8"/>
    </row>
    <row r="46" spans="1:7" ht="13.5" thickBot="1">
      <c r="A46" s="353" t="s">
        <v>929</v>
      </c>
      <c r="B46" s="353"/>
      <c r="C46" s="353"/>
      <c r="D46" s="353"/>
      <c r="E46" s="489">
        <v>50.735683885752223</v>
      </c>
      <c r="F46" s="353"/>
      <c r="G46" s="489">
        <v>5</v>
      </c>
    </row>
    <row r="47" spans="1:7" ht="13.5" thickTop="1"/>
  </sheetData>
  <customSheetViews>
    <customSheetView guid="{1D55C7AE-7141-49C4-A30F-6C6392B50DCD}" showPageBreaks="1" printArea="1">
      <selection activeCell="L10" sqref="L10"/>
      <pageMargins left="1" right="0.5" top="0.5" bottom="0.75" header="0" footer="0"/>
      <pageSetup orientation="portrait" r:id="rId1"/>
      <headerFooter alignWithMargins="0"/>
    </customSheetView>
    <customSheetView guid="{86B87C0A-EFDF-4254-88E7-074BC0E2C07B}" scale="55" fitToPage="1">
      <selection activeCell="B1" sqref="B1"/>
      <pageMargins left="1" right="0.5" top="0.5" bottom="0.75" header="0.5" footer="0.5"/>
      <pageSetup scale="70" orientation="portrait" r:id="rId2"/>
      <headerFooter alignWithMargins="0"/>
    </customSheetView>
    <customSheetView guid="{A7E55F00-34B3-44FD-BF1E-03333C319021}">
      <selection activeCell="L10" sqref="L10"/>
      <pageMargins left="1" right="0.5" top="0.5" bottom="0.75" header="0" footer="0"/>
      <pageSetup orientation="portrait" r:id="rId3"/>
      <headerFooter alignWithMargins="0"/>
    </customSheetView>
  </customSheetViews>
  <phoneticPr fontId="23" type="noConversion"/>
  <pageMargins left="1" right="0.5" top="1" bottom="1" header="0.5" footer="0.5"/>
  <pageSetup scale="86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28:B40"/>
  <sheetViews>
    <sheetView view="pageBreakPreview" topLeftCell="A4" zoomScaleNormal="100" zoomScaleSheetLayoutView="100" workbookViewId="0">
      <selection activeCell="D34" sqref="D34"/>
    </sheetView>
  </sheetViews>
  <sheetFormatPr defaultRowHeight="12.75"/>
  <cols>
    <col min="1" max="1" width="100.7109375" customWidth="1"/>
    <col min="2" max="2" width="30.7109375" customWidth="1"/>
  </cols>
  <sheetData>
    <row r="28" spans="2:2">
      <c r="B28" s="747" t="s">
        <v>1128</v>
      </c>
    </row>
    <row r="29" spans="2:2">
      <c r="B29" s="748"/>
    </row>
    <row r="30" spans="2:2">
      <c r="B30" s="748"/>
    </row>
    <row r="31" spans="2:2">
      <c r="B31" s="748"/>
    </row>
    <row r="32" spans="2:2">
      <c r="B32" s="748"/>
    </row>
    <row r="33" spans="1:2">
      <c r="B33" s="748"/>
    </row>
    <row r="34" spans="1:2">
      <c r="B34" s="748"/>
    </row>
    <row r="35" spans="1:2">
      <c r="B35" s="748"/>
    </row>
    <row r="36" spans="1:2">
      <c r="B36" s="748"/>
    </row>
    <row r="37" spans="1:2">
      <c r="B37" s="748"/>
    </row>
    <row r="38" spans="1:2">
      <c r="B38" s="748"/>
    </row>
    <row r="39" spans="1:2">
      <c r="B39" s="748"/>
    </row>
    <row r="40" spans="1:2">
      <c r="A40" s="518"/>
      <c r="B40" s="748"/>
    </row>
  </sheetData>
  <mergeCells count="1">
    <mergeCell ref="B28:B40"/>
  </mergeCells>
  <pageMargins left="0.75" right="0.5" top="1" bottom="0.5" header="0" footer="0"/>
  <pageSetup scale="95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47"/>
  <sheetViews>
    <sheetView view="pageBreakPreview" zoomScaleNormal="100" zoomScaleSheetLayoutView="100" workbookViewId="0">
      <selection activeCell="B28" sqref="B28:B40"/>
    </sheetView>
  </sheetViews>
  <sheetFormatPr defaultRowHeight="15"/>
  <cols>
    <col min="1" max="1" width="2" style="471" customWidth="1"/>
    <col min="2" max="2" width="65" style="471" customWidth="1"/>
    <col min="3" max="3" width="8.42578125" style="471" customWidth="1"/>
    <col min="4" max="4" width="11.42578125" style="471" customWidth="1"/>
    <col min="5" max="5" width="10.28515625" style="471" customWidth="1"/>
    <col min="6" max="253" width="9.140625" style="471"/>
    <col min="254" max="254" width="44.28515625" style="471" bestFit="1" customWidth="1"/>
    <col min="255" max="255" width="65.28515625" style="471" bestFit="1" customWidth="1"/>
    <col min="256" max="256" width="9.140625" style="471"/>
    <col min="257" max="257" width="14.28515625" style="471" bestFit="1" customWidth="1"/>
    <col min="258" max="509" width="9.140625" style="471"/>
    <col min="510" max="510" width="44.28515625" style="471" bestFit="1" customWidth="1"/>
    <col min="511" max="511" width="65.28515625" style="471" bestFit="1" customWidth="1"/>
    <col min="512" max="512" width="9.140625" style="471"/>
    <col min="513" max="513" width="14.28515625" style="471" bestFit="1" customWidth="1"/>
    <col min="514" max="765" width="9.140625" style="471"/>
    <col min="766" max="766" width="44.28515625" style="471" bestFit="1" customWidth="1"/>
    <col min="767" max="767" width="65.28515625" style="471" bestFit="1" customWidth="1"/>
    <col min="768" max="768" width="9.140625" style="471"/>
    <col min="769" max="769" width="14.28515625" style="471" bestFit="1" customWidth="1"/>
    <col min="770" max="1021" width="9.140625" style="471"/>
    <col min="1022" max="1022" width="44.28515625" style="471" bestFit="1" customWidth="1"/>
    <col min="1023" max="1023" width="65.28515625" style="471" bestFit="1" customWidth="1"/>
    <col min="1024" max="1024" width="9.140625" style="471"/>
    <col min="1025" max="1025" width="14.28515625" style="471" bestFit="1" customWidth="1"/>
    <col min="1026" max="1277" width="9.140625" style="471"/>
    <col min="1278" max="1278" width="44.28515625" style="471" bestFit="1" customWidth="1"/>
    <col min="1279" max="1279" width="65.28515625" style="471" bestFit="1" customWidth="1"/>
    <col min="1280" max="1280" width="9.140625" style="471"/>
    <col min="1281" max="1281" width="14.28515625" style="471" bestFit="1" customWidth="1"/>
    <col min="1282" max="1533" width="9.140625" style="471"/>
    <col min="1534" max="1534" width="44.28515625" style="471" bestFit="1" customWidth="1"/>
    <col min="1535" max="1535" width="65.28515625" style="471" bestFit="1" customWidth="1"/>
    <col min="1536" max="1536" width="9.140625" style="471"/>
    <col min="1537" max="1537" width="14.28515625" style="471" bestFit="1" customWidth="1"/>
    <col min="1538" max="1789" width="9.140625" style="471"/>
    <col min="1790" max="1790" width="44.28515625" style="471" bestFit="1" customWidth="1"/>
    <col min="1791" max="1791" width="65.28515625" style="471" bestFit="1" customWidth="1"/>
    <col min="1792" max="1792" width="9.140625" style="471"/>
    <col min="1793" max="1793" width="14.28515625" style="471" bestFit="1" customWidth="1"/>
    <col min="1794" max="2045" width="9.140625" style="471"/>
    <col min="2046" max="2046" width="44.28515625" style="471" bestFit="1" customWidth="1"/>
    <col min="2047" max="2047" width="65.28515625" style="471" bestFit="1" customWidth="1"/>
    <col min="2048" max="2048" width="9.140625" style="471"/>
    <col min="2049" max="2049" width="14.28515625" style="471" bestFit="1" customWidth="1"/>
    <col min="2050" max="2301" width="9.140625" style="471"/>
    <col min="2302" max="2302" width="44.28515625" style="471" bestFit="1" customWidth="1"/>
    <col min="2303" max="2303" width="65.28515625" style="471" bestFit="1" customWidth="1"/>
    <col min="2304" max="2304" width="9.140625" style="471"/>
    <col min="2305" max="2305" width="14.28515625" style="471" bestFit="1" customWidth="1"/>
    <col min="2306" max="2557" width="9.140625" style="471"/>
    <col min="2558" max="2558" width="44.28515625" style="471" bestFit="1" customWidth="1"/>
    <col min="2559" max="2559" width="65.28515625" style="471" bestFit="1" customWidth="1"/>
    <col min="2560" max="2560" width="9.140625" style="471"/>
    <col min="2561" max="2561" width="14.28515625" style="471" bestFit="1" customWidth="1"/>
    <col min="2562" max="2813" width="9.140625" style="471"/>
    <col min="2814" max="2814" width="44.28515625" style="471" bestFit="1" customWidth="1"/>
    <col min="2815" max="2815" width="65.28515625" style="471" bestFit="1" customWidth="1"/>
    <col min="2816" max="2816" width="9.140625" style="471"/>
    <col min="2817" max="2817" width="14.28515625" style="471" bestFit="1" customWidth="1"/>
    <col min="2818" max="3069" width="9.140625" style="471"/>
    <col min="3070" max="3070" width="44.28515625" style="471" bestFit="1" customWidth="1"/>
    <col min="3071" max="3071" width="65.28515625" style="471" bestFit="1" customWidth="1"/>
    <col min="3072" max="3072" width="9.140625" style="471"/>
    <col min="3073" max="3073" width="14.28515625" style="471" bestFit="1" customWidth="1"/>
    <col min="3074" max="3325" width="9.140625" style="471"/>
    <col min="3326" max="3326" width="44.28515625" style="471" bestFit="1" customWidth="1"/>
    <col min="3327" max="3327" width="65.28515625" style="471" bestFit="1" customWidth="1"/>
    <col min="3328" max="3328" width="9.140625" style="471"/>
    <col min="3329" max="3329" width="14.28515625" style="471" bestFit="1" customWidth="1"/>
    <col min="3330" max="3581" width="9.140625" style="471"/>
    <col min="3582" max="3582" width="44.28515625" style="471" bestFit="1" customWidth="1"/>
    <col min="3583" max="3583" width="65.28515625" style="471" bestFit="1" customWidth="1"/>
    <col min="3584" max="3584" width="9.140625" style="471"/>
    <col min="3585" max="3585" width="14.28515625" style="471" bestFit="1" customWidth="1"/>
    <col min="3586" max="3837" width="9.140625" style="471"/>
    <col min="3838" max="3838" width="44.28515625" style="471" bestFit="1" customWidth="1"/>
    <col min="3839" max="3839" width="65.28515625" style="471" bestFit="1" customWidth="1"/>
    <col min="3840" max="3840" width="9.140625" style="471"/>
    <col min="3841" max="3841" width="14.28515625" style="471" bestFit="1" customWidth="1"/>
    <col min="3842" max="4093" width="9.140625" style="471"/>
    <col min="4094" max="4094" width="44.28515625" style="471" bestFit="1" customWidth="1"/>
    <col min="4095" max="4095" width="65.28515625" style="471" bestFit="1" customWidth="1"/>
    <col min="4096" max="4096" width="9.140625" style="471"/>
    <col min="4097" max="4097" width="14.28515625" style="471" bestFit="1" customWidth="1"/>
    <col min="4098" max="4349" width="9.140625" style="471"/>
    <col min="4350" max="4350" width="44.28515625" style="471" bestFit="1" customWidth="1"/>
    <col min="4351" max="4351" width="65.28515625" style="471" bestFit="1" customWidth="1"/>
    <col min="4352" max="4352" width="9.140625" style="471"/>
    <col min="4353" max="4353" width="14.28515625" style="471" bestFit="1" customWidth="1"/>
    <col min="4354" max="4605" width="9.140625" style="471"/>
    <col min="4606" max="4606" width="44.28515625" style="471" bestFit="1" customWidth="1"/>
    <col min="4607" max="4607" width="65.28515625" style="471" bestFit="1" customWidth="1"/>
    <col min="4608" max="4608" width="9.140625" style="471"/>
    <col min="4609" max="4609" width="14.28515625" style="471" bestFit="1" customWidth="1"/>
    <col min="4610" max="4861" width="9.140625" style="471"/>
    <col min="4862" max="4862" width="44.28515625" style="471" bestFit="1" customWidth="1"/>
    <col min="4863" max="4863" width="65.28515625" style="471" bestFit="1" customWidth="1"/>
    <col min="4864" max="4864" width="9.140625" style="471"/>
    <col min="4865" max="4865" width="14.28515625" style="471" bestFit="1" customWidth="1"/>
    <col min="4866" max="5117" width="9.140625" style="471"/>
    <col min="5118" max="5118" width="44.28515625" style="471" bestFit="1" customWidth="1"/>
    <col min="5119" max="5119" width="65.28515625" style="471" bestFit="1" customWidth="1"/>
    <col min="5120" max="5120" width="9.140625" style="471"/>
    <col min="5121" max="5121" width="14.28515625" style="471" bestFit="1" customWidth="1"/>
    <col min="5122" max="5373" width="9.140625" style="471"/>
    <col min="5374" max="5374" width="44.28515625" style="471" bestFit="1" customWidth="1"/>
    <col min="5375" max="5375" width="65.28515625" style="471" bestFit="1" customWidth="1"/>
    <col min="5376" max="5376" width="9.140625" style="471"/>
    <col min="5377" max="5377" width="14.28515625" style="471" bestFit="1" customWidth="1"/>
    <col min="5378" max="5629" width="9.140625" style="471"/>
    <col min="5630" max="5630" width="44.28515625" style="471" bestFit="1" customWidth="1"/>
    <col min="5631" max="5631" width="65.28515625" style="471" bestFit="1" customWidth="1"/>
    <col min="5632" max="5632" width="9.140625" style="471"/>
    <col min="5633" max="5633" width="14.28515625" style="471" bestFit="1" customWidth="1"/>
    <col min="5634" max="5885" width="9.140625" style="471"/>
    <col min="5886" max="5886" width="44.28515625" style="471" bestFit="1" customWidth="1"/>
    <col min="5887" max="5887" width="65.28515625" style="471" bestFit="1" customWidth="1"/>
    <col min="5888" max="5888" width="9.140625" style="471"/>
    <col min="5889" max="5889" width="14.28515625" style="471" bestFit="1" customWidth="1"/>
    <col min="5890" max="6141" width="9.140625" style="471"/>
    <col min="6142" max="6142" width="44.28515625" style="471" bestFit="1" customWidth="1"/>
    <col min="6143" max="6143" width="65.28515625" style="471" bestFit="1" customWidth="1"/>
    <col min="6144" max="6144" width="9.140625" style="471"/>
    <col min="6145" max="6145" width="14.28515625" style="471" bestFit="1" customWidth="1"/>
    <col min="6146" max="6397" width="9.140625" style="471"/>
    <col min="6398" max="6398" width="44.28515625" style="471" bestFit="1" customWidth="1"/>
    <col min="6399" max="6399" width="65.28515625" style="471" bestFit="1" customWidth="1"/>
    <col min="6400" max="6400" width="9.140625" style="471"/>
    <col min="6401" max="6401" width="14.28515625" style="471" bestFit="1" customWidth="1"/>
    <col min="6402" max="6653" width="9.140625" style="471"/>
    <col min="6654" max="6654" width="44.28515625" style="471" bestFit="1" customWidth="1"/>
    <col min="6655" max="6655" width="65.28515625" style="471" bestFit="1" customWidth="1"/>
    <col min="6656" max="6656" width="9.140625" style="471"/>
    <col min="6657" max="6657" width="14.28515625" style="471" bestFit="1" customWidth="1"/>
    <col min="6658" max="6909" width="9.140625" style="471"/>
    <col min="6910" max="6910" width="44.28515625" style="471" bestFit="1" customWidth="1"/>
    <col min="6911" max="6911" width="65.28515625" style="471" bestFit="1" customWidth="1"/>
    <col min="6912" max="6912" width="9.140625" style="471"/>
    <col min="6913" max="6913" width="14.28515625" style="471" bestFit="1" customWidth="1"/>
    <col min="6914" max="7165" width="9.140625" style="471"/>
    <col min="7166" max="7166" width="44.28515625" style="471" bestFit="1" customWidth="1"/>
    <col min="7167" max="7167" width="65.28515625" style="471" bestFit="1" customWidth="1"/>
    <col min="7168" max="7168" width="9.140625" style="471"/>
    <col min="7169" max="7169" width="14.28515625" style="471" bestFit="1" customWidth="1"/>
    <col min="7170" max="7421" width="9.140625" style="471"/>
    <col min="7422" max="7422" width="44.28515625" style="471" bestFit="1" customWidth="1"/>
    <col min="7423" max="7423" width="65.28515625" style="471" bestFit="1" customWidth="1"/>
    <col min="7424" max="7424" width="9.140625" style="471"/>
    <col min="7425" max="7425" width="14.28515625" style="471" bestFit="1" customWidth="1"/>
    <col min="7426" max="7677" width="9.140625" style="471"/>
    <col min="7678" max="7678" width="44.28515625" style="471" bestFit="1" customWidth="1"/>
    <col min="7679" max="7679" width="65.28515625" style="471" bestFit="1" customWidth="1"/>
    <col min="7680" max="7680" width="9.140625" style="471"/>
    <col min="7681" max="7681" width="14.28515625" style="471" bestFit="1" customWidth="1"/>
    <col min="7682" max="7933" width="9.140625" style="471"/>
    <col min="7934" max="7934" width="44.28515625" style="471" bestFit="1" customWidth="1"/>
    <col min="7935" max="7935" width="65.28515625" style="471" bestFit="1" customWidth="1"/>
    <col min="7936" max="7936" width="9.140625" style="471"/>
    <col min="7937" max="7937" width="14.28515625" style="471" bestFit="1" customWidth="1"/>
    <col min="7938" max="8189" width="9.140625" style="471"/>
    <col min="8190" max="8190" width="44.28515625" style="471" bestFit="1" customWidth="1"/>
    <col min="8191" max="8191" width="65.28515625" style="471" bestFit="1" customWidth="1"/>
    <col min="8192" max="8192" width="9.140625" style="471"/>
    <col min="8193" max="8193" width="14.28515625" style="471" bestFit="1" customWidth="1"/>
    <col min="8194" max="8445" width="9.140625" style="471"/>
    <col min="8446" max="8446" width="44.28515625" style="471" bestFit="1" customWidth="1"/>
    <col min="8447" max="8447" width="65.28515625" style="471" bestFit="1" customWidth="1"/>
    <col min="8448" max="8448" width="9.140625" style="471"/>
    <col min="8449" max="8449" width="14.28515625" style="471" bestFit="1" customWidth="1"/>
    <col min="8450" max="8701" width="9.140625" style="471"/>
    <col min="8702" max="8702" width="44.28515625" style="471" bestFit="1" customWidth="1"/>
    <col min="8703" max="8703" width="65.28515625" style="471" bestFit="1" customWidth="1"/>
    <col min="8704" max="8704" width="9.140625" style="471"/>
    <col min="8705" max="8705" width="14.28515625" style="471" bestFit="1" customWidth="1"/>
    <col min="8706" max="8957" width="9.140625" style="471"/>
    <col min="8958" max="8958" width="44.28515625" style="471" bestFit="1" customWidth="1"/>
    <col min="8959" max="8959" width="65.28515625" style="471" bestFit="1" customWidth="1"/>
    <col min="8960" max="8960" width="9.140625" style="471"/>
    <col min="8961" max="8961" width="14.28515625" style="471" bestFit="1" customWidth="1"/>
    <col min="8962" max="9213" width="9.140625" style="471"/>
    <col min="9214" max="9214" width="44.28515625" style="471" bestFit="1" customWidth="1"/>
    <col min="9215" max="9215" width="65.28515625" style="471" bestFit="1" customWidth="1"/>
    <col min="9216" max="9216" width="9.140625" style="471"/>
    <col min="9217" max="9217" width="14.28515625" style="471" bestFit="1" customWidth="1"/>
    <col min="9218" max="9469" width="9.140625" style="471"/>
    <col min="9470" max="9470" width="44.28515625" style="471" bestFit="1" customWidth="1"/>
    <col min="9471" max="9471" width="65.28515625" style="471" bestFit="1" customWidth="1"/>
    <col min="9472" max="9472" width="9.140625" style="471"/>
    <col min="9473" max="9473" width="14.28515625" style="471" bestFit="1" customWidth="1"/>
    <col min="9474" max="9725" width="9.140625" style="471"/>
    <col min="9726" max="9726" width="44.28515625" style="471" bestFit="1" customWidth="1"/>
    <col min="9727" max="9727" width="65.28515625" style="471" bestFit="1" customWidth="1"/>
    <col min="9728" max="9728" width="9.140625" style="471"/>
    <col min="9729" max="9729" width="14.28515625" style="471" bestFit="1" customWidth="1"/>
    <col min="9730" max="9981" width="9.140625" style="471"/>
    <col min="9982" max="9982" width="44.28515625" style="471" bestFit="1" customWidth="1"/>
    <col min="9983" max="9983" width="65.28515625" style="471" bestFit="1" customWidth="1"/>
    <col min="9984" max="9984" width="9.140625" style="471"/>
    <col min="9985" max="9985" width="14.28515625" style="471" bestFit="1" customWidth="1"/>
    <col min="9986" max="10237" width="9.140625" style="471"/>
    <col min="10238" max="10238" width="44.28515625" style="471" bestFit="1" customWidth="1"/>
    <col min="10239" max="10239" width="65.28515625" style="471" bestFit="1" customWidth="1"/>
    <col min="10240" max="10240" width="9.140625" style="471"/>
    <col min="10241" max="10241" width="14.28515625" style="471" bestFit="1" customWidth="1"/>
    <col min="10242" max="10493" width="9.140625" style="471"/>
    <col min="10494" max="10494" width="44.28515625" style="471" bestFit="1" customWidth="1"/>
    <col min="10495" max="10495" width="65.28515625" style="471" bestFit="1" customWidth="1"/>
    <col min="10496" max="10496" width="9.140625" style="471"/>
    <col min="10497" max="10497" width="14.28515625" style="471" bestFit="1" customWidth="1"/>
    <col min="10498" max="10749" width="9.140625" style="471"/>
    <col min="10750" max="10750" width="44.28515625" style="471" bestFit="1" customWidth="1"/>
    <col min="10751" max="10751" width="65.28515625" style="471" bestFit="1" customWidth="1"/>
    <col min="10752" max="10752" width="9.140625" style="471"/>
    <col min="10753" max="10753" width="14.28515625" style="471" bestFit="1" customWidth="1"/>
    <col min="10754" max="11005" width="9.140625" style="471"/>
    <col min="11006" max="11006" width="44.28515625" style="471" bestFit="1" customWidth="1"/>
    <col min="11007" max="11007" width="65.28515625" style="471" bestFit="1" customWidth="1"/>
    <col min="11008" max="11008" width="9.140625" style="471"/>
    <col min="11009" max="11009" width="14.28515625" style="471" bestFit="1" customWidth="1"/>
    <col min="11010" max="11261" width="9.140625" style="471"/>
    <col min="11262" max="11262" width="44.28515625" style="471" bestFit="1" customWidth="1"/>
    <col min="11263" max="11263" width="65.28515625" style="471" bestFit="1" customWidth="1"/>
    <col min="11264" max="11264" width="9.140625" style="471"/>
    <col min="11265" max="11265" width="14.28515625" style="471" bestFit="1" customWidth="1"/>
    <col min="11266" max="11517" width="9.140625" style="471"/>
    <col min="11518" max="11518" width="44.28515625" style="471" bestFit="1" customWidth="1"/>
    <col min="11519" max="11519" width="65.28515625" style="471" bestFit="1" customWidth="1"/>
    <col min="11520" max="11520" width="9.140625" style="471"/>
    <col min="11521" max="11521" width="14.28515625" style="471" bestFit="1" customWidth="1"/>
    <col min="11522" max="11773" width="9.140625" style="471"/>
    <col min="11774" max="11774" width="44.28515625" style="471" bestFit="1" customWidth="1"/>
    <col min="11775" max="11775" width="65.28515625" style="471" bestFit="1" customWidth="1"/>
    <col min="11776" max="11776" width="9.140625" style="471"/>
    <col min="11777" max="11777" width="14.28515625" style="471" bestFit="1" customWidth="1"/>
    <col min="11778" max="12029" width="9.140625" style="471"/>
    <col min="12030" max="12030" width="44.28515625" style="471" bestFit="1" customWidth="1"/>
    <col min="12031" max="12031" width="65.28515625" style="471" bestFit="1" customWidth="1"/>
    <col min="12032" max="12032" width="9.140625" style="471"/>
    <col min="12033" max="12033" width="14.28515625" style="471" bestFit="1" customWidth="1"/>
    <col min="12034" max="12285" width="9.140625" style="471"/>
    <col min="12286" max="12286" width="44.28515625" style="471" bestFit="1" customWidth="1"/>
    <col min="12287" max="12287" width="65.28515625" style="471" bestFit="1" customWidth="1"/>
    <col min="12288" max="12288" width="9.140625" style="471"/>
    <col min="12289" max="12289" width="14.28515625" style="471" bestFit="1" customWidth="1"/>
    <col min="12290" max="12541" width="9.140625" style="471"/>
    <col min="12542" max="12542" width="44.28515625" style="471" bestFit="1" customWidth="1"/>
    <col min="12543" max="12543" width="65.28515625" style="471" bestFit="1" customWidth="1"/>
    <col min="12544" max="12544" width="9.140625" style="471"/>
    <col min="12545" max="12545" width="14.28515625" style="471" bestFit="1" customWidth="1"/>
    <col min="12546" max="12797" width="9.140625" style="471"/>
    <col min="12798" max="12798" width="44.28515625" style="471" bestFit="1" customWidth="1"/>
    <col min="12799" max="12799" width="65.28515625" style="471" bestFit="1" customWidth="1"/>
    <col min="12800" max="12800" width="9.140625" style="471"/>
    <col min="12801" max="12801" width="14.28515625" style="471" bestFit="1" customWidth="1"/>
    <col min="12802" max="13053" width="9.140625" style="471"/>
    <col min="13054" max="13054" width="44.28515625" style="471" bestFit="1" customWidth="1"/>
    <col min="13055" max="13055" width="65.28515625" style="471" bestFit="1" customWidth="1"/>
    <col min="13056" max="13056" width="9.140625" style="471"/>
    <col min="13057" max="13057" width="14.28515625" style="471" bestFit="1" customWidth="1"/>
    <col min="13058" max="13309" width="9.140625" style="471"/>
    <col min="13310" max="13310" width="44.28515625" style="471" bestFit="1" customWidth="1"/>
    <col min="13311" max="13311" width="65.28515625" style="471" bestFit="1" customWidth="1"/>
    <col min="13312" max="13312" width="9.140625" style="471"/>
    <col min="13313" max="13313" width="14.28515625" style="471" bestFit="1" customWidth="1"/>
    <col min="13314" max="13565" width="9.140625" style="471"/>
    <col min="13566" max="13566" width="44.28515625" style="471" bestFit="1" customWidth="1"/>
    <col min="13567" max="13567" width="65.28515625" style="471" bestFit="1" customWidth="1"/>
    <col min="13568" max="13568" width="9.140625" style="471"/>
    <col min="13569" max="13569" width="14.28515625" style="471" bestFit="1" customWidth="1"/>
    <col min="13570" max="13821" width="9.140625" style="471"/>
    <col min="13822" max="13822" width="44.28515625" style="471" bestFit="1" customWidth="1"/>
    <col min="13823" max="13823" width="65.28515625" style="471" bestFit="1" customWidth="1"/>
    <col min="13824" max="13824" width="9.140625" style="471"/>
    <col min="13825" max="13825" width="14.28515625" style="471" bestFit="1" customWidth="1"/>
    <col min="13826" max="14077" width="9.140625" style="471"/>
    <col min="14078" max="14078" width="44.28515625" style="471" bestFit="1" customWidth="1"/>
    <col min="14079" max="14079" width="65.28515625" style="471" bestFit="1" customWidth="1"/>
    <col min="14080" max="14080" width="9.140625" style="471"/>
    <col min="14081" max="14081" width="14.28515625" style="471" bestFit="1" customWidth="1"/>
    <col min="14082" max="14333" width="9.140625" style="471"/>
    <col min="14334" max="14334" width="44.28515625" style="471" bestFit="1" customWidth="1"/>
    <col min="14335" max="14335" width="65.28515625" style="471" bestFit="1" customWidth="1"/>
    <col min="14336" max="14336" width="9.140625" style="471"/>
    <col min="14337" max="14337" width="14.28515625" style="471" bestFit="1" customWidth="1"/>
    <col min="14338" max="14589" width="9.140625" style="471"/>
    <col min="14590" max="14590" width="44.28515625" style="471" bestFit="1" customWidth="1"/>
    <col min="14591" max="14591" width="65.28515625" style="471" bestFit="1" customWidth="1"/>
    <col min="14592" max="14592" width="9.140625" style="471"/>
    <col min="14593" max="14593" width="14.28515625" style="471" bestFit="1" customWidth="1"/>
    <col min="14594" max="14845" width="9.140625" style="471"/>
    <col min="14846" max="14846" width="44.28515625" style="471" bestFit="1" customWidth="1"/>
    <col min="14847" max="14847" width="65.28515625" style="471" bestFit="1" customWidth="1"/>
    <col min="14848" max="14848" width="9.140625" style="471"/>
    <col min="14849" max="14849" width="14.28515625" style="471" bestFit="1" customWidth="1"/>
    <col min="14850" max="15101" width="9.140625" style="471"/>
    <col min="15102" max="15102" width="44.28515625" style="471" bestFit="1" customWidth="1"/>
    <col min="15103" max="15103" width="65.28515625" style="471" bestFit="1" customWidth="1"/>
    <col min="15104" max="15104" width="9.140625" style="471"/>
    <col min="15105" max="15105" width="14.28515625" style="471" bestFit="1" customWidth="1"/>
    <col min="15106" max="15357" width="9.140625" style="471"/>
    <col min="15358" max="15358" width="44.28515625" style="471" bestFit="1" customWidth="1"/>
    <col min="15359" max="15359" width="65.28515625" style="471" bestFit="1" customWidth="1"/>
    <col min="15360" max="15360" width="9.140625" style="471"/>
    <col min="15361" max="15361" width="14.28515625" style="471" bestFit="1" customWidth="1"/>
    <col min="15362" max="15613" width="9.140625" style="471"/>
    <col min="15614" max="15614" width="44.28515625" style="471" bestFit="1" customWidth="1"/>
    <col min="15615" max="15615" width="65.28515625" style="471" bestFit="1" customWidth="1"/>
    <col min="15616" max="15616" width="9.140625" style="471"/>
    <col min="15617" max="15617" width="14.28515625" style="471" bestFit="1" customWidth="1"/>
    <col min="15618" max="15869" width="9.140625" style="471"/>
    <col min="15870" max="15870" width="44.28515625" style="471" bestFit="1" customWidth="1"/>
    <col min="15871" max="15871" width="65.28515625" style="471" bestFit="1" customWidth="1"/>
    <col min="15872" max="15872" width="9.140625" style="471"/>
    <col min="15873" max="15873" width="14.28515625" style="471" bestFit="1" customWidth="1"/>
    <col min="15874" max="16125" width="9.140625" style="471"/>
    <col min="16126" max="16126" width="44.28515625" style="471" bestFit="1" customWidth="1"/>
    <col min="16127" max="16127" width="65.28515625" style="471" bestFit="1" customWidth="1"/>
    <col min="16128" max="16128" width="9.140625" style="471"/>
    <col min="16129" max="16129" width="14.28515625" style="471" bestFit="1" customWidth="1"/>
    <col min="16130" max="16384" width="9.140625" style="471"/>
  </cols>
  <sheetData>
    <row r="1" spans="1:10" ht="12.75" customHeight="1">
      <c r="C1" s="472" t="s">
        <v>553</v>
      </c>
      <c r="D1" s="472"/>
    </row>
    <row r="2" spans="1:10" ht="12.75" customHeight="1">
      <c r="C2" s="472" t="s">
        <v>1119</v>
      </c>
      <c r="D2" s="472"/>
    </row>
    <row r="3" spans="1:10" ht="12.75" customHeight="1">
      <c r="C3" s="472" t="s">
        <v>141</v>
      </c>
      <c r="D3" s="472"/>
    </row>
    <row r="4" spans="1:10" ht="12.75" customHeight="1">
      <c r="C4" s="472" t="s">
        <v>1105</v>
      </c>
      <c r="D4" s="472"/>
    </row>
    <row r="5" spans="1:10" ht="12.75" customHeight="1">
      <c r="C5" s="472" t="s">
        <v>562</v>
      </c>
      <c r="D5" s="472"/>
    </row>
    <row r="6" spans="1:10" ht="12.75" customHeight="1">
      <c r="C6" s="472" t="s">
        <v>939</v>
      </c>
      <c r="D6" s="472"/>
    </row>
    <row r="7" spans="1:10" ht="12.75" customHeight="1">
      <c r="C7" s="472" t="s">
        <v>554</v>
      </c>
      <c r="D7" s="472"/>
    </row>
    <row r="8" spans="1:10" ht="12.75" customHeight="1"/>
    <row r="9" spans="1:10" ht="12.75" customHeight="1"/>
    <row r="10" spans="1:10" ht="12.75" customHeight="1"/>
    <row r="11" spans="1:10" ht="12.75" customHeight="1">
      <c r="A11" s="369"/>
      <c r="B11" s="780" t="s">
        <v>5</v>
      </c>
      <c r="C11" s="780"/>
      <c r="D11" s="780"/>
    </row>
    <row r="12" spans="1:10" ht="15" customHeight="1">
      <c r="A12" s="371"/>
      <c r="B12" s="779" t="s">
        <v>829</v>
      </c>
      <c r="C12" s="779"/>
      <c r="D12" s="779"/>
      <c r="E12" s="369"/>
      <c r="G12" s="778"/>
      <c r="H12" s="778"/>
      <c r="I12" s="778"/>
      <c r="J12" s="778"/>
    </row>
    <row r="13" spans="1:10" ht="12.95" customHeight="1">
      <c r="A13" s="371"/>
      <c r="B13" s="779" t="s">
        <v>837</v>
      </c>
      <c r="C13" s="779"/>
      <c r="D13" s="779"/>
    </row>
    <row r="14" spans="1:10" ht="12.95" customHeight="1">
      <c r="A14" s="371"/>
      <c r="B14" s="371" t="s">
        <v>6</v>
      </c>
      <c r="C14" s="371"/>
      <c r="D14" s="371"/>
    </row>
    <row r="15" spans="1:10" ht="12.95" customHeight="1">
      <c r="A15" s="371"/>
      <c r="B15" s="371"/>
      <c r="C15" s="371"/>
      <c r="D15" s="371"/>
    </row>
    <row r="16" spans="1:10" ht="12.95" customHeight="1">
      <c r="A16" s="371"/>
      <c r="B16" s="371"/>
      <c r="C16" s="371"/>
      <c r="D16" s="371"/>
    </row>
    <row r="17" spans="1:4" ht="12.95" customHeight="1">
      <c r="A17" s="371"/>
      <c r="B17" s="371"/>
      <c r="C17" s="371"/>
      <c r="D17" s="371"/>
    </row>
    <row r="18" spans="1:4" ht="12.95" customHeight="1">
      <c r="A18" s="475"/>
      <c r="B18" s="472"/>
      <c r="C18" s="472"/>
      <c r="D18" s="533" t="s">
        <v>54</v>
      </c>
    </row>
    <row r="19" spans="1:4" ht="12.95" customHeight="1">
      <c r="A19" s="472"/>
      <c r="B19" s="473" t="s">
        <v>830</v>
      </c>
      <c r="C19" s="473"/>
      <c r="D19" s="534">
        <v>4922</v>
      </c>
    </row>
    <row r="20" spans="1:4" ht="28.5" customHeight="1">
      <c r="A20" s="472"/>
      <c r="B20" s="476" t="s">
        <v>940</v>
      </c>
      <c r="C20" s="476"/>
      <c r="D20" s="535">
        <v>1596</v>
      </c>
    </row>
    <row r="21" spans="1:4" ht="12.95" customHeight="1">
      <c r="A21" s="472"/>
      <c r="B21" s="472" t="s">
        <v>15</v>
      </c>
      <c r="C21" s="472"/>
      <c r="D21" s="534">
        <f>D19+D20</f>
        <v>6518</v>
      </c>
    </row>
    <row r="22" spans="1:4" ht="12.95" customHeight="1">
      <c r="A22" s="472"/>
      <c r="B22" s="472"/>
      <c r="C22" s="472"/>
      <c r="D22" s="472"/>
    </row>
    <row r="23" spans="1:4" ht="12.95" customHeight="1">
      <c r="A23" s="472"/>
      <c r="B23" s="472" t="s">
        <v>831</v>
      </c>
      <c r="C23" s="472"/>
      <c r="D23" s="474" t="s">
        <v>832</v>
      </c>
    </row>
    <row r="24" spans="1:4" ht="12.95" customHeight="1">
      <c r="A24" s="472"/>
      <c r="B24" s="472"/>
      <c r="C24" s="472"/>
      <c r="D24" s="472"/>
    </row>
    <row r="25" spans="1:4" ht="12.95" customHeight="1">
      <c r="A25" s="472"/>
      <c r="B25" s="472" t="s">
        <v>833</v>
      </c>
      <c r="C25" s="472"/>
      <c r="D25" s="534">
        <f>D21/4</f>
        <v>1629.5</v>
      </c>
    </row>
    <row r="26" spans="1:4" ht="29.25" customHeight="1">
      <c r="A26" s="472"/>
      <c r="B26" s="477" t="s">
        <v>1008</v>
      </c>
      <c r="C26" s="353"/>
      <c r="D26" s="535">
        <v>700</v>
      </c>
    </row>
    <row r="27" spans="1:4" ht="12.95" customHeight="1">
      <c r="A27" s="472"/>
      <c r="B27" s="472"/>
      <c r="C27" s="472"/>
      <c r="D27" s="472"/>
    </row>
    <row r="28" spans="1:4" ht="12.95" customHeight="1" thickBot="1">
      <c r="A28" s="472"/>
      <c r="B28" s="472" t="s">
        <v>834</v>
      </c>
      <c r="C28" s="353" t="s">
        <v>985</v>
      </c>
      <c r="D28" s="536">
        <f>D25-D26</f>
        <v>929.5</v>
      </c>
    </row>
    <row r="29" spans="1:4" ht="12.95" customHeight="1" thickTop="1"/>
    <row r="30" spans="1:4" ht="12.95" customHeight="1"/>
    <row r="31" spans="1:4" ht="12.95" customHeight="1"/>
    <row r="32" spans="1:4" ht="12.95" customHeight="1"/>
    <row r="33" ht="12.95" customHeight="1"/>
    <row r="34" ht="12.95" customHeight="1"/>
    <row r="35" ht="12.95" customHeight="1"/>
    <row r="36" ht="12.95" customHeight="1"/>
    <row r="37" ht="12.95" customHeight="1"/>
    <row r="38" ht="12.95" customHeight="1"/>
    <row r="39" ht="12.95" customHeight="1"/>
    <row r="40" ht="12.95" customHeight="1"/>
    <row r="41" ht="12.95" customHeight="1"/>
    <row r="42" ht="12.95" customHeight="1"/>
    <row r="43" ht="12.95" customHeight="1"/>
    <row r="44" ht="12.95" customHeight="1"/>
    <row r="45" ht="12.95" customHeight="1"/>
    <row r="46" ht="12.95" customHeight="1"/>
    <row r="47" ht="12.95" customHeight="1"/>
  </sheetData>
  <customSheetViews>
    <customSheetView guid="{1D55C7AE-7141-49C4-A30F-6C6392B50DCD}" scale="60" showPageBreaks="1" printArea="1" view="pageBreakPreview">
      <selection activeCell="B43" sqref="B43"/>
      <pageMargins left="0.7" right="0.7" top="0.75" bottom="0.75" header="0.3" footer="0.3"/>
      <pageSetup orientation="landscape" r:id="rId1"/>
    </customSheetView>
    <customSheetView guid="{A7E55F00-34B3-44FD-BF1E-03333C319021}" scale="60" showPageBreaks="1" printArea="1" view="pageBreakPreview">
      <selection activeCell="B43" sqref="B43"/>
      <pageMargins left="0.7" right="0.7" top="0.75" bottom="0.75" header="0.3" footer="0.3"/>
      <pageSetup orientation="landscape" r:id="rId2"/>
    </customSheetView>
  </customSheetViews>
  <mergeCells count="4">
    <mergeCell ref="G12:J12"/>
    <mergeCell ref="B13:D13"/>
    <mergeCell ref="B12:D12"/>
    <mergeCell ref="B11:D11"/>
  </mergeCells>
  <pageMargins left="0.75" right="0.5" top="1" bottom="0.5" header="0" footer="0"/>
  <pageSetup scale="96" orientation="portrait"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00B050"/>
    <pageSetUpPr autoPageBreaks="0" fitToPage="1"/>
  </sheetPr>
  <dimension ref="A1:E40"/>
  <sheetViews>
    <sheetView view="pageBreakPreview" zoomScaleNormal="85" zoomScaleSheetLayoutView="100" workbookViewId="0">
      <selection activeCell="B28" sqref="B28:B40"/>
    </sheetView>
  </sheetViews>
  <sheetFormatPr defaultColWidth="8.85546875" defaultRowHeight="12.75"/>
  <cols>
    <col min="1" max="1" width="46.7109375" style="19" customWidth="1"/>
    <col min="2" max="2" width="12.7109375" style="19" customWidth="1"/>
    <col min="3" max="3" width="12.7109375" style="8" customWidth="1"/>
    <col min="4" max="4" width="2.7109375" style="19" customWidth="1"/>
    <col min="5" max="5" width="15.7109375" style="19" customWidth="1"/>
    <col min="6" max="16384" width="8.85546875" style="19"/>
  </cols>
  <sheetData>
    <row r="1" spans="1:5">
      <c r="C1" s="353" t="s">
        <v>553</v>
      </c>
    </row>
    <row r="2" spans="1:5">
      <c r="C2" s="353" t="s">
        <v>1119</v>
      </c>
    </row>
    <row r="3" spans="1:5">
      <c r="C3" s="353" t="s">
        <v>141</v>
      </c>
    </row>
    <row r="4" spans="1:5">
      <c r="C4" s="353" t="s">
        <v>1105</v>
      </c>
    </row>
    <row r="5" spans="1:5">
      <c r="C5" s="353" t="s">
        <v>562</v>
      </c>
    </row>
    <row r="6" spans="1:5">
      <c r="C6" s="353" t="s">
        <v>572</v>
      </c>
    </row>
    <row r="7" spans="1:5">
      <c r="C7" s="353" t="s">
        <v>554</v>
      </c>
    </row>
    <row r="8" spans="1:5">
      <c r="B8" s="353"/>
    </row>
    <row r="9" spans="1:5">
      <c r="B9" s="353"/>
    </row>
    <row r="10" spans="1:5">
      <c r="A10" s="781" t="s">
        <v>5</v>
      </c>
      <c r="B10" s="781"/>
      <c r="C10" s="781"/>
      <c r="D10" s="781"/>
      <c r="E10" s="781"/>
    </row>
    <row r="11" spans="1:5">
      <c r="A11" s="782" t="s">
        <v>240</v>
      </c>
      <c r="B11" s="782"/>
      <c r="C11" s="782"/>
      <c r="D11" s="782"/>
      <c r="E11" s="782"/>
    </row>
    <row r="12" spans="1:5">
      <c r="A12" s="782" t="s">
        <v>846</v>
      </c>
      <c r="B12" s="782"/>
      <c r="C12" s="782"/>
      <c r="D12" s="782"/>
      <c r="E12" s="782"/>
    </row>
    <row r="13" spans="1:5">
      <c r="A13" s="782" t="s">
        <v>6</v>
      </c>
      <c r="B13" s="782"/>
      <c r="C13" s="782"/>
      <c r="D13" s="782"/>
      <c r="E13" s="782"/>
    </row>
    <row r="14" spans="1:5">
      <c r="A14" s="390"/>
      <c r="B14" s="390"/>
      <c r="C14" s="353"/>
      <c r="D14" s="390"/>
    </row>
    <row r="15" spans="1:5">
      <c r="A15" s="391"/>
      <c r="B15" s="391"/>
      <c r="C15" s="373" t="s">
        <v>549</v>
      </c>
      <c r="D15" s="391"/>
      <c r="E15" s="392" t="s">
        <v>550</v>
      </c>
    </row>
    <row r="16" spans="1:5">
      <c r="A16" s="393"/>
      <c r="B16" s="391"/>
      <c r="C16" s="394" t="s">
        <v>54</v>
      </c>
      <c r="D16" s="391"/>
      <c r="E16" s="395" t="s">
        <v>551</v>
      </c>
    </row>
    <row r="17" spans="1:5">
      <c r="A17" s="391"/>
      <c r="B17" s="391"/>
      <c r="C17" s="374"/>
      <c r="D17" s="391"/>
      <c r="E17" s="385"/>
    </row>
    <row r="18" spans="1:5">
      <c r="A18" s="391" t="s">
        <v>125</v>
      </c>
      <c r="B18" s="391"/>
      <c r="C18" s="374"/>
      <c r="D18" s="391"/>
      <c r="E18" s="385"/>
    </row>
    <row r="19" spans="1:5">
      <c r="A19" s="391"/>
      <c r="B19" s="391"/>
      <c r="C19" s="374"/>
      <c r="D19" s="385"/>
    </row>
    <row r="20" spans="1:5">
      <c r="A20" s="391" t="s">
        <v>848</v>
      </c>
      <c r="B20" s="396" t="s">
        <v>367</v>
      </c>
      <c r="C20" s="374">
        <v>526616</v>
      </c>
      <c r="D20" s="385"/>
      <c r="E20" s="353">
        <v>379</v>
      </c>
    </row>
    <row r="21" spans="1:5">
      <c r="A21" s="391"/>
      <c r="B21" s="396"/>
      <c r="C21" s="374"/>
      <c r="D21" s="385"/>
      <c r="E21" s="353"/>
    </row>
    <row r="22" spans="1:5">
      <c r="A22" s="391" t="s">
        <v>930</v>
      </c>
      <c r="B22" s="396" t="s">
        <v>373</v>
      </c>
      <c r="C22" s="374">
        <v>60239</v>
      </c>
      <c r="D22" s="385"/>
      <c r="E22" s="353">
        <v>43</v>
      </c>
    </row>
    <row r="23" spans="1:5">
      <c r="A23" s="391"/>
      <c r="B23" s="396"/>
      <c r="C23" s="374"/>
      <c r="D23" s="385"/>
      <c r="E23" s="353"/>
    </row>
    <row r="24" spans="1:5">
      <c r="A24" s="391" t="s">
        <v>931</v>
      </c>
      <c r="B24" s="396" t="s">
        <v>381</v>
      </c>
      <c r="C24" s="374">
        <v>26405</v>
      </c>
      <c r="D24" s="385"/>
      <c r="E24" s="353">
        <v>19</v>
      </c>
    </row>
    <row r="25" spans="1:5">
      <c r="A25" s="391"/>
      <c r="B25" s="396"/>
      <c r="C25" s="374"/>
      <c r="D25" s="385"/>
      <c r="E25" s="353"/>
    </row>
    <row r="26" spans="1:5">
      <c r="A26" s="390" t="s">
        <v>932</v>
      </c>
      <c r="B26" s="397" t="s">
        <v>385</v>
      </c>
      <c r="C26" s="353">
        <v>149312</v>
      </c>
      <c r="D26" s="385"/>
      <c r="E26" s="353">
        <v>108</v>
      </c>
    </row>
    <row r="27" spans="1:5">
      <c r="A27" s="391"/>
      <c r="B27" s="396"/>
      <c r="C27" s="374"/>
      <c r="D27" s="385"/>
      <c r="E27" s="353"/>
    </row>
    <row r="28" spans="1:5">
      <c r="A28" s="391" t="s">
        <v>849</v>
      </c>
      <c r="B28" s="396" t="s">
        <v>847</v>
      </c>
      <c r="C28" s="374">
        <v>42247</v>
      </c>
      <c r="D28" s="385"/>
      <c r="E28" s="353">
        <v>30</v>
      </c>
    </row>
    <row r="29" spans="1:5">
      <c r="A29" s="391"/>
      <c r="B29" s="396"/>
      <c r="C29" s="374"/>
      <c r="D29" s="385"/>
      <c r="E29" s="379"/>
    </row>
    <row r="30" spans="1:5">
      <c r="A30" s="3"/>
      <c r="B30" s="396"/>
      <c r="C30" s="374"/>
      <c r="D30" s="385"/>
      <c r="E30" s="353"/>
    </row>
    <row r="31" spans="1:5" ht="13.5" thickBot="1">
      <c r="A31" s="391" t="s">
        <v>552</v>
      </c>
      <c r="B31" s="396" t="s">
        <v>867</v>
      </c>
      <c r="C31" s="381"/>
      <c r="D31" s="385"/>
      <c r="E31" s="617">
        <v>579</v>
      </c>
    </row>
    <row r="32" spans="1:5" ht="13.5" thickTop="1">
      <c r="A32" s="391"/>
      <c r="B32" s="396"/>
      <c r="C32" s="374"/>
      <c r="D32" s="385"/>
      <c r="E32" s="615"/>
    </row>
    <row r="33" spans="1:5">
      <c r="A33" s="391"/>
      <c r="B33" s="396"/>
      <c r="C33" s="381"/>
      <c r="D33" s="385"/>
      <c r="E33" s="616"/>
    </row>
    <row r="34" spans="1:5">
      <c r="A34" s="391"/>
      <c r="B34" s="396"/>
      <c r="C34" s="381"/>
      <c r="D34" s="385"/>
      <c r="E34" s="385"/>
    </row>
    <row r="35" spans="1:5">
      <c r="A35" s="391"/>
      <c r="B35" s="391"/>
      <c r="C35" s="374"/>
      <c r="D35" s="390"/>
    </row>
    <row r="36" spans="1:5">
      <c r="A36" s="398"/>
      <c r="B36" s="398"/>
      <c r="C36" s="381"/>
      <c r="D36" s="390"/>
    </row>
    <row r="37" spans="1:5">
      <c r="A37" s="391"/>
      <c r="B37" s="391"/>
      <c r="C37" s="374"/>
      <c r="D37" s="390"/>
    </row>
    <row r="38" spans="1:5">
      <c r="A38" s="391"/>
      <c r="B38" s="391"/>
      <c r="C38" s="374"/>
      <c r="D38" s="390"/>
    </row>
    <row r="39" spans="1:5">
      <c r="A39" s="399"/>
      <c r="B39" s="391"/>
      <c r="C39" s="374"/>
      <c r="D39" s="390"/>
    </row>
    <row r="40" spans="1:5">
      <c r="A40" s="390"/>
      <c r="B40" s="390"/>
      <c r="C40" s="353"/>
      <c r="D40" s="390"/>
    </row>
  </sheetData>
  <customSheetViews>
    <customSheetView guid="{1D55C7AE-7141-49C4-A30F-6C6392B50DCD}" showPageBreaks="1" printArea="1" view="pageBreakPreview">
      <selection activeCell="K21" sqref="K21"/>
      <pageMargins left="1" right="0.5" top="0.5" bottom="0.75" header="0" footer="0"/>
      <pageSetup orientation="portrait" r:id="rId1"/>
      <headerFooter alignWithMargins="0"/>
    </customSheetView>
    <customSheetView guid="{86B87C0A-EFDF-4254-88E7-074BC0E2C07B}" scale="55" fitToPage="1">
      <selection activeCell="B1" sqref="B1"/>
      <pageMargins left="1" right="0.5" top="0.5" bottom="0.75" header="0.5" footer="0.5"/>
      <pageSetup scale="72" orientation="portrait" r:id="rId2"/>
      <headerFooter alignWithMargins="0"/>
    </customSheetView>
    <customSheetView guid="{A7E55F00-34B3-44FD-BF1E-03333C319021}" showPageBreaks="1" printArea="1" view="pageBreakPreview">
      <selection activeCell="K21" sqref="K21"/>
      <pageMargins left="1" right="0.5" top="0.5" bottom="0.75" header="0" footer="0"/>
      <pageSetup orientation="portrait" r:id="rId3"/>
      <headerFooter alignWithMargins="0"/>
    </customSheetView>
  </customSheetViews>
  <mergeCells count="4">
    <mergeCell ref="A10:E10"/>
    <mergeCell ref="A11:E11"/>
    <mergeCell ref="A12:E12"/>
    <mergeCell ref="A13:E13"/>
  </mergeCells>
  <phoneticPr fontId="23" type="noConversion"/>
  <pageMargins left="1" right="0.5" top="1" bottom="1" header="0.5" footer="0.5"/>
  <pageSetup orientation="portrait" r:id="rId4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00B050"/>
    <pageSetUpPr fitToPage="1"/>
  </sheetPr>
  <dimension ref="A1:G38"/>
  <sheetViews>
    <sheetView view="pageBreakPreview" zoomScale="60" zoomScaleNormal="70" workbookViewId="0">
      <selection activeCell="B28" sqref="B28:B40"/>
    </sheetView>
  </sheetViews>
  <sheetFormatPr defaultColWidth="8.85546875" defaultRowHeight="12.75"/>
  <cols>
    <col min="1" max="1" width="13.28515625" style="4" customWidth="1"/>
    <col min="2" max="2" width="27.7109375" style="4" customWidth="1"/>
    <col min="3" max="3" width="19.7109375" style="4" customWidth="1"/>
    <col min="4" max="4" width="13.7109375" style="4" customWidth="1"/>
    <col min="5" max="5" width="16.28515625" style="4" customWidth="1"/>
    <col min="6" max="6" width="3" style="4" customWidth="1"/>
    <col min="7" max="7" width="13" style="4" bestFit="1" customWidth="1"/>
    <col min="8" max="16384" width="8.85546875" style="4"/>
  </cols>
  <sheetData>
    <row r="1" spans="1:7" ht="16.5">
      <c r="A1" s="133"/>
      <c r="B1" s="40"/>
      <c r="C1" s="40"/>
      <c r="D1" s="177" t="s">
        <v>2</v>
      </c>
      <c r="F1" s="40"/>
    </row>
    <row r="2" spans="1:7" ht="16.5">
      <c r="A2" s="134"/>
      <c r="B2" s="40"/>
      <c r="C2" s="40"/>
      <c r="D2" s="177" t="s">
        <v>1118</v>
      </c>
      <c r="F2" s="40"/>
    </row>
    <row r="3" spans="1:7" ht="16.5">
      <c r="A3" s="40"/>
      <c r="B3" s="40"/>
      <c r="C3" s="40"/>
      <c r="D3" s="177" t="s">
        <v>3</v>
      </c>
      <c r="F3" s="40"/>
    </row>
    <row r="4" spans="1:7" ht="16.5">
      <c r="A4" s="40"/>
      <c r="B4" s="40"/>
      <c r="C4" s="40"/>
      <c r="D4" s="177" t="s">
        <v>1104</v>
      </c>
      <c r="F4" s="40"/>
    </row>
    <row r="5" spans="1:7" ht="16.5">
      <c r="A5" s="40"/>
      <c r="B5" s="40"/>
      <c r="C5" s="40"/>
      <c r="D5" s="177" t="s">
        <v>563</v>
      </c>
      <c r="F5" s="40"/>
    </row>
    <row r="6" spans="1:7" ht="16.5">
      <c r="A6" s="40"/>
      <c r="B6" s="40"/>
      <c r="C6" s="40"/>
      <c r="D6" s="177" t="s">
        <v>419</v>
      </c>
      <c r="F6" s="40"/>
    </row>
    <row r="7" spans="1:7" ht="16.5">
      <c r="A7" s="40"/>
      <c r="B7" s="40"/>
      <c r="C7" s="40"/>
      <c r="D7" s="120" t="s">
        <v>416</v>
      </c>
      <c r="F7" s="40"/>
    </row>
    <row r="8" spans="1:7" ht="16.5">
      <c r="A8" s="40"/>
      <c r="B8" s="40"/>
      <c r="C8" s="40"/>
      <c r="D8" s="40"/>
      <c r="E8" s="120"/>
      <c r="F8" s="40"/>
    </row>
    <row r="9" spans="1:7" ht="16.5">
      <c r="A9" s="40"/>
      <c r="B9" s="40"/>
      <c r="C9" s="40"/>
      <c r="D9" s="40"/>
      <c r="E9" s="40"/>
      <c r="F9" s="40"/>
    </row>
    <row r="10" spans="1:7" ht="16.5">
      <c r="A10" s="40"/>
      <c r="B10" s="40"/>
      <c r="C10" s="40"/>
      <c r="D10" s="40"/>
      <c r="E10" s="40"/>
      <c r="F10" s="40"/>
    </row>
    <row r="11" spans="1:7" ht="18">
      <c r="A11" s="783" t="s">
        <v>5</v>
      </c>
      <c r="B11" s="783"/>
      <c r="C11" s="783"/>
      <c r="D11" s="783"/>
      <c r="E11" s="783"/>
      <c r="F11" s="40"/>
    </row>
    <row r="12" spans="1:7" ht="16.5">
      <c r="A12" s="775" t="s">
        <v>126</v>
      </c>
      <c r="B12" s="775"/>
      <c r="C12" s="775"/>
      <c r="D12" s="775"/>
      <c r="E12" s="775"/>
      <c r="F12" s="40"/>
    </row>
    <row r="13" spans="1:7" ht="16.5">
      <c r="A13" s="775" t="s">
        <v>837</v>
      </c>
      <c r="B13" s="775"/>
      <c r="C13" s="775"/>
      <c r="D13" s="775"/>
      <c r="E13" s="775"/>
      <c r="F13" s="40"/>
    </row>
    <row r="14" spans="1:7" ht="16.5">
      <c r="A14" s="775" t="s">
        <v>6</v>
      </c>
      <c r="B14" s="775"/>
      <c r="C14" s="775"/>
      <c r="D14" s="775"/>
      <c r="E14" s="775"/>
      <c r="F14" s="40"/>
    </row>
    <row r="15" spans="1:7" ht="16.5">
      <c r="A15" s="40"/>
      <c r="B15" s="40"/>
      <c r="C15" s="40"/>
      <c r="D15" s="40"/>
      <c r="E15" s="40"/>
      <c r="F15" s="40"/>
      <c r="G15" s="135"/>
    </row>
    <row r="16" spans="1:7" ht="16.5">
      <c r="A16" s="40"/>
      <c r="B16" s="40"/>
      <c r="C16" s="40"/>
      <c r="D16" s="40"/>
      <c r="E16" s="40"/>
      <c r="F16" s="40"/>
      <c r="G16" s="135"/>
    </row>
    <row r="17" spans="1:7" ht="16.5">
      <c r="A17" s="40"/>
      <c r="B17" s="40"/>
      <c r="C17" s="40"/>
      <c r="D17" s="40"/>
      <c r="E17" s="40"/>
      <c r="F17" s="40"/>
      <c r="G17" s="135"/>
    </row>
    <row r="18" spans="1:7" ht="16.5">
      <c r="A18" s="177"/>
      <c r="B18" s="177"/>
      <c r="C18" s="177"/>
      <c r="D18" s="177"/>
      <c r="E18" s="185" t="s">
        <v>19</v>
      </c>
      <c r="F18" s="177"/>
      <c r="G18" s="186"/>
    </row>
    <row r="19" spans="1:7" ht="16.5">
      <c r="A19" s="177"/>
      <c r="B19" s="177"/>
      <c r="C19" s="177"/>
      <c r="D19" s="177"/>
      <c r="E19" s="178" t="s">
        <v>54</v>
      </c>
      <c r="F19" s="186"/>
      <c r="G19" s="186"/>
    </row>
    <row r="20" spans="1:7" ht="16.5">
      <c r="A20" s="177"/>
      <c r="B20" s="177"/>
      <c r="C20" s="177"/>
      <c r="D20" s="177"/>
      <c r="E20" s="177"/>
      <c r="F20" s="177"/>
      <c r="G20" s="237"/>
    </row>
    <row r="21" spans="1:7" ht="16.5">
      <c r="A21" s="179" t="s">
        <v>267</v>
      </c>
      <c r="B21" s="180"/>
      <c r="C21" s="180"/>
      <c r="D21" s="180"/>
      <c r="E21" s="120"/>
      <c r="F21" s="120"/>
      <c r="G21" s="237"/>
    </row>
    <row r="22" spans="1:7" ht="16.5">
      <c r="A22" s="177"/>
      <c r="B22" s="177"/>
      <c r="C22" s="177"/>
      <c r="D22" s="177"/>
      <c r="E22" s="120"/>
      <c r="F22" s="120"/>
      <c r="G22" s="237"/>
    </row>
    <row r="23" spans="1:7" ht="16.5">
      <c r="A23" s="177" t="s">
        <v>850</v>
      </c>
      <c r="B23" s="177"/>
      <c r="C23" s="177"/>
      <c r="D23" s="185" t="s">
        <v>968</v>
      </c>
      <c r="E23" s="120">
        <v>-969185</v>
      </c>
      <c r="F23" s="120"/>
      <c r="G23" s="189"/>
    </row>
    <row r="24" spans="1:7" ht="16.5">
      <c r="A24" s="177"/>
      <c r="B24" s="177"/>
      <c r="C24" s="177"/>
      <c r="D24" s="185"/>
      <c r="E24" s="120"/>
      <c r="F24" s="120"/>
      <c r="G24" s="189"/>
    </row>
    <row r="25" spans="1:7" ht="16.5">
      <c r="A25" s="177" t="s">
        <v>851</v>
      </c>
      <c r="B25" s="177"/>
      <c r="C25" s="177"/>
      <c r="D25" s="185" t="s">
        <v>969</v>
      </c>
      <c r="E25" s="181">
        <v>-884955</v>
      </c>
      <c r="F25" s="189"/>
      <c r="G25" s="189"/>
    </row>
    <row r="26" spans="1:7" ht="16.5">
      <c r="A26" s="177"/>
      <c r="B26" s="177"/>
      <c r="C26" s="177"/>
      <c r="D26" s="185"/>
      <c r="E26" s="120"/>
      <c r="F26" s="120"/>
      <c r="G26" s="189"/>
    </row>
    <row r="27" spans="1:7" ht="17.25" thickBot="1">
      <c r="A27" s="177" t="s">
        <v>412</v>
      </c>
      <c r="B27" s="177"/>
      <c r="C27" s="177"/>
      <c r="D27" s="185"/>
      <c r="E27" s="182">
        <v>-84230</v>
      </c>
      <c r="F27" s="189"/>
      <c r="G27" s="189"/>
    </row>
    <row r="28" spans="1:7" ht="17.25" thickTop="1">
      <c r="A28" s="177"/>
      <c r="B28" s="177"/>
      <c r="C28" s="177"/>
      <c r="D28" s="185"/>
      <c r="E28" s="120"/>
      <c r="F28" s="120"/>
      <c r="G28" s="189"/>
    </row>
    <row r="29" spans="1:7" ht="16.5">
      <c r="A29" s="177"/>
      <c r="B29" s="177"/>
      <c r="C29" s="177"/>
      <c r="D29" s="185"/>
      <c r="E29" s="120"/>
      <c r="F29" s="120"/>
      <c r="G29" s="189"/>
    </row>
    <row r="30" spans="1:7" ht="16.5">
      <c r="A30" s="177"/>
      <c r="B30" s="177" t="s">
        <v>268</v>
      </c>
      <c r="C30" s="177"/>
      <c r="D30" s="185" t="s">
        <v>521</v>
      </c>
      <c r="E30" s="120">
        <v>-27859</v>
      </c>
      <c r="F30" s="120"/>
      <c r="G30" s="189"/>
    </row>
    <row r="31" spans="1:7" ht="16.5">
      <c r="A31" s="177"/>
      <c r="B31" s="177"/>
      <c r="C31" s="177"/>
      <c r="D31" s="185"/>
      <c r="E31" s="120"/>
      <c r="F31" s="120"/>
      <c r="G31" s="189"/>
    </row>
    <row r="32" spans="1:7" ht="16.5">
      <c r="A32" s="177"/>
      <c r="B32" s="177" t="s">
        <v>269</v>
      </c>
      <c r="C32" s="177"/>
      <c r="D32" s="185" t="s">
        <v>521</v>
      </c>
      <c r="E32" s="183">
        <v>-4633</v>
      </c>
      <c r="F32" s="189"/>
      <c r="G32" s="189"/>
    </row>
    <row r="33" spans="1:7" ht="16.5">
      <c r="A33" s="177"/>
      <c r="B33" s="177"/>
      <c r="C33" s="177"/>
      <c r="D33" s="185"/>
      <c r="E33" s="120"/>
      <c r="F33" s="120"/>
      <c r="G33" s="189"/>
    </row>
    <row r="34" spans="1:7" ht="17.25" thickBot="1">
      <c r="A34" s="177"/>
      <c r="B34" s="177" t="s">
        <v>15</v>
      </c>
      <c r="C34" s="177"/>
      <c r="D34" s="185" t="s">
        <v>521</v>
      </c>
      <c r="E34" s="182">
        <v>-32492</v>
      </c>
      <c r="F34" s="189"/>
      <c r="G34" s="189"/>
    </row>
    <row r="35" spans="1:7" ht="17.25" thickTop="1">
      <c r="A35" s="177"/>
      <c r="B35" s="177"/>
      <c r="C35" s="177"/>
      <c r="D35" s="177"/>
      <c r="E35" s="120"/>
      <c r="F35" s="177"/>
      <c r="G35" s="237"/>
    </row>
    <row r="36" spans="1:7" ht="16.5">
      <c r="B36" s="175"/>
      <c r="C36" s="177"/>
      <c r="D36" s="177"/>
      <c r="E36" s="120"/>
      <c r="F36" s="177"/>
      <c r="G36" s="237"/>
    </row>
    <row r="37" spans="1:7" ht="16.5">
      <c r="A37" s="68"/>
      <c r="B37" s="40"/>
      <c r="C37" s="40"/>
      <c r="D37" s="40"/>
      <c r="E37" s="40"/>
      <c r="F37" s="40"/>
      <c r="G37" s="135"/>
    </row>
    <row r="38" spans="1:7">
      <c r="A38" s="100"/>
    </row>
  </sheetData>
  <customSheetViews>
    <customSheetView guid="{1D55C7AE-7141-49C4-A30F-6C6392B50DCD}" scale="70" fitToPage="1">
      <selection activeCell="L11" sqref="L11"/>
      <pageMargins left="1" right="0.5" top="0.5" bottom="0.75" header="0.5" footer="0.5"/>
      <pageSetup scale="85" orientation="portrait" r:id="rId1"/>
      <headerFooter alignWithMargins="0"/>
    </customSheetView>
    <customSheetView guid="{86B87C0A-EFDF-4254-88E7-074BC0E2C07B}" scale="70" fitToPage="1">
      <selection activeCell="B1" sqref="B1"/>
      <pageMargins left="1" right="0.5" top="0.5" bottom="0.75" header="0.5" footer="0.5"/>
      <pageSetup scale="85" orientation="portrait" r:id="rId2"/>
      <headerFooter alignWithMargins="0"/>
    </customSheetView>
    <customSheetView guid="{A7E55F00-34B3-44FD-BF1E-03333C319021}" scale="70" fitToPage="1">
      <selection activeCell="L11" sqref="L11"/>
      <pageMargins left="1" right="0.5" top="0.5" bottom="0.75" header="0.5" footer="0.5"/>
      <pageSetup scale="85" orientation="portrait" r:id="rId3"/>
      <headerFooter alignWithMargins="0"/>
    </customSheetView>
  </customSheetViews>
  <mergeCells count="4">
    <mergeCell ref="A11:E11"/>
    <mergeCell ref="A12:E12"/>
    <mergeCell ref="A13:E13"/>
    <mergeCell ref="A14:E14"/>
  </mergeCells>
  <phoneticPr fontId="23" type="noConversion"/>
  <pageMargins left="1" right="0.5" top="1" bottom="1" header="0.5" footer="0.5"/>
  <pageSetup scale="85" orientation="portrait" r:id="rId4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00B050"/>
    <pageSetUpPr fitToPage="1"/>
  </sheetPr>
  <dimension ref="B1:I103"/>
  <sheetViews>
    <sheetView view="pageBreakPreview" zoomScale="85" zoomScaleNormal="85" zoomScaleSheetLayoutView="85" workbookViewId="0">
      <selection activeCell="B28" sqref="B28:B40"/>
    </sheetView>
  </sheetViews>
  <sheetFormatPr defaultColWidth="8.85546875" defaultRowHeight="12.75"/>
  <cols>
    <col min="1" max="1" width="3.7109375" style="4" customWidth="1"/>
    <col min="2" max="2" width="19.42578125" style="4" customWidth="1"/>
    <col min="3" max="3" width="15.140625" style="4" customWidth="1"/>
    <col min="4" max="4" width="14.5703125" style="4" customWidth="1"/>
    <col min="5" max="5" width="13.42578125" style="4" customWidth="1"/>
    <col min="6" max="6" width="13.140625" style="4" customWidth="1"/>
    <col min="7" max="7" width="8.85546875" style="4"/>
    <col min="8" max="9" width="15" style="4" bestFit="1" customWidth="1"/>
    <col min="10" max="16384" width="8.85546875" style="4"/>
  </cols>
  <sheetData>
    <row r="1" spans="2:6" ht="16.5">
      <c r="E1" s="11" t="s">
        <v>2</v>
      </c>
    </row>
    <row r="2" spans="2:6" ht="16.5">
      <c r="E2" s="11" t="s">
        <v>1118</v>
      </c>
    </row>
    <row r="3" spans="2:6" ht="16.5">
      <c r="E3" s="11" t="s">
        <v>3</v>
      </c>
    </row>
    <row r="4" spans="2:6" ht="16.5">
      <c r="E4" s="11" t="s">
        <v>1104</v>
      </c>
    </row>
    <row r="5" spans="2:6" ht="16.5">
      <c r="E5" s="11" t="s">
        <v>563</v>
      </c>
    </row>
    <row r="6" spans="2:6" ht="16.5">
      <c r="E6" s="11" t="s">
        <v>564</v>
      </c>
    </row>
    <row r="7" spans="2:6" ht="16.5">
      <c r="E7" s="11" t="s">
        <v>248</v>
      </c>
    </row>
    <row r="8" spans="2:6" ht="16.5">
      <c r="E8" s="11"/>
    </row>
    <row r="9" spans="2:6">
      <c r="B9" s="786" t="s">
        <v>5</v>
      </c>
      <c r="C9" s="786"/>
      <c r="D9" s="786"/>
      <c r="E9" s="786"/>
      <c r="F9" s="786"/>
    </row>
    <row r="10" spans="2:6">
      <c r="B10" s="787" t="s">
        <v>65</v>
      </c>
      <c r="C10" s="787"/>
      <c r="D10" s="787"/>
      <c r="E10" s="787"/>
      <c r="F10" s="787"/>
    </row>
    <row r="11" spans="2:6">
      <c r="B11" s="788" t="s">
        <v>837</v>
      </c>
      <c r="C11" s="788"/>
      <c r="D11" s="788"/>
      <c r="E11" s="788"/>
      <c r="F11" s="788"/>
    </row>
    <row r="12" spans="2:6">
      <c r="B12" s="787" t="s">
        <v>6</v>
      </c>
      <c r="C12" s="787"/>
      <c r="D12" s="787"/>
      <c r="E12" s="787"/>
      <c r="F12" s="787"/>
    </row>
    <row r="13" spans="2:6">
      <c r="B13" s="28"/>
      <c r="C13" s="3"/>
      <c r="D13" s="3"/>
      <c r="E13" s="3"/>
      <c r="F13" s="3"/>
    </row>
    <row r="14" spans="2:6" ht="13.15" customHeight="1">
      <c r="B14" s="784" t="s">
        <v>270</v>
      </c>
      <c r="C14" s="785"/>
      <c r="D14" s="785"/>
      <c r="E14" s="785"/>
      <c r="F14" s="785"/>
    </row>
    <row r="15" spans="2:6" ht="13.5" thickBot="1">
      <c r="B15" s="3"/>
      <c r="C15" s="3"/>
      <c r="D15" s="3"/>
      <c r="E15" s="3"/>
      <c r="F15" s="3"/>
    </row>
    <row r="16" spans="2:6" ht="14.25" thickTop="1" thickBot="1">
      <c r="B16" s="3"/>
      <c r="C16" s="3"/>
      <c r="D16" s="70" t="s">
        <v>54</v>
      </c>
      <c r="E16" s="70" t="s">
        <v>66</v>
      </c>
      <c r="F16" s="70" t="s">
        <v>67</v>
      </c>
    </row>
    <row r="17" spans="2:9" ht="13.5" thickTop="1">
      <c r="B17" s="3"/>
      <c r="C17" s="3"/>
      <c r="D17" s="3"/>
      <c r="E17" s="3"/>
      <c r="F17" s="3"/>
    </row>
    <row r="18" spans="2:9">
      <c r="B18" s="32" t="s">
        <v>68</v>
      </c>
      <c r="C18" s="23"/>
      <c r="D18" s="3"/>
      <c r="E18" s="3"/>
      <c r="F18" s="3"/>
    </row>
    <row r="19" spans="2:9">
      <c r="B19" s="3"/>
      <c r="C19" s="3"/>
      <c r="D19" s="3"/>
      <c r="E19" s="3"/>
      <c r="F19" s="3"/>
      <c r="H19" s="41"/>
      <c r="I19" s="41"/>
    </row>
    <row r="20" spans="2:9">
      <c r="B20" s="3" t="s">
        <v>933</v>
      </c>
      <c r="C20" s="3"/>
      <c r="D20" s="1">
        <v>801987</v>
      </c>
      <c r="E20" s="71">
        <v>4.9599999999999998E-2</v>
      </c>
      <c r="F20" s="1">
        <v>39779</v>
      </c>
      <c r="H20" s="41"/>
      <c r="I20" s="41"/>
    </row>
    <row r="21" spans="2:9">
      <c r="B21" s="3" t="s">
        <v>69</v>
      </c>
      <c r="C21" s="3"/>
      <c r="D21" s="1">
        <v>32323</v>
      </c>
      <c r="E21" s="71">
        <v>8.2000000000000007E-3</v>
      </c>
      <c r="F21" s="1">
        <v>265</v>
      </c>
      <c r="H21" s="41"/>
      <c r="I21" s="41"/>
    </row>
    <row r="22" spans="2:9">
      <c r="B22" s="3" t="s">
        <v>70</v>
      </c>
      <c r="C22" s="3"/>
      <c r="D22" s="1">
        <v>22117</v>
      </c>
      <c r="E22" s="72">
        <v>2.3E-2</v>
      </c>
      <c r="F22" s="1">
        <v>509</v>
      </c>
      <c r="H22" s="41"/>
      <c r="I22" s="41"/>
    </row>
    <row r="23" spans="2:9">
      <c r="B23" s="3" t="s">
        <v>71</v>
      </c>
      <c r="C23" s="3"/>
      <c r="D23" s="1">
        <v>1014</v>
      </c>
      <c r="E23" s="72">
        <v>4.9599999999999998E-2</v>
      </c>
      <c r="F23" s="73">
        <v>50</v>
      </c>
      <c r="H23" s="41"/>
      <c r="I23" s="41"/>
    </row>
    <row r="24" spans="2:9">
      <c r="B24" s="3"/>
      <c r="C24" s="3"/>
      <c r="D24" s="3"/>
      <c r="E24" s="3"/>
      <c r="F24" s="1"/>
      <c r="H24" s="41"/>
      <c r="I24" s="41"/>
    </row>
    <row r="25" spans="2:9">
      <c r="B25" s="3" t="s">
        <v>72</v>
      </c>
      <c r="C25" s="3"/>
      <c r="D25" s="3"/>
      <c r="E25" s="3"/>
      <c r="F25" s="1">
        <v>40603</v>
      </c>
      <c r="H25" s="74"/>
      <c r="I25" s="74"/>
    </row>
    <row r="26" spans="2:9">
      <c r="B26" s="3"/>
      <c r="C26" s="3"/>
      <c r="D26" s="3"/>
      <c r="E26" s="3"/>
      <c r="F26" s="1"/>
      <c r="H26" s="41"/>
      <c r="I26" s="41"/>
    </row>
    <row r="27" spans="2:9">
      <c r="B27" s="3" t="s">
        <v>73</v>
      </c>
      <c r="C27" s="3"/>
      <c r="D27" s="3"/>
      <c r="E27" s="3"/>
      <c r="F27" s="75">
        <v>58557</v>
      </c>
      <c r="H27" s="41"/>
      <c r="I27" s="41"/>
    </row>
    <row r="28" spans="2:9">
      <c r="B28" s="3"/>
      <c r="C28" s="3"/>
      <c r="D28" s="3"/>
      <c r="E28" s="3"/>
      <c r="F28" s="1"/>
      <c r="H28" s="41"/>
      <c r="I28" s="41"/>
    </row>
    <row r="29" spans="2:9" ht="13.5" thickBot="1">
      <c r="B29" s="3" t="s">
        <v>74</v>
      </c>
      <c r="C29" s="3"/>
      <c r="D29" s="3"/>
      <c r="E29" s="3"/>
      <c r="F29" s="36">
        <v>-17954</v>
      </c>
      <c r="H29" s="41"/>
      <c r="I29" s="41"/>
    </row>
    <row r="30" spans="2:9" ht="13.5" thickTop="1">
      <c r="B30" s="3"/>
      <c r="C30" s="3"/>
      <c r="D30" s="3"/>
      <c r="E30" s="3"/>
      <c r="F30" s="1"/>
      <c r="H30" s="41"/>
      <c r="I30" s="41"/>
    </row>
    <row r="31" spans="2:9">
      <c r="B31" s="3"/>
      <c r="C31" s="3"/>
      <c r="D31" s="3"/>
      <c r="E31" s="3"/>
      <c r="F31" s="1"/>
      <c r="H31" s="41"/>
      <c r="I31" s="41"/>
    </row>
    <row r="32" spans="2:9">
      <c r="B32" s="3" t="s">
        <v>75</v>
      </c>
      <c r="C32" s="3"/>
      <c r="D32" s="3"/>
      <c r="E32" s="3" t="s">
        <v>522</v>
      </c>
      <c r="F32" s="1">
        <v>5938</v>
      </c>
      <c r="H32" s="41"/>
      <c r="I32" s="41"/>
    </row>
    <row r="33" spans="2:9">
      <c r="B33" s="3" t="s">
        <v>76</v>
      </c>
      <c r="C33" s="3"/>
      <c r="D33" s="3"/>
      <c r="E33" s="3" t="s">
        <v>522</v>
      </c>
      <c r="F33" s="75">
        <v>987</v>
      </c>
      <c r="H33" s="41"/>
      <c r="I33" s="41"/>
    </row>
    <row r="34" spans="2:9">
      <c r="B34" s="3"/>
      <c r="C34" s="3"/>
      <c r="D34" s="3"/>
      <c r="E34" s="3"/>
      <c r="F34" s="1"/>
      <c r="H34" s="41"/>
      <c r="I34" s="41"/>
    </row>
    <row r="35" spans="2:9" ht="13.5" thickBot="1">
      <c r="B35" s="3" t="s">
        <v>271</v>
      </c>
      <c r="C35" s="3"/>
      <c r="D35" s="3"/>
      <c r="E35" s="3"/>
      <c r="F35" s="36">
        <v>6925</v>
      </c>
      <c r="H35" s="41"/>
      <c r="I35" s="41"/>
    </row>
    <row r="36" spans="2:9" ht="13.5" thickTop="1">
      <c r="B36" s="3"/>
      <c r="C36" s="3"/>
      <c r="D36" s="3"/>
      <c r="E36" s="3"/>
      <c r="F36" s="1"/>
      <c r="H36" s="41"/>
      <c r="I36" s="41"/>
    </row>
    <row r="37" spans="2:9">
      <c r="B37" s="3"/>
      <c r="C37" s="3"/>
      <c r="D37" s="3"/>
      <c r="E37" s="3"/>
      <c r="F37" s="1"/>
      <c r="H37" s="41"/>
      <c r="I37" s="41"/>
    </row>
    <row r="38" spans="2:9">
      <c r="B38" s="32" t="s">
        <v>14</v>
      </c>
      <c r="C38" s="23"/>
      <c r="D38" s="3"/>
      <c r="E38" s="3"/>
      <c r="F38" s="1"/>
      <c r="H38" s="41"/>
      <c r="I38" s="41"/>
    </row>
    <row r="39" spans="2:9">
      <c r="B39" s="3"/>
      <c r="C39" s="3"/>
      <c r="D39" s="3"/>
      <c r="E39" s="3"/>
      <c r="F39" s="1"/>
      <c r="H39" s="41"/>
      <c r="I39" s="41"/>
    </row>
    <row r="40" spans="2:9">
      <c r="B40" s="3" t="s">
        <v>933</v>
      </c>
      <c r="C40" s="3"/>
      <c r="D40" s="1">
        <v>685025</v>
      </c>
      <c r="E40" s="72">
        <v>4.9599999999999998E-2</v>
      </c>
      <c r="F40" s="137">
        <v>33977</v>
      </c>
      <c r="H40" s="41"/>
      <c r="I40" s="41"/>
    </row>
    <row r="41" spans="2:9">
      <c r="B41" s="3" t="s">
        <v>69</v>
      </c>
      <c r="C41" s="3"/>
      <c r="D41" s="1">
        <v>27615</v>
      </c>
      <c r="E41" s="72">
        <v>8.199999999999999E-3</v>
      </c>
      <c r="F41" s="137">
        <v>226</v>
      </c>
      <c r="H41" s="41"/>
      <c r="I41" s="41"/>
    </row>
    <row r="42" spans="2:9">
      <c r="B42" s="3" t="s">
        <v>70</v>
      </c>
      <c r="C42" s="3"/>
      <c r="D42" s="1">
        <v>20943</v>
      </c>
      <c r="E42" s="72">
        <v>2.3E-2</v>
      </c>
      <c r="F42" s="137">
        <v>482</v>
      </c>
      <c r="H42" s="41"/>
      <c r="I42" s="41"/>
    </row>
    <row r="43" spans="2:9">
      <c r="B43" s="3" t="s">
        <v>71</v>
      </c>
      <c r="C43" s="3"/>
      <c r="D43" s="1">
        <v>839</v>
      </c>
      <c r="E43" s="72">
        <v>4.9599999999999998E-2</v>
      </c>
      <c r="F43" s="73">
        <v>42</v>
      </c>
      <c r="H43" s="41"/>
      <c r="I43" s="41"/>
    </row>
    <row r="44" spans="2:9">
      <c r="B44" s="3"/>
      <c r="C44" s="3"/>
      <c r="D44" s="72"/>
      <c r="E44" s="3"/>
      <c r="F44" s="1"/>
      <c r="H44" s="41"/>
      <c r="I44" s="41"/>
    </row>
    <row r="45" spans="2:9">
      <c r="B45" s="3" t="s">
        <v>72</v>
      </c>
      <c r="C45" s="3"/>
      <c r="D45" s="3"/>
      <c r="E45" s="3"/>
      <c r="F45" s="1">
        <v>34727</v>
      </c>
      <c r="H45" s="41"/>
      <c r="I45" s="41"/>
    </row>
    <row r="46" spans="2:9">
      <c r="B46" s="3"/>
      <c r="C46" s="3"/>
      <c r="D46" s="3"/>
      <c r="E46" s="3"/>
      <c r="F46" s="1"/>
      <c r="H46" s="41"/>
      <c r="I46" s="41"/>
    </row>
    <row r="47" spans="2:9">
      <c r="B47" s="3" t="s">
        <v>73</v>
      </c>
      <c r="C47" s="3"/>
      <c r="D47" s="3"/>
      <c r="E47" s="1">
        <v>58557</v>
      </c>
      <c r="F47" s="1"/>
      <c r="H47" s="41"/>
      <c r="I47" s="41"/>
    </row>
    <row r="48" spans="2:9">
      <c r="B48" s="3" t="s">
        <v>77</v>
      </c>
      <c r="C48" s="3"/>
      <c r="D48" s="3"/>
      <c r="E48" s="75">
        <v>5163</v>
      </c>
      <c r="F48" s="1"/>
      <c r="H48" s="41"/>
      <c r="I48" s="41"/>
    </row>
    <row r="49" spans="2:9">
      <c r="B49" s="3"/>
      <c r="C49" s="3"/>
      <c r="D49" s="3"/>
      <c r="E49" s="1"/>
      <c r="F49" s="1"/>
      <c r="H49" s="41"/>
      <c r="I49" s="41"/>
    </row>
    <row r="50" spans="2:9">
      <c r="B50" s="3"/>
      <c r="C50" s="3"/>
      <c r="D50" s="3"/>
      <c r="E50" s="1">
        <v>53394</v>
      </c>
      <c r="F50" s="1"/>
      <c r="H50" s="41"/>
      <c r="I50" s="41"/>
    </row>
    <row r="51" spans="2:9">
      <c r="B51" s="3" t="s">
        <v>78</v>
      </c>
      <c r="C51" s="3"/>
      <c r="D51" s="3"/>
      <c r="E51" s="611">
        <v>0.98131650214166388</v>
      </c>
      <c r="F51" s="75">
        <v>52396</v>
      </c>
      <c r="H51" s="41"/>
      <c r="I51" s="41"/>
    </row>
    <row r="52" spans="2:9">
      <c r="B52" s="3"/>
      <c r="C52" s="3"/>
      <c r="D52" s="3"/>
      <c r="E52" s="3"/>
      <c r="F52" s="1"/>
      <c r="H52" s="41"/>
      <c r="I52" s="41"/>
    </row>
    <row r="53" spans="2:9" ht="13.5" thickBot="1">
      <c r="B53" s="3" t="s">
        <v>74</v>
      </c>
      <c r="C53" s="3"/>
      <c r="D53" s="3"/>
      <c r="E53" s="3"/>
      <c r="F53" s="36">
        <v>-17669</v>
      </c>
      <c r="H53" s="41"/>
      <c r="I53" s="41"/>
    </row>
    <row r="54" spans="2:9" ht="13.5" thickTop="1">
      <c r="B54" s="3"/>
      <c r="C54" s="3"/>
      <c r="D54" s="3"/>
      <c r="E54" s="3"/>
      <c r="F54" s="1"/>
      <c r="H54" s="41"/>
      <c r="I54" s="41"/>
    </row>
    <row r="55" spans="2:9">
      <c r="B55" s="3"/>
      <c r="C55" s="3"/>
      <c r="D55" s="3"/>
      <c r="E55" s="3"/>
      <c r="F55" s="1"/>
      <c r="H55" s="41"/>
      <c r="I55" s="41"/>
    </row>
    <row r="56" spans="2:9">
      <c r="B56" s="3" t="s">
        <v>75</v>
      </c>
      <c r="C56" s="3"/>
      <c r="D56" s="3"/>
      <c r="E56" s="3" t="s">
        <v>522</v>
      </c>
      <c r="F56" s="1">
        <v>5844</v>
      </c>
      <c r="H56" s="41"/>
      <c r="I56" s="41"/>
    </row>
    <row r="57" spans="2:9">
      <c r="B57" s="3" t="s">
        <v>76</v>
      </c>
      <c r="C57" s="3"/>
      <c r="D57" s="3"/>
      <c r="E57" s="3" t="s">
        <v>522</v>
      </c>
      <c r="F57" s="75">
        <v>972</v>
      </c>
      <c r="H57" s="41"/>
      <c r="I57" s="41"/>
    </row>
    <row r="58" spans="2:9">
      <c r="B58" s="3"/>
      <c r="C58" s="3"/>
      <c r="D58" s="3"/>
      <c r="E58" s="3"/>
      <c r="F58" s="1"/>
      <c r="H58" s="41"/>
      <c r="I58" s="41"/>
    </row>
    <row r="59" spans="2:9" ht="13.5" thickBot="1">
      <c r="B59" s="3" t="s">
        <v>271</v>
      </c>
      <c r="C59" s="3"/>
      <c r="D59" s="3"/>
      <c r="E59" s="3"/>
      <c r="F59" s="36">
        <v>6816</v>
      </c>
      <c r="H59" s="41"/>
      <c r="I59" s="41"/>
    </row>
    <row r="60" spans="2:9" ht="13.5" thickTop="1">
      <c r="B60" s="37"/>
      <c r="C60" s="3"/>
      <c r="D60" s="3"/>
      <c r="E60" s="3"/>
      <c r="F60" s="1"/>
      <c r="H60" s="41"/>
      <c r="I60" s="41"/>
    </row>
    <row r="61" spans="2:9">
      <c r="H61" s="41"/>
      <c r="I61" s="41"/>
    </row>
    <row r="62" spans="2:9">
      <c r="I62" s="41"/>
    </row>
    <row r="63" spans="2:9">
      <c r="I63" s="41"/>
    </row>
    <row r="64" spans="2:9">
      <c r="I64" s="41"/>
    </row>
    <row r="65" spans="9:9">
      <c r="I65" s="41"/>
    </row>
    <row r="66" spans="9:9">
      <c r="I66" s="41"/>
    </row>
    <row r="67" spans="9:9">
      <c r="I67" s="41"/>
    </row>
    <row r="68" spans="9:9">
      <c r="I68" s="41"/>
    </row>
    <row r="69" spans="9:9">
      <c r="I69" s="41"/>
    </row>
    <row r="70" spans="9:9">
      <c r="I70" s="41"/>
    </row>
    <row r="71" spans="9:9">
      <c r="I71" s="41"/>
    </row>
    <row r="72" spans="9:9">
      <c r="I72" s="41"/>
    </row>
    <row r="73" spans="9:9">
      <c r="I73" s="41"/>
    </row>
    <row r="74" spans="9:9">
      <c r="I74" s="41"/>
    </row>
    <row r="75" spans="9:9">
      <c r="I75" s="41"/>
    </row>
    <row r="76" spans="9:9">
      <c r="I76" s="41"/>
    </row>
    <row r="77" spans="9:9">
      <c r="I77" s="41"/>
    </row>
    <row r="78" spans="9:9">
      <c r="I78" s="41"/>
    </row>
    <row r="79" spans="9:9">
      <c r="I79" s="41"/>
    </row>
    <row r="80" spans="9:9">
      <c r="I80" s="41"/>
    </row>
    <row r="81" spans="9:9">
      <c r="I81" s="41"/>
    </row>
    <row r="82" spans="9:9">
      <c r="I82" s="41"/>
    </row>
    <row r="83" spans="9:9">
      <c r="I83" s="41"/>
    </row>
    <row r="84" spans="9:9">
      <c r="I84" s="41"/>
    </row>
    <row r="85" spans="9:9">
      <c r="I85" s="41"/>
    </row>
    <row r="86" spans="9:9">
      <c r="I86" s="41"/>
    </row>
    <row r="87" spans="9:9">
      <c r="I87" s="41"/>
    </row>
    <row r="88" spans="9:9">
      <c r="I88" s="41"/>
    </row>
    <row r="89" spans="9:9">
      <c r="I89" s="41"/>
    </row>
    <row r="90" spans="9:9">
      <c r="I90" s="41"/>
    </row>
    <row r="91" spans="9:9">
      <c r="I91" s="41"/>
    </row>
    <row r="92" spans="9:9">
      <c r="I92" s="41"/>
    </row>
    <row r="93" spans="9:9">
      <c r="I93" s="41"/>
    </row>
    <row r="94" spans="9:9">
      <c r="I94" s="41"/>
    </row>
    <row r="95" spans="9:9">
      <c r="I95" s="41"/>
    </row>
    <row r="96" spans="9:9">
      <c r="I96" s="41"/>
    </row>
    <row r="97" spans="9:9">
      <c r="I97" s="41"/>
    </row>
    <row r="98" spans="9:9">
      <c r="I98" s="41"/>
    </row>
    <row r="99" spans="9:9">
      <c r="I99" s="41"/>
    </row>
    <row r="100" spans="9:9">
      <c r="I100" s="41"/>
    </row>
    <row r="101" spans="9:9">
      <c r="I101" s="41"/>
    </row>
    <row r="102" spans="9:9">
      <c r="I102" s="41"/>
    </row>
    <row r="103" spans="9:9">
      <c r="I103" s="41"/>
    </row>
  </sheetData>
  <customSheetViews>
    <customSheetView guid="{1D55C7AE-7141-49C4-A30F-6C6392B50DCD}" scale="70" topLeftCell="B1">
      <selection activeCell="M18" sqref="M18"/>
      <pageMargins left="1" right="0.5" top="0.5" bottom="0.75" header="0.5" footer="0.5"/>
      <pageSetup scale="85" orientation="portrait" r:id="rId1"/>
      <headerFooter alignWithMargins="0"/>
    </customSheetView>
    <customSheetView guid="{86B87C0A-EFDF-4254-88E7-074BC0E2C07B}" scale="70" topLeftCell="B1">
      <selection activeCell="B1" sqref="B1"/>
      <pageMargins left="1" right="0.5" top="0.5" bottom="0.75" header="0.5" footer="0.5"/>
      <pageSetup scale="85" orientation="portrait" r:id="rId2"/>
      <headerFooter alignWithMargins="0"/>
    </customSheetView>
    <customSheetView guid="{A7E55F00-34B3-44FD-BF1E-03333C319021}" scale="70" topLeftCell="B1">
      <selection activeCell="M18" sqref="M18"/>
      <pageMargins left="1" right="0.5" top="0.5" bottom="0.75" header="0.5" footer="0.5"/>
      <pageSetup scale="85" orientation="portrait" r:id="rId3"/>
      <headerFooter alignWithMargins="0"/>
    </customSheetView>
  </customSheetViews>
  <mergeCells count="5">
    <mergeCell ref="B14:F14"/>
    <mergeCell ref="B9:F9"/>
    <mergeCell ref="B10:F10"/>
    <mergeCell ref="B11:F11"/>
    <mergeCell ref="B12:F12"/>
  </mergeCells>
  <phoneticPr fontId="23" type="noConversion"/>
  <pageMargins left="1" right="0.5" top="1" bottom="1" header="0.5" footer="0.5"/>
  <pageSetup scale="83" orientation="portrait" r:id="rId4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92D050"/>
    <pageSetUpPr fitToPage="1"/>
  </sheetPr>
  <dimension ref="A1:F45"/>
  <sheetViews>
    <sheetView zoomScale="85" zoomScaleNormal="85" workbookViewId="0">
      <selection activeCell="B28" sqref="B28:B40"/>
    </sheetView>
  </sheetViews>
  <sheetFormatPr defaultColWidth="8.85546875" defaultRowHeight="12.75"/>
  <cols>
    <col min="1" max="1" width="49.5703125" style="4" customWidth="1"/>
    <col min="2" max="2" width="19.140625" style="4" bestFit="1" customWidth="1"/>
    <col min="3" max="4" width="14.5703125" style="4" customWidth="1"/>
    <col min="5" max="5" width="14.5703125" style="9" customWidth="1"/>
    <col min="6" max="16384" width="8.85546875" style="4"/>
  </cols>
  <sheetData>
    <row r="1" spans="1:6" ht="16.5">
      <c r="C1" s="11" t="s">
        <v>2</v>
      </c>
    </row>
    <row r="2" spans="1:6" ht="16.5">
      <c r="C2" s="11" t="s">
        <v>1118</v>
      </c>
    </row>
    <row r="3" spans="1:6" ht="16.5">
      <c r="C3" s="11" t="s">
        <v>3</v>
      </c>
    </row>
    <row r="4" spans="1:6" ht="16.5">
      <c r="C4" s="11" t="s">
        <v>1104</v>
      </c>
    </row>
    <row r="5" spans="1:6" ht="16.5">
      <c r="C5" s="11" t="s">
        <v>563</v>
      </c>
    </row>
    <row r="6" spans="1:6" ht="16.5">
      <c r="C6" s="11" t="s">
        <v>573</v>
      </c>
    </row>
    <row r="7" spans="1:6" ht="16.5">
      <c r="C7" s="11" t="s">
        <v>399</v>
      </c>
    </row>
    <row r="8" spans="1:6" ht="16.5">
      <c r="D8" s="11"/>
    </row>
    <row r="9" spans="1:6" ht="18">
      <c r="A9" s="783" t="s">
        <v>5</v>
      </c>
      <c r="B9" s="783"/>
      <c r="C9" s="783"/>
      <c r="D9" s="783"/>
      <c r="E9" s="783"/>
      <c r="F9" s="39"/>
    </row>
    <row r="10" spans="1:6" ht="16.5">
      <c r="A10" s="775" t="s">
        <v>127</v>
      </c>
      <c r="B10" s="775"/>
      <c r="C10" s="775"/>
      <c r="D10" s="775"/>
      <c r="E10" s="775"/>
      <c r="F10" s="39"/>
    </row>
    <row r="11" spans="1:6" ht="16.5">
      <c r="A11" s="775" t="s">
        <v>861</v>
      </c>
      <c r="B11" s="775"/>
      <c r="C11" s="775"/>
      <c r="D11" s="775"/>
      <c r="E11" s="775"/>
      <c r="F11" s="39"/>
    </row>
    <row r="12" spans="1:6" ht="16.5">
      <c r="A12" s="775" t="s">
        <v>6</v>
      </c>
      <c r="B12" s="775"/>
      <c r="C12" s="775"/>
      <c r="D12" s="775"/>
      <c r="E12" s="775"/>
      <c r="F12" s="39"/>
    </row>
    <row r="13" spans="1:6" ht="16.5">
      <c r="A13" s="40"/>
      <c r="B13" s="40"/>
      <c r="C13" s="40"/>
      <c r="D13" s="40"/>
      <c r="E13" s="11"/>
      <c r="F13" s="40"/>
    </row>
    <row r="14" spans="1:6" ht="16.5">
      <c r="A14" s="40"/>
      <c r="B14" s="40"/>
      <c r="C14" s="40"/>
      <c r="D14" s="40"/>
      <c r="E14" s="11"/>
      <c r="F14" s="40"/>
    </row>
    <row r="16" spans="1:6" ht="16.5">
      <c r="B16" s="17" t="s">
        <v>201</v>
      </c>
      <c r="C16" s="17" t="s">
        <v>388</v>
      </c>
      <c r="D16" s="17" t="s">
        <v>389</v>
      </c>
      <c r="E16" s="17" t="s">
        <v>390</v>
      </c>
    </row>
    <row r="17" spans="1:5" ht="16.5">
      <c r="A17" s="131"/>
      <c r="B17" s="15" t="s">
        <v>14</v>
      </c>
      <c r="C17" s="15"/>
      <c r="D17" s="15" t="s">
        <v>128</v>
      </c>
      <c r="E17" s="15" t="s">
        <v>129</v>
      </c>
    </row>
    <row r="18" spans="1:5" ht="16.5">
      <c r="A18" s="16" t="s">
        <v>130</v>
      </c>
      <c r="B18" s="17" t="s">
        <v>131</v>
      </c>
      <c r="C18" s="17" t="s">
        <v>132</v>
      </c>
      <c r="D18" s="17" t="s">
        <v>64</v>
      </c>
      <c r="E18" s="17" t="s">
        <v>66</v>
      </c>
    </row>
    <row r="19" spans="1:5" ht="16.5">
      <c r="A19" s="76"/>
      <c r="B19" s="18" t="s">
        <v>556</v>
      </c>
      <c r="C19" s="18" t="s">
        <v>133</v>
      </c>
      <c r="D19" s="18" t="s">
        <v>133</v>
      </c>
      <c r="E19" s="18" t="s">
        <v>133</v>
      </c>
    </row>
    <row r="20" spans="1:5" ht="16.5">
      <c r="B20" s="138"/>
      <c r="C20" s="132"/>
      <c r="D20" s="132"/>
      <c r="E20" s="132"/>
    </row>
    <row r="21" spans="1:5" ht="16.5">
      <c r="A21" s="16" t="s">
        <v>134</v>
      </c>
      <c r="B21" s="584">
        <v>685025</v>
      </c>
      <c r="C21" s="585">
        <v>36.36</v>
      </c>
      <c r="D21" s="585">
        <v>4.96</v>
      </c>
      <c r="E21" s="586">
        <v>1.8</v>
      </c>
    </row>
    <row r="22" spans="1:5" ht="16.5">
      <c r="A22" s="16"/>
      <c r="B22" s="584"/>
      <c r="C22" s="585"/>
      <c r="D22" s="132"/>
      <c r="E22" s="587"/>
    </row>
    <row r="23" spans="1:5" ht="16.5">
      <c r="A23" s="16" t="s">
        <v>135</v>
      </c>
      <c r="B23" s="584">
        <v>27615</v>
      </c>
      <c r="C23" s="585">
        <v>1.47</v>
      </c>
      <c r="D23" s="585">
        <v>0.82</v>
      </c>
      <c r="E23" s="586">
        <v>0.01</v>
      </c>
    </row>
    <row r="24" spans="1:5" ht="16.5">
      <c r="A24" s="16"/>
      <c r="B24" s="584"/>
      <c r="C24" s="585"/>
      <c r="D24" s="132"/>
      <c r="E24" s="587"/>
    </row>
    <row r="25" spans="1:5" ht="16.5">
      <c r="A25" s="16" t="s">
        <v>206</v>
      </c>
      <c r="B25" s="584">
        <v>79085</v>
      </c>
      <c r="C25" s="585">
        <v>4.2</v>
      </c>
      <c r="D25" s="585">
        <v>6</v>
      </c>
      <c r="E25" s="586">
        <v>0.25</v>
      </c>
    </row>
    <row r="26" spans="1:5" ht="16.5">
      <c r="A26" s="16"/>
      <c r="B26" s="584"/>
      <c r="C26" s="585"/>
      <c r="D26" s="132"/>
      <c r="E26" s="587"/>
    </row>
    <row r="27" spans="1:5" ht="16.5">
      <c r="A27" s="16" t="s">
        <v>136</v>
      </c>
      <c r="B27" s="584">
        <v>715221</v>
      </c>
      <c r="C27" s="585">
        <v>37.96</v>
      </c>
      <c r="D27" s="585">
        <v>11.5</v>
      </c>
      <c r="E27" s="586">
        <v>4.37</v>
      </c>
    </row>
    <row r="28" spans="1:5" ht="16.5">
      <c r="A28" s="16"/>
      <c r="B28" s="584"/>
      <c r="C28" s="585"/>
      <c r="D28" s="132"/>
      <c r="E28" s="587"/>
    </row>
    <row r="29" spans="1:5" ht="16.5">
      <c r="A29" s="16" t="s">
        <v>137</v>
      </c>
      <c r="B29" s="584">
        <v>20943</v>
      </c>
      <c r="C29" s="585">
        <v>1.1100000000000001</v>
      </c>
      <c r="D29" s="585">
        <v>2.2999999999999998</v>
      </c>
      <c r="E29" s="586">
        <v>0.03</v>
      </c>
    </row>
    <row r="30" spans="1:5" ht="16.5">
      <c r="A30" s="16"/>
      <c r="B30" s="584"/>
      <c r="C30" s="585"/>
      <c r="D30" s="132"/>
      <c r="E30" s="587"/>
    </row>
    <row r="31" spans="1:5" ht="16.5">
      <c r="A31" s="16" t="s">
        <v>138</v>
      </c>
      <c r="B31" s="584">
        <v>379918</v>
      </c>
      <c r="C31" s="585">
        <v>20.170000000000002</v>
      </c>
      <c r="D31" s="585">
        <v>0</v>
      </c>
      <c r="E31" s="586">
        <v>0</v>
      </c>
    </row>
    <row r="32" spans="1:5" ht="16.5">
      <c r="A32" s="16"/>
      <c r="B32" s="584"/>
      <c r="C32" s="585"/>
      <c r="D32" s="585"/>
      <c r="E32" s="586"/>
    </row>
    <row r="33" spans="1:5" ht="16.5">
      <c r="A33" s="16" t="s">
        <v>862</v>
      </c>
      <c r="B33" s="584">
        <v>-25718</v>
      </c>
      <c r="C33" s="585">
        <v>-1.37</v>
      </c>
      <c r="D33" s="585">
        <v>0</v>
      </c>
      <c r="E33" s="586">
        <v>0</v>
      </c>
    </row>
    <row r="34" spans="1:5" ht="16.5">
      <c r="A34" s="16"/>
      <c r="B34" s="584"/>
      <c r="C34" s="585"/>
      <c r="D34" s="132"/>
      <c r="E34" s="587"/>
    </row>
    <row r="35" spans="1:5" ht="16.5">
      <c r="A35" s="16" t="s">
        <v>241</v>
      </c>
      <c r="B35" s="588">
        <v>1812</v>
      </c>
      <c r="C35" s="589">
        <v>0.1</v>
      </c>
      <c r="D35" s="590">
        <v>8.18</v>
      </c>
      <c r="E35" s="591">
        <v>0.01</v>
      </c>
    </row>
    <row r="36" spans="1:5" ht="16.5">
      <c r="B36" s="592"/>
      <c r="C36" s="593"/>
      <c r="D36" s="593"/>
      <c r="E36" s="594"/>
    </row>
    <row r="37" spans="1:5" ht="16.5">
      <c r="B37" s="584"/>
      <c r="C37" s="585"/>
      <c r="D37" s="585"/>
      <c r="E37" s="587"/>
    </row>
    <row r="38" spans="1:5" ht="17.25" thickBot="1">
      <c r="A38" s="16" t="s">
        <v>15</v>
      </c>
      <c r="B38" s="595">
        <v>1883901</v>
      </c>
      <c r="C38" s="596">
        <v>100</v>
      </c>
      <c r="D38" s="594"/>
      <c r="E38" s="596">
        <v>6.47</v>
      </c>
    </row>
    <row r="39" spans="1:5" ht="17.25" thickTop="1">
      <c r="B39" s="132"/>
      <c r="C39" s="132"/>
      <c r="D39" s="132"/>
      <c r="E39" s="132"/>
    </row>
    <row r="40" spans="1:5">
      <c r="B40" s="139"/>
      <c r="C40" s="139"/>
      <c r="D40" s="139"/>
      <c r="E40" s="139"/>
    </row>
    <row r="41" spans="1:5" ht="16.5">
      <c r="A41" s="69"/>
    </row>
    <row r="42" spans="1:5">
      <c r="B42" s="77"/>
      <c r="C42" s="77"/>
      <c r="D42" s="77"/>
      <c r="E42" s="77"/>
    </row>
    <row r="43" spans="1:5">
      <c r="B43" s="77"/>
      <c r="C43" s="77"/>
      <c r="D43" s="77"/>
      <c r="E43" s="77"/>
    </row>
    <row r="44" spans="1:5" ht="16.5">
      <c r="A44" s="69"/>
    </row>
    <row r="45" spans="1:5">
      <c r="A45" s="68"/>
    </row>
  </sheetData>
  <customSheetViews>
    <customSheetView guid="{1D55C7AE-7141-49C4-A30F-6C6392B50DCD}" scale="55" fitToPage="1">
      <selection activeCell="J22" sqref="J22"/>
      <pageMargins left="1" right="0.5" top="0.5" bottom="0.75" header="0.5" footer="0.5"/>
      <pageSetup scale="74" orientation="portrait" r:id="rId1"/>
      <headerFooter alignWithMargins="0"/>
    </customSheetView>
    <customSheetView guid="{86B87C0A-EFDF-4254-88E7-074BC0E2C07B}" scale="55" fitToPage="1">
      <selection activeCell="B1" sqref="B1"/>
      <pageMargins left="1" right="0.5" top="0.5" bottom="0.75" header="0.5" footer="0.5"/>
      <pageSetup scale="74" orientation="portrait" r:id="rId2"/>
      <headerFooter alignWithMargins="0"/>
    </customSheetView>
    <customSheetView guid="{A7E55F00-34B3-44FD-BF1E-03333C319021}" scale="55" fitToPage="1">
      <selection activeCell="J22" sqref="J22"/>
      <pageMargins left="1" right="0.5" top="0.5" bottom="0.75" header="0.5" footer="0.5"/>
      <pageSetup scale="74" orientation="portrait" r:id="rId3"/>
      <headerFooter alignWithMargins="0"/>
    </customSheetView>
  </customSheetViews>
  <mergeCells count="4">
    <mergeCell ref="A9:E9"/>
    <mergeCell ref="A10:E10"/>
    <mergeCell ref="A11:E11"/>
    <mergeCell ref="A12:E12"/>
  </mergeCells>
  <phoneticPr fontId="23" type="noConversion"/>
  <pageMargins left="0.75" right="0.5" top="1" bottom="0.5" header="0" footer="0"/>
  <pageSetup scale="76" orientation="portrait" r:id="rId4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 enableFormatConditionsCalculation="0">
    <tabColor rgb="FF92D050"/>
  </sheetPr>
  <dimension ref="A2:U65"/>
  <sheetViews>
    <sheetView view="pageBreakPreview" topLeftCell="A16" zoomScale="75" zoomScaleNormal="100" zoomScaleSheetLayoutView="75" workbookViewId="0">
      <selection activeCell="B28" sqref="B28:B40"/>
    </sheetView>
  </sheetViews>
  <sheetFormatPr defaultColWidth="8.85546875" defaultRowHeight="12.75"/>
  <cols>
    <col min="1" max="1" width="13.140625" style="4" customWidth="1"/>
    <col min="2" max="2" width="18.7109375" style="4" customWidth="1"/>
    <col min="3" max="3" width="15.42578125" style="4" customWidth="1"/>
    <col min="4" max="4" width="12.28515625" style="4" bestFit="1" customWidth="1"/>
    <col min="5" max="5" width="15.5703125" style="4" bestFit="1" customWidth="1"/>
    <col min="6" max="6" width="10.42578125" style="4" bestFit="1" customWidth="1"/>
    <col min="7" max="7" width="11.42578125" style="4" bestFit="1" customWidth="1"/>
    <col min="8" max="8" width="14" style="4" bestFit="1" customWidth="1"/>
    <col min="9" max="9" width="13.42578125" style="4" bestFit="1" customWidth="1"/>
    <col min="10" max="10" width="14" style="4" bestFit="1" customWidth="1"/>
    <col min="11" max="11" width="16.5703125" style="4" bestFit="1" customWidth="1"/>
    <col min="12" max="13" width="14" style="4" bestFit="1" customWidth="1"/>
    <col min="14" max="14" width="14" style="4" customWidth="1"/>
    <col min="15" max="15" width="14.42578125" style="4" customWidth="1"/>
    <col min="16" max="16" width="3" style="4" customWidth="1"/>
    <col min="17" max="17" width="27.140625" style="4" customWidth="1"/>
    <col min="18" max="16384" width="8.85546875" style="4"/>
  </cols>
  <sheetData>
    <row r="2" spans="1:16" ht="16.5">
      <c r="N2" s="11"/>
    </row>
    <row r="3" spans="1:16" ht="15.75">
      <c r="A3" s="746" t="s">
        <v>141</v>
      </c>
      <c r="B3" s="746"/>
      <c r="C3" s="746"/>
      <c r="D3" s="746"/>
      <c r="E3" s="746"/>
      <c r="F3" s="746"/>
      <c r="G3" s="746"/>
      <c r="H3" s="746"/>
      <c r="I3" s="746"/>
      <c r="J3" s="746"/>
      <c r="K3" s="746"/>
      <c r="L3" s="746"/>
      <c r="M3" s="746"/>
      <c r="N3" s="746"/>
      <c r="O3" s="746"/>
      <c r="P3" s="218"/>
    </row>
    <row r="4" spans="1:16" ht="15.75">
      <c r="A4" s="746" t="s">
        <v>234</v>
      </c>
      <c r="B4" s="746"/>
      <c r="C4" s="746"/>
      <c r="D4" s="746"/>
      <c r="E4" s="746"/>
      <c r="F4" s="746"/>
      <c r="G4" s="746"/>
      <c r="H4" s="746"/>
      <c r="I4" s="746"/>
      <c r="J4" s="746"/>
      <c r="K4" s="746"/>
      <c r="L4" s="746"/>
      <c r="M4" s="746"/>
      <c r="N4" s="746"/>
      <c r="O4" s="746"/>
      <c r="P4" s="218"/>
    </row>
    <row r="5" spans="1:16" ht="15.75">
      <c r="A5" s="793">
        <v>42004</v>
      </c>
      <c r="B5" s="793"/>
      <c r="C5" s="793"/>
      <c r="D5" s="793"/>
      <c r="E5" s="793"/>
      <c r="F5" s="793"/>
      <c r="G5" s="793"/>
      <c r="H5" s="793"/>
      <c r="I5" s="793"/>
      <c r="J5" s="793"/>
      <c r="K5" s="793"/>
      <c r="L5" s="793"/>
      <c r="M5" s="793"/>
      <c r="N5" s="793"/>
      <c r="O5" s="793"/>
      <c r="P5" s="219"/>
    </row>
    <row r="6" spans="1:16" ht="15.75">
      <c r="A6" s="746" t="s">
        <v>6</v>
      </c>
      <c r="B6" s="746"/>
      <c r="C6" s="746"/>
      <c r="D6" s="746"/>
      <c r="E6" s="746"/>
      <c r="F6" s="746"/>
      <c r="G6" s="746"/>
      <c r="H6" s="746"/>
      <c r="I6" s="746"/>
      <c r="J6" s="746"/>
      <c r="K6" s="746"/>
      <c r="L6" s="746"/>
      <c r="M6" s="746"/>
      <c r="N6" s="746"/>
      <c r="O6" s="746"/>
      <c r="P6" s="218"/>
    </row>
    <row r="7" spans="1:16">
      <c r="A7" s="142"/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</row>
    <row r="8" spans="1:16">
      <c r="A8" s="142"/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</row>
    <row r="9" spans="1:16" ht="16.5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</row>
    <row r="10" spans="1:16" ht="16.5">
      <c r="A10" s="177"/>
      <c r="B10" s="177"/>
      <c r="C10" s="184" t="s">
        <v>7</v>
      </c>
      <c r="D10" s="184" t="s">
        <v>8</v>
      </c>
      <c r="E10" s="178" t="s">
        <v>9</v>
      </c>
      <c r="F10" s="178" t="s">
        <v>10</v>
      </c>
      <c r="G10" s="184" t="s">
        <v>11</v>
      </c>
      <c r="H10" s="184" t="s">
        <v>12</v>
      </c>
      <c r="I10" s="178" t="s">
        <v>13</v>
      </c>
      <c r="J10" s="178" t="s">
        <v>142</v>
      </c>
      <c r="K10" s="178" t="s">
        <v>89</v>
      </c>
      <c r="L10" s="178" t="s">
        <v>143</v>
      </c>
      <c r="M10" s="184" t="s">
        <v>144</v>
      </c>
      <c r="N10" s="178" t="s">
        <v>35</v>
      </c>
      <c r="O10" s="184" t="s">
        <v>391</v>
      </c>
      <c r="P10" s="221"/>
    </row>
    <row r="11" spans="1:16" ht="16.5">
      <c r="A11" s="177"/>
      <c r="B11" s="177"/>
      <c r="C11" s="185"/>
      <c r="D11" s="185"/>
      <c r="E11" s="185" t="s">
        <v>145</v>
      </c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</row>
    <row r="12" spans="1:16" ht="16.5">
      <c r="A12" s="177"/>
      <c r="B12" s="177"/>
      <c r="C12" s="185"/>
      <c r="D12" s="185"/>
      <c r="E12" s="185" t="s">
        <v>272</v>
      </c>
      <c r="F12" s="185"/>
      <c r="G12" s="185"/>
      <c r="H12" s="185"/>
      <c r="I12" s="185"/>
      <c r="J12" s="185"/>
      <c r="K12" s="185"/>
      <c r="L12" s="185"/>
      <c r="M12" s="185"/>
      <c r="N12" s="185"/>
      <c r="O12" s="185"/>
      <c r="P12" s="185"/>
    </row>
    <row r="13" spans="1:16" ht="16.5">
      <c r="A13" s="177"/>
      <c r="B13" s="177"/>
      <c r="C13" s="185"/>
      <c r="D13" s="185"/>
      <c r="E13" s="185" t="s">
        <v>147</v>
      </c>
      <c r="F13" s="185"/>
      <c r="G13" s="185"/>
      <c r="H13" s="185"/>
      <c r="I13" s="185"/>
      <c r="J13" s="185"/>
      <c r="K13" s="185"/>
      <c r="L13" s="185"/>
      <c r="M13" s="185"/>
      <c r="N13" s="185"/>
      <c r="O13" s="185"/>
      <c r="P13" s="185"/>
    </row>
    <row r="14" spans="1:16" ht="16.5">
      <c r="A14" s="177"/>
      <c r="B14" s="177"/>
      <c r="C14" s="185"/>
      <c r="D14" s="185"/>
      <c r="E14" s="185" t="s">
        <v>273</v>
      </c>
      <c r="F14" s="185"/>
      <c r="G14" s="186" t="s">
        <v>145</v>
      </c>
      <c r="H14" s="185"/>
      <c r="I14" s="185"/>
      <c r="J14" s="185"/>
      <c r="K14" s="185"/>
      <c r="L14" s="185"/>
      <c r="M14" s="185" t="s">
        <v>15</v>
      </c>
      <c r="N14" s="185"/>
      <c r="O14" s="185"/>
      <c r="P14" s="185"/>
    </row>
    <row r="15" spans="1:16" ht="16.5">
      <c r="A15" s="177"/>
      <c r="B15" s="177"/>
      <c r="C15" s="177"/>
      <c r="D15" s="185" t="s">
        <v>145</v>
      </c>
      <c r="E15" s="185" t="s">
        <v>274</v>
      </c>
      <c r="F15" s="185" t="s">
        <v>145</v>
      </c>
      <c r="G15" s="186" t="s">
        <v>272</v>
      </c>
      <c r="H15" s="185"/>
      <c r="I15" s="185" t="s">
        <v>145</v>
      </c>
      <c r="J15" s="185"/>
      <c r="K15" s="185"/>
      <c r="L15" s="185"/>
      <c r="M15" s="185" t="s">
        <v>20</v>
      </c>
      <c r="N15" s="177"/>
      <c r="O15" s="177"/>
      <c r="P15" s="177"/>
    </row>
    <row r="16" spans="1:16" ht="16.5">
      <c r="A16" s="177"/>
      <c r="B16" s="177"/>
      <c r="C16" s="185"/>
      <c r="D16" s="185" t="s">
        <v>148</v>
      </c>
      <c r="E16" s="185" t="s">
        <v>149</v>
      </c>
      <c r="F16" s="185" t="s">
        <v>275</v>
      </c>
      <c r="G16" s="186" t="s">
        <v>276</v>
      </c>
      <c r="H16" s="185"/>
      <c r="I16" s="185" t="s">
        <v>150</v>
      </c>
      <c r="J16" s="185"/>
      <c r="K16" s="185"/>
      <c r="L16" s="185" t="s">
        <v>151</v>
      </c>
      <c r="M16" s="185" t="s">
        <v>156</v>
      </c>
      <c r="N16" s="185"/>
      <c r="O16" s="185" t="s">
        <v>277</v>
      </c>
      <c r="P16" s="185"/>
    </row>
    <row r="17" spans="1:17" ht="16.5">
      <c r="A17" s="177"/>
      <c r="B17" s="177"/>
      <c r="C17" s="185" t="s">
        <v>15</v>
      </c>
      <c r="D17" s="185" t="s">
        <v>152</v>
      </c>
      <c r="E17" s="185" t="s">
        <v>153</v>
      </c>
      <c r="F17" s="185" t="s">
        <v>278</v>
      </c>
      <c r="G17" s="186" t="s">
        <v>279</v>
      </c>
      <c r="H17" s="185"/>
      <c r="I17" s="185" t="s">
        <v>154</v>
      </c>
      <c r="J17" s="185"/>
      <c r="K17" s="185"/>
      <c r="L17" s="185" t="s">
        <v>84</v>
      </c>
      <c r="M17" s="185" t="s">
        <v>155</v>
      </c>
      <c r="N17" s="185" t="s">
        <v>277</v>
      </c>
      <c r="O17" s="185" t="s">
        <v>156</v>
      </c>
      <c r="P17" s="185"/>
    </row>
    <row r="18" spans="1:17" ht="16.5">
      <c r="A18" s="187" t="s">
        <v>157</v>
      </c>
      <c r="B18" s="187"/>
      <c r="C18" s="178" t="s">
        <v>158</v>
      </c>
      <c r="D18" s="188" t="s">
        <v>159</v>
      </c>
      <c r="E18" s="188" t="s">
        <v>160</v>
      </c>
      <c r="F18" s="178" t="s">
        <v>280</v>
      </c>
      <c r="G18" s="130" t="s">
        <v>281</v>
      </c>
      <c r="H18" s="178" t="s">
        <v>162</v>
      </c>
      <c r="I18" s="178" t="s">
        <v>161</v>
      </c>
      <c r="J18" s="178" t="s">
        <v>162</v>
      </c>
      <c r="K18" s="178" t="s">
        <v>132</v>
      </c>
      <c r="L18" s="178" t="s">
        <v>280</v>
      </c>
      <c r="M18" s="188" t="s">
        <v>163</v>
      </c>
      <c r="N18" s="188" t="s">
        <v>55</v>
      </c>
      <c r="O18" s="188" t="s">
        <v>155</v>
      </c>
      <c r="P18" s="186"/>
    </row>
    <row r="19" spans="1:17" ht="16.5">
      <c r="A19" s="177"/>
      <c r="B19" s="177"/>
      <c r="C19" s="177"/>
      <c r="D19" s="177"/>
      <c r="E19" s="177"/>
      <c r="F19" s="177"/>
      <c r="G19" s="177"/>
      <c r="H19" s="177"/>
      <c r="I19" s="177"/>
      <c r="J19" s="177"/>
      <c r="K19" s="177"/>
      <c r="L19" s="177"/>
      <c r="M19" s="177"/>
      <c r="N19" s="177"/>
      <c r="O19" s="177"/>
      <c r="P19" s="177"/>
    </row>
    <row r="20" spans="1:17" ht="16.5">
      <c r="A20" s="40" t="s">
        <v>134</v>
      </c>
      <c r="B20" s="40"/>
      <c r="C20" s="11">
        <v>1312417</v>
      </c>
      <c r="D20" s="11"/>
      <c r="E20" s="11">
        <v>29059</v>
      </c>
      <c r="F20" s="11"/>
      <c r="G20" s="11">
        <v>1502</v>
      </c>
      <c r="H20" s="11">
        <v>1281856</v>
      </c>
      <c r="I20" s="57">
        <v>103347</v>
      </c>
      <c r="J20" s="11">
        <v>1178509</v>
      </c>
      <c r="K20" s="171">
        <v>0.36369670999999998</v>
      </c>
      <c r="L20" s="11">
        <v>480295</v>
      </c>
      <c r="M20" s="11">
        <v>698214</v>
      </c>
      <c r="N20" s="234">
        <v>0.98111040000000005</v>
      </c>
      <c r="O20" s="11">
        <v>685025</v>
      </c>
      <c r="P20" s="120"/>
    </row>
    <row r="21" spans="1:17" ht="16.5">
      <c r="A21" s="40"/>
      <c r="B21" s="40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234"/>
      <c r="N21" s="234"/>
      <c r="O21" s="11"/>
      <c r="P21" s="120"/>
    </row>
    <row r="22" spans="1:17" ht="16.5">
      <c r="A22" s="40" t="s">
        <v>135</v>
      </c>
      <c r="B22" s="40"/>
      <c r="C22" s="11">
        <v>51663</v>
      </c>
      <c r="D22" s="11"/>
      <c r="E22" s="11"/>
      <c r="F22" s="11"/>
      <c r="G22" s="11"/>
      <c r="H22" s="11">
        <v>51663</v>
      </c>
      <c r="I22" s="11">
        <v>4154</v>
      </c>
      <c r="J22" s="11">
        <v>47509</v>
      </c>
      <c r="K22" s="171">
        <v>1.466163E-2</v>
      </c>
      <c r="L22" s="11">
        <v>19362</v>
      </c>
      <c r="M22" s="11">
        <v>28147</v>
      </c>
      <c r="N22" s="234">
        <v>0.98111040000000005</v>
      </c>
      <c r="O22" s="11">
        <v>27615</v>
      </c>
      <c r="P22" s="120"/>
    </row>
    <row r="23" spans="1:17" ht="16.5">
      <c r="A23" s="40"/>
      <c r="B23" s="40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234"/>
      <c r="N23" s="234"/>
      <c r="O23" s="11"/>
      <c r="P23" s="120"/>
    </row>
    <row r="24" spans="1:17" ht="16.5">
      <c r="A24" s="16" t="s">
        <v>206</v>
      </c>
      <c r="B24" s="40"/>
      <c r="C24" s="11">
        <v>147998</v>
      </c>
      <c r="D24" s="11"/>
      <c r="E24" s="11"/>
      <c r="F24" s="11"/>
      <c r="G24" s="11"/>
      <c r="H24" s="11">
        <v>147998</v>
      </c>
      <c r="I24" s="11">
        <v>11941</v>
      </c>
      <c r="J24" s="11">
        <v>136057</v>
      </c>
      <c r="K24" s="171">
        <v>4.1988209999999998E-2</v>
      </c>
      <c r="L24" s="11">
        <v>55449</v>
      </c>
      <c r="M24" s="11">
        <v>80608</v>
      </c>
      <c r="N24" s="234">
        <v>0.98111040000000005</v>
      </c>
      <c r="O24" s="11">
        <v>79085</v>
      </c>
      <c r="P24" s="120"/>
    </row>
    <row r="25" spans="1:17" ht="16.5">
      <c r="A25" s="40"/>
      <c r="B25" s="40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234"/>
      <c r="N25" s="234"/>
      <c r="O25" s="11"/>
      <c r="P25" s="120"/>
    </row>
    <row r="26" spans="1:17" ht="16.5">
      <c r="A26" s="40" t="s">
        <v>136</v>
      </c>
      <c r="B26" s="40"/>
      <c r="C26" s="11">
        <v>1331975</v>
      </c>
      <c r="D26" s="11">
        <v>-18548</v>
      </c>
      <c r="E26" s="236"/>
      <c r="F26" s="11">
        <v>13029</v>
      </c>
      <c r="G26" s="11">
        <v>-923</v>
      </c>
      <c r="H26" s="11">
        <v>1338417</v>
      </c>
      <c r="I26" s="11">
        <v>107959</v>
      </c>
      <c r="J26" s="11">
        <v>1230458</v>
      </c>
      <c r="K26" s="171">
        <v>0.37972855999999999</v>
      </c>
      <c r="L26" s="11">
        <v>501467</v>
      </c>
      <c r="M26" s="11">
        <v>728991</v>
      </c>
      <c r="N26" s="234">
        <v>0.98111040000000005</v>
      </c>
      <c r="O26" s="11">
        <v>715221</v>
      </c>
      <c r="P26" s="120"/>
    </row>
    <row r="27" spans="1:17" ht="16.5">
      <c r="A27" s="40"/>
      <c r="B27" s="40"/>
      <c r="C27" s="11"/>
      <c r="D27" s="11"/>
      <c r="E27" s="11"/>
      <c r="F27" s="11"/>
      <c r="G27" s="11"/>
      <c r="H27" s="11"/>
      <c r="I27" s="57"/>
      <c r="J27" s="11"/>
      <c r="K27" s="11"/>
      <c r="L27" s="11"/>
      <c r="M27" s="234"/>
      <c r="N27" s="234"/>
      <c r="O27" s="11"/>
      <c r="P27" s="120"/>
    </row>
    <row r="28" spans="1:17" ht="16.5">
      <c r="A28" s="40" t="s">
        <v>137</v>
      </c>
      <c r="B28" s="40"/>
      <c r="C28" s="11">
        <v>35350</v>
      </c>
      <c r="D28" s="11"/>
      <c r="E28" s="11"/>
      <c r="F28" s="11"/>
      <c r="G28" s="11"/>
      <c r="H28" s="11">
        <v>35350</v>
      </c>
      <c r="I28" s="11"/>
      <c r="J28" s="11">
        <v>35350</v>
      </c>
      <c r="K28" s="171">
        <v>1.090927E-2</v>
      </c>
      <c r="L28" s="11">
        <v>14407</v>
      </c>
      <c r="M28" s="11">
        <v>20943</v>
      </c>
      <c r="N28" s="234">
        <v>1</v>
      </c>
      <c r="O28" s="11">
        <v>20943</v>
      </c>
      <c r="P28" s="120"/>
    </row>
    <row r="29" spans="1:17" ht="16.5">
      <c r="A29" s="40"/>
      <c r="B29" s="40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234"/>
      <c r="N29" s="234"/>
      <c r="O29" s="11"/>
      <c r="P29" s="120"/>
    </row>
    <row r="30" spans="1:17" ht="16.5">
      <c r="A30" s="40" t="s">
        <v>138</v>
      </c>
      <c r="B30" s="40"/>
      <c r="C30" s="11">
        <v>706974</v>
      </c>
      <c r="D30" s="11"/>
      <c r="E30" s="11"/>
      <c r="F30" s="11"/>
      <c r="G30" s="11">
        <v>-579</v>
      </c>
      <c r="H30" s="11">
        <v>707553</v>
      </c>
      <c r="I30" s="11">
        <v>53944</v>
      </c>
      <c r="J30" s="11">
        <v>653609</v>
      </c>
      <c r="K30" s="171">
        <v>0.20170863999999999</v>
      </c>
      <c r="L30" s="11">
        <v>266376</v>
      </c>
      <c r="M30" s="11">
        <v>387233</v>
      </c>
      <c r="N30" s="234">
        <v>0.98111040000000005</v>
      </c>
      <c r="O30" s="11">
        <v>379918</v>
      </c>
      <c r="P30" s="120"/>
      <c r="Q30" s="224"/>
    </row>
    <row r="31" spans="1:17" ht="16.5">
      <c r="A31" s="40"/>
      <c r="B31" s="40"/>
      <c r="C31" s="11"/>
      <c r="D31" s="11"/>
      <c r="E31" s="11"/>
      <c r="F31" s="11"/>
      <c r="G31" s="11"/>
      <c r="H31" s="11"/>
      <c r="I31" s="11"/>
      <c r="J31" s="11"/>
      <c r="K31" s="171"/>
      <c r="L31" s="11"/>
      <c r="M31" s="11"/>
      <c r="N31" s="234"/>
      <c r="O31" s="11"/>
      <c r="P31" s="120"/>
      <c r="Q31" s="224"/>
    </row>
    <row r="32" spans="1:17" ht="16.5">
      <c r="A32" s="132" t="s">
        <v>862</v>
      </c>
      <c r="B32" s="40"/>
      <c r="C32" s="11">
        <v>-47899</v>
      </c>
      <c r="D32" s="11"/>
      <c r="E32" s="11"/>
      <c r="F32" s="11"/>
      <c r="G32" s="11"/>
      <c r="H32" s="11">
        <v>-47899</v>
      </c>
      <c r="I32" s="11">
        <v>-3652</v>
      </c>
      <c r="J32" s="11">
        <v>-44247</v>
      </c>
      <c r="K32" s="171">
        <v>-1.3654960000000001E-2</v>
      </c>
      <c r="L32" s="11">
        <v>-18033</v>
      </c>
      <c r="M32" s="11">
        <v>-26214</v>
      </c>
      <c r="N32" s="234">
        <v>0.98111040000000005</v>
      </c>
      <c r="O32" s="11">
        <v>-25718</v>
      </c>
      <c r="P32" s="120"/>
      <c r="Q32" s="224"/>
    </row>
    <row r="33" spans="1:21" ht="16.5">
      <c r="A33" s="40"/>
      <c r="B33" s="40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234"/>
      <c r="N33" s="234"/>
      <c r="O33" s="11"/>
      <c r="P33" s="120"/>
      <c r="Q33" s="225"/>
    </row>
    <row r="34" spans="1:21" ht="16.5">
      <c r="A34" s="40" t="s">
        <v>164</v>
      </c>
      <c r="B34" s="40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234"/>
      <c r="N34" s="234"/>
      <c r="O34" s="11"/>
      <c r="P34" s="120"/>
      <c r="Q34" s="225"/>
    </row>
    <row r="35" spans="1:21" ht="16.5">
      <c r="A35" s="40" t="s">
        <v>165</v>
      </c>
      <c r="B35" s="40"/>
      <c r="C35" s="11">
        <v>3492</v>
      </c>
      <c r="D35" s="11"/>
      <c r="E35" s="11"/>
      <c r="F35" s="11"/>
      <c r="G35" s="11"/>
      <c r="H35" s="11">
        <v>3492</v>
      </c>
      <c r="I35" s="11">
        <v>375</v>
      </c>
      <c r="J35" s="11">
        <v>3117</v>
      </c>
      <c r="K35" s="171">
        <v>9.6192999999999995E-4</v>
      </c>
      <c r="L35" s="11">
        <v>1270</v>
      </c>
      <c r="M35" s="11">
        <v>1847</v>
      </c>
      <c r="N35" s="234">
        <v>0.98111040000000005</v>
      </c>
      <c r="O35" s="11">
        <v>1812</v>
      </c>
      <c r="P35" s="120"/>
      <c r="Q35" s="225"/>
    </row>
    <row r="36" spans="1:21" ht="16.5">
      <c r="A36" s="40"/>
      <c r="B36" s="40"/>
      <c r="C36" s="11"/>
      <c r="D36" s="13"/>
      <c r="E36" s="11"/>
      <c r="F36" s="11"/>
      <c r="G36" s="11"/>
      <c r="H36" s="11"/>
      <c r="I36" s="11"/>
      <c r="J36" s="11"/>
      <c r="K36" s="11"/>
      <c r="L36" s="11"/>
      <c r="M36" s="235"/>
      <c r="N36" s="234"/>
      <c r="O36" s="11"/>
      <c r="P36" s="120"/>
      <c r="Q36" s="225"/>
    </row>
    <row r="37" spans="1:21" ht="16.5">
      <c r="A37" s="40"/>
      <c r="B37" s="40"/>
      <c r="C37" s="14"/>
      <c r="D37" s="12"/>
      <c r="E37" s="14"/>
      <c r="F37" s="14"/>
      <c r="G37" s="14"/>
      <c r="H37" s="14"/>
      <c r="I37" s="14"/>
      <c r="J37" s="14"/>
      <c r="K37" s="14"/>
      <c r="L37" s="14"/>
      <c r="M37" s="234"/>
      <c r="N37" s="234"/>
      <c r="O37" s="14"/>
      <c r="P37" s="189"/>
      <c r="Q37" s="225"/>
    </row>
    <row r="38" spans="1:21" ht="17.25" customHeight="1" thickBot="1">
      <c r="A38" s="40" t="s">
        <v>15</v>
      </c>
      <c r="B38" s="40"/>
      <c r="C38" s="58">
        <v>3541970</v>
      </c>
      <c r="D38" s="58">
        <v>-18548</v>
      </c>
      <c r="E38" s="58">
        <v>29059</v>
      </c>
      <c r="F38" s="58">
        <v>13029</v>
      </c>
      <c r="G38" s="58">
        <v>0</v>
      </c>
      <c r="H38" s="58">
        <v>3518430</v>
      </c>
      <c r="I38" s="58">
        <v>278068</v>
      </c>
      <c r="J38" s="58">
        <v>3240362</v>
      </c>
      <c r="K38" s="59">
        <v>0.99999999999999989</v>
      </c>
      <c r="L38" s="58">
        <v>1320593</v>
      </c>
      <c r="M38" s="58">
        <v>1919769</v>
      </c>
      <c r="N38" s="12"/>
      <c r="O38" s="58">
        <v>1883901</v>
      </c>
      <c r="P38" s="12"/>
      <c r="Q38" s="321"/>
      <c r="U38" s="789"/>
    </row>
    <row r="39" spans="1:21" ht="17.25" thickTop="1">
      <c r="A39" s="40"/>
      <c r="B39" s="40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234"/>
      <c r="N39" s="234"/>
      <c r="O39" s="11"/>
      <c r="P39" s="120"/>
      <c r="Q39" s="320"/>
      <c r="U39" s="789"/>
    </row>
    <row r="40" spans="1:21" ht="16.5">
      <c r="A40" s="40"/>
      <c r="B40" s="40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234"/>
      <c r="O40" s="11"/>
      <c r="P40" s="60"/>
      <c r="Q40" s="320"/>
      <c r="U40" s="789"/>
    </row>
    <row r="41" spans="1:21" ht="16.5" customHeight="1">
      <c r="A41" s="69"/>
      <c r="Q41" s="320"/>
      <c r="S41" s="789"/>
      <c r="T41" s="792"/>
      <c r="U41" s="789"/>
    </row>
    <row r="42" spans="1:21">
      <c r="Q42" s="320"/>
      <c r="S42" s="791"/>
      <c r="T42" s="792"/>
      <c r="U42" s="789"/>
    </row>
    <row r="43" spans="1:21" ht="20.25" customHeight="1">
      <c r="Q43" s="790" t="s">
        <v>1120</v>
      </c>
      <c r="S43" s="791"/>
      <c r="T43" s="792"/>
      <c r="U43" s="789"/>
    </row>
    <row r="44" spans="1:21">
      <c r="Q44" s="790"/>
      <c r="S44" s="791"/>
      <c r="T44" s="792"/>
      <c r="U44" s="789"/>
    </row>
    <row r="45" spans="1:21">
      <c r="Q45" s="790"/>
      <c r="S45" s="791"/>
      <c r="T45" s="792"/>
      <c r="U45" s="789"/>
    </row>
    <row r="46" spans="1:21">
      <c r="Q46" s="790"/>
      <c r="S46" s="791"/>
      <c r="T46" s="792"/>
      <c r="U46" s="789"/>
    </row>
    <row r="47" spans="1:21">
      <c r="Q47" s="790"/>
      <c r="S47" s="791"/>
      <c r="T47" s="792"/>
      <c r="U47" s="789"/>
    </row>
    <row r="48" spans="1:21">
      <c r="Q48" s="790"/>
      <c r="S48" s="791"/>
      <c r="T48" s="792"/>
      <c r="U48" s="789"/>
    </row>
    <row r="49" spans="17:21">
      <c r="Q49" s="790"/>
      <c r="S49" s="791"/>
      <c r="T49" s="792"/>
      <c r="U49" s="789"/>
    </row>
    <row r="50" spans="17:21">
      <c r="Q50" s="790"/>
      <c r="S50" s="791"/>
      <c r="T50" s="792"/>
      <c r="U50" s="789"/>
    </row>
    <row r="51" spans="17:21">
      <c r="Q51" s="790"/>
      <c r="S51" s="791"/>
      <c r="T51" s="792"/>
      <c r="U51" s="789"/>
    </row>
    <row r="52" spans="17:21">
      <c r="Q52" s="790"/>
      <c r="S52" s="791"/>
      <c r="T52" s="792"/>
      <c r="U52" s="789"/>
    </row>
    <row r="53" spans="17:21">
      <c r="Q53" s="790"/>
      <c r="S53" s="791"/>
      <c r="T53" s="792"/>
      <c r="U53" s="789"/>
    </row>
    <row r="54" spans="17:21">
      <c r="Q54" s="790"/>
      <c r="S54" s="791"/>
      <c r="T54" s="792"/>
      <c r="U54" s="789"/>
    </row>
    <row r="55" spans="17:21">
      <c r="Q55" s="790"/>
      <c r="S55" s="791"/>
      <c r="T55" s="792"/>
      <c r="U55" s="789"/>
    </row>
    <row r="56" spans="17:21">
      <c r="Q56" s="790"/>
      <c r="S56" s="791"/>
      <c r="T56" s="792"/>
      <c r="U56" s="789"/>
    </row>
    <row r="57" spans="17:21">
      <c r="Q57" s="790"/>
      <c r="S57" s="791"/>
      <c r="T57" s="792"/>
      <c r="U57" s="789"/>
    </row>
    <row r="58" spans="17:21">
      <c r="Q58" s="790"/>
      <c r="S58" s="791"/>
      <c r="T58" s="792"/>
      <c r="U58" s="789"/>
    </row>
    <row r="59" spans="17:21">
      <c r="Q59" s="790"/>
      <c r="S59" s="791"/>
      <c r="T59" s="792"/>
      <c r="U59" s="789"/>
    </row>
    <row r="60" spans="17:21">
      <c r="Q60" s="790"/>
      <c r="S60" s="791"/>
      <c r="T60" s="792"/>
      <c r="U60" s="789"/>
    </row>
    <row r="61" spans="17:21">
      <c r="Q61" s="790"/>
      <c r="S61" s="791"/>
      <c r="T61" s="792"/>
      <c r="U61" s="789"/>
    </row>
    <row r="62" spans="17:21">
      <c r="Q62" s="790"/>
      <c r="T62" s="792"/>
      <c r="U62" s="789"/>
    </row>
    <row r="63" spans="17:21">
      <c r="Q63" s="790"/>
      <c r="T63" s="792"/>
      <c r="U63" s="789"/>
    </row>
    <row r="64" spans="17:21">
      <c r="Q64" s="790"/>
      <c r="T64" s="792"/>
    </row>
    <row r="65" spans="17:17">
      <c r="Q65" s="320"/>
    </row>
  </sheetData>
  <customSheetViews>
    <customSheetView guid="{1D55C7AE-7141-49C4-A30F-6C6392B50DCD}" showPageBreaks="1" printArea="1">
      <selection activeCell="M49" sqref="M49"/>
      <pageMargins left="0.75" right="0.5" top="1" bottom="0.5" header="0.5" footer="0.5"/>
      <pageSetup scale="53" orientation="landscape" r:id="rId1"/>
      <headerFooter alignWithMargins="0"/>
    </customSheetView>
    <customSheetView guid="{86B87C0A-EFDF-4254-88E7-074BC0E2C07B}" scale="55" showPageBreaks="1" printArea="1" view="pageBreakPreview" topLeftCell="A7">
      <selection activeCell="L48" sqref="L48"/>
      <pageMargins left="0.75" right="0.5" top="1" bottom="0.5" header="0.5" footer="0.5"/>
      <pageSetup scale="53" orientation="landscape" r:id="rId2"/>
      <headerFooter alignWithMargins="0"/>
    </customSheetView>
    <customSheetView guid="{A7E55F00-34B3-44FD-BF1E-03333C319021}">
      <selection activeCell="M49" sqref="M49"/>
      <pageMargins left="0.75" right="0.5" top="1" bottom="0.5" header="0.5" footer="0.5"/>
      <pageSetup scale="53" orientation="landscape" r:id="rId3"/>
      <headerFooter alignWithMargins="0"/>
    </customSheetView>
  </customSheetViews>
  <mergeCells count="8">
    <mergeCell ref="U38:U63"/>
    <mergeCell ref="Q43:Q64"/>
    <mergeCell ref="S41:S61"/>
    <mergeCell ref="T41:T64"/>
    <mergeCell ref="A3:O3"/>
    <mergeCell ref="A4:O4"/>
    <mergeCell ref="A5:O5"/>
    <mergeCell ref="A6:O6"/>
  </mergeCells>
  <phoneticPr fontId="23" type="noConversion"/>
  <pageMargins left="0.75" right="0.5" top="1" bottom="0.5" header="0" footer="0"/>
  <pageSetup scale="53" orientation="landscape" r:id="rId4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 enableFormatConditionsCalculation="0">
    <tabColor rgb="FFFF66FF"/>
  </sheetPr>
  <dimension ref="A1:P54"/>
  <sheetViews>
    <sheetView view="pageBreakPreview" zoomScale="60" zoomScaleNormal="100" zoomScaleSheetLayoutView="70" workbookViewId="0">
      <selection activeCell="B28" sqref="B28:B40"/>
    </sheetView>
  </sheetViews>
  <sheetFormatPr defaultColWidth="8.85546875" defaultRowHeight="12.75"/>
  <cols>
    <col min="1" max="1" width="24.85546875" style="4" customWidth="1"/>
    <col min="2" max="2" width="11.140625" style="4" customWidth="1"/>
    <col min="3" max="3" width="13.7109375" style="4" bestFit="1" customWidth="1"/>
    <col min="4" max="4" width="13" style="4" customWidth="1"/>
    <col min="5" max="5" width="4" style="4" customWidth="1"/>
    <col min="6" max="6" width="17.5703125" style="4" bestFit="1" customWidth="1"/>
    <col min="7" max="7" width="13.7109375" style="4" customWidth="1"/>
    <col min="8" max="8" width="12.85546875" style="4" customWidth="1"/>
    <col min="9" max="9" width="19" style="4" customWidth="1"/>
    <col min="10" max="10" width="14" style="4" customWidth="1"/>
    <col min="11" max="11" width="8.28515625" style="4" bestFit="1" customWidth="1"/>
    <col min="12" max="12" width="14.7109375" style="4" bestFit="1" customWidth="1"/>
    <col min="13" max="13" width="24.85546875" style="4" customWidth="1"/>
    <col min="14" max="16" width="9.140625" style="4" customWidth="1"/>
    <col min="17" max="16384" width="8.85546875" style="4"/>
  </cols>
  <sheetData>
    <row r="1" spans="1:16" ht="14.25">
      <c r="A1" s="63"/>
      <c r="B1" s="63"/>
      <c r="C1" s="63"/>
      <c r="D1" s="63"/>
      <c r="E1" s="63"/>
      <c r="F1" s="63"/>
      <c r="G1" s="63"/>
      <c r="H1" s="63"/>
      <c r="I1" s="61"/>
      <c r="J1" s="61"/>
      <c r="K1" s="63"/>
      <c r="L1" s="63"/>
    </row>
    <row r="2" spans="1:16" ht="15">
      <c r="A2" s="795" t="s">
        <v>141</v>
      </c>
      <c r="B2" s="795"/>
      <c r="C2" s="795"/>
      <c r="D2" s="795"/>
      <c r="E2" s="795"/>
      <c r="F2" s="795"/>
      <c r="G2" s="795"/>
      <c r="H2" s="795"/>
      <c r="I2" s="795"/>
      <c r="J2" s="795"/>
      <c r="K2" s="795"/>
      <c r="L2" s="795"/>
    </row>
    <row r="3" spans="1:16" ht="15">
      <c r="A3" s="796" t="s">
        <v>166</v>
      </c>
      <c r="B3" s="796"/>
      <c r="C3" s="796"/>
      <c r="D3" s="796"/>
      <c r="E3" s="796"/>
      <c r="F3" s="796"/>
      <c r="G3" s="796"/>
      <c r="H3" s="796"/>
      <c r="I3" s="796"/>
      <c r="J3" s="796"/>
      <c r="K3" s="796"/>
      <c r="L3" s="796"/>
    </row>
    <row r="4" spans="1:16" ht="15">
      <c r="A4" s="796" t="s">
        <v>783</v>
      </c>
      <c r="B4" s="796"/>
      <c r="C4" s="796"/>
      <c r="D4" s="796"/>
      <c r="E4" s="796"/>
      <c r="F4" s="796"/>
      <c r="G4" s="796"/>
      <c r="H4" s="796"/>
      <c r="I4" s="796"/>
      <c r="J4" s="796"/>
      <c r="K4" s="796"/>
      <c r="L4" s="796"/>
    </row>
    <row r="5" spans="1:16" ht="14.25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</row>
    <row r="6" spans="1:16" ht="14.25">
      <c r="A6" s="79" t="s">
        <v>7</v>
      </c>
      <c r="B6" s="79" t="s">
        <v>8</v>
      </c>
      <c r="C6" s="79" t="s">
        <v>9</v>
      </c>
      <c r="D6" s="79" t="s">
        <v>10</v>
      </c>
      <c r="E6" s="79"/>
      <c r="F6" s="79" t="s">
        <v>11</v>
      </c>
      <c r="G6" s="79" t="s">
        <v>12</v>
      </c>
      <c r="H6" s="79" t="s">
        <v>13</v>
      </c>
      <c r="I6" s="79" t="s">
        <v>142</v>
      </c>
      <c r="J6" s="79" t="s">
        <v>89</v>
      </c>
      <c r="K6" s="79" t="s">
        <v>143</v>
      </c>
      <c r="L6" s="79" t="s">
        <v>144</v>
      </c>
    </row>
    <row r="7" spans="1:16" ht="14.25">
      <c r="A7" s="78"/>
      <c r="B7" s="78"/>
      <c r="C7" s="78"/>
      <c r="D7" s="78"/>
      <c r="E7" s="78"/>
      <c r="F7" s="78" t="s">
        <v>146</v>
      </c>
      <c r="G7" s="78"/>
      <c r="H7" s="78"/>
      <c r="I7" s="78" t="s">
        <v>167</v>
      </c>
      <c r="J7" s="78"/>
      <c r="K7" s="78"/>
      <c r="L7" s="78"/>
      <c r="M7" s="63"/>
      <c r="N7" s="63"/>
      <c r="O7" s="63"/>
      <c r="P7" s="63"/>
    </row>
    <row r="8" spans="1:16" ht="14.25">
      <c r="A8" s="78"/>
      <c r="B8" s="78"/>
      <c r="C8" s="78"/>
      <c r="D8" s="78"/>
      <c r="E8" s="78"/>
      <c r="F8" s="78" t="s">
        <v>168</v>
      </c>
      <c r="G8" s="78"/>
      <c r="H8" s="78"/>
      <c r="I8" s="78" t="s">
        <v>168</v>
      </c>
      <c r="J8" s="78"/>
      <c r="K8" s="78"/>
      <c r="L8" s="78"/>
      <c r="M8" s="63"/>
      <c r="N8" s="63"/>
      <c r="O8" s="63"/>
      <c r="P8" s="63"/>
    </row>
    <row r="9" spans="1:16" ht="14.25">
      <c r="A9" s="78"/>
      <c r="B9" s="78"/>
      <c r="C9" s="78"/>
      <c r="D9" s="78"/>
      <c r="E9" s="78"/>
      <c r="F9" s="78" t="s">
        <v>169</v>
      </c>
      <c r="G9" s="78" t="s">
        <v>146</v>
      </c>
      <c r="H9" s="78" t="s">
        <v>170</v>
      </c>
      <c r="I9" s="78" t="s">
        <v>169</v>
      </c>
      <c r="J9" s="78" t="s">
        <v>171</v>
      </c>
      <c r="K9" s="78" t="s">
        <v>172</v>
      </c>
      <c r="L9" s="78" t="s">
        <v>173</v>
      </c>
      <c r="M9" s="63"/>
      <c r="N9" s="63"/>
      <c r="O9" s="63"/>
      <c r="P9" s="63"/>
    </row>
    <row r="10" spans="1:16" ht="14.25">
      <c r="A10" s="78" t="s">
        <v>174</v>
      </c>
      <c r="B10" s="78" t="s">
        <v>175</v>
      </c>
      <c r="C10" s="78" t="s">
        <v>176</v>
      </c>
      <c r="D10" s="78" t="s">
        <v>177</v>
      </c>
      <c r="E10" s="78"/>
      <c r="F10" s="78" t="s">
        <v>178</v>
      </c>
      <c r="G10" s="78" t="s">
        <v>179</v>
      </c>
      <c r="H10" s="78" t="s">
        <v>180</v>
      </c>
      <c r="I10" s="78" t="s">
        <v>178</v>
      </c>
      <c r="J10" s="78" t="s">
        <v>179</v>
      </c>
      <c r="K10" s="78" t="s">
        <v>181</v>
      </c>
      <c r="L10" s="78" t="s">
        <v>182</v>
      </c>
      <c r="M10" s="63"/>
      <c r="N10" s="63"/>
      <c r="O10" s="63"/>
      <c r="P10" s="63"/>
    </row>
    <row r="11" spans="1:16" ht="14.25">
      <c r="A11" s="78"/>
      <c r="B11" s="78"/>
      <c r="C11" s="78"/>
      <c r="D11" s="78"/>
      <c r="E11" s="78"/>
      <c r="F11" s="78" t="s">
        <v>183</v>
      </c>
      <c r="G11" s="78" t="s">
        <v>184</v>
      </c>
      <c r="H11" s="78"/>
      <c r="I11" s="78" t="s">
        <v>183</v>
      </c>
      <c r="J11" s="78" t="s">
        <v>184</v>
      </c>
      <c r="K11" s="78"/>
      <c r="L11" s="78" t="s">
        <v>185</v>
      </c>
      <c r="M11" s="63"/>
      <c r="N11" s="63"/>
      <c r="O11" s="63"/>
      <c r="P11" s="63"/>
    </row>
    <row r="12" spans="1:16" ht="14.25">
      <c r="A12" s="80"/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226"/>
      <c r="N12" s="81"/>
      <c r="O12" s="81"/>
      <c r="P12" s="81"/>
    </row>
    <row r="13" spans="1:16" ht="15">
      <c r="A13" s="82" t="s">
        <v>1067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226"/>
      <c r="N13" s="63"/>
      <c r="O13" s="63"/>
      <c r="P13" s="63"/>
    </row>
    <row r="14" spans="1:16" ht="14.25">
      <c r="A14" s="63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226"/>
      <c r="N14" s="63"/>
      <c r="O14" s="63"/>
      <c r="P14" s="63"/>
    </row>
    <row r="15" spans="1:16" ht="14.25">
      <c r="A15" s="63" t="s">
        <v>784</v>
      </c>
      <c r="B15" s="83">
        <v>40681</v>
      </c>
      <c r="C15" s="83">
        <v>55305</v>
      </c>
      <c r="D15" s="62">
        <v>125000</v>
      </c>
      <c r="E15" s="62"/>
      <c r="F15" s="62">
        <v>3812</v>
      </c>
      <c r="G15" s="62">
        <v>0</v>
      </c>
      <c r="H15" s="62">
        <v>121188</v>
      </c>
      <c r="I15" s="62">
        <v>101</v>
      </c>
      <c r="J15" s="62">
        <v>0</v>
      </c>
      <c r="K15" s="62">
        <v>7188</v>
      </c>
      <c r="L15" s="62">
        <v>7289</v>
      </c>
      <c r="M15" s="226"/>
      <c r="N15" s="63"/>
      <c r="O15" s="63"/>
      <c r="P15" s="63"/>
    </row>
    <row r="16" spans="1:16" ht="14.25">
      <c r="A16" s="63" t="s">
        <v>785</v>
      </c>
      <c r="B16" s="83">
        <v>41047</v>
      </c>
      <c r="C16" s="83">
        <v>44696</v>
      </c>
      <c r="D16" s="62">
        <v>100000</v>
      </c>
      <c r="E16" s="62"/>
      <c r="F16" s="62">
        <v>730</v>
      </c>
      <c r="G16" s="62">
        <v>0</v>
      </c>
      <c r="H16" s="62">
        <v>99270</v>
      </c>
      <c r="I16" s="62">
        <v>92</v>
      </c>
      <c r="J16" s="62">
        <v>0</v>
      </c>
      <c r="K16" s="62">
        <v>3100</v>
      </c>
      <c r="L16" s="62">
        <v>3192</v>
      </c>
      <c r="M16" s="226"/>
      <c r="N16" s="63"/>
      <c r="O16" s="63"/>
      <c r="P16" s="63"/>
    </row>
    <row r="17" spans="1:16" ht="14.25">
      <c r="A17" s="63" t="s">
        <v>786</v>
      </c>
      <c r="B17" s="83">
        <v>41426</v>
      </c>
      <c r="C17" s="83">
        <v>52352</v>
      </c>
      <c r="D17" s="62">
        <v>55000</v>
      </c>
      <c r="E17" s="62"/>
      <c r="F17" s="62">
        <v>0</v>
      </c>
      <c r="G17" s="62">
        <v>0</v>
      </c>
      <c r="H17" s="62">
        <v>55000</v>
      </c>
      <c r="I17" s="62">
        <v>0</v>
      </c>
      <c r="J17" s="62">
        <v>0</v>
      </c>
      <c r="K17" s="62">
        <v>2613</v>
      </c>
      <c r="L17" s="62">
        <v>2613</v>
      </c>
      <c r="M17" s="226"/>
      <c r="N17" s="63"/>
      <c r="O17" s="63"/>
      <c r="P17" s="63"/>
    </row>
    <row r="18" spans="1:16" ht="14.25">
      <c r="A18" s="63" t="s">
        <v>787</v>
      </c>
      <c r="B18" s="83">
        <v>38252</v>
      </c>
      <c r="C18" s="83">
        <v>41913</v>
      </c>
      <c r="D18" s="62">
        <v>57692.307692307695</v>
      </c>
      <c r="E18" s="62"/>
      <c r="F18" s="62">
        <v>20</v>
      </c>
      <c r="G18" s="62">
        <v>0</v>
      </c>
      <c r="H18" s="62">
        <v>57672.307692307695</v>
      </c>
      <c r="I18" s="62">
        <v>71</v>
      </c>
      <c r="J18" s="62">
        <v>0</v>
      </c>
      <c r="K18" s="62">
        <v>2826.9230769230771</v>
      </c>
      <c r="L18" s="62">
        <v>2897.9230769230771</v>
      </c>
      <c r="M18" s="226"/>
      <c r="N18" s="63"/>
      <c r="O18" s="63"/>
      <c r="P18" s="63"/>
    </row>
    <row r="19" spans="1:16" ht="14.25">
      <c r="A19" s="63" t="s">
        <v>788</v>
      </c>
      <c r="B19" s="83">
        <v>40438</v>
      </c>
      <c r="C19" s="83">
        <v>51410</v>
      </c>
      <c r="D19" s="62">
        <v>125000</v>
      </c>
      <c r="E19" s="62"/>
      <c r="F19" s="62">
        <v>1116</v>
      </c>
      <c r="G19" s="62">
        <v>0</v>
      </c>
      <c r="H19" s="62">
        <v>123884</v>
      </c>
      <c r="I19" s="62">
        <v>43</v>
      </c>
      <c r="J19" s="62">
        <v>0</v>
      </c>
      <c r="K19" s="62">
        <v>6375</v>
      </c>
      <c r="L19" s="62">
        <v>6418</v>
      </c>
      <c r="M19" s="226"/>
      <c r="N19" s="63"/>
      <c r="O19" s="63"/>
      <c r="P19" s="63"/>
    </row>
    <row r="20" spans="1:16" ht="14.25">
      <c r="A20" s="63" t="s">
        <v>789</v>
      </c>
      <c r="B20" s="83">
        <v>37824</v>
      </c>
      <c r="C20" s="83">
        <v>48775</v>
      </c>
      <c r="D20" s="62">
        <v>30000</v>
      </c>
      <c r="E20" s="62"/>
      <c r="F20" s="62">
        <v>992</v>
      </c>
      <c r="G20" s="62">
        <v>0</v>
      </c>
      <c r="H20" s="62">
        <v>29008</v>
      </c>
      <c r="I20" s="62">
        <v>52</v>
      </c>
      <c r="J20" s="62">
        <v>0</v>
      </c>
      <c r="K20" s="62">
        <v>1574.9999999999998</v>
      </c>
      <c r="L20" s="62">
        <v>1626.9999999999998</v>
      </c>
      <c r="M20" s="226"/>
      <c r="N20" s="63"/>
      <c r="O20" s="63"/>
      <c r="P20" s="63"/>
    </row>
    <row r="21" spans="1:16" ht="14.25">
      <c r="A21" s="63" t="s">
        <v>790</v>
      </c>
      <c r="B21" s="83">
        <v>38594</v>
      </c>
      <c r="C21" s="83">
        <v>49553</v>
      </c>
      <c r="D21" s="62">
        <v>60000</v>
      </c>
      <c r="E21" s="62"/>
      <c r="F21" s="62">
        <v>692</v>
      </c>
      <c r="G21" s="62">
        <v>0</v>
      </c>
      <c r="H21" s="62">
        <v>59308</v>
      </c>
      <c r="I21" s="62">
        <v>33</v>
      </c>
      <c r="J21" s="62">
        <v>0</v>
      </c>
      <c r="K21" s="62">
        <v>3390</v>
      </c>
      <c r="L21" s="62">
        <v>3423</v>
      </c>
      <c r="M21" s="226"/>
      <c r="N21" s="63"/>
      <c r="O21" s="63"/>
      <c r="P21" s="63"/>
    </row>
    <row r="22" spans="1:16" ht="14.25">
      <c r="A22" s="63" t="s">
        <v>791</v>
      </c>
      <c r="B22" s="83">
        <v>41730</v>
      </c>
      <c r="C22" s="83">
        <v>52657</v>
      </c>
      <c r="D22" s="62">
        <v>48461.538461538461</v>
      </c>
      <c r="E22" s="62"/>
      <c r="F22" s="62">
        <v>0</v>
      </c>
      <c r="G22" s="62">
        <v>0</v>
      </c>
      <c r="H22" s="62">
        <v>48461.538461538461</v>
      </c>
      <c r="I22" s="62">
        <v>0</v>
      </c>
      <c r="J22" s="62">
        <v>0</v>
      </c>
      <c r="K22" s="62">
        <v>2835</v>
      </c>
      <c r="L22" s="62">
        <v>2835</v>
      </c>
      <c r="M22" s="226"/>
      <c r="N22" s="63"/>
      <c r="O22" s="63"/>
      <c r="P22" s="63"/>
    </row>
    <row r="23" spans="1:16" ht="14.25">
      <c r="A23" s="63" t="s">
        <v>792</v>
      </c>
      <c r="B23" s="83">
        <v>41913</v>
      </c>
      <c r="C23" s="83">
        <v>52841</v>
      </c>
      <c r="D23" s="62">
        <v>32307.692307692309</v>
      </c>
      <c r="E23" s="62"/>
      <c r="F23" s="62">
        <v>0</v>
      </c>
      <c r="G23" s="62">
        <v>0</v>
      </c>
      <c r="H23" s="62">
        <v>32307.692307692309</v>
      </c>
      <c r="I23" s="62">
        <v>0</v>
      </c>
      <c r="J23" s="62">
        <v>0</v>
      </c>
      <c r="K23" s="62">
        <v>2019.230769230767</v>
      </c>
      <c r="L23" s="62">
        <v>2019.230769230767</v>
      </c>
      <c r="M23" s="226"/>
      <c r="N23" s="63"/>
      <c r="O23" s="63"/>
      <c r="P23" s="63"/>
    </row>
    <row r="24" spans="1:16" ht="14.25">
      <c r="A24" s="63" t="s">
        <v>786</v>
      </c>
      <c r="B24" s="83">
        <v>40281</v>
      </c>
      <c r="C24" s="83">
        <v>43936</v>
      </c>
      <c r="D24" s="62">
        <v>175000</v>
      </c>
      <c r="E24" s="62"/>
      <c r="F24" s="62">
        <v>772</v>
      </c>
      <c r="G24" s="62">
        <v>-883</v>
      </c>
      <c r="H24" s="62">
        <v>175111</v>
      </c>
      <c r="I24" s="62">
        <v>134</v>
      </c>
      <c r="J24" s="62">
        <v>-153</v>
      </c>
      <c r="K24" s="62">
        <v>8313</v>
      </c>
      <c r="L24" s="62">
        <v>8294</v>
      </c>
      <c r="M24" s="226"/>
      <c r="N24" s="63"/>
      <c r="O24" s="63"/>
      <c r="P24" s="63"/>
    </row>
    <row r="25" spans="1:16" ht="15">
      <c r="A25" s="63" t="s">
        <v>793</v>
      </c>
      <c r="B25" s="83">
        <v>39057</v>
      </c>
      <c r="C25" s="83">
        <v>42705</v>
      </c>
      <c r="D25" s="62">
        <v>110000</v>
      </c>
      <c r="E25" s="192"/>
      <c r="F25" s="62">
        <v>239</v>
      </c>
      <c r="G25" s="62">
        <v>1312</v>
      </c>
      <c r="H25" s="62">
        <v>108449</v>
      </c>
      <c r="I25" s="62">
        <v>99</v>
      </c>
      <c r="J25" s="62">
        <v>540</v>
      </c>
      <c r="K25" s="62">
        <v>5830</v>
      </c>
      <c r="L25" s="62">
        <v>6469</v>
      </c>
      <c r="M25" s="226"/>
      <c r="N25" s="63"/>
      <c r="O25" s="63"/>
      <c r="P25" s="63"/>
    </row>
    <row r="26" spans="1:16" ht="15">
      <c r="A26" s="63" t="s">
        <v>794</v>
      </c>
      <c r="B26" s="83">
        <v>39245</v>
      </c>
      <c r="C26" s="83">
        <v>42901</v>
      </c>
      <c r="D26" s="62">
        <v>85000</v>
      </c>
      <c r="E26" s="192"/>
      <c r="F26" s="62">
        <v>237</v>
      </c>
      <c r="G26" s="62">
        <v>-890</v>
      </c>
      <c r="H26" s="62">
        <v>85653</v>
      </c>
      <c r="I26" s="62">
        <v>80</v>
      </c>
      <c r="J26" s="62">
        <v>-303</v>
      </c>
      <c r="K26" s="62">
        <v>5015</v>
      </c>
      <c r="L26" s="62">
        <v>4792</v>
      </c>
      <c r="M26" s="226"/>
      <c r="N26" s="63"/>
      <c r="O26" s="63"/>
      <c r="P26" s="63"/>
    </row>
    <row r="27" spans="1:16" ht="14.25">
      <c r="A27" s="63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</row>
    <row r="28" spans="1:16" ht="15">
      <c r="A28" s="82" t="s">
        <v>186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</row>
    <row r="29" spans="1:16" ht="14.25">
      <c r="A29" s="63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</row>
    <row r="30" spans="1:16" ht="14.25">
      <c r="A30" s="63" t="s">
        <v>795</v>
      </c>
      <c r="B30" s="83">
        <v>41233</v>
      </c>
      <c r="C30" s="83">
        <v>52171</v>
      </c>
      <c r="D30" s="62">
        <v>13000</v>
      </c>
      <c r="E30" s="62"/>
      <c r="F30" s="62">
        <v>676</v>
      </c>
      <c r="G30" s="62">
        <v>0</v>
      </c>
      <c r="H30" s="62">
        <v>12324</v>
      </c>
      <c r="I30" s="62">
        <v>7</v>
      </c>
      <c r="J30" s="62">
        <v>0</v>
      </c>
      <c r="K30" s="62">
        <v>614</v>
      </c>
      <c r="L30" s="62">
        <v>621</v>
      </c>
      <c r="M30" s="63"/>
      <c r="N30" s="63"/>
      <c r="O30" s="63"/>
      <c r="P30" s="63"/>
    </row>
    <row r="31" spans="1:16" ht="14.25">
      <c r="A31" s="63" t="s">
        <v>796</v>
      </c>
      <c r="B31" s="83">
        <v>37525</v>
      </c>
      <c r="C31" s="83">
        <v>50284</v>
      </c>
      <c r="D31" s="62">
        <v>42000</v>
      </c>
      <c r="E31" s="62"/>
      <c r="F31" s="62">
        <v>1355</v>
      </c>
      <c r="G31" s="62">
        <v>0</v>
      </c>
      <c r="H31" s="62">
        <v>40645</v>
      </c>
      <c r="I31" s="62">
        <v>58</v>
      </c>
      <c r="J31" s="62">
        <v>0</v>
      </c>
      <c r="K31" s="62">
        <v>2205</v>
      </c>
      <c r="L31" s="62">
        <v>2263</v>
      </c>
      <c r="M31" s="63"/>
      <c r="N31" s="63"/>
      <c r="O31" s="63"/>
      <c r="P31" s="63"/>
    </row>
    <row r="32" spans="1:16" ht="14.25">
      <c r="A32" s="63" t="s">
        <v>797</v>
      </c>
      <c r="B32" s="83">
        <v>37538</v>
      </c>
      <c r="C32" s="83">
        <v>44743</v>
      </c>
      <c r="D32" s="62">
        <v>37000</v>
      </c>
      <c r="E32" s="62"/>
      <c r="F32" s="62">
        <v>514</v>
      </c>
      <c r="G32" s="62">
        <v>0</v>
      </c>
      <c r="H32" s="62">
        <v>36486</v>
      </c>
      <c r="I32" s="62">
        <v>64</v>
      </c>
      <c r="J32" s="62">
        <v>0</v>
      </c>
      <c r="K32" s="62">
        <v>2081</v>
      </c>
      <c r="L32" s="62">
        <v>2145</v>
      </c>
      <c r="M32" s="63"/>
      <c r="N32" s="63"/>
      <c r="O32" s="63"/>
      <c r="P32" s="63"/>
    </row>
    <row r="33" spans="1:16" ht="14.25">
      <c r="A33" s="63" t="s">
        <v>798</v>
      </c>
      <c r="B33" s="83">
        <v>37726</v>
      </c>
      <c r="C33" s="83">
        <v>46054</v>
      </c>
      <c r="D33" s="62">
        <v>29075</v>
      </c>
      <c r="E33" s="62"/>
      <c r="F33" s="62">
        <v>863</v>
      </c>
      <c r="G33" s="62">
        <v>0</v>
      </c>
      <c r="H33" s="62">
        <v>28212</v>
      </c>
      <c r="I33" s="62">
        <v>74</v>
      </c>
      <c r="J33" s="62">
        <v>0</v>
      </c>
      <c r="K33" s="62">
        <v>1745</v>
      </c>
      <c r="L33" s="62">
        <v>1819</v>
      </c>
      <c r="M33" s="63"/>
      <c r="N33" s="63"/>
      <c r="O33" s="63"/>
      <c r="P33" s="63"/>
    </row>
    <row r="34" spans="1:16" ht="14.25">
      <c r="A34" s="63" t="s">
        <v>187</v>
      </c>
      <c r="B34" s="83">
        <v>35612</v>
      </c>
      <c r="C34" s="83">
        <v>44743</v>
      </c>
      <c r="D34" s="62">
        <v>3930</v>
      </c>
      <c r="E34" s="62"/>
      <c r="F34" s="62">
        <v>17</v>
      </c>
      <c r="G34" s="62">
        <v>0</v>
      </c>
      <c r="H34" s="62">
        <v>3913</v>
      </c>
      <c r="I34" s="62">
        <v>2</v>
      </c>
      <c r="J34" s="62">
        <v>0</v>
      </c>
      <c r="K34" s="62">
        <v>34</v>
      </c>
      <c r="L34" s="62">
        <v>36</v>
      </c>
      <c r="M34" s="63"/>
      <c r="N34" s="63"/>
      <c r="O34" s="63"/>
      <c r="P34" s="63"/>
    </row>
    <row r="35" spans="1:16" ht="14.25">
      <c r="A35" s="63" t="s">
        <v>187</v>
      </c>
      <c r="B35" s="83">
        <v>39903</v>
      </c>
      <c r="C35" s="83">
        <v>50861</v>
      </c>
      <c r="D35" s="62">
        <v>65400</v>
      </c>
      <c r="E35" s="62"/>
      <c r="F35" s="62">
        <v>1091</v>
      </c>
      <c r="G35" s="62">
        <v>0</v>
      </c>
      <c r="H35" s="62">
        <v>64309</v>
      </c>
      <c r="I35" s="62">
        <v>44</v>
      </c>
      <c r="J35" s="62">
        <v>0</v>
      </c>
      <c r="K35" s="62">
        <v>573</v>
      </c>
      <c r="L35" s="62">
        <v>617</v>
      </c>
      <c r="M35" s="63"/>
      <c r="N35" s="63"/>
      <c r="O35" s="63"/>
      <c r="P35" s="63"/>
    </row>
    <row r="36" spans="1:16" ht="14.45" customHeight="1">
      <c r="A36" s="63" t="s">
        <v>799</v>
      </c>
      <c r="B36" s="83">
        <v>37726</v>
      </c>
      <c r="C36" s="83">
        <v>45078</v>
      </c>
      <c r="D36" s="62">
        <v>32550</v>
      </c>
      <c r="E36" s="62"/>
      <c r="F36" s="62">
        <v>671</v>
      </c>
      <c r="G36" s="62">
        <v>0</v>
      </c>
      <c r="H36" s="62">
        <v>31879</v>
      </c>
      <c r="I36" s="62">
        <v>75</v>
      </c>
      <c r="J36" s="62">
        <v>0</v>
      </c>
      <c r="K36" s="62">
        <v>505</v>
      </c>
      <c r="L36" s="62">
        <v>580</v>
      </c>
      <c r="M36" s="323"/>
      <c r="N36" s="63"/>
      <c r="O36" s="63"/>
      <c r="P36" s="63"/>
    </row>
    <row r="37" spans="1:16" ht="14.25">
      <c r="A37" s="63" t="s">
        <v>800</v>
      </c>
      <c r="B37" s="83">
        <v>39903</v>
      </c>
      <c r="C37" s="83">
        <v>50861</v>
      </c>
      <c r="D37" s="62">
        <v>65000</v>
      </c>
      <c r="E37" s="62"/>
      <c r="F37" s="62">
        <v>519</v>
      </c>
      <c r="G37" s="62">
        <v>0</v>
      </c>
      <c r="H37" s="62">
        <v>64481</v>
      </c>
      <c r="I37" s="62">
        <v>21</v>
      </c>
      <c r="J37" s="62">
        <v>0</v>
      </c>
      <c r="K37" s="62">
        <v>878</v>
      </c>
      <c r="L37" s="62">
        <v>899</v>
      </c>
      <c r="M37" s="322"/>
      <c r="N37" s="63"/>
      <c r="O37" s="63"/>
      <c r="P37" s="63"/>
    </row>
    <row r="38" spans="1:16" ht="14.25">
      <c r="A38" s="63" t="s">
        <v>989</v>
      </c>
      <c r="B38" s="83">
        <v>40332</v>
      </c>
      <c r="C38" s="83">
        <v>54575</v>
      </c>
      <c r="D38" s="62">
        <v>21000</v>
      </c>
      <c r="E38" s="62"/>
      <c r="F38" s="62">
        <v>356</v>
      </c>
      <c r="G38" s="62">
        <v>0</v>
      </c>
      <c r="H38" s="62">
        <v>20644</v>
      </c>
      <c r="I38" s="62">
        <v>14</v>
      </c>
      <c r="J38" s="62">
        <v>0</v>
      </c>
      <c r="K38" s="62">
        <v>898</v>
      </c>
      <c r="L38" s="62">
        <v>912</v>
      </c>
      <c r="M38" s="322"/>
      <c r="N38" s="63"/>
      <c r="O38" s="63"/>
      <c r="P38" s="63"/>
    </row>
    <row r="39" spans="1:16" ht="18" customHeight="1">
      <c r="A39" s="63"/>
      <c r="B39" s="83"/>
      <c r="C39" s="83"/>
      <c r="D39" s="62"/>
      <c r="E39" s="62"/>
      <c r="F39" s="62"/>
      <c r="G39" s="62"/>
      <c r="H39" s="62"/>
      <c r="I39" s="62"/>
      <c r="J39" s="62"/>
      <c r="K39" s="62"/>
      <c r="L39" s="62"/>
      <c r="M39" s="794" t="s">
        <v>1121</v>
      </c>
      <c r="N39" s="63"/>
      <c r="O39" s="63"/>
      <c r="P39" s="63"/>
    </row>
    <row r="40" spans="1:16" ht="14.25">
      <c r="A40" s="63"/>
      <c r="B40" s="83"/>
      <c r="C40" s="83"/>
      <c r="D40" s="62"/>
      <c r="E40" s="62"/>
      <c r="F40" s="62"/>
      <c r="G40" s="62"/>
      <c r="H40" s="62"/>
      <c r="I40" s="62"/>
      <c r="J40" s="62"/>
      <c r="K40" s="62"/>
      <c r="L40" s="62"/>
      <c r="M40" s="794"/>
      <c r="N40" s="63"/>
      <c r="O40" s="63"/>
      <c r="P40" s="63"/>
    </row>
    <row r="41" spans="1:16" ht="18" customHeight="1">
      <c r="A41" s="63"/>
      <c r="B41" s="83"/>
      <c r="C41" s="83"/>
      <c r="D41" s="62"/>
      <c r="E41" s="62"/>
      <c r="F41" s="62"/>
      <c r="G41" s="62"/>
      <c r="H41" s="62"/>
      <c r="I41" s="62"/>
      <c r="J41" s="62"/>
      <c r="K41" s="62"/>
      <c r="L41" s="62"/>
      <c r="M41" s="794"/>
      <c r="N41" s="63"/>
      <c r="O41" s="63"/>
      <c r="P41" s="63"/>
    </row>
    <row r="42" spans="1:16" ht="14.25">
      <c r="A42" s="63"/>
      <c r="B42" s="83"/>
      <c r="C42" s="83"/>
      <c r="D42" s="62"/>
      <c r="E42" s="62"/>
      <c r="F42" s="62"/>
      <c r="G42" s="62"/>
      <c r="H42" s="62"/>
      <c r="I42" s="62"/>
      <c r="J42" s="62"/>
      <c r="K42" s="62"/>
      <c r="L42" s="62"/>
      <c r="M42" s="794"/>
      <c r="N42" s="63"/>
      <c r="O42" s="63"/>
      <c r="P42" s="63"/>
    </row>
    <row r="43" spans="1:16" ht="14.25">
      <c r="A43" s="63"/>
      <c r="B43" s="83"/>
      <c r="C43" s="83"/>
      <c r="D43" s="62"/>
      <c r="E43" s="62"/>
      <c r="F43" s="62"/>
      <c r="G43" s="62"/>
      <c r="H43" s="62"/>
      <c r="I43" s="62"/>
      <c r="J43" s="62"/>
      <c r="K43" s="62"/>
      <c r="L43" s="62"/>
      <c r="M43" s="794"/>
      <c r="N43" s="63"/>
      <c r="O43" s="63"/>
      <c r="P43" s="63"/>
    </row>
    <row r="44" spans="1:16" ht="14.25">
      <c r="A44" s="63"/>
      <c r="B44" s="83"/>
      <c r="C44" s="83"/>
      <c r="D44" s="62"/>
      <c r="E44" s="62"/>
      <c r="F44" s="62"/>
      <c r="G44" s="62"/>
      <c r="H44" s="62"/>
      <c r="I44" s="62"/>
      <c r="J44" s="62"/>
      <c r="K44" s="62"/>
      <c r="L44" s="62"/>
      <c r="M44" s="794"/>
      <c r="N44" s="63"/>
      <c r="O44" s="63"/>
      <c r="P44" s="63"/>
    </row>
    <row r="45" spans="1:16" ht="14.25">
      <c r="A45" s="63"/>
      <c r="B45" s="83"/>
      <c r="C45" s="83"/>
      <c r="D45" s="62"/>
      <c r="E45" s="62"/>
      <c r="F45" s="62"/>
      <c r="G45" s="62"/>
      <c r="H45" s="62"/>
      <c r="I45" s="62"/>
      <c r="J45" s="62"/>
      <c r="K45" s="62"/>
      <c r="L45" s="62"/>
      <c r="M45" s="794"/>
      <c r="N45" s="63"/>
      <c r="O45" s="63"/>
      <c r="P45" s="63"/>
    </row>
    <row r="46" spans="1:16">
      <c r="M46" s="794"/>
    </row>
    <row r="47" spans="1:16">
      <c r="M47" s="794"/>
    </row>
    <row r="48" spans="1:16">
      <c r="M48" s="794"/>
    </row>
    <row r="49" spans="1:13">
      <c r="M49" s="794"/>
    </row>
    <row r="50" spans="1:13">
      <c r="M50" s="794"/>
    </row>
    <row r="51" spans="1:13">
      <c r="M51" s="794"/>
    </row>
    <row r="52" spans="1:13">
      <c r="M52" s="794"/>
    </row>
    <row r="53" spans="1:13">
      <c r="M53" s="794"/>
    </row>
    <row r="54" spans="1:13" ht="18.75" customHeight="1">
      <c r="A54" s="191"/>
      <c r="B54" s="63"/>
      <c r="C54" s="63"/>
      <c r="D54" s="63"/>
      <c r="E54" s="63"/>
      <c r="F54" s="63"/>
      <c r="G54" s="63"/>
      <c r="H54" s="63"/>
      <c r="I54" s="61"/>
      <c r="J54" s="61"/>
      <c r="K54" s="63"/>
      <c r="L54" s="63"/>
      <c r="M54" s="794"/>
    </row>
  </sheetData>
  <customSheetViews>
    <customSheetView guid="{1D55C7AE-7141-49C4-A30F-6C6392B50DCD}" scale="70" showPageBreaks="1" printArea="1" view="pageBreakPreview">
      <selection activeCell="F47" sqref="F47"/>
      <pageMargins left="0.75" right="0.5" top="1" bottom="0.5" header="0.5" footer="0.5"/>
      <pageSetup scale="65" orientation="landscape" r:id="rId1"/>
      <headerFooter alignWithMargins="0"/>
    </customSheetView>
    <customSheetView guid="{86B87C0A-EFDF-4254-88E7-074BC0E2C07B}" scale="60" showPageBreaks="1" printArea="1" view="pageBreakPreview">
      <selection activeCell="M39" sqref="M39:M55"/>
      <pageMargins left="0.75" right="0.5" top="1" bottom="0.5" header="0.5" footer="0.5"/>
      <pageSetup scale="65" orientation="landscape" r:id="rId2"/>
      <headerFooter alignWithMargins="0"/>
    </customSheetView>
    <customSheetView guid="{A7E55F00-34B3-44FD-BF1E-03333C319021}" scale="70" showPageBreaks="1" printArea="1" view="pageBreakPreview">
      <selection activeCell="F47" sqref="F47"/>
      <pageMargins left="0.75" right="0.5" top="1" bottom="0.5" header="0.5" footer="0.5"/>
      <pageSetup scale="65" orientation="landscape" r:id="rId3"/>
      <headerFooter alignWithMargins="0"/>
    </customSheetView>
  </customSheetViews>
  <mergeCells count="4">
    <mergeCell ref="M39:M54"/>
    <mergeCell ref="A2:L2"/>
    <mergeCell ref="A3:L3"/>
    <mergeCell ref="A4:L4"/>
  </mergeCells>
  <phoneticPr fontId="23" type="noConversion"/>
  <pageMargins left="0.75" right="0.5" top="1" bottom="0.5" header="0.5" footer="0.5"/>
  <pageSetup scale="65" orientation="landscape" r:id="rId4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 enableFormatConditionsCalculation="0">
    <tabColor rgb="FFFF66FF"/>
  </sheetPr>
  <dimension ref="A1:P68"/>
  <sheetViews>
    <sheetView view="pageBreakPreview" zoomScale="70" zoomScaleNormal="100" zoomScaleSheetLayoutView="70" workbookViewId="0">
      <selection activeCell="B28" sqref="B28:B40"/>
    </sheetView>
  </sheetViews>
  <sheetFormatPr defaultColWidth="8.85546875" defaultRowHeight="12.75"/>
  <cols>
    <col min="1" max="1" width="50" style="4" customWidth="1"/>
    <col min="2" max="2" width="11.140625" style="4" customWidth="1"/>
    <col min="3" max="3" width="13.7109375" style="4" bestFit="1" customWidth="1"/>
    <col min="4" max="4" width="12.42578125" style="4" customWidth="1"/>
    <col min="5" max="5" width="3.42578125" style="4" customWidth="1"/>
    <col min="6" max="6" width="17.5703125" style="4" bestFit="1" customWidth="1"/>
    <col min="7" max="7" width="13.7109375" style="4" customWidth="1"/>
    <col min="8" max="8" width="12.85546875" style="4" customWidth="1"/>
    <col min="9" max="9" width="19" style="4" customWidth="1"/>
    <col min="10" max="10" width="14" style="4" customWidth="1"/>
    <col min="11" max="11" width="8.28515625" style="4" bestFit="1" customWidth="1"/>
    <col min="12" max="12" width="14.7109375" style="4" bestFit="1" customWidth="1"/>
    <col min="13" max="13" width="24" style="4" customWidth="1"/>
    <col min="14" max="16" width="9.140625" style="4" customWidth="1"/>
    <col min="17" max="16384" width="8.85546875" style="4"/>
  </cols>
  <sheetData>
    <row r="1" spans="1:16" ht="15">
      <c r="A1" s="795" t="s">
        <v>141</v>
      </c>
      <c r="B1" s="795"/>
      <c r="C1" s="795"/>
      <c r="D1" s="795"/>
      <c r="E1" s="795"/>
      <c r="F1" s="795"/>
      <c r="G1" s="795"/>
      <c r="H1" s="795"/>
      <c r="I1" s="795"/>
      <c r="J1" s="795"/>
      <c r="K1" s="795"/>
      <c r="L1" s="795"/>
    </row>
    <row r="2" spans="1:16" ht="15">
      <c r="A2" s="796" t="s">
        <v>166</v>
      </c>
      <c r="B2" s="796"/>
      <c r="C2" s="796"/>
      <c r="D2" s="796"/>
      <c r="E2" s="796"/>
      <c r="F2" s="796"/>
      <c r="G2" s="796"/>
      <c r="H2" s="796"/>
      <c r="I2" s="796"/>
      <c r="J2" s="796"/>
      <c r="K2" s="796"/>
      <c r="L2" s="796"/>
    </row>
    <row r="3" spans="1:16" ht="15">
      <c r="A3" s="796" t="s">
        <v>783</v>
      </c>
      <c r="B3" s="796"/>
      <c r="C3" s="796"/>
      <c r="D3" s="796"/>
      <c r="E3" s="796"/>
      <c r="F3" s="796"/>
      <c r="G3" s="796"/>
      <c r="H3" s="796"/>
      <c r="I3" s="796"/>
      <c r="J3" s="796"/>
      <c r="K3" s="796"/>
      <c r="L3" s="796"/>
    </row>
    <row r="4" spans="1:16" ht="14.2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</row>
    <row r="5" spans="1:16" ht="14.25">
      <c r="A5" s="79" t="s">
        <v>7</v>
      </c>
      <c r="B5" s="79" t="s">
        <v>8</v>
      </c>
      <c r="C5" s="79" t="s">
        <v>9</v>
      </c>
      <c r="D5" s="79" t="s">
        <v>10</v>
      </c>
      <c r="E5" s="79"/>
      <c r="F5" s="79" t="s">
        <v>11</v>
      </c>
      <c r="G5" s="79" t="s">
        <v>12</v>
      </c>
      <c r="H5" s="79" t="s">
        <v>13</v>
      </c>
      <c r="I5" s="79" t="s">
        <v>142</v>
      </c>
      <c r="J5" s="79" t="s">
        <v>89</v>
      </c>
      <c r="K5" s="79" t="s">
        <v>143</v>
      </c>
      <c r="L5" s="79" t="s">
        <v>144</v>
      </c>
    </row>
    <row r="6" spans="1:16" ht="14.25">
      <c r="A6" s="78"/>
      <c r="B6" s="78"/>
      <c r="C6" s="78"/>
      <c r="D6" s="78"/>
      <c r="E6" s="78"/>
      <c r="F6" s="78" t="s">
        <v>146</v>
      </c>
      <c r="G6" s="78"/>
      <c r="H6" s="78"/>
      <c r="I6" s="78" t="s">
        <v>167</v>
      </c>
      <c r="J6" s="78"/>
      <c r="K6" s="78"/>
      <c r="L6" s="78"/>
      <c r="M6" s="63"/>
      <c r="N6" s="63"/>
      <c r="O6" s="63"/>
      <c r="P6" s="63"/>
    </row>
    <row r="7" spans="1:16" ht="14.25">
      <c r="A7" s="78"/>
      <c r="B7" s="78"/>
      <c r="C7" s="78"/>
      <c r="D7" s="78"/>
      <c r="E7" s="78"/>
      <c r="F7" s="78" t="s">
        <v>168</v>
      </c>
      <c r="G7" s="78"/>
      <c r="H7" s="78"/>
      <c r="I7" s="78" t="s">
        <v>168</v>
      </c>
      <c r="J7" s="78"/>
      <c r="K7" s="78"/>
      <c r="L7" s="78"/>
      <c r="M7" s="63"/>
      <c r="N7" s="63"/>
      <c r="O7" s="63"/>
      <c r="P7" s="63"/>
    </row>
    <row r="8" spans="1:16" ht="14.25">
      <c r="A8" s="78"/>
      <c r="B8" s="78"/>
      <c r="C8" s="78"/>
      <c r="D8" s="78"/>
      <c r="E8" s="78"/>
      <c r="F8" s="78" t="s">
        <v>169</v>
      </c>
      <c r="G8" s="78" t="s">
        <v>146</v>
      </c>
      <c r="H8" s="78" t="s">
        <v>170</v>
      </c>
      <c r="I8" s="78" t="s">
        <v>169</v>
      </c>
      <c r="J8" s="78" t="s">
        <v>171</v>
      </c>
      <c r="K8" s="78" t="s">
        <v>172</v>
      </c>
      <c r="L8" s="78" t="s">
        <v>173</v>
      </c>
      <c r="M8" s="63"/>
      <c r="N8" s="63"/>
      <c r="O8" s="63"/>
      <c r="P8" s="63"/>
    </row>
    <row r="9" spans="1:16" ht="14.25">
      <c r="A9" s="78" t="s">
        <v>174</v>
      </c>
      <c r="B9" s="78" t="s">
        <v>175</v>
      </c>
      <c r="C9" s="78" t="s">
        <v>176</v>
      </c>
      <c r="D9" s="78" t="s">
        <v>177</v>
      </c>
      <c r="E9" s="78"/>
      <c r="F9" s="78" t="s">
        <v>178</v>
      </c>
      <c r="G9" s="78" t="s">
        <v>179</v>
      </c>
      <c r="H9" s="78" t="s">
        <v>180</v>
      </c>
      <c r="I9" s="78" t="s">
        <v>178</v>
      </c>
      <c r="J9" s="78" t="s">
        <v>179</v>
      </c>
      <c r="K9" s="78" t="s">
        <v>181</v>
      </c>
      <c r="L9" s="78" t="s">
        <v>182</v>
      </c>
      <c r="M9" s="63"/>
      <c r="N9" s="63"/>
      <c r="O9" s="63"/>
      <c r="P9" s="63"/>
    </row>
    <row r="10" spans="1:16" ht="14.25">
      <c r="A10" s="190"/>
      <c r="B10" s="190"/>
      <c r="C10" s="190"/>
      <c r="D10" s="190"/>
      <c r="E10" s="190"/>
      <c r="F10" s="190" t="s">
        <v>183</v>
      </c>
      <c r="G10" s="190" t="s">
        <v>184</v>
      </c>
      <c r="H10" s="190"/>
      <c r="I10" s="190" t="s">
        <v>183</v>
      </c>
      <c r="J10" s="190" t="s">
        <v>184</v>
      </c>
      <c r="K10" s="190"/>
      <c r="L10" s="190" t="s">
        <v>185</v>
      </c>
      <c r="M10" s="63"/>
      <c r="N10" s="63"/>
      <c r="O10" s="63"/>
      <c r="P10" s="63"/>
    </row>
    <row r="11" spans="1:16" ht="14.25">
      <c r="A11" s="63"/>
      <c r="B11" s="63"/>
      <c r="C11" s="63"/>
      <c r="D11" s="63"/>
      <c r="E11" s="63"/>
      <c r="F11" s="63"/>
      <c r="G11" s="63"/>
      <c r="H11" s="63"/>
      <c r="I11" s="63"/>
      <c r="J11" s="63"/>
      <c r="K11" s="62"/>
      <c r="L11" s="63"/>
      <c r="M11" s="63"/>
      <c r="N11" s="63"/>
      <c r="O11" s="63"/>
      <c r="P11" s="63"/>
    </row>
    <row r="12" spans="1:16" ht="15">
      <c r="A12" s="82" t="s">
        <v>183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</row>
    <row r="13" spans="1:16" ht="14.25">
      <c r="A13" s="63"/>
      <c r="B13" s="63"/>
      <c r="C13" s="63" t="s">
        <v>217</v>
      </c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</row>
    <row r="14" spans="1:16" ht="14.25">
      <c r="A14" s="63" t="s">
        <v>801</v>
      </c>
      <c r="B14" s="83">
        <v>31462</v>
      </c>
      <c r="C14" s="83">
        <v>42401</v>
      </c>
      <c r="D14" s="63">
        <v>0</v>
      </c>
      <c r="E14" s="63"/>
      <c r="F14" s="84">
        <v>268</v>
      </c>
      <c r="G14" s="84">
        <v>0</v>
      </c>
      <c r="H14" s="62">
        <v>-268</v>
      </c>
      <c r="I14" s="84">
        <v>169</v>
      </c>
      <c r="J14" s="62">
        <v>0</v>
      </c>
      <c r="K14" s="63">
        <v>0</v>
      </c>
      <c r="L14" s="84">
        <v>169</v>
      </c>
      <c r="M14" s="63"/>
      <c r="N14" s="63"/>
      <c r="O14" s="63"/>
      <c r="P14" s="63"/>
    </row>
    <row r="15" spans="1:16" ht="14.25">
      <c r="A15" s="63" t="s">
        <v>802</v>
      </c>
      <c r="B15" s="83">
        <v>35065</v>
      </c>
      <c r="C15" s="83">
        <v>46023</v>
      </c>
      <c r="D15" s="63">
        <v>0</v>
      </c>
      <c r="E15" s="63"/>
      <c r="F15" s="84">
        <v>1133</v>
      </c>
      <c r="G15" s="84">
        <v>0</v>
      </c>
      <c r="H15" s="62">
        <v>-1133</v>
      </c>
      <c r="I15" s="84">
        <v>98</v>
      </c>
      <c r="J15" s="62">
        <v>0</v>
      </c>
      <c r="K15" s="63">
        <v>0</v>
      </c>
      <c r="L15" s="84">
        <v>98</v>
      </c>
      <c r="M15" s="63"/>
      <c r="N15" s="63"/>
      <c r="O15" s="63"/>
      <c r="P15" s="63"/>
    </row>
    <row r="16" spans="1:16" ht="14.25">
      <c r="A16" s="63" t="s">
        <v>803</v>
      </c>
      <c r="B16" s="83">
        <v>33576</v>
      </c>
      <c r="C16" s="83">
        <v>44531</v>
      </c>
      <c r="D16" s="63">
        <v>0</v>
      </c>
      <c r="E16" s="63"/>
      <c r="F16" s="84">
        <v>1124</v>
      </c>
      <c r="G16" s="84">
        <v>0</v>
      </c>
      <c r="H16" s="62">
        <v>-1124</v>
      </c>
      <c r="I16" s="84">
        <v>152</v>
      </c>
      <c r="J16" s="62">
        <v>0</v>
      </c>
      <c r="K16" s="63">
        <v>0</v>
      </c>
      <c r="L16" s="84">
        <v>152</v>
      </c>
      <c r="M16" s="63"/>
      <c r="N16" s="63"/>
      <c r="O16" s="63"/>
      <c r="P16" s="63"/>
    </row>
    <row r="17" spans="1:16" ht="14.25">
      <c r="A17" s="63" t="s">
        <v>804</v>
      </c>
      <c r="B17" s="83">
        <v>35612</v>
      </c>
      <c r="C17" s="83">
        <v>44743</v>
      </c>
      <c r="D17" s="63">
        <v>0</v>
      </c>
      <c r="E17" s="63"/>
      <c r="F17" s="84">
        <v>348</v>
      </c>
      <c r="G17" s="84">
        <v>0</v>
      </c>
      <c r="H17" s="62">
        <v>-348</v>
      </c>
      <c r="I17" s="84">
        <v>43</v>
      </c>
      <c r="J17" s="62">
        <v>0</v>
      </c>
      <c r="K17" s="63">
        <v>0</v>
      </c>
      <c r="L17" s="84">
        <v>43</v>
      </c>
      <c r="M17" s="63"/>
      <c r="N17" s="63"/>
      <c r="O17" s="63"/>
      <c r="P17" s="63"/>
    </row>
    <row r="18" spans="1:16" ht="14.25">
      <c r="A18" s="63" t="s">
        <v>805</v>
      </c>
      <c r="B18" s="83">
        <v>31017</v>
      </c>
      <c r="C18" s="83">
        <v>41974</v>
      </c>
      <c r="D18" s="63">
        <v>0</v>
      </c>
      <c r="E18" s="63"/>
      <c r="F18" s="84">
        <v>31</v>
      </c>
      <c r="G18" s="84">
        <v>0</v>
      </c>
      <c r="H18" s="62">
        <v>-31</v>
      </c>
      <c r="I18" s="84">
        <v>67</v>
      </c>
      <c r="J18" s="62">
        <v>0</v>
      </c>
      <c r="K18" s="63">
        <v>0</v>
      </c>
      <c r="L18" s="84">
        <v>67</v>
      </c>
      <c r="M18" s="63"/>
      <c r="N18" s="63"/>
      <c r="O18" s="63"/>
      <c r="P18" s="63"/>
    </row>
    <row r="19" spans="1:16" ht="14.25">
      <c r="A19" s="63" t="s">
        <v>806</v>
      </c>
      <c r="B19" s="83">
        <v>30529</v>
      </c>
      <c r="C19" s="83">
        <v>41487</v>
      </c>
      <c r="D19" s="63">
        <v>0</v>
      </c>
      <c r="E19" s="63"/>
      <c r="F19" s="84">
        <v>0</v>
      </c>
      <c r="G19" s="84">
        <v>0</v>
      </c>
      <c r="H19" s="62">
        <v>0</v>
      </c>
      <c r="I19" s="84">
        <v>0</v>
      </c>
      <c r="J19" s="62">
        <v>0</v>
      </c>
      <c r="K19" s="63">
        <v>0</v>
      </c>
      <c r="L19" s="84">
        <v>0</v>
      </c>
      <c r="M19" s="63"/>
      <c r="N19" s="63"/>
      <c r="O19" s="63"/>
      <c r="P19" s="63"/>
    </row>
    <row r="20" spans="1:16" ht="14.25">
      <c r="A20" s="63" t="s">
        <v>807</v>
      </c>
      <c r="B20" s="83">
        <v>30164</v>
      </c>
      <c r="C20" s="83">
        <v>41122</v>
      </c>
      <c r="D20" s="63">
        <v>0</v>
      </c>
      <c r="E20" s="63"/>
      <c r="F20" s="84">
        <v>0</v>
      </c>
      <c r="G20" s="84">
        <v>0</v>
      </c>
      <c r="H20" s="62">
        <v>0</v>
      </c>
      <c r="I20" s="84">
        <v>0</v>
      </c>
      <c r="J20" s="62">
        <v>0</v>
      </c>
      <c r="K20" s="63">
        <v>0</v>
      </c>
      <c r="L20" s="84">
        <v>0</v>
      </c>
      <c r="M20" s="223"/>
      <c r="N20" s="63"/>
      <c r="O20" s="63"/>
      <c r="P20" s="63"/>
    </row>
    <row r="21" spans="1:16" ht="14.25">
      <c r="A21" s="63" t="s">
        <v>808</v>
      </c>
      <c r="B21" s="83">
        <v>35096</v>
      </c>
      <c r="C21" s="83">
        <v>46054</v>
      </c>
      <c r="D21" s="63">
        <v>0</v>
      </c>
      <c r="E21" s="63"/>
      <c r="F21" s="84">
        <v>214</v>
      </c>
      <c r="G21" s="84">
        <v>0</v>
      </c>
      <c r="H21" s="62">
        <v>-214</v>
      </c>
      <c r="I21" s="84">
        <v>0</v>
      </c>
      <c r="J21" s="62">
        <v>0</v>
      </c>
      <c r="K21" s="63">
        <v>0</v>
      </c>
      <c r="L21" s="84">
        <v>0</v>
      </c>
      <c r="M21" s="222"/>
      <c r="N21" s="63"/>
      <c r="O21" s="63"/>
      <c r="P21" s="63"/>
    </row>
    <row r="22" spans="1:16" ht="14.25">
      <c r="A22" s="63" t="s">
        <v>809</v>
      </c>
      <c r="B22" s="83">
        <v>34274</v>
      </c>
      <c r="C22" s="83">
        <v>45231</v>
      </c>
      <c r="D22" s="63">
        <v>0</v>
      </c>
      <c r="E22" s="63"/>
      <c r="F22" s="84">
        <v>100</v>
      </c>
      <c r="G22" s="84">
        <v>0</v>
      </c>
      <c r="H22" s="62">
        <v>-100</v>
      </c>
      <c r="I22" s="84">
        <v>18</v>
      </c>
      <c r="J22" s="62">
        <v>0</v>
      </c>
      <c r="K22" s="63">
        <v>0</v>
      </c>
      <c r="L22" s="84">
        <v>18</v>
      </c>
      <c r="M22" s="222"/>
      <c r="N22" s="63"/>
      <c r="O22" s="63"/>
      <c r="P22" s="63"/>
    </row>
    <row r="23" spans="1:16" ht="14.25">
      <c r="A23" s="63" t="s">
        <v>810</v>
      </c>
      <c r="B23" s="83">
        <v>34121</v>
      </c>
      <c r="C23" s="83">
        <v>45078</v>
      </c>
      <c r="D23" s="63">
        <v>0</v>
      </c>
      <c r="E23" s="63"/>
      <c r="F23" s="84">
        <v>226</v>
      </c>
      <c r="G23" s="84">
        <v>0</v>
      </c>
      <c r="H23" s="62">
        <v>-226</v>
      </c>
      <c r="I23" s="84">
        <v>11</v>
      </c>
      <c r="J23" s="62">
        <v>0</v>
      </c>
      <c r="K23" s="63">
        <v>0</v>
      </c>
      <c r="L23" s="84">
        <v>11</v>
      </c>
      <c r="M23" s="222"/>
      <c r="N23" s="63"/>
      <c r="O23" s="63"/>
      <c r="P23" s="63"/>
    </row>
    <row r="24" spans="1:16" ht="14.25">
      <c r="A24" s="63" t="s">
        <v>811</v>
      </c>
      <c r="B24" s="83">
        <v>33664</v>
      </c>
      <c r="C24" s="83">
        <v>44621</v>
      </c>
      <c r="D24" s="63">
        <v>0</v>
      </c>
      <c r="E24" s="63"/>
      <c r="F24" s="84">
        <v>154</v>
      </c>
      <c r="G24" s="84">
        <v>0</v>
      </c>
      <c r="H24" s="62">
        <v>-154</v>
      </c>
      <c r="I24" s="84">
        <v>25</v>
      </c>
      <c r="J24" s="62">
        <v>0</v>
      </c>
      <c r="K24" s="63">
        <v>0</v>
      </c>
      <c r="L24" s="84">
        <v>25</v>
      </c>
      <c r="M24" s="222"/>
      <c r="N24" s="63"/>
      <c r="O24" s="63"/>
      <c r="P24" s="63"/>
    </row>
    <row r="25" spans="1:16" ht="14.25">
      <c r="A25" s="63" t="s">
        <v>812</v>
      </c>
      <c r="B25" s="83">
        <v>34060</v>
      </c>
      <c r="C25" s="83">
        <v>45017</v>
      </c>
      <c r="D25" s="63">
        <v>0</v>
      </c>
      <c r="E25" s="63"/>
      <c r="F25" s="84">
        <v>131</v>
      </c>
      <c r="G25" s="84">
        <v>0</v>
      </c>
      <c r="H25" s="62">
        <v>-131</v>
      </c>
      <c r="I25" s="84">
        <v>20</v>
      </c>
      <c r="J25" s="62">
        <v>0</v>
      </c>
      <c r="K25" s="63">
        <v>0</v>
      </c>
      <c r="L25" s="84">
        <v>20</v>
      </c>
      <c r="M25" s="222"/>
      <c r="N25" s="63"/>
      <c r="O25" s="63"/>
      <c r="P25" s="63"/>
    </row>
    <row r="26" spans="1:16" ht="14.25">
      <c r="A26" s="63" t="s">
        <v>813</v>
      </c>
      <c r="B26" s="83">
        <v>34561</v>
      </c>
      <c r="C26" s="83">
        <v>45536</v>
      </c>
      <c r="D26" s="63">
        <v>0</v>
      </c>
      <c r="E26" s="63"/>
      <c r="F26" s="84">
        <v>199</v>
      </c>
      <c r="G26" s="84">
        <v>0</v>
      </c>
      <c r="H26" s="62">
        <v>-199</v>
      </c>
      <c r="I26" s="84">
        <v>15</v>
      </c>
      <c r="J26" s="62">
        <v>0</v>
      </c>
      <c r="K26" s="63">
        <v>0</v>
      </c>
      <c r="L26" s="84">
        <v>15</v>
      </c>
      <c r="M26" s="222"/>
      <c r="N26" s="63"/>
      <c r="O26" s="63"/>
      <c r="P26" s="63"/>
    </row>
    <row r="27" spans="1:16" ht="14.25">
      <c r="A27" s="63" t="s">
        <v>814</v>
      </c>
      <c r="B27" s="83">
        <v>39630</v>
      </c>
      <c r="C27" s="83">
        <v>50587</v>
      </c>
      <c r="D27" s="63">
        <v>0</v>
      </c>
      <c r="E27" s="63"/>
      <c r="F27" s="84">
        <v>977</v>
      </c>
      <c r="G27" s="84">
        <v>0</v>
      </c>
      <c r="H27" s="62">
        <v>-977</v>
      </c>
      <c r="I27" s="84">
        <v>20</v>
      </c>
      <c r="J27" s="62">
        <v>0</v>
      </c>
      <c r="K27" s="63">
        <v>0</v>
      </c>
      <c r="L27" s="84">
        <v>20</v>
      </c>
      <c r="M27" s="222"/>
      <c r="N27" s="63"/>
      <c r="O27" s="63"/>
      <c r="P27" s="63"/>
    </row>
    <row r="28" spans="1:16" ht="14.25">
      <c r="A28" s="63" t="s">
        <v>815</v>
      </c>
      <c r="B28" s="83">
        <v>33329</v>
      </c>
      <c r="C28" s="83">
        <v>44287</v>
      </c>
      <c r="D28" s="63">
        <v>0</v>
      </c>
      <c r="E28" s="63"/>
      <c r="F28" s="84">
        <v>251</v>
      </c>
      <c r="G28" s="84">
        <v>0</v>
      </c>
      <c r="H28" s="62">
        <v>-251</v>
      </c>
      <c r="I28" s="84">
        <v>41</v>
      </c>
      <c r="J28" s="62">
        <v>0</v>
      </c>
      <c r="K28" s="63">
        <v>0</v>
      </c>
      <c r="L28" s="84">
        <v>41</v>
      </c>
      <c r="M28" s="222"/>
      <c r="N28" s="63"/>
      <c r="O28" s="63"/>
      <c r="P28" s="63"/>
    </row>
    <row r="29" spans="1:16" ht="14.25">
      <c r="A29" s="63" t="s">
        <v>816</v>
      </c>
      <c r="B29" s="83">
        <v>31929</v>
      </c>
      <c r="C29" s="83">
        <v>42887</v>
      </c>
      <c r="D29" s="63">
        <v>0</v>
      </c>
      <c r="E29" s="63"/>
      <c r="F29" s="84">
        <v>191</v>
      </c>
      <c r="G29" s="84">
        <v>0</v>
      </c>
      <c r="H29" s="62">
        <v>-191</v>
      </c>
      <c r="I29" s="84">
        <v>37</v>
      </c>
      <c r="J29" s="62">
        <v>0</v>
      </c>
      <c r="K29" s="63">
        <v>0</v>
      </c>
      <c r="L29" s="84">
        <v>37</v>
      </c>
      <c r="M29" s="222"/>
      <c r="N29" s="63"/>
      <c r="O29" s="63"/>
      <c r="P29" s="63"/>
    </row>
    <row r="30" spans="1:16" ht="14.25">
      <c r="A30" s="63" t="s">
        <v>817</v>
      </c>
      <c r="B30" s="83">
        <v>34578</v>
      </c>
      <c r="C30" s="83">
        <v>45536</v>
      </c>
      <c r="D30" s="63">
        <v>0</v>
      </c>
      <c r="E30" s="63"/>
      <c r="F30" s="84">
        <v>89</v>
      </c>
      <c r="G30" s="84">
        <v>0</v>
      </c>
      <c r="H30" s="62">
        <v>-89</v>
      </c>
      <c r="I30" s="84">
        <v>65</v>
      </c>
      <c r="J30" s="62">
        <v>0</v>
      </c>
      <c r="K30" s="63">
        <v>0</v>
      </c>
      <c r="L30" s="84">
        <v>65</v>
      </c>
      <c r="M30" s="222"/>
      <c r="N30" s="63"/>
      <c r="O30" s="63"/>
      <c r="P30" s="63"/>
    </row>
    <row r="31" spans="1:16" ht="14.25">
      <c r="A31" s="63" t="s">
        <v>818</v>
      </c>
      <c r="B31" s="83">
        <v>37824</v>
      </c>
      <c r="C31" s="83">
        <v>48775</v>
      </c>
      <c r="D31" s="63">
        <v>0</v>
      </c>
      <c r="E31" s="63"/>
      <c r="F31" s="84">
        <v>994</v>
      </c>
      <c r="G31" s="84">
        <v>0</v>
      </c>
      <c r="H31" s="62">
        <v>-994</v>
      </c>
      <c r="I31" s="84">
        <v>9</v>
      </c>
      <c r="J31" s="62">
        <v>0</v>
      </c>
      <c r="K31" s="63">
        <v>0</v>
      </c>
      <c r="L31" s="84">
        <v>9</v>
      </c>
      <c r="M31" s="222"/>
      <c r="N31" s="63"/>
      <c r="O31" s="63"/>
      <c r="P31" s="63"/>
    </row>
    <row r="32" spans="1:16" ht="14.25">
      <c r="A32" s="63" t="s">
        <v>819</v>
      </c>
      <c r="B32" s="83">
        <v>37706</v>
      </c>
      <c r="C32" s="83">
        <v>48670</v>
      </c>
      <c r="D32" s="63">
        <v>0</v>
      </c>
      <c r="E32" s="63"/>
      <c r="F32" s="84">
        <v>1999</v>
      </c>
      <c r="G32" s="84">
        <v>0</v>
      </c>
      <c r="H32" s="62">
        <v>-1999</v>
      </c>
      <c r="I32" s="84">
        <v>52</v>
      </c>
      <c r="J32" s="62">
        <v>0</v>
      </c>
      <c r="K32" s="63">
        <v>0</v>
      </c>
      <c r="L32" s="84">
        <v>52</v>
      </c>
      <c r="M32" s="222"/>
      <c r="N32" s="63"/>
      <c r="O32" s="63"/>
      <c r="P32" s="63"/>
    </row>
    <row r="33" spans="1:16" ht="14.25">
      <c r="A33" s="63" t="s">
        <v>820</v>
      </c>
      <c r="B33" s="83">
        <v>38090</v>
      </c>
      <c r="C33" s="83">
        <v>52688</v>
      </c>
      <c r="D33" s="63">
        <v>0</v>
      </c>
      <c r="E33" s="63"/>
      <c r="F33" s="84">
        <v>926</v>
      </c>
      <c r="G33" s="84">
        <v>0</v>
      </c>
      <c r="H33" s="62">
        <v>-926</v>
      </c>
      <c r="I33" s="84">
        <v>107</v>
      </c>
      <c r="J33" s="62">
        <v>0</v>
      </c>
      <c r="K33" s="63">
        <v>0</v>
      </c>
      <c r="L33" s="84">
        <v>107</v>
      </c>
      <c r="M33" s="222"/>
      <c r="N33" s="63"/>
      <c r="O33" s="63"/>
      <c r="P33" s="63"/>
    </row>
    <row r="34" spans="1:16" ht="14.25">
      <c r="A34" s="63" t="s">
        <v>821</v>
      </c>
      <c r="B34" s="83">
        <v>37788</v>
      </c>
      <c r="C34" s="83">
        <v>48837</v>
      </c>
      <c r="D34" s="63">
        <v>0</v>
      </c>
      <c r="E34" s="63"/>
      <c r="F34" s="84">
        <v>1380</v>
      </c>
      <c r="G34" s="84">
        <v>0</v>
      </c>
      <c r="H34" s="62">
        <v>-1380</v>
      </c>
      <c r="I34" s="84">
        <v>31</v>
      </c>
      <c r="J34" s="62">
        <v>0</v>
      </c>
      <c r="K34" s="63">
        <v>0</v>
      </c>
      <c r="L34" s="84">
        <v>31</v>
      </c>
      <c r="M34" s="222"/>
      <c r="N34" s="63"/>
      <c r="O34" s="63"/>
      <c r="P34" s="63"/>
    </row>
    <row r="35" spans="1:16" ht="14.25">
      <c r="A35" s="63" t="s">
        <v>822</v>
      </c>
      <c r="B35" s="83">
        <v>37286</v>
      </c>
      <c r="C35" s="83">
        <v>40938</v>
      </c>
      <c r="D35" s="63">
        <v>0</v>
      </c>
      <c r="E35" s="63"/>
      <c r="F35" s="84">
        <v>0</v>
      </c>
      <c r="G35" s="84">
        <v>0</v>
      </c>
      <c r="H35" s="62">
        <v>0</v>
      </c>
      <c r="I35" s="84">
        <v>72</v>
      </c>
      <c r="J35" s="62">
        <v>0</v>
      </c>
      <c r="K35" s="63">
        <v>0</v>
      </c>
      <c r="L35" s="84">
        <v>72</v>
      </c>
      <c r="M35" s="222"/>
      <c r="N35" s="63"/>
      <c r="O35" s="63"/>
      <c r="P35" s="63"/>
    </row>
    <row r="36" spans="1:16" ht="14.25">
      <c r="A36" s="63" t="s">
        <v>823</v>
      </c>
      <c r="B36" s="83">
        <v>37182</v>
      </c>
      <c r="C36" s="83">
        <v>42643</v>
      </c>
      <c r="D36" s="63">
        <v>0</v>
      </c>
      <c r="E36" s="63"/>
      <c r="F36" s="84">
        <v>282</v>
      </c>
      <c r="G36" s="84">
        <v>0</v>
      </c>
      <c r="H36" s="62">
        <v>-282</v>
      </c>
      <c r="I36" s="84">
        <v>0</v>
      </c>
      <c r="J36" s="62">
        <v>0</v>
      </c>
      <c r="K36" s="63">
        <v>0</v>
      </c>
      <c r="L36" s="84">
        <v>0</v>
      </c>
      <c r="M36" s="222"/>
      <c r="N36" s="63"/>
      <c r="O36" s="63"/>
      <c r="P36" s="63"/>
    </row>
    <row r="37" spans="1:16" ht="14.25">
      <c r="A37" s="63" t="s">
        <v>824</v>
      </c>
      <c r="B37" s="83">
        <v>35643</v>
      </c>
      <c r="C37" s="83">
        <v>50221</v>
      </c>
      <c r="D37" s="63">
        <v>0</v>
      </c>
      <c r="E37" s="63"/>
      <c r="F37" s="84">
        <v>426</v>
      </c>
      <c r="G37" s="84">
        <v>0</v>
      </c>
      <c r="H37" s="62">
        <v>-426</v>
      </c>
      <c r="I37" s="84">
        <v>125</v>
      </c>
      <c r="J37" s="62">
        <v>0</v>
      </c>
      <c r="K37" s="63">
        <v>0</v>
      </c>
      <c r="L37" s="84">
        <v>125</v>
      </c>
      <c r="M37" s="63"/>
      <c r="N37" s="63"/>
      <c r="O37" s="63"/>
      <c r="P37" s="63"/>
    </row>
    <row r="38" spans="1:16" ht="14.25">
      <c r="A38" s="63" t="s">
        <v>825</v>
      </c>
      <c r="B38" s="83">
        <v>35815</v>
      </c>
      <c r="C38" s="83">
        <v>50405</v>
      </c>
      <c r="D38" s="63">
        <v>0</v>
      </c>
      <c r="E38" s="63"/>
      <c r="F38" s="84">
        <v>926</v>
      </c>
      <c r="G38" s="84">
        <v>0</v>
      </c>
      <c r="H38" s="62">
        <v>-926</v>
      </c>
      <c r="I38" s="84">
        <v>19</v>
      </c>
      <c r="J38" s="62">
        <v>0</v>
      </c>
      <c r="K38" s="63">
        <v>0</v>
      </c>
      <c r="L38" s="84">
        <v>19</v>
      </c>
      <c r="M38" s="63"/>
      <c r="N38" s="63"/>
      <c r="O38" s="63"/>
      <c r="P38" s="63"/>
    </row>
    <row r="39" spans="1:16" ht="14.25">
      <c r="A39" s="63" t="s">
        <v>826</v>
      </c>
      <c r="B39" s="83">
        <v>35461</v>
      </c>
      <c r="C39" s="83">
        <v>50040</v>
      </c>
      <c r="D39" s="63">
        <v>0</v>
      </c>
      <c r="E39" s="63"/>
      <c r="F39" s="84">
        <v>830</v>
      </c>
      <c r="G39" s="84">
        <v>0</v>
      </c>
      <c r="H39" s="62">
        <v>-830</v>
      </c>
      <c r="I39" s="84">
        <v>40</v>
      </c>
      <c r="J39" s="62">
        <v>0</v>
      </c>
      <c r="K39" s="63">
        <v>0</v>
      </c>
      <c r="L39" s="84">
        <v>40</v>
      </c>
      <c r="M39" s="63"/>
      <c r="N39" s="63"/>
      <c r="O39" s="63"/>
      <c r="P39" s="63"/>
    </row>
    <row r="40" spans="1:16" ht="14.25">
      <c r="A40" s="63" t="s">
        <v>827</v>
      </c>
      <c r="B40" s="83">
        <v>37603</v>
      </c>
      <c r="C40" s="83">
        <v>52200</v>
      </c>
      <c r="D40" s="63">
        <v>0</v>
      </c>
      <c r="E40" s="63"/>
      <c r="F40" s="84">
        <v>414</v>
      </c>
      <c r="G40" s="84">
        <v>0</v>
      </c>
      <c r="H40" s="62">
        <v>-414</v>
      </c>
      <c r="I40" s="84">
        <v>35</v>
      </c>
      <c r="J40" s="62">
        <v>0</v>
      </c>
      <c r="K40" s="63">
        <v>0</v>
      </c>
      <c r="L40" s="84">
        <v>35</v>
      </c>
      <c r="M40" s="223"/>
      <c r="N40" s="63"/>
      <c r="O40" s="63"/>
      <c r="P40" s="63"/>
    </row>
    <row r="41" spans="1:16" ht="14.25">
      <c r="A41" s="63" t="s">
        <v>1014</v>
      </c>
      <c r="B41" s="83">
        <v>37211</v>
      </c>
      <c r="C41" s="83">
        <v>51774</v>
      </c>
      <c r="D41" s="63">
        <v>0</v>
      </c>
      <c r="E41" s="63"/>
      <c r="F41" s="84">
        <v>774</v>
      </c>
      <c r="G41" s="84">
        <v>0</v>
      </c>
      <c r="H41" s="62">
        <v>-774</v>
      </c>
      <c r="I41" s="84">
        <v>29</v>
      </c>
      <c r="J41" s="62">
        <v>0</v>
      </c>
      <c r="K41" s="63">
        <v>0</v>
      </c>
      <c r="L41" s="84">
        <v>29</v>
      </c>
      <c r="M41" s="222"/>
      <c r="N41" s="63"/>
      <c r="O41" s="63"/>
      <c r="P41" s="63"/>
    </row>
    <row r="42" spans="1:16" ht="14.25">
      <c r="A42" s="63" t="s">
        <v>828</v>
      </c>
      <c r="B42" s="83">
        <v>39608</v>
      </c>
      <c r="C42" s="83">
        <v>40725</v>
      </c>
      <c r="D42" s="63">
        <v>0</v>
      </c>
      <c r="E42" s="63"/>
      <c r="F42" s="84">
        <v>0</v>
      </c>
      <c r="G42" s="85">
        <v>1963</v>
      </c>
      <c r="H42" s="62">
        <v>-1963</v>
      </c>
      <c r="I42" s="84">
        <v>15</v>
      </c>
      <c r="J42" s="84">
        <v>522</v>
      </c>
      <c r="K42" s="63">
        <v>0</v>
      </c>
      <c r="L42" s="84">
        <v>537</v>
      </c>
      <c r="M42" s="222"/>
      <c r="N42" s="63"/>
      <c r="O42" s="63"/>
      <c r="P42" s="63"/>
    </row>
    <row r="43" spans="1:16" ht="14.25">
      <c r="A43" s="63" t="s">
        <v>188</v>
      </c>
      <c r="B43" s="63"/>
      <c r="C43" s="63"/>
      <c r="D43" s="86">
        <v>1312416.5384615385</v>
      </c>
      <c r="E43" s="86"/>
      <c r="F43" s="86">
        <v>29059</v>
      </c>
      <c r="G43" s="86">
        <v>1502</v>
      </c>
      <c r="H43" s="86">
        <v>1281855.5384615385</v>
      </c>
      <c r="I43" s="86">
        <v>2379</v>
      </c>
      <c r="J43" s="86">
        <v>606</v>
      </c>
      <c r="K43" s="86">
        <v>60613.153846153844</v>
      </c>
      <c r="L43" s="86">
        <v>63598.153846153844</v>
      </c>
      <c r="M43" s="222"/>
      <c r="N43" s="63"/>
      <c r="O43" s="63"/>
      <c r="P43" s="63"/>
    </row>
    <row r="44" spans="1:16" ht="14.25">
      <c r="A44" s="63"/>
      <c r="B44" s="63"/>
      <c r="C44" s="63"/>
      <c r="D44" s="63"/>
      <c r="E44" s="63"/>
      <c r="F44" s="84"/>
      <c r="G44" s="84"/>
      <c r="H44" s="87"/>
      <c r="I44" s="84"/>
      <c r="J44" s="84"/>
      <c r="K44" s="63"/>
      <c r="L44" s="84"/>
      <c r="M44" s="222"/>
      <c r="N44" s="63"/>
      <c r="O44" s="63"/>
      <c r="P44" s="63"/>
    </row>
    <row r="45" spans="1:16" ht="15.75" customHeight="1" thickBot="1">
      <c r="A45" s="63" t="s">
        <v>189</v>
      </c>
      <c r="B45" s="63"/>
      <c r="C45" s="63"/>
      <c r="D45" s="63"/>
      <c r="E45" s="63"/>
      <c r="F45" s="84"/>
      <c r="G45" s="84"/>
      <c r="H45" s="87"/>
      <c r="I45" s="84"/>
      <c r="J45" s="84"/>
      <c r="K45" s="63"/>
      <c r="L45" s="88">
        <v>4.9614135086144949E-2</v>
      </c>
      <c r="M45" s="797" t="s">
        <v>1122</v>
      </c>
      <c r="N45" s="63"/>
      <c r="O45" s="63"/>
      <c r="P45" s="63"/>
    </row>
    <row r="46" spans="1:16" ht="15" thickTop="1">
      <c r="A46" s="63"/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797"/>
      <c r="N46" s="63"/>
      <c r="O46" s="63"/>
      <c r="P46" s="63"/>
    </row>
    <row r="47" spans="1:16" ht="14.25">
      <c r="A47" s="63" t="s">
        <v>190</v>
      </c>
      <c r="B47" s="63"/>
      <c r="C47" s="63"/>
      <c r="D47" s="89">
        <v>103347</v>
      </c>
      <c r="E47" s="89"/>
      <c r="F47" s="63">
        <v>0</v>
      </c>
      <c r="G47" s="63">
        <v>0</v>
      </c>
      <c r="H47" s="89">
        <v>103347</v>
      </c>
      <c r="I47" s="63">
        <v>0</v>
      </c>
      <c r="J47" s="63">
        <v>0</v>
      </c>
      <c r="K47" s="89">
        <v>5127.22</v>
      </c>
      <c r="L47" s="89">
        <v>5127.22</v>
      </c>
      <c r="M47" s="797"/>
      <c r="N47" s="63"/>
      <c r="O47" s="63"/>
      <c r="P47" s="63"/>
    </row>
    <row r="48" spans="1:16" ht="14.25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797"/>
      <c r="N48" s="63"/>
      <c r="O48" s="63"/>
      <c r="P48" s="63"/>
    </row>
    <row r="49" spans="1:16" ht="15" thickBot="1">
      <c r="A49" s="63" t="s">
        <v>191</v>
      </c>
      <c r="B49" s="63"/>
      <c r="C49" s="63"/>
      <c r="D49" s="90">
        <v>1209069.5384615385</v>
      </c>
      <c r="E49" s="90"/>
      <c r="F49" s="90">
        <v>29059</v>
      </c>
      <c r="G49" s="90">
        <v>1502</v>
      </c>
      <c r="H49" s="90">
        <v>1178508.5384615385</v>
      </c>
      <c r="I49" s="90">
        <v>2379</v>
      </c>
      <c r="J49" s="90">
        <v>606</v>
      </c>
      <c r="K49" s="90">
        <v>55485.78</v>
      </c>
      <c r="L49" s="90">
        <v>58470.78</v>
      </c>
      <c r="M49" s="797"/>
      <c r="N49" s="63"/>
      <c r="O49" s="63"/>
      <c r="P49" s="63"/>
    </row>
    <row r="50" spans="1:16" ht="15" thickTop="1">
      <c r="A50" s="63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797"/>
      <c r="N50" s="63"/>
      <c r="O50" s="63"/>
      <c r="P50" s="63"/>
    </row>
    <row r="51" spans="1:16" ht="15.75" thickBot="1">
      <c r="A51" s="63" t="s">
        <v>192</v>
      </c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88">
        <v>4.96142184E-2</v>
      </c>
      <c r="M51" s="797"/>
      <c r="N51" s="63"/>
      <c r="O51" s="63"/>
      <c r="P51" s="63"/>
    </row>
    <row r="52" spans="1:16" ht="15" thickTop="1">
      <c r="A52" s="63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797"/>
      <c r="N52" s="63"/>
      <c r="O52" s="63"/>
      <c r="P52" s="63"/>
    </row>
    <row r="53" spans="1:16">
      <c r="M53" s="797"/>
    </row>
    <row r="54" spans="1:16" ht="16.5">
      <c r="A54" s="69"/>
      <c r="M54" s="797"/>
    </row>
    <row r="55" spans="1:16">
      <c r="M55" s="797"/>
    </row>
    <row r="56" spans="1:16">
      <c r="M56" s="797"/>
    </row>
    <row r="57" spans="1:16">
      <c r="M57" s="797"/>
    </row>
    <row r="58" spans="1:16">
      <c r="M58" s="797"/>
    </row>
    <row r="59" spans="1:16">
      <c r="M59" s="797"/>
    </row>
    <row r="60" spans="1:16">
      <c r="M60" s="797"/>
    </row>
    <row r="61" spans="1:16">
      <c r="M61" s="797"/>
    </row>
    <row r="62" spans="1:16">
      <c r="M62" s="222"/>
    </row>
    <row r="63" spans="1:16">
      <c r="M63" s="222"/>
    </row>
    <row r="64" spans="1:16">
      <c r="M64" s="222"/>
    </row>
    <row r="65" spans="13:13">
      <c r="M65" s="222"/>
    </row>
    <row r="66" spans="13:13">
      <c r="M66" s="222"/>
    </row>
    <row r="67" spans="13:13">
      <c r="M67" s="222"/>
    </row>
    <row r="68" spans="13:13">
      <c r="M68" s="222"/>
    </row>
  </sheetData>
  <customSheetViews>
    <customSheetView guid="{1D55C7AE-7141-49C4-A30F-6C6392B50DCD}" scale="70" showPageBreaks="1" printArea="1" view="pageBreakPreview">
      <selection activeCell="G52" sqref="G52"/>
      <rowBreaks count="1" manualBreakCount="1">
        <brk id="68" max="13" man="1"/>
      </rowBreaks>
      <pageMargins left="0.75" right="0.5" top="1" bottom="0.5" header="0.5" footer="0.5"/>
      <pageSetup scale="60" orientation="landscape" r:id="rId1"/>
      <headerFooter alignWithMargins="0"/>
    </customSheetView>
    <customSheetView guid="{86B87C0A-EFDF-4254-88E7-074BC0E2C07B}" scale="70" showPageBreaks="1" printArea="1" view="pageBreakPreview" topLeftCell="A10">
      <selection activeCell="D44" sqref="D44"/>
      <rowBreaks count="1" manualBreakCount="1">
        <brk id="66" max="13" man="1"/>
      </rowBreaks>
      <pageMargins left="0.75" right="0.5" top="1" bottom="0.5" header="0.5" footer="0.5"/>
      <pageSetup scale="60" orientation="landscape" r:id="rId2"/>
      <headerFooter alignWithMargins="0"/>
    </customSheetView>
    <customSheetView guid="{A7E55F00-34B3-44FD-BF1E-03333C319021}" scale="70" showPageBreaks="1" printArea="1" view="pageBreakPreview" topLeftCell="A25">
      <selection activeCell="G62" sqref="G62"/>
      <rowBreaks count="1" manualBreakCount="1">
        <brk id="68" max="13" man="1"/>
      </rowBreaks>
      <pageMargins left="0.75" right="0.5" top="1" bottom="0.5" header="0.5" footer="0.5"/>
      <pageSetup scale="60" orientation="landscape" r:id="rId3"/>
      <headerFooter alignWithMargins="0"/>
    </customSheetView>
  </customSheetViews>
  <mergeCells count="4">
    <mergeCell ref="M45:M61"/>
    <mergeCell ref="A1:L1"/>
    <mergeCell ref="A2:L2"/>
    <mergeCell ref="A3:L3"/>
  </mergeCells>
  <phoneticPr fontId="23" type="noConversion"/>
  <pageMargins left="0.75" right="0.5" top="1" bottom="0.5" header="0.5" footer="0.5"/>
  <pageSetup scale="58" orientation="landscape" r:id="rId4"/>
  <headerFooter alignWithMargins="0"/>
  <rowBreaks count="1" manualBreakCount="1">
    <brk id="66" max="1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rgb="FF92D050"/>
  </sheetPr>
  <dimension ref="A1:N66"/>
  <sheetViews>
    <sheetView view="pageBreakPreview" zoomScale="60" zoomScaleNormal="100" zoomScaleSheetLayoutView="70" workbookViewId="0">
      <selection activeCell="B28" sqref="B28:B40"/>
    </sheetView>
  </sheetViews>
  <sheetFormatPr defaultColWidth="21" defaultRowHeight="15"/>
  <cols>
    <col min="1" max="1" width="3.7109375" style="91" customWidth="1"/>
    <col min="2" max="2" width="17.7109375" style="91" customWidth="1"/>
    <col min="3" max="3" width="17.140625" style="91" customWidth="1"/>
    <col min="4" max="4" width="18" style="91" customWidth="1"/>
    <col min="5" max="5" width="19.28515625" style="91" customWidth="1"/>
    <col min="6" max="6" width="19" style="91" customWidth="1"/>
    <col min="7" max="7" width="21.85546875" style="91" customWidth="1"/>
    <col min="8" max="8" width="18.7109375" style="91" customWidth="1"/>
    <col min="9" max="9" width="19.85546875" style="91" customWidth="1"/>
    <col min="10" max="10" width="16.7109375" style="91" customWidth="1"/>
    <col min="11" max="11" width="28.140625" style="97" customWidth="1"/>
    <col min="12" max="12" width="19.5703125" style="97" customWidth="1"/>
    <col min="13" max="13" width="14.28515625" style="97" customWidth="1"/>
    <col min="14" max="14" width="21" style="97"/>
    <col min="15" max="16384" width="21" style="91"/>
  </cols>
  <sheetData>
    <row r="1" spans="1:13" ht="16.899999999999999" customHeight="1">
      <c r="A1" s="93"/>
      <c r="B1" s="93"/>
      <c r="C1" s="93"/>
      <c r="E1" s="93"/>
      <c r="F1" s="93"/>
      <c r="G1" s="93"/>
      <c r="H1" s="93"/>
      <c r="I1" s="120"/>
      <c r="J1" s="93"/>
      <c r="L1" s="92"/>
      <c r="M1" s="92"/>
    </row>
    <row r="2" spans="1:13" ht="23.45" customHeight="1">
      <c r="A2" s="799" t="s">
        <v>141</v>
      </c>
      <c r="B2" s="799"/>
      <c r="C2" s="799"/>
      <c r="D2" s="799"/>
      <c r="E2" s="799"/>
      <c r="F2" s="799"/>
      <c r="G2" s="799"/>
      <c r="H2" s="799"/>
      <c r="I2" s="799"/>
      <c r="J2" s="799"/>
      <c r="K2" s="227"/>
      <c r="L2" s="227"/>
      <c r="M2" s="227"/>
    </row>
    <row r="3" spans="1:13" ht="23.45" customHeight="1">
      <c r="A3" s="800" t="s">
        <v>542</v>
      </c>
      <c r="B3" s="800"/>
      <c r="C3" s="800"/>
      <c r="D3" s="800"/>
      <c r="E3" s="800"/>
      <c r="F3" s="800"/>
      <c r="G3" s="800"/>
      <c r="H3" s="800"/>
      <c r="I3" s="800"/>
      <c r="J3" s="800"/>
      <c r="K3" s="227"/>
      <c r="L3" s="227"/>
      <c r="M3" s="227"/>
    </row>
    <row r="4" spans="1:13" ht="23.45" customHeight="1">
      <c r="A4" s="800" t="s">
        <v>783</v>
      </c>
      <c r="B4" s="800"/>
      <c r="C4" s="800"/>
      <c r="D4" s="800"/>
      <c r="E4" s="800"/>
      <c r="F4" s="800"/>
      <c r="G4" s="800"/>
      <c r="H4" s="800"/>
      <c r="I4" s="800"/>
      <c r="J4" s="800"/>
      <c r="K4" s="227"/>
      <c r="L4" s="227"/>
      <c r="M4" s="227"/>
    </row>
    <row r="5" spans="1:13" ht="23.45" customHeight="1">
      <c r="A5" s="195"/>
      <c r="B5" s="195"/>
      <c r="C5" s="195"/>
      <c r="D5" s="198"/>
      <c r="E5" s="195"/>
      <c r="F5" s="195"/>
      <c r="G5" s="195"/>
      <c r="H5" s="195"/>
      <c r="I5" s="195"/>
      <c r="J5" s="195"/>
      <c r="K5" s="227"/>
      <c r="L5" s="227"/>
      <c r="M5" s="227"/>
    </row>
    <row r="6" spans="1:13" ht="23.45" customHeight="1">
      <c r="A6" s="199"/>
      <c r="B6" s="199"/>
      <c r="C6" s="199"/>
      <c r="D6" s="199"/>
      <c r="E6" s="199"/>
      <c r="F6" s="199"/>
      <c r="G6" s="199"/>
      <c r="H6" s="199"/>
      <c r="I6" s="199"/>
      <c r="J6" s="199"/>
      <c r="K6" s="216"/>
      <c r="L6" s="216"/>
      <c r="M6" s="216"/>
    </row>
    <row r="7" spans="1:13" ht="23.45" customHeight="1">
      <c r="A7" s="201"/>
      <c r="B7" s="201"/>
      <c r="C7" s="532" t="s">
        <v>7</v>
      </c>
      <c r="D7" s="532" t="s">
        <v>8</v>
      </c>
      <c r="E7" s="532" t="s">
        <v>9</v>
      </c>
      <c r="F7" s="532" t="s">
        <v>10</v>
      </c>
      <c r="G7" s="532" t="s">
        <v>11</v>
      </c>
      <c r="H7" s="532" t="s">
        <v>12</v>
      </c>
      <c r="I7" s="532" t="s">
        <v>13</v>
      </c>
      <c r="J7" s="532" t="s">
        <v>142</v>
      </c>
      <c r="K7" s="217"/>
      <c r="L7" s="217"/>
      <c r="M7" s="217"/>
    </row>
    <row r="8" spans="1:13" ht="23.45" customHeight="1">
      <c r="A8" s="195"/>
      <c r="B8" s="195"/>
      <c r="C8" s="195"/>
      <c r="D8" s="195"/>
      <c r="E8" s="197" t="s">
        <v>193</v>
      </c>
      <c r="F8" s="195"/>
      <c r="G8" s="197"/>
      <c r="H8" s="197"/>
      <c r="I8" s="197" t="s">
        <v>152</v>
      </c>
      <c r="J8" s="197"/>
      <c r="K8" s="217"/>
      <c r="L8" s="217"/>
      <c r="M8" s="217"/>
    </row>
    <row r="9" spans="1:13" ht="23.45" customHeight="1">
      <c r="A9" s="195"/>
      <c r="B9" s="195"/>
      <c r="D9" s="195"/>
      <c r="E9" s="197" t="s">
        <v>195</v>
      </c>
      <c r="F9" s="197" t="s">
        <v>177</v>
      </c>
      <c r="G9" s="197"/>
      <c r="H9" s="197" t="s">
        <v>170</v>
      </c>
      <c r="I9" s="197" t="s">
        <v>159</v>
      </c>
      <c r="J9" s="197" t="s">
        <v>438</v>
      </c>
      <c r="K9" s="217"/>
      <c r="L9" s="217"/>
      <c r="M9" s="217"/>
    </row>
    <row r="10" spans="1:13" ht="23.45" customHeight="1">
      <c r="A10" s="197"/>
      <c r="B10" s="195"/>
      <c r="C10" s="197" t="s">
        <v>194</v>
      </c>
      <c r="D10" s="197" t="s">
        <v>174</v>
      </c>
      <c r="E10" s="197" t="s">
        <v>197</v>
      </c>
      <c r="F10" s="197" t="s">
        <v>54</v>
      </c>
      <c r="G10" s="197" t="s">
        <v>198</v>
      </c>
      <c r="H10" s="197" t="s">
        <v>199</v>
      </c>
      <c r="I10" s="197" t="s">
        <v>200</v>
      </c>
      <c r="J10" s="197" t="s">
        <v>439</v>
      </c>
      <c r="K10" s="217"/>
      <c r="L10" s="217"/>
      <c r="M10" s="217"/>
    </row>
    <row r="11" spans="1:13" ht="23.45" customHeight="1">
      <c r="A11" s="202"/>
      <c r="B11" s="202" t="s">
        <v>174</v>
      </c>
      <c r="C11" s="202" t="s">
        <v>196</v>
      </c>
      <c r="D11" s="202" t="s">
        <v>202</v>
      </c>
      <c r="E11" s="202" t="s">
        <v>203</v>
      </c>
      <c r="F11" s="202" t="s">
        <v>204</v>
      </c>
      <c r="G11" s="202" t="s">
        <v>67</v>
      </c>
      <c r="H11" s="200" t="s">
        <v>413</v>
      </c>
      <c r="I11" s="200" t="s">
        <v>205</v>
      </c>
      <c r="J11" s="200" t="s">
        <v>414</v>
      </c>
      <c r="K11" s="217"/>
      <c r="L11" s="217"/>
      <c r="M11" s="217"/>
    </row>
    <row r="12" spans="1:13" ht="23.45" customHeight="1">
      <c r="A12" s="195"/>
      <c r="B12" s="195"/>
      <c r="C12" s="195"/>
      <c r="D12" s="195"/>
      <c r="E12" s="195"/>
      <c r="F12" s="195"/>
      <c r="G12" s="195"/>
      <c r="H12" s="195"/>
      <c r="I12" s="195"/>
      <c r="J12" s="195"/>
      <c r="K12" s="217"/>
      <c r="L12" s="217"/>
      <c r="M12" s="217"/>
    </row>
    <row r="13" spans="1:13" ht="23.45" customHeight="1">
      <c r="A13" s="203" t="s">
        <v>206</v>
      </c>
      <c r="B13" s="195"/>
      <c r="C13" s="195"/>
      <c r="D13" s="197"/>
      <c r="E13" s="195"/>
      <c r="F13" s="195"/>
      <c r="G13" s="195"/>
      <c r="H13" s="195"/>
      <c r="I13" s="195"/>
      <c r="J13" s="195"/>
      <c r="K13" s="217"/>
      <c r="L13" s="217"/>
      <c r="M13" s="217"/>
    </row>
    <row r="14" spans="1:13" ht="23.45" customHeight="1">
      <c r="A14" s="196"/>
      <c r="B14" s="204">
        <v>0.06</v>
      </c>
      <c r="C14" s="204">
        <v>0.06</v>
      </c>
      <c r="D14" s="196" t="s">
        <v>207</v>
      </c>
      <c r="E14" s="205" t="s">
        <v>208</v>
      </c>
      <c r="F14" s="212">
        <v>55000</v>
      </c>
      <c r="G14" s="212">
        <v>1114</v>
      </c>
      <c r="H14" s="212">
        <v>53886</v>
      </c>
      <c r="I14" s="212">
        <v>3300</v>
      </c>
      <c r="J14" s="206">
        <v>6.1199999999999997E-2</v>
      </c>
      <c r="K14" s="217"/>
      <c r="L14" s="217"/>
      <c r="M14" s="217"/>
    </row>
    <row r="15" spans="1:13" ht="23.45" customHeight="1">
      <c r="A15" s="196"/>
      <c r="B15" s="204">
        <v>6.4500000000000002E-2</v>
      </c>
      <c r="C15" s="204">
        <v>6.4500000000000002E-2</v>
      </c>
      <c r="D15" s="196" t="s">
        <v>209</v>
      </c>
      <c r="E15" s="205" t="s">
        <v>210</v>
      </c>
      <c r="F15" s="212">
        <v>45000</v>
      </c>
      <c r="G15" s="212">
        <v>888</v>
      </c>
      <c r="H15" s="212">
        <v>44112</v>
      </c>
      <c r="I15" s="212">
        <v>2902.5</v>
      </c>
      <c r="J15" s="206">
        <v>6.5799999999999997E-2</v>
      </c>
      <c r="K15" s="217"/>
      <c r="L15" s="217"/>
      <c r="M15" s="217"/>
    </row>
    <row r="16" spans="1:13" ht="23.45" customHeight="1">
      <c r="A16" s="196"/>
      <c r="B16" s="204">
        <v>5.3600000000000002E-2</v>
      </c>
      <c r="C16" s="204">
        <v>5.3600000000000002E-2</v>
      </c>
      <c r="D16" s="196" t="s">
        <v>835</v>
      </c>
      <c r="E16" s="205"/>
      <c r="F16" s="238">
        <v>50000</v>
      </c>
      <c r="G16" s="238">
        <v>0</v>
      </c>
      <c r="H16" s="213">
        <v>50000</v>
      </c>
      <c r="I16" s="238">
        <v>2680</v>
      </c>
      <c r="J16" s="207">
        <v>5.3600000000000002E-2</v>
      </c>
      <c r="K16" s="217"/>
      <c r="L16" s="217"/>
      <c r="M16" s="217"/>
    </row>
    <row r="17" spans="1:14" ht="23.45" customHeight="1">
      <c r="A17" s="196"/>
      <c r="B17" s="204"/>
      <c r="C17" s="204"/>
      <c r="D17" s="196"/>
      <c r="E17" s="205"/>
      <c r="F17" s="212"/>
      <c r="G17" s="212"/>
      <c r="H17" s="212"/>
      <c r="I17" s="212"/>
      <c r="J17" s="206"/>
      <c r="K17" s="223"/>
      <c r="L17" s="223"/>
      <c r="M17" s="223"/>
    </row>
    <row r="18" spans="1:14" ht="23.45" customHeight="1">
      <c r="A18" s="208" t="s">
        <v>211</v>
      </c>
      <c r="B18" s="209"/>
      <c r="C18" s="209"/>
      <c r="D18" s="195"/>
      <c r="E18" s="195"/>
      <c r="F18" s="212">
        <v>150000</v>
      </c>
      <c r="G18" s="239">
        <v>2002</v>
      </c>
      <c r="H18" s="214">
        <v>147998</v>
      </c>
      <c r="I18" s="214">
        <v>8882.5</v>
      </c>
      <c r="J18" s="240">
        <v>0.06</v>
      </c>
      <c r="K18" s="223"/>
      <c r="L18" s="223"/>
      <c r="M18" s="223"/>
    </row>
    <row r="19" spans="1:14" ht="23.45" customHeight="1">
      <c r="A19" s="210"/>
      <c r="B19" s="209"/>
      <c r="C19" s="209"/>
      <c r="D19" s="195"/>
      <c r="E19" s="195"/>
      <c r="F19" s="212"/>
      <c r="G19" s="214"/>
      <c r="H19" s="214"/>
      <c r="I19" s="214"/>
      <c r="J19" s="227"/>
      <c r="K19" s="223"/>
      <c r="L19" s="223"/>
      <c r="M19" s="223"/>
      <c r="N19" s="228"/>
    </row>
    <row r="20" spans="1:14" ht="23.45" customHeight="1">
      <c r="A20" s="208" t="s">
        <v>190</v>
      </c>
      <c r="B20" s="209"/>
      <c r="C20" s="209"/>
      <c r="D20" s="195"/>
      <c r="E20" s="195"/>
      <c r="F20" s="241">
        <v>11941</v>
      </c>
      <c r="G20" s="212"/>
      <c r="H20" s="238">
        <v>11941</v>
      </c>
      <c r="I20" s="241">
        <v>716</v>
      </c>
      <c r="J20" s="195"/>
      <c r="K20" s="223"/>
      <c r="L20" s="223"/>
      <c r="M20" s="223"/>
      <c r="N20" s="228"/>
    </row>
    <row r="21" spans="1:14" ht="23.45" customHeight="1">
      <c r="A21" s="210"/>
      <c r="B21" s="209"/>
      <c r="C21" s="209"/>
      <c r="D21" s="195"/>
      <c r="E21" s="195"/>
      <c r="F21" s="212"/>
      <c r="G21" s="212"/>
      <c r="H21" s="212"/>
      <c r="I21" s="212"/>
      <c r="J21" s="195"/>
      <c r="K21" s="223"/>
      <c r="L21" s="223"/>
      <c r="M21" s="223"/>
      <c r="N21" s="228"/>
    </row>
    <row r="22" spans="1:14" ht="23.45" customHeight="1" thickBot="1">
      <c r="A22" s="208" t="s">
        <v>212</v>
      </c>
      <c r="B22" s="209"/>
      <c r="C22" s="209"/>
      <c r="D22" s="195"/>
      <c r="E22" s="195"/>
      <c r="F22" s="311">
        <v>138059</v>
      </c>
      <c r="G22" s="214"/>
      <c r="H22" s="311">
        <v>136057</v>
      </c>
      <c r="I22" s="311">
        <v>8166.5</v>
      </c>
      <c r="J22" s="242">
        <v>0.06</v>
      </c>
      <c r="K22" s="223"/>
      <c r="L22" s="223"/>
      <c r="M22" s="223"/>
      <c r="N22" s="228"/>
    </row>
    <row r="23" spans="1:14" ht="23.45" customHeight="1" thickTop="1">
      <c r="A23" s="210"/>
      <c r="B23" s="209"/>
      <c r="C23" s="209"/>
      <c r="D23" s="195"/>
      <c r="E23" s="195"/>
      <c r="F23" s="195"/>
      <c r="G23" s="195"/>
      <c r="H23" s="195"/>
      <c r="I23" s="195"/>
      <c r="J23" s="215"/>
      <c r="K23" s="223"/>
      <c r="L23" s="223"/>
      <c r="M23" s="223"/>
    </row>
    <row r="24" spans="1:14" ht="23.45" customHeight="1">
      <c r="A24" s="210"/>
      <c r="B24" s="209"/>
      <c r="C24" s="209"/>
      <c r="D24" s="195"/>
      <c r="E24" s="195"/>
      <c r="F24" s="195"/>
      <c r="G24" s="195"/>
      <c r="H24" s="195"/>
      <c r="I24" s="195"/>
      <c r="J24" s="195"/>
      <c r="K24" s="223"/>
      <c r="L24" s="223"/>
      <c r="M24" s="223"/>
    </row>
    <row r="25" spans="1:14" ht="23.45" customHeight="1">
      <c r="A25" s="197"/>
      <c r="B25" s="211" t="s">
        <v>213</v>
      </c>
      <c r="C25" s="211"/>
      <c r="D25" s="195"/>
      <c r="E25" s="195"/>
      <c r="F25" s="195"/>
      <c r="G25" s="195"/>
      <c r="H25" s="195"/>
      <c r="I25" s="195"/>
      <c r="J25" s="195"/>
      <c r="K25" s="223"/>
      <c r="L25" s="223"/>
      <c r="M25" s="223"/>
    </row>
    <row r="26" spans="1:14" ht="23.45" customHeight="1">
      <c r="A26" s="197"/>
      <c r="B26" s="211" t="s">
        <v>214</v>
      </c>
      <c r="C26" s="211"/>
      <c r="D26" s="195"/>
      <c r="E26" s="195"/>
      <c r="F26" s="195"/>
      <c r="G26" s="195"/>
      <c r="H26" s="195"/>
      <c r="I26" s="195"/>
      <c r="J26" s="195"/>
      <c r="K26" s="798" t="s">
        <v>1123</v>
      </c>
      <c r="L26" s="223"/>
      <c r="M26" s="223"/>
    </row>
    <row r="27" spans="1:14" ht="23.45" customHeight="1">
      <c r="A27" s="197"/>
      <c r="B27" s="209"/>
      <c r="C27" s="209"/>
      <c r="D27" s="195"/>
      <c r="E27" s="195"/>
      <c r="F27" s="195"/>
      <c r="G27" s="195"/>
      <c r="H27" s="195"/>
      <c r="I27" s="195"/>
      <c r="J27" s="195"/>
      <c r="K27" s="798"/>
      <c r="L27" s="223"/>
      <c r="M27" s="223"/>
    </row>
    <row r="28" spans="1:14" ht="23.45" customHeight="1">
      <c r="A28" s="197"/>
      <c r="B28" s="211" t="s">
        <v>215</v>
      </c>
      <c r="C28" s="211"/>
      <c r="D28" s="195"/>
      <c r="E28" s="195"/>
      <c r="F28" s="195"/>
      <c r="G28" s="195"/>
      <c r="H28" s="195"/>
      <c r="I28" s="195"/>
      <c r="J28" s="195"/>
      <c r="K28" s="798"/>
      <c r="L28" s="223"/>
      <c r="M28" s="223"/>
    </row>
    <row r="29" spans="1:14" ht="23.45" customHeight="1">
      <c r="A29" s="197"/>
      <c r="B29" s="211" t="s">
        <v>216</v>
      </c>
      <c r="C29" s="211"/>
      <c r="D29" s="195"/>
      <c r="E29" s="195"/>
      <c r="F29" s="195"/>
      <c r="G29" s="195"/>
      <c r="H29" s="195"/>
      <c r="I29" s="195"/>
      <c r="J29" s="195"/>
      <c r="K29" s="798"/>
      <c r="L29" s="223"/>
      <c r="M29" s="223"/>
    </row>
    <row r="30" spans="1:14" ht="23.45" customHeight="1">
      <c r="A30" s="94"/>
      <c r="B30" s="95"/>
      <c r="C30" s="95"/>
      <c r="D30" s="93"/>
      <c r="E30" s="93"/>
      <c r="F30" s="93"/>
      <c r="G30" s="93"/>
      <c r="H30" s="93"/>
      <c r="I30" s="93" t="s">
        <v>217</v>
      </c>
      <c r="J30" s="93"/>
      <c r="K30" s="798"/>
      <c r="L30" s="223"/>
      <c r="M30" s="223"/>
    </row>
    <row r="31" spans="1:14" ht="23.45" customHeight="1">
      <c r="A31" s="94"/>
      <c r="B31" s="95"/>
      <c r="C31" s="95"/>
      <c r="D31" s="93"/>
      <c r="E31" s="93"/>
      <c r="F31" s="93"/>
      <c r="G31" s="93"/>
      <c r="H31" s="93"/>
      <c r="I31" s="93"/>
      <c r="J31" s="93"/>
      <c r="K31" s="798"/>
      <c r="L31" s="223"/>
      <c r="M31" s="223"/>
    </row>
    <row r="32" spans="1:14" ht="23.45" customHeight="1">
      <c r="A32" s="94"/>
      <c r="B32" s="95"/>
      <c r="C32" s="95"/>
      <c r="D32" s="93"/>
      <c r="E32" s="93"/>
      <c r="F32" s="93"/>
      <c r="G32" s="93"/>
      <c r="H32" s="93"/>
      <c r="I32" s="93"/>
      <c r="J32" s="93"/>
      <c r="K32" s="798"/>
      <c r="L32" s="223"/>
      <c r="M32" s="223"/>
    </row>
    <row r="33" spans="1:14" ht="23.45" customHeight="1">
      <c r="A33" s="94"/>
      <c r="B33" s="95"/>
      <c r="C33" s="95"/>
      <c r="D33" s="93"/>
      <c r="E33" s="93"/>
      <c r="F33" s="93"/>
      <c r="G33" s="93"/>
      <c r="H33" s="93"/>
      <c r="I33" s="93"/>
      <c r="J33" s="93"/>
      <c r="K33" s="798"/>
      <c r="L33" s="223"/>
      <c r="M33" s="223"/>
    </row>
    <row r="34" spans="1:14" ht="23.45" customHeight="1">
      <c r="A34" s="94"/>
      <c r="B34" s="95"/>
      <c r="C34" s="95"/>
      <c r="D34" s="93"/>
      <c r="E34" s="93"/>
      <c r="F34" s="93"/>
      <c r="G34" s="93"/>
      <c r="H34" s="93"/>
      <c r="I34" s="93"/>
      <c r="J34" s="93"/>
      <c r="K34" s="798"/>
      <c r="L34" s="223"/>
      <c r="M34" s="223"/>
    </row>
    <row r="35" spans="1:14" ht="23.45" customHeight="1">
      <c r="A35" s="94"/>
      <c r="B35" s="69"/>
      <c r="C35" s="95"/>
      <c r="D35" s="93"/>
      <c r="E35" s="93"/>
      <c r="F35" s="93"/>
      <c r="G35" s="93"/>
      <c r="H35" s="93"/>
      <c r="I35" s="93"/>
      <c r="J35" s="93"/>
      <c r="K35" s="798"/>
      <c r="L35" s="223"/>
      <c r="M35" s="223"/>
      <c r="N35" s="230"/>
    </row>
    <row r="36" spans="1:14" ht="23.45" customHeight="1">
      <c r="A36" s="94"/>
      <c r="B36" s="95"/>
      <c r="C36" s="95"/>
      <c r="D36" s="93"/>
      <c r="E36" s="93"/>
      <c r="F36" s="93"/>
      <c r="G36" s="93"/>
      <c r="H36" s="93"/>
      <c r="I36" s="93"/>
      <c r="J36" s="93"/>
      <c r="K36" s="798"/>
      <c r="L36" s="229"/>
      <c r="M36" s="230"/>
      <c r="N36" s="230"/>
    </row>
    <row r="37" spans="1:14" ht="23.45" customHeight="1">
      <c r="A37" s="94"/>
      <c r="B37" s="95"/>
      <c r="C37" s="95"/>
      <c r="D37" s="93"/>
      <c r="E37" s="93"/>
      <c r="F37" s="93"/>
      <c r="G37" s="93"/>
      <c r="H37" s="93"/>
      <c r="I37" s="93"/>
      <c r="J37" s="93"/>
      <c r="K37" s="798"/>
      <c r="L37" s="229"/>
      <c r="M37" s="230"/>
      <c r="N37" s="230"/>
    </row>
    <row r="38" spans="1:14" ht="23.45" customHeight="1">
      <c r="A38" s="93"/>
      <c r="B38" s="93"/>
      <c r="C38" s="93"/>
      <c r="D38" s="93"/>
      <c r="E38" s="92"/>
      <c r="F38" s="92"/>
      <c r="G38" s="92"/>
      <c r="H38" s="92"/>
      <c r="I38" s="92"/>
      <c r="J38" s="92"/>
      <c r="K38" s="798"/>
      <c r="L38" s="229"/>
      <c r="M38" s="230"/>
      <c r="N38" s="230"/>
    </row>
    <row r="39" spans="1:14" ht="21" customHeight="1">
      <c r="A39" s="93"/>
      <c r="B39" s="93"/>
      <c r="C39" s="93"/>
      <c r="D39" s="93"/>
      <c r="E39" s="92"/>
      <c r="F39" s="92"/>
      <c r="G39" s="92"/>
      <c r="H39" s="92"/>
      <c r="I39" s="92"/>
      <c r="J39" s="92"/>
      <c r="K39" s="798"/>
      <c r="L39" s="229"/>
      <c r="M39" s="230"/>
      <c r="N39" s="230"/>
    </row>
    <row r="40" spans="1:14">
      <c r="A40" s="93"/>
      <c r="B40" s="93"/>
      <c r="C40" s="93"/>
      <c r="D40" s="93"/>
      <c r="E40" s="92"/>
      <c r="F40" s="92"/>
      <c r="G40" s="92"/>
      <c r="H40" s="92"/>
      <c r="I40" s="92"/>
      <c r="J40" s="92"/>
      <c r="K40" s="798"/>
      <c r="L40" s="229"/>
      <c r="M40" s="230"/>
      <c r="N40" s="230"/>
    </row>
    <row r="41" spans="1:14">
      <c r="A41" s="93"/>
      <c r="B41" s="93"/>
      <c r="C41" s="93"/>
      <c r="D41" s="93"/>
      <c r="E41" s="93"/>
      <c r="F41" s="93"/>
      <c r="G41" s="93"/>
      <c r="H41" s="93"/>
      <c r="I41" s="93"/>
      <c r="J41" s="93"/>
      <c r="K41" s="798"/>
      <c r="L41" s="231"/>
      <c r="M41" s="230"/>
      <c r="N41" s="230"/>
    </row>
    <row r="42" spans="1:14">
      <c r="A42" s="93"/>
      <c r="B42" s="93"/>
      <c r="C42" s="93"/>
      <c r="D42" s="93"/>
      <c r="E42" s="93"/>
      <c r="F42" s="93"/>
      <c r="G42" s="93"/>
      <c r="H42" s="93"/>
      <c r="I42" s="93"/>
      <c r="J42" s="93"/>
      <c r="K42" s="798"/>
      <c r="L42" s="231"/>
      <c r="M42" s="92"/>
    </row>
    <row r="43" spans="1:14">
      <c r="A43" s="92"/>
      <c r="B43" s="92"/>
      <c r="C43" s="92"/>
      <c r="D43" s="92"/>
      <c r="E43" s="92"/>
      <c r="F43" s="92"/>
      <c r="G43" s="92"/>
      <c r="H43" s="92"/>
      <c r="I43" s="92"/>
      <c r="J43" s="96"/>
      <c r="K43" s="798"/>
      <c r="L43" s="232"/>
      <c r="M43" s="92"/>
    </row>
    <row r="44" spans="1:14">
      <c r="K44" s="798"/>
    </row>
    <row r="64" spans="1:10">
      <c r="A64" s="97"/>
      <c r="B64" s="97"/>
      <c r="C64" s="97"/>
      <c r="D64" s="97"/>
      <c r="E64" s="97"/>
      <c r="F64" s="97"/>
      <c r="G64" s="97"/>
      <c r="H64" s="97"/>
      <c r="I64" s="97"/>
      <c r="J64" s="97"/>
    </row>
    <row r="66" spans="1:1">
      <c r="A66" s="98"/>
    </row>
  </sheetData>
  <customSheetViews>
    <customSheetView guid="{1D55C7AE-7141-49C4-A30F-6C6392B50DCD}" scale="70" showPageBreaks="1" printArea="1" view="pageBreakPreview">
      <selection activeCell="P11" sqref="P11"/>
      <pageMargins left="0.75" right="0.5" top="1" bottom="0.5" header="0.5" footer="0.5"/>
      <pageSetup scale="60" orientation="landscape" r:id="rId1"/>
      <headerFooter alignWithMargins="0"/>
    </customSheetView>
    <customSheetView guid="{86B87C0A-EFDF-4254-88E7-074BC0E2C07B}" scale="60" showPageBreaks="1" printArea="1" view="pageBreakPreview" topLeftCell="A5">
      <selection activeCell="G15" sqref="G15"/>
      <pageMargins left="0.75" right="0.5" top="1" bottom="0.5" header="0.5" footer="0.5"/>
      <pageSetup scale="61" orientation="landscape" r:id="rId2"/>
      <headerFooter alignWithMargins="0"/>
    </customSheetView>
    <customSheetView guid="{A7E55F00-34B3-44FD-BF1E-03333C319021}" scale="70" showPageBreaks="1" printArea="1" view="pageBreakPreview" topLeftCell="A13">
      <selection activeCell="P11" sqref="P11"/>
      <pageMargins left="0.75" right="0.5" top="1" bottom="0.5" header="0.5" footer="0.5"/>
      <pageSetup scale="60" orientation="landscape" r:id="rId3"/>
      <headerFooter alignWithMargins="0"/>
    </customSheetView>
  </customSheetViews>
  <mergeCells count="4">
    <mergeCell ref="K26:K44"/>
    <mergeCell ref="A2:J2"/>
    <mergeCell ref="A3:J3"/>
    <mergeCell ref="A4:J4"/>
  </mergeCells>
  <phoneticPr fontId="23" type="noConversion"/>
  <pageMargins left="0.75" right="0.5" top="1" bottom="0.5" header="0" footer="0"/>
  <pageSetup scale="60" orientation="landscape" r:id="rId4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rgb="FF00B050"/>
    <pageSetUpPr fitToPage="1"/>
  </sheetPr>
  <dimension ref="A1:J34"/>
  <sheetViews>
    <sheetView zoomScale="70" workbookViewId="0">
      <selection activeCell="L35" sqref="L35"/>
    </sheetView>
  </sheetViews>
  <sheetFormatPr defaultRowHeight="12.75"/>
  <cols>
    <col min="1" max="1" width="16.5703125" customWidth="1"/>
    <col min="7" max="7" width="17" customWidth="1"/>
    <col min="8" max="8" width="4" customWidth="1"/>
    <col min="9" max="9" width="11.140625" customWidth="1"/>
    <col min="10" max="10" width="2.42578125" customWidth="1"/>
    <col min="11" max="11" width="14.140625" bestFit="1" customWidth="1"/>
  </cols>
  <sheetData>
    <row r="1" spans="1:10" ht="16.5">
      <c r="A1" s="120"/>
      <c r="B1" s="120"/>
      <c r="C1" s="120"/>
      <c r="D1" s="120"/>
      <c r="F1" s="120" t="s">
        <v>2</v>
      </c>
      <c r="H1" s="10"/>
    </row>
    <row r="2" spans="1:10" ht="16.5">
      <c r="A2" s="120"/>
      <c r="B2" s="120"/>
      <c r="C2" s="120"/>
      <c r="D2" s="120"/>
      <c r="F2" s="120" t="s">
        <v>1118</v>
      </c>
      <c r="H2" s="140"/>
    </row>
    <row r="3" spans="1:10" ht="16.5">
      <c r="A3" s="120"/>
      <c r="B3" s="120"/>
      <c r="C3" s="120"/>
      <c r="D3" s="120"/>
      <c r="F3" s="120" t="s">
        <v>3</v>
      </c>
      <c r="H3" s="140"/>
    </row>
    <row r="4" spans="1:10" ht="16.5">
      <c r="A4" s="120"/>
      <c r="B4" s="120"/>
      <c r="C4" s="120"/>
      <c r="D4" s="120"/>
      <c r="F4" s="120" t="s">
        <v>1104</v>
      </c>
      <c r="H4" s="140"/>
    </row>
    <row r="5" spans="1:10" ht="16.5">
      <c r="A5" s="120"/>
      <c r="B5" s="120"/>
      <c r="C5" s="120"/>
      <c r="D5" s="120"/>
      <c r="F5" s="120" t="s">
        <v>563</v>
      </c>
      <c r="H5" s="140"/>
    </row>
    <row r="6" spans="1:10" ht="16.5">
      <c r="A6" s="120"/>
      <c r="B6" s="120"/>
      <c r="C6" s="120"/>
      <c r="D6" s="120"/>
      <c r="F6" s="120" t="s">
        <v>565</v>
      </c>
      <c r="H6" s="140"/>
    </row>
    <row r="7" spans="1:10" ht="16.5">
      <c r="A7" s="120"/>
      <c r="B7" s="120"/>
      <c r="C7" s="120"/>
      <c r="D7" s="120"/>
      <c r="E7" s="120"/>
      <c r="F7" s="120" t="s">
        <v>248</v>
      </c>
      <c r="G7" s="120"/>
      <c r="H7" s="140"/>
    </row>
    <row r="8" spans="1:10" ht="16.5">
      <c r="A8" s="120"/>
      <c r="B8" s="120"/>
      <c r="C8" s="120"/>
      <c r="D8" s="120"/>
      <c r="E8" s="120"/>
      <c r="F8" s="120"/>
      <c r="G8" s="120"/>
      <c r="H8" s="140"/>
    </row>
    <row r="9" spans="1:10" ht="16.5">
      <c r="A9" s="120"/>
      <c r="B9" s="120"/>
      <c r="C9" s="120"/>
      <c r="D9" s="120"/>
      <c r="E9" s="120"/>
      <c r="F9" s="120"/>
      <c r="G9" s="120"/>
      <c r="H9" s="140"/>
    </row>
    <row r="10" spans="1:10" ht="18">
      <c r="A10" s="802" t="s">
        <v>5</v>
      </c>
      <c r="B10" s="802"/>
      <c r="C10" s="802"/>
      <c r="D10" s="802"/>
      <c r="E10" s="802"/>
      <c r="F10" s="802"/>
      <c r="G10" s="802"/>
      <c r="H10" s="802"/>
      <c r="I10" s="802"/>
      <c r="J10" s="802"/>
    </row>
    <row r="11" spans="1:10" ht="16.5">
      <c r="A11" s="803" t="s">
        <v>242</v>
      </c>
      <c r="B11" s="803"/>
      <c r="C11" s="803"/>
      <c r="D11" s="803"/>
      <c r="E11" s="803"/>
      <c r="F11" s="803"/>
      <c r="G11" s="803"/>
      <c r="H11" s="803"/>
      <c r="I11" s="803"/>
      <c r="J11" s="803"/>
    </row>
    <row r="12" spans="1:10" ht="16.5">
      <c r="A12" s="803" t="s">
        <v>243</v>
      </c>
      <c r="B12" s="803"/>
      <c r="C12" s="803"/>
      <c r="D12" s="803"/>
      <c r="E12" s="803"/>
      <c r="F12" s="803"/>
      <c r="G12" s="803"/>
      <c r="H12" s="803"/>
      <c r="I12" s="803"/>
      <c r="J12" s="803"/>
    </row>
    <row r="13" spans="1:10" ht="16.5">
      <c r="A13" s="801" t="s">
        <v>863</v>
      </c>
      <c r="B13" s="801"/>
      <c r="C13" s="801"/>
      <c r="D13" s="801"/>
      <c r="E13" s="801"/>
      <c r="F13" s="801"/>
      <c r="G13" s="801"/>
      <c r="H13" s="801"/>
      <c r="I13" s="801"/>
      <c r="J13" s="801"/>
    </row>
    <row r="14" spans="1:10" ht="16.5">
      <c r="A14" s="801" t="s">
        <v>6</v>
      </c>
      <c r="B14" s="801"/>
      <c r="C14" s="801"/>
      <c r="D14" s="801"/>
      <c r="E14" s="801"/>
      <c r="F14" s="801"/>
      <c r="G14" s="801"/>
      <c r="H14" s="801"/>
      <c r="I14" s="801"/>
      <c r="J14" s="801"/>
    </row>
    <row r="15" spans="1:10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0">
      <c r="A16" s="4"/>
      <c r="B16" s="4"/>
      <c r="C16" s="4"/>
      <c r="D16" s="4"/>
      <c r="E16" s="4"/>
      <c r="F16" s="4"/>
      <c r="G16" s="172" t="s">
        <v>219</v>
      </c>
      <c r="H16" s="4"/>
      <c r="I16" s="5"/>
      <c r="J16" s="4"/>
    </row>
    <row r="17" spans="1:10">
      <c r="A17" s="4"/>
      <c r="B17" s="4"/>
      <c r="C17" s="4"/>
      <c r="D17" s="4"/>
      <c r="E17" s="4"/>
      <c r="F17" s="4"/>
      <c r="G17" s="99" t="s">
        <v>400</v>
      </c>
      <c r="H17" s="135"/>
      <c r="I17" s="99" t="s">
        <v>54</v>
      </c>
      <c r="J17" s="4"/>
    </row>
    <row r="18" spans="1:10">
      <c r="A18" s="4"/>
      <c r="B18" s="4"/>
      <c r="C18" s="4"/>
      <c r="D18" s="4"/>
      <c r="E18" s="4"/>
      <c r="F18" s="4"/>
      <c r="G18" s="5"/>
      <c r="H18" s="4"/>
      <c r="I18" s="4"/>
      <c r="J18" s="4"/>
    </row>
    <row r="19" spans="1:10">
      <c r="A19" s="4" t="s">
        <v>244</v>
      </c>
      <c r="B19" s="4"/>
      <c r="C19" s="4"/>
      <c r="D19" s="4"/>
      <c r="E19" s="4"/>
      <c r="F19" s="4"/>
      <c r="G19" s="540">
        <v>12</v>
      </c>
      <c r="H19" s="4"/>
      <c r="I19" s="173">
        <v>76359</v>
      </c>
      <c r="J19" s="4"/>
    </row>
    <row r="20" spans="1:10">
      <c r="A20" s="4"/>
      <c r="B20" s="4"/>
      <c r="C20" s="4"/>
      <c r="D20" s="4"/>
      <c r="E20" s="4"/>
      <c r="F20" s="4"/>
      <c r="G20" s="540"/>
      <c r="H20" s="4"/>
      <c r="I20" s="4"/>
      <c r="J20" s="4"/>
    </row>
    <row r="21" spans="1:10">
      <c r="A21" s="4" t="s">
        <v>425</v>
      </c>
      <c r="B21" s="4"/>
      <c r="C21" s="4"/>
      <c r="D21" s="4"/>
      <c r="E21" s="4"/>
      <c r="F21" s="4"/>
      <c r="G21" s="540">
        <v>10</v>
      </c>
      <c r="H21" s="4"/>
      <c r="I21" s="566">
        <v>1883901</v>
      </c>
      <c r="J21" s="4"/>
    </row>
    <row r="22" spans="1:10">
      <c r="A22" s="4"/>
      <c r="B22" s="4"/>
      <c r="C22" s="4"/>
      <c r="D22" s="4"/>
      <c r="E22" s="4"/>
      <c r="F22" s="4"/>
      <c r="G22" s="540"/>
      <c r="H22" s="4"/>
      <c r="I22" s="7"/>
      <c r="J22" s="4"/>
    </row>
    <row r="23" spans="1:10">
      <c r="A23" s="19" t="s">
        <v>1009</v>
      </c>
      <c r="B23" s="4"/>
      <c r="C23" s="4"/>
      <c r="D23" s="4"/>
      <c r="E23" s="4"/>
      <c r="F23" s="4"/>
      <c r="G23" s="540"/>
      <c r="H23" s="4"/>
      <c r="I23" s="567">
        <v>4.05</v>
      </c>
      <c r="J23" s="4"/>
    </row>
    <row r="24" spans="1:10">
      <c r="A24" s="4"/>
      <c r="B24" s="4"/>
      <c r="C24" s="4"/>
      <c r="D24" s="4"/>
      <c r="E24" s="4"/>
      <c r="F24" s="4"/>
      <c r="G24" s="540"/>
      <c r="H24" s="4"/>
      <c r="I24" s="7"/>
      <c r="J24" s="4"/>
    </row>
    <row r="25" spans="1:10">
      <c r="A25" s="135" t="s">
        <v>984</v>
      </c>
      <c r="B25" s="135"/>
      <c r="C25" s="135"/>
      <c r="D25" s="135"/>
      <c r="E25" s="135"/>
      <c r="F25" s="135"/>
      <c r="G25" s="540">
        <v>21</v>
      </c>
      <c r="H25" s="135"/>
      <c r="I25" s="568">
        <v>2.1</v>
      </c>
      <c r="J25" s="135"/>
    </row>
    <row r="26" spans="1:10">
      <c r="A26" s="135"/>
      <c r="B26" s="135"/>
      <c r="C26" s="135"/>
      <c r="D26" s="135"/>
      <c r="E26" s="135"/>
      <c r="F26" s="135"/>
      <c r="G26" s="172"/>
      <c r="H26" s="135"/>
      <c r="I26" s="173"/>
      <c r="J26" s="135"/>
    </row>
    <row r="27" spans="1:10">
      <c r="A27" s="135" t="s">
        <v>245</v>
      </c>
      <c r="B27" s="135"/>
      <c r="C27" s="135"/>
      <c r="D27" s="135"/>
      <c r="E27" s="135"/>
      <c r="F27" s="135"/>
      <c r="G27" s="172"/>
      <c r="H27" s="135"/>
      <c r="I27" s="569">
        <v>1.9499999999999997</v>
      </c>
      <c r="J27" s="135"/>
    </row>
    <row r="28" spans="1:10">
      <c r="A28" s="135"/>
      <c r="B28" s="135"/>
      <c r="C28" s="135"/>
      <c r="D28" s="135"/>
      <c r="E28" s="135"/>
      <c r="F28" s="135"/>
      <c r="G28" s="172"/>
      <c r="H28" s="135"/>
      <c r="I28" s="173"/>
      <c r="J28" s="135"/>
    </row>
    <row r="29" spans="1:10">
      <c r="A29" s="135" t="s">
        <v>426</v>
      </c>
      <c r="B29" s="135"/>
      <c r="C29" s="135"/>
      <c r="D29" s="135"/>
      <c r="E29" s="135"/>
      <c r="F29" s="135"/>
      <c r="G29" s="540">
        <v>21</v>
      </c>
      <c r="H29" s="135"/>
      <c r="I29" s="568">
        <v>37.96</v>
      </c>
      <c r="J29" s="135"/>
    </row>
    <row r="30" spans="1:10">
      <c r="A30" s="135"/>
      <c r="B30" s="135"/>
      <c r="C30" s="135"/>
      <c r="D30" s="135"/>
      <c r="E30" s="135"/>
      <c r="F30" s="135"/>
      <c r="G30" s="172"/>
      <c r="H30" s="135"/>
      <c r="I30" s="173"/>
      <c r="J30" s="135"/>
    </row>
    <row r="31" spans="1:10" ht="13.5" thickBot="1">
      <c r="A31" s="135" t="s">
        <v>246</v>
      </c>
      <c r="B31" s="135"/>
      <c r="C31" s="135"/>
      <c r="D31" s="135"/>
      <c r="E31" s="135"/>
      <c r="F31" s="135"/>
      <c r="G31" s="172"/>
      <c r="H31" s="135"/>
      <c r="I31" s="570">
        <v>5.1400000000000001E-2</v>
      </c>
      <c r="J31" s="174"/>
    </row>
    <row r="32" spans="1:10" ht="13.5" thickTop="1">
      <c r="A32" s="4"/>
      <c r="B32" s="4"/>
      <c r="C32" s="4"/>
      <c r="D32" s="4"/>
      <c r="E32" s="4"/>
      <c r="F32" s="4"/>
      <c r="G32" s="5"/>
      <c r="H32" s="4"/>
      <c r="I32" s="7"/>
      <c r="J32" s="4"/>
    </row>
    <row r="34" spans="1:1">
      <c r="A34" s="141"/>
    </row>
  </sheetData>
  <customSheetViews>
    <customSheetView guid="{1D55C7AE-7141-49C4-A30F-6C6392B50DCD}" scale="70" fitToPage="1">
      <selection activeCell="K3" sqref="K3"/>
      <pageMargins left="1" right="0.5" top="0.5" bottom="0.75" header="0.5" footer="0.5"/>
      <pageSetup scale="94" orientation="portrait" r:id="rId1"/>
      <headerFooter alignWithMargins="0"/>
    </customSheetView>
    <customSheetView guid="{86B87C0A-EFDF-4254-88E7-074BC0E2C07B}" scale="70" fitToPage="1">
      <selection activeCell="B1" sqref="B1"/>
      <pageMargins left="1" right="0.5" top="0.5" bottom="0.75" header="0.5" footer="0.5"/>
      <pageSetup scale="94" orientation="portrait" r:id="rId2"/>
      <headerFooter alignWithMargins="0"/>
    </customSheetView>
    <customSheetView guid="{A7E55F00-34B3-44FD-BF1E-03333C319021}" scale="70" fitToPage="1">
      <selection activeCell="K3" sqref="K3"/>
      <pageMargins left="1" right="0.5" top="0.5" bottom="0.75" header="0.5" footer="0.5"/>
      <pageSetup scale="94" orientation="portrait" r:id="rId3"/>
      <headerFooter alignWithMargins="0"/>
    </customSheetView>
  </customSheetViews>
  <mergeCells count="5">
    <mergeCell ref="A14:J14"/>
    <mergeCell ref="A10:J10"/>
    <mergeCell ref="A11:J11"/>
    <mergeCell ref="A12:J12"/>
    <mergeCell ref="A13:J13"/>
  </mergeCells>
  <phoneticPr fontId="23" type="noConversion"/>
  <pageMargins left="0.75" right="0.5" top="1" bottom="0.5" header="0" footer="0"/>
  <pageSetup scale="96" orientation="portrait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F46"/>
  <sheetViews>
    <sheetView showGridLines="0" view="pageBreakPreview" topLeftCell="A10" zoomScaleNormal="100" zoomScaleSheetLayoutView="100" workbookViewId="0">
      <selection activeCell="B28" sqref="B28:B40"/>
    </sheetView>
  </sheetViews>
  <sheetFormatPr defaultRowHeight="15"/>
  <cols>
    <col min="1" max="5" width="35.7109375" style="538" customWidth="1"/>
    <col min="6" max="6" width="17.42578125" style="538" customWidth="1"/>
    <col min="7" max="256" width="9.140625" style="538"/>
    <col min="257" max="261" width="35.7109375" style="538" customWidth="1"/>
    <col min="262" max="262" width="17.42578125" style="538" customWidth="1"/>
    <col min="263" max="512" width="9.140625" style="538"/>
    <col min="513" max="517" width="35.7109375" style="538" customWidth="1"/>
    <col min="518" max="518" width="17.42578125" style="538" customWidth="1"/>
    <col min="519" max="768" width="9.140625" style="538"/>
    <col min="769" max="773" width="35.7109375" style="538" customWidth="1"/>
    <col min="774" max="774" width="17.42578125" style="538" customWidth="1"/>
    <col min="775" max="1024" width="9.140625" style="538"/>
    <col min="1025" max="1029" width="35.7109375" style="538" customWidth="1"/>
    <col min="1030" max="1030" width="17.42578125" style="538" customWidth="1"/>
    <col min="1031" max="1280" width="9.140625" style="538"/>
    <col min="1281" max="1285" width="35.7109375" style="538" customWidth="1"/>
    <col min="1286" max="1286" width="17.42578125" style="538" customWidth="1"/>
    <col min="1287" max="1536" width="9.140625" style="538"/>
    <col min="1537" max="1541" width="35.7109375" style="538" customWidth="1"/>
    <col min="1542" max="1542" width="17.42578125" style="538" customWidth="1"/>
    <col min="1543" max="1792" width="9.140625" style="538"/>
    <col min="1793" max="1797" width="35.7109375" style="538" customWidth="1"/>
    <col min="1798" max="1798" width="17.42578125" style="538" customWidth="1"/>
    <col min="1799" max="2048" width="9.140625" style="538"/>
    <col min="2049" max="2053" width="35.7109375" style="538" customWidth="1"/>
    <col min="2054" max="2054" width="17.42578125" style="538" customWidth="1"/>
    <col min="2055" max="2304" width="9.140625" style="538"/>
    <col min="2305" max="2309" width="35.7109375" style="538" customWidth="1"/>
    <col min="2310" max="2310" width="17.42578125" style="538" customWidth="1"/>
    <col min="2311" max="2560" width="9.140625" style="538"/>
    <col min="2561" max="2565" width="35.7109375" style="538" customWidth="1"/>
    <col min="2566" max="2566" width="17.42578125" style="538" customWidth="1"/>
    <col min="2567" max="2816" width="9.140625" style="538"/>
    <col min="2817" max="2821" width="35.7109375" style="538" customWidth="1"/>
    <col min="2822" max="2822" width="17.42578125" style="538" customWidth="1"/>
    <col min="2823" max="3072" width="9.140625" style="538"/>
    <col min="3073" max="3077" width="35.7109375" style="538" customWidth="1"/>
    <col min="3078" max="3078" width="17.42578125" style="538" customWidth="1"/>
    <col min="3079" max="3328" width="9.140625" style="538"/>
    <col min="3329" max="3333" width="35.7109375" style="538" customWidth="1"/>
    <col min="3334" max="3334" width="17.42578125" style="538" customWidth="1"/>
    <col min="3335" max="3584" width="9.140625" style="538"/>
    <col min="3585" max="3589" width="35.7109375" style="538" customWidth="1"/>
    <col min="3590" max="3590" width="17.42578125" style="538" customWidth="1"/>
    <col min="3591" max="3840" width="9.140625" style="538"/>
    <col min="3841" max="3845" width="35.7109375" style="538" customWidth="1"/>
    <col min="3846" max="3846" width="17.42578125" style="538" customWidth="1"/>
    <col min="3847" max="4096" width="9.140625" style="538"/>
    <col min="4097" max="4101" width="35.7109375" style="538" customWidth="1"/>
    <col min="4102" max="4102" width="17.42578125" style="538" customWidth="1"/>
    <col min="4103" max="4352" width="9.140625" style="538"/>
    <col min="4353" max="4357" width="35.7109375" style="538" customWidth="1"/>
    <col min="4358" max="4358" width="17.42578125" style="538" customWidth="1"/>
    <col min="4359" max="4608" width="9.140625" style="538"/>
    <col min="4609" max="4613" width="35.7109375" style="538" customWidth="1"/>
    <col min="4614" max="4614" width="17.42578125" style="538" customWidth="1"/>
    <col min="4615" max="4864" width="9.140625" style="538"/>
    <col min="4865" max="4869" width="35.7109375" style="538" customWidth="1"/>
    <col min="4870" max="4870" width="17.42578125" style="538" customWidth="1"/>
    <col min="4871" max="5120" width="9.140625" style="538"/>
    <col min="5121" max="5125" width="35.7109375" style="538" customWidth="1"/>
    <col min="5126" max="5126" width="17.42578125" style="538" customWidth="1"/>
    <col min="5127" max="5376" width="9.140625" style="538"/>
    <col min="5377" max="5381" width="35.7109375" style="538" customWidth="1"/>
    <col min="5382" max="5382" width="17.42578125" style="538" customWidth="1"/>
    <col min="5383" max="5632" width="9.140625" style="538"/>
    <col min="5633" max="5637" width="35.7109375" style="538" customWidth="1"/>
    <col min="5638" max="5638" width="17.42578125" style="538" customWidth="1"/>
    <col min="5639" max="5888" width="9.140625" style="538"/>
    <col min="5889" max="5893" width="35.7109375" style="538" customWidth="1"/>
    <col min="5894" max="5894" width="17.42578125" style="538" customWidth="1"/>
    <col min="5895" max="6144" width="9.140625" style="538"/>
    <col min="6145" max="6149" width="35.7109375" style="538" customWidth="1"/>
    <col min="6150" max="6150" width="17.42578125" style="538" customWidth="1"/>
    <col min="6151" max="6400" width="9.140625" style="538"/>
    <col min="6401" max="6405" width="35.7109375" style="538" customWidth="1"/>
    <col min="6406" max="6406" width="17.42578125" style="538" customWidth="1"/>
    <col min="6407" max="6656" width="9.140625" style="538"/>
    <col min="6657" max="6661" width="35.7109375" style="538" customWidth="1"/>
    <col min="6662" max="6662" width="17.42578125" style="538" customWidth="1"/>
    <col min="6663" max="6912" width="9.140625" style="538"/>
    <col min="6913" max="6917" width="35.7109375" style="538" customWidth="1"/>
    <col min="6918" max="6918" width="17.42578125" style="538" customWidth="1"/>
    <col min="6919" max="7168" width="9.140625" style="538"/>
    <col min="7169" max="7173" width="35.7109375" style="538" customWidth="1"/>
    <col min="7174" max="7174" width="17.42578125" style="538" customWidth="1"/>
    <col min="7175" max="7424" width="9.140625" style="538"/>
    <col min="7425" max="7429" width="35.7109375" style="538" customWidth="1"/>
    <col min="7430" max="7430" width="17.42578125" style="538" customWidth="1"/>
    <col min="7431" max="7680" width="9.140625" style="538"/>
    <col min="7681" max="7685" width="35.7109375" style="538" customWidth="1"/>
    <col min="7686" max="7686" width="17.42578125" style="538" customWidth="1"/>
    <col min="7687" max="7936" width="9.140625" style="538"/>
    <col min="7937" max="7941" width="35.7109375" style="538" customWidth="1"/>
    <col min="7942" max="7942" width="17.42578125" style="538" customWidth="1"/>
    <col min="7943" max="8192" width="9.140625" style="538"/>
    <col min="8193" max="8197" width="35.7109375" style="538" customWidth="1"/>
    <col min="8198" max="8198" width="17.42578125" style="538" customWidth="1"/>
    <col min="8199" max="8448" width="9.140625" style="538"/>
    <col min="8449" max="8453" width="35.7109375" style="538" customWidth="1"/>
    <col min="8454" max="8454" width="17.42578125" style="538" customWidth="1"/>
    <col min="8455" max="8704" width="9.140625" style="538"/>
    <col min="8705" max="8709" width="35.7109375" style="538" customWidth="1"/>
    <col min="8710" max="8710" width="17.42578125" style="538" customWidth="1"/>
    <col min="8711" max="8960" width="9.140625" style="538"/>
    <col min="8961" max="8965" width="35.7109375" style="538" customWidth="1"/>
    <col min="8966" max="8966" width="17.42578125" style="538" customWidth="1"/>
    <col min="8967" max="9216" width="9.140625" style="538"/>
    <col min="9217" max="9221" width="35.7109375" style="538" customWidth="1"/>
    <col min="9222" max="9222" width="17.42578125" style="538" customWidth="1"/>
    <col min="9223" max="9472" width="9.140625" style="538"/>
    <col min="9473" max="9477" width="35.7109375" style="538" customWidth="1"/>
    <col min="9478" max="9478" width="17.42578125" style="538" customWidth="1"/>
    <col min="9479" max="9728" width="9.140625" style="538"/>
    <col min="9729" max="9733" width="35.7109375" style="538" customWidth="1"/>
    <col min="9734" max="9734" width="17.42578125" style="538" customWidth="1"/>
    <col min="9735" max="9984" width="9.140625" style="538"/>
    <col min="9985" max="9989" width="35.7109375" style="538" customWidth="1"/>
    <col min="9990" max="9990" width="17.42578125" style="538" customWidth="1"/>
    <col min="9991" max="10240" width="9.140625" style="538"/>
    <col min="10241" max="10245" width="35.7109375" style="538" customWidth="1"/>
    <col min="10246" max="10246" width="17.42578125" style="538" customWidth="1"/>
    <col min="10247" max="10496" width="9.140625" style="538"/>
    <col min="10497" max="10501" width="35.7109375" style="538" customWidth="1"/>
    <col min="10502" max="10502" width="17.42578125" style="538" customWidth="1"/>
    <col min="10503" max="10752" width="9.140625" style="538"/>
    <col min="10753" max="10757" width="35.7109375" style="538" customWidth="1"/>
    <col min="10758" max="10758" width="17.42578125" style="538" customWidth="1"/>
    <col min="10759" max="11008" width="9.140625" style="538"/>
    <col min="11009" max="11013" width="35.7109375" style="538" customWidth="1"/>
    <col min="11014" max="11014" width="17.42578125" style="538" customWidth="1"/>
    <col min="11015" max="11264" width="9.140625" style="538"/>
    <col min="11265" max="11269" width="35.7109375" style="538" customWidth="1"/>
    <col min="11270" max="11270" width="17.42578125" style="538" customWidth="1"/>
    <col min="11271" max="11520" width="9.140625" style="538"/>
    <col min="11521" max="11525" width="35.7109375" style="538" customWidth="1"/>
    <col min="11526" max="11526" width="17.42578125" style="538" customWidth="1"/>
    <col min="11527" max="11776" width="9.140625" style="538"/>
    <col min="11777" max="11781" width="35.7109375" style="538" customWidth="1"/>
    <col min="11782" max="11782" width="17.42578125" style="538" customWidth="1"/>
    <col min="11783" max="12032" width="9.140625" style="538"/>
    <col min="12033" max="12037" width="35.7109375" style="538" customWidth="1"/>
    <col min="12038" max="12038" width="17.42578125" style="538" customWidth="1"/>
    <col min="12039" max="12288" width="9.140625" style="538"/>
    <col min="12289" max="12293" width="35.7109375" style="538" customWidth="1"/>
    <col min="12294" max="12294" width="17.42578125" style="538" customWidth="1"/>
    <col min="12295" max="12544" width="9.140625" style="538"/>
    <col min="12545" max="12549" width="35.7109375" style="538" customWidth="1"/>
    <col min="12550" max="12550" width="17.42578125" style="538" customWidth="1"/>
    <col min="12551" max="12800" width="9.140625" style="538"/>
    <col min="12801" max="12805" width="35.7109375" style="538" customWidth="1"/>
    <col min="12806" max="12806" width="17.42578125" style="538" customWidth="1"/>
    <col min="12807" max="13056" width="9.140625" style="538"/>
    <col min="13057" max="13061" width="35.7109375" style="538" customWidth="1"/>
    <col min="13062" max="13062" width="17.42578125" style="538" customWidth="1"/>
    <col min="13063" max="13312" width="9.140625" style="538"/>
    <col min="13313" max="13317" width="35.7109375" style="538" customWidth="1"/>
    <col min="13318" max="13318" width="17.42578125" style="538" customWidth="1"/>
    <col min="13319" max="13568" width="9.140625" style="538"/>
    <col min="13569" max="13573" width="35.7109375" style="538" customWidth="1"/>
    <col min="13574" max="13574" width="17.42578125" style="538" customWidth="1"/>
    <col min="13575" max="13824" width="9.140625" style="538"/>
    <col min="13825" max="13829" width="35.7109375" style="538" customWidth="1"/>
    <col min="13830" max="13830" width="17.42578125" style="538" customWidth="1"/>
    <col min="13831" max="14080" width="9.140625" style="538"/>
    <col min="14081" max="14085" width="35.7109375" style="538" customWidth="1"/>
    <col min="14086" max="14086" width="17.42578125" style="538" customWidth="1"/>
    <col min="14087" max="14336" width="9.140625" style="538"/>
    <col min="14337" max="14341" width="35.7109375" style="538" customWidth="1"/>
    <col min="14342" max="14342" width="17.42578125" style="538" customWidth="1"/>
    <col min="14343" max="14592" width="9.140625" style="538"/>
    <col min="14593" max="14597" width="35.7109375" style="538" customWidth="1"/>
    <col min="14598" max="14598" width="17.42578125" style="538" customWidth="1"/>
    <col min="14599" max="14848" width="9.140625" style="538"/>
    <col min="14849" max="14853" width="35.7109375" style="538" customWidth="1"/>
    <col min="14854" max="14854" width="17.42578125" style="538" customWidth="1"/>
    <col min="14855" max="15104" width="9.140625" style="538"/>
    <col min="15105" max="15109" width="35.7109375" style="538" customWidth="1"/>
    <col min="15110" max="15110" width="17.42578125" style="538" customWidth="1"/>
    <col min="15111" max="15360" width="9.140625" style="538"/>
    <col min="15361" max="15365" width="35.7109375" style="538" customWidth="1"/>
    <col min="15366" max="15366" width="17.42578125" style="538" customWidth="1"/>
    <col min="15367" max="15616" width="9.140625" style="538"/>
    <col min="15617" max="15621" width="35.7109375" style="538" customWidth="1"/>
    <col min="15622" max="15622" width="17.42578125" style="538" customWidth="1"/>
    <col min="15623" max="15872" width="9.140625" style="538"/>
    <col min="15873" max="15877" width="35.7109375" style="538" customWidth="1"/>
    <col min="15878" max="15878" width="17.42578125" style="538" customWidth="1"/>
    <col min="15879" max="16128" width="9.140625" style="538"/>
    <col min="16129" max="16133" width="35.7109375" style="538" customWidth="1"/>
    <col min="16134" max="16134" width="17.42578125" style="538" customWidth="1"/>
    <col min="16135" max="16384" width="9.140625" style="538"/>
  </cols>
  <sheetData>
    <row r="1" spans="1:5" s="508" customFormat="1" ht="21">
      <c r="A1" s="749" t="s">
        <v>5</v>
      </c>
      <c r="B1" s="750"/>
      <c r="C1" s="750"/>
      <c r="D1" s="750"/>
      <c r="E1" s="751"/>
    </row>
    <row r="2" spans="1:5" s="508" customFormat="1" ht="18.75">
      <c r="A2" s="752" t="s">
        <v>905</v>
      </c>
      <c r="B2" s="753"/>
      <c r="C2" s="753"/>
      <c r="D2" s="753"/>
      <c r="E2" s="754"/>
    </row>
    <row r="3" spans="1:5" s="508" customFormat="1">
      <c r="A3" s="509"/>
      <c r="B3" s="510"/>
      <c r="C3" s="510"/>
      <c r="D3" s="510"/>
      <c r="E3" s="511"/>
    </row>
    <row r="4" spans="1:5" s="513" customFormat="1">
      <c r="A4" s="512" t="s">
        <v>574</v>
      </c>
      <c r="B4" s="512" t="s">
        <v>906</v>
      </c>
      <c r="C4" s="512" t="s">
        <v>575</v>
      </c>
      <c r="D4" s="512" t="s">
        <v>576</v>
      </c>
      <c r="E4" s="512" t="s">
        <v>577</v>
      </c>
    </row>
    <row r="5" spans="1:5" s="508" customFormat="1">
      <c r="A5" s="514"/>
      <c r="B5" s="514"/>
      <c r="C5" s="514"/>
      <c r="D5" s="514"/>
      <c r="E5" s="514"/>
    </row>
    <row r="6" spans="1:5" s="508" customFormat="1">
      <c r="A6" s="514"/>
      <c r="B6" s="514"/>
      <c r="C6" s="514"/>
      <c r="D6" s="514"/>
      <c r="E6" s="514"/>
    </row>
    <row r="7" spans="1:5" s="508" customFormat="1">
      <c r="A7" s="514"/>
      <c r="B7" s="514"/>
      <c r="C7" s="514"/>
      <c r="D7" s="514"/>
      <c r="E7" s="514"/>
    </row>
    <row r="8" spans="1:5" s="508" customFormat="1">
      <c r="A8" s="514"/>
      <c r="B8" s="514"/>
      <c r="C8" s="514"/>
      <c r="D8" s="514"/>
      <c r="E8" s="514"/>
    </row>
    <row r="9" spans="1:5" s="508" customFormat="1">
      <c r="A9" s="514"/>
      <c r="B9" s="514"/>
      <c r="C9" s="514"/>
      <c r="D9" s="514"/>
      <c r="E9" s="514"/>
    </row>
    <row r="10" spans="1:5" s="508" customFormat="1">
      <c r="A10" s="514"/>
      <c r="B10" s="514"/>
      <c r="C10" s="514"/>
      <c r="D10" s="514"/>
      <c r="E10" s="514"/>
    </row>
    <row r="11" spans="1:5" s="508" customFormat="1">
      <c r="A11" s="514"/>
      <c r="B11" s="514"/>
      <c r="C11" s="514"/>
      <c r="D11" s="514"/>
      <c r="E11" s="514"/>
    </row>
    <row r="12" spans="1:5" s="508" customFormat="1">
      <c r="A12" s="514"/>
      <c r="B12" s="514"/>
      <c r="C12" s="514"/>
      <c r="D12" s="514"/>
      <c r="E12" s="514"/>
    </row>
    <row r="13" spans="1:5" s="508" customFormat="1">
      <c r="A13" s="514"/>
      <c r="B13" s="514"/>
      <c r="C13" s="514"/>
      <c r="D13" s="514"/>
      <c r="E13" s="514"/>
    </row>
    <row r="14" spans="1:5" s="508" customFormat="1">
      <c r="A14" s="514"/>
      <c r="B14" s="514"/>
      <c r="C14" s="514"/>
      <c r="D14" s="514"/>
      <c r="E14" s="514"/>
    </row>
    <row r="15" spans="1:5" s="508" customFormat="1">
      <c r="A15" s="514"/>
      <c r="B15" s="514"/>
      <c r="C15" s="514"/>
      <c r="D15" s="514"/>
      <c r="E15" s="514"/>
    </row>
    <row r="16" spans="1:5" s="508" customFormat="1">
      <c r="A16" s="514"/>
      <c r="B16" s="514"/>
      <c r="C16" s="514"/>
      <c r="D16" s="514"/>
      <c r="E16" s="514"/>
    </row>
    <row r="17" spans="1:5" s="508" customFormat="1">
      <c r="A17" s="514"/>
      <c r="B17" s="514"/>
      <c r="C17" s="514"/>
      <c r="D17" s="514"/>
      <c r="E17" s="514"/>
    </row>
    <row r="18" spans="1:5" s="508" customFormat="1">
      <c r="A18" s="514"/>
      <c r="B18" s="514"/>
      <c r="C18" s="514"/>
      <c r="D18" s="514"/>
      <c r="E18" s="514"/>
    </row>
    <row r="19" spans="1:5" s="508" customFormat="1">
      <c r="A19" s="514"/>
      <c r="B19" s="514"/>
      <c r="C19" s="514"/>
      <c r="D19" s="514"/>
      <c r="E19" s="514"/>
    </row>
    <row r="20" spans="1:5" s="508" customFormat="1">
      <c r="A20" s="514"/>
      <c r="B20" s="514"/>
      <c r="C20" s="514"/>
      <c r="D20" s="514"/>
      <c r="E20" s="514"/>
    </row>
    <row r="21" spans="1:5" s="508" customFormat="1">
      <c r="A21" s="514"/>
      <c r="B21" s="514"/>
      <c r="C21" s="514"/>
      <c r="D21" s="514"/>
      <c r="E21" s="514"/>
    </row>
    <row r="22" spans="1:5" s="508" customFormat="1">
      <c r="A22" s="514"/>
      <c r="B22" s="514"/>
      <c r="C22" s="514"/>
      <c r="D22" s="514"/>
      <c r="E22" s="514"/>
    </row>
    <row r="23" spans="1:5" s="508" customFormat="1">
      <c r="A23" s="514"/>
      <c r="B23" s="514"/>
      <c r="C23" s="514"/>
      <c r="D23" s="514"/>
      <c r="E23" s="514"/>
    </row>
    <row r="24" spans="1:5" s="508" customFormat="1">
      <c r="A24" s="514"/>
      <c r="B24" s="514"/>
      <c r="C24" s="515"/>
      <c r="D24" s="514"/>
      <c r="E24" s="514"/>
    </row>
    <row r="25" spans="1:5" s="508" customFormat="1">
      <c r="A25" s="514"/>
      <c r="B25" s="514"/>
      <c r="C25" s="514"/>
      <c r="D25" s="514"/>
      <c r="E25" s="514"/>
    </row>
    <row r="26" spans="1:5" s="508" customFormat="1">
      <c r="A26" s="514"/>
      <c r="B26" s="514"/>
      <c r="C26" s="514"/>
      <c r="D26" s="514"/>
      <c r="E26" s="514"/>
    </row>
    <row r="27" spans="1:5" s="508" customFormat="1">
      <c r="A27" s="514"/>
      <c r="B27" s="514"/>
      <c r="C27" s="514"/>
      <c r="D27" s="514"/>
      <c r="E27" s="514"/>
    </row>
    <row r="28" spans="1:5" s="508" customFormat="1">
      <c r="A28" s="514"/>
      <c r="B28" s="514"/>
      <c r="C28" s="514"/>
      <c r="D28" s="514"/>
      <c r="E28" s="514"/>
    </row>
    <row r="29" spans="1:5" s="508" customFormat="1">
      <c r="A29" s="514"/>
      <c r="B29" s="514"/>
      <c r="C29" s="514"/>
      <c r="D29" s="514"/>
      <c r="E29" s="514"/>
    </row>
    <row r="30" spans="1:5" s="508" customFormat="1">
      <c r="A30" s="514"/>
      <c r="B30" s="514"/>
      <c r="C30" s="514"/>
      <c r="D30" s="514"/>
      <c r="E30" s="514"/>
    </row>
    <row r="31" spans="1:5" s="508" customFormat="1">
      <c r="A31" s="514"/>
      <c r="B31" s="516"/>
      <c r="C31" s="514"/>
      <c r="D31" s="514"/>
      <c r="E31" s="514"/>
    </row>
    <row r="32" spans="1:5" s="508" customFormat="1">
      <c r="A32" s="514"/>
      <c r="B32" s="514"/>
      <c r="C32" s="514"/>
      <c r="D32" s="514"/>
      <c r="E32" s="514"/>
    </row>
    <row r="33" spans="1:6" s="508" customFormat="1">
      <c r="A33" s="514"/>
      <c r="B33" s="514"/>
      <c r="C33" s="514"/>
      <c r="D33" s="514"/>
      <c r="E33" s="514"/>
    </row>
    <row r="34" spans="1:6" s="508" customFormat="1">
      <c r="A34" s="514"/>
      <c r="B34" s="514"/>
      <c r="C34" s="514"/>
      <c r="D34" s="514"/>
      <c r="E34" s="514"/>
    </row>
    <row r="35" spans="1:6" s="508" customFormat="1">
      <c r="A35" s="514"/>
      <c r="B35" s="514"/>
      <c r="C35" s="514"/>
      <c r="D35" s="514"/>
      <c r="E35" s="514"/>
    </row>
    <row r="36" spans="1:6" s="508" customFormat="1">
      <c r="A36" s="514"/>
      <c r="B36" s="514"/>
      <c r="C36" s="514"/>
      <c r="D36" s="514"/>
      <c r="E36" s="514"/>
    </row>
    <row r="37" spans="1:6" s="508" customFormat="1">
      <c r="A37" s="514"/>
      <c r="B37" s="514"/>
      <c r="C37" s="514"/>
      <c r="D37" s="514"/>
      <c r="E37" s="514"/>
    </row>
    <row r="38" spans="1:6" s="508" customFormat="1">
      <c r="A38" s="514"/>
      <c r="B38" s="514"/>
      <c r="C38" s="514"/>
      <c r="D38" s="514"/>
      <c r="E38" s="514"/>
    </row>
    <row r="39" spans="1:6" s="508" customFormat="1">
      <c r="A39" s="514"/>
      <c r="B39" s="514"/>
      <c r="C39" s="514"/>
      <c r="D39" s="514"/>
      <c r="E39" s="514"/>
    </row>
    <row r="40" spans="1:6" s="508" customFormat="1">
      <c r="A40" s="514"/>
      <c r="B40" s="514"/>
      <c r="C40" s="514"/>
      <c r="D40" s="514"/>
      <c r="E40" s="514"/>
    </row>
    <row r="41" spans="1:6" s="508" customFormat="1">
      <c r="A41" s="514"/>
      <c r="B41" s="514"/>
      <c r="C41" s="514"/>
      <c r="D41" s="514"/>
      <c r="E41" s="514"/>
    </row>
    <row r="42" spans="1:6" s="508" customFormat="1">
      <c r="A42" s="514"/>
      <c r="B42" s="514"/>
      <c r="C42" s="514"/>
      <c r="D42" s="514"/>
      <c r="E42" s="514"/>
    </row>
    <row r="43" spans="1:6" s="508" customFormat="1">
      <c r="A43" s="514"/>
      <c r="B43" s="514"/>
      <c r="C43" s="514"/>
      <c r="D43" s="514"/>
      <c r="E43" s="514"/>
    </row>
    <row r="44" spans="1:6" s="508" customFormat="1">
      <c r="A44" s="514"/>
      <c r="B44" s="514"/>
      <c r="C44" s="514"/>
      <c r="D44" s="514"/>
      <c r="E44" s="514"/>
    </row>
    <row r="45" spans="1:6" s="508" customFormat="1" ht="20.100000000000001" customHeight="1">
      <c r="A45" s="517"/>
      <c r="B45" s="517"/>
      <c r="C45" s="517"/>
      <c r="D45" s="517"/>
      <c r="E45" s="640"/>
      <c r="F45" s="641"/>
    </row>
    <row r="46" spans="1:6">
      <c r="A46" s="539"/>
    </row>
  </sheetData>
  <mergeCells count="2">
    <mergeCell ref="A1:E1"/>
    <mergeCell ref="A2:E2"/>
  </mergeCells>
  <printOptions horizontalCentered="1" verticalCentered="1"/>
  <pageMargins left="0.75" right="0.5" top="1" bottom="0.5" header="0" footer="0"/>
  <pageSetup scale="64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rgb="FF00B050"/>
    <pageSetUpPr fitToPage="1"/>
  </sheetPr>
  <dimension ref="A1:K33"/>
  <sheetViews>
    <sheetView view="pageBreakPreview" zoomScaleNormal="100" zoomScaleSheetLayoutView="100" workbookViewId="0">
      <selection activeCell="B28" sqref="B28:B40"/>
    </sheetView>
  </sheetViews>
  <sheetFormatPr defaultColWidth="8.85546875" defaultRowHeight="12.75"/>
  <cols>
    <col min="1" max="1" width="16.5703125" style="4" customWidth="1"/>
    <col min="2" max="4" width="8.85546875" style="4"/>
    <col min="5" max="5" width="5" style="4" customWidth="1"/>
    <col min="6" max="6" width="8.85546875" style="4"/>
    <col min="7" max="7" width="17" style="4" customWidth="1"/>
    <col min="8" max="8" width="4" style="4" customWidth="1"/>
    <col min="9" max="9" width="11.140625" style="4" customWidth="1"/>
    <col min="10" max="16384" width="8.85546875" style="4"/>
  </cols>
  <sheetData>
    <row r="1" spans="1:10" ht="16.5">
      <c r="A1" s="11"/>
      <c r="B1" s="11"/>
      <c r="C1" s="11"/>
      <c r="D1" s="11"/>
      <c r="F1" s="11" t="s">
        <v>2</v>
      </c>
      <c r="H1" s="10"/>
    </row>
    <row r="2" spans="1:10" ht="16.5">
      <c r="A2" s="11"/>
      <c r="B2" s="11"/>
      <c r="C2" s="11"/>
      <c r="D2" s="11"/>
      <c r="F2" s="11" t="s">
        <v>1118</v>
      </c>
      <c r="H2" s="9"/>
    </row>
    <row r="3" spans="1:10" ht="16.5">
      <c r="A3" s="11"/>
      <c r="B3" s="11"/>
      <c r="C3" s="11"/>
      <c r="D3" s="11"/>
      <c r="F3" s="11" t="s">
        <v>3</v>
      </c>
      <c r="H3" s="9"/>
    </row>
    <row r="4" spans="1:10" ht="16.5">
      <c r="A4" s="11"/>
      <c r="B4" s="11"/>
      <c r="C4" s="11"/>
      <c r="D4" s="11"/>
      <c r="F4" s="11" t="s">
        <v>1104</v>
      </c>
      <c r="H4" s="9"/>
    </row>
    <row r="5" spans="1:10" ht="16.5">
      <c r="A5" s="11"/>
      <c r="B5" s="11"/>
      <c r="C5" s="11"/>
      <c r="D5" s="11"/>
      <c r="F5" s="11" t="s">
        <v>563</v>
      </c>
      <c r="H5" s="9"/>
    </row>
    <row r="6" spans="1:10" ht="16.5">
      <c r="A6" s="11"/>
      <c r="B6" s="11"/>
      <c r="C6" s="11"/>
      <c r="D6" s="11"/>
      <c r="F6" s="11" t="s">
        <v>566</v>
      </c>
      <c r="H6" s="9"/>
    </row>
    <row r="7" spans="1:10" ht="16.5">
      <c r="A7" s="11"/>
      <c r="B7" s="11"/>
      <c r="C7" s="11"/>
      <c r="D7" s="11"/>
      <c r="E7" s="11"/>
      <c r="F7" s="11" t="s">
        <v>248</v>
      </c>
      <c r="G7" s="11"/>
      <c r="H7" s="9"/>
    </row>
    <row r="8" spans="1:10" ht="16.5">
      <c r="A8" s="11"/>
      <c r="B8" s="11"/>
      <c r="C8" s="11"/>
      <c r="D8" s="11"/>
      <c r="E8" s="11"/>
      <c r="F8" s="11"/>
      <c r="G8" s="11"/>
      <c r="H8" s="9"/>
    </row>
    <row r="9" spans="1:10" ht="16.5">
      <c r="A9" s="11"/>
      <c r="B9" s="11"/>
      <c r="C9" s="11"/>
      <c r="D9" s="11"/>
      <c r="E9" s="11"/>
      <c r="F9" s="11"/>
      <c r="G9" s="11"/>
      <c r="H9" s="9"/>
    </row>
    <row r="10" spans="1:10" ht="18">
      <c r="A10" s="804" t="s">
        <v>5</v>
      </c>
      <c r="B10" s="804"/>
      <c r="C10" s="804"/>
      <c r="D10" s="804"/>
      <c r="E10" s="804"/>
      <c r="F10" s="804"/>
      <c r="G10" s="804"/>
      <c r="H10" s="804"/>
      <c r="I10" s="804"/>
      <c r="J10" s="122"/>
    </row>
    <row r="11" spans="1:10" ht="16.5">
      <c r="A11" s="801" t="s">
        <v>218</v>
      </c>
      <c r="B11" s="801"/>
      <c r="C11" s="801"/>
      <c r="D11" s="801"/>
      <c r="E11" s="801"/>
      <c r="F11" s="801"/>
      <c r="G11" s="801"/>
      <c r="H11" s="801"/>
      <c r="I11" s="801"/>
      <c r="J11" s="123"/>
    </row>
    <row r="12" spans="1:10" ht="16.5">
      <c r="A12" s="801" t="s">
        <v>863</v>
      </c>
      <c r="B12" s="801"/>
      <c r="C12" s="801"/>
      <c r="D12" s="801"/>
      <c r="E12" s="801"/>
      <c r="F12" s="801"/>
      <c r="G12" s="801"/>
      <c r="H12" s="801"/>
      <c r="I12" s="801"/>
      <c r="J12" s="123"/>
    </row>
    <row r="13" spans="1:10" ht="16.5">
      <c r="A13" s="801" t="s">
        <v>6</v>
      </c>
      <c r="B13" s="801"/>
      <c r="C13" s="801"/>
      <c r="D13" s="801"/>
      <c r="E13" s="801"/>
      <c r="F13" s="801"/>
      <c r="G13" s="801"/>
      <c r="H13" s="801"/>
      <c r="I13" s="801"/>
      <c r="J13" s="123"/>
    </row>
    <row r="15" spans="1:10">
      <c r="G15" s="193" t="s">
        <v>219</v>
      </c>
      <c r="H15"/>
      <c r="I15" s="193"/>
    </row>
    <row r="16" spans="1:10">
      <c r="G16" s="194" t="s">
        <v>400</v>
      </c>
      <c r="H16" s="217"/>
      <c r="I16" s="194" t="s">
        <v>54</v>
      </c>
    </row>
    <row r="17" spans="1:11">
      <c r="G17"/>
      <c r="H17"/>
      <c r="I17"/>
    </row>
    <row r="18" spans="1:11">
      <c r="A18" s="4" t="s">
        <v>951</v>
      </c>
      <c r="G18" s="540">
        <v>10</v>
      </c>
      <c r="I18" s="9">
        <v>1883901</v>
      </c>
      <c r="K18" s="121"/>
    </row>
    <row r="19" spans="1:11">
      <c r="G19" s="540"/>
      <c r="I19" s="9"/>
    </row>
    <row r="20" spans="1:11">
      <c r="A20" s="19" t="s">
        <v>1010</v>
      </c>
      <c r="G20" s="540">
        <v>21</v>
      </c>
      <c r="I20" s="571">
        <v>6.4699999999999994E-2</v>
      </c>
    </row>
    <row r="21" spans="1:11">
      <c r="G21" s="540"/>
      <c r="I21" s="9"/>
    </row>
    <row r="22" spans="1:11">
      <c r="A22" s="4" t="s">
        <v>220</v>
      </c>
      <c r="G22" s="540"/>
      <c r="I22" s="572">
        <v>121888</v>
      </c>
    </row>
    <row r="23" spans="1:11">
      <c r="G23" s="540"/>
      <c r="I23" s="9"/>
    </row>
    <row r="24" spans="1:11">
      <c r="A24" s="4" t="s">
        <v>952</v>
      </c>
      <c r="G24" s="540">
        <v>12</v>
      </c>
      <c r="I24" s="573">
        <v>76359</v>
      </c>
    </row>
    <row r="25" spans="1:11">
      <c r="G25" s="540"/>
      <c r="I25" s="9"/>
    </row>
    <row r="26" spans="1:11">
      <c r="A26" s="4" t="s">
        <v>221</v>
      </c>
      <c r="G26" s="540"/>
      <c r="I26" s="9">
        <v>45529</v>
      </c>
    </row>
    <row r="27" spans="1:11">
      <c r="G27" s="540"/>
      <c r="I27" s="9"/>
    </row>
    <row r="28" spans="1:11">
      <c r="A28" s="4" t="s">
        <v>222</v>
      </c>
      <c r="G28" s="540">
        <v>24</v>
      </c>
      <c r="I28" s="574">
        <v>1.6339710000000001</v>
      </c>
    </row>
    <row r="29" spans="1:11">
      <c r="I29" s="9"/>
    </row>
    <row r="30" spans="1:11" ht="13.5" thickBot="1">
      <c r="A30" s="4" t="s">
        <v>223</v>
      </c>
      <c r="I30" s="575">
        <v>74393</v>
      </c>
    </row>
    <row r="31" spans="1:11" ht="13.5" thickTop="1">
      <c r="I31" s="9"/>
    </row>
    <row r="33" spans="1:1">
      <c r="A33" s="100"/>
    </row>
  </sheetData>
  <customSheetViews>
    <customSheetView guid="{1D55C7AE-7141-49C4-A30F-6C6392B50DCD}" fitToPage="1">
      <selection activeCell="N6" sqref="N6"/>
      <pageMargins left="1" right="0.5" top="0.5" bottom="0.75" header="0.5" footer="0.5"/>
      <pageSetup orientation="portrait" r:id="rId1"/>
      <headerFooter alignWithMargins="0"/>
    </customSheetView>
    <customSheetView guid="{86B87C0A-EFDF-4254-88E7-074BC0E2C07B}" scale="60" showPageBreaks="1" fitToPage="1" view="pageBreakPreview">
      <selection activeCell="B1" sqref="B1"/>
      <pageMargins left="1" right="0.5" top="0.5" bottom="0.75" header="0.5" footer="0.5"/>
      <pageSetup scale="91" orientation="portrait" r:id="rId2"/>
      <headerFooter alignWithMargins="0"/>
    </customSheetView>
    <customSheetView guid="{A7E55F00-34B3-44FD-BF1E-03333C319021}" fitToPage="1">
      <selection activeCell="N6" sqref="N6"/>
      <pageMargins left="1" right="0.5" top="0.5" bottom="0.75" header="0.5" footer="0.5"/>
      <pageSetup orientation="portrait" r:id="rId3"/>
      <headerFooter alignWithMargins="0"/>
    </customSheetView>
  </customSheetViews>
  <mergeCells count="4">
    <mergeCell ref="A10:I10"/>
    <mergeCell ref="A11:I11"/>
    <mergeCell ref="A12:I12"/>
    <mergeCell ref="A13:I13"/>
  </mergeCells>
  <phoneticPr fontId="23" type="noConversion"/>
  <pageMargins left="0.75" right="0.5" top="1" bottom="0.5" header="0" footer="0"/>
  <pageSetup orientation="portrait" r:id="rId4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rgb="FF00B050"/>
    <pageSetUpPr fitToPage="1"/>
  </sheetPr>
  <dimension ref="A1:H49"/>
  <sheetViews>
    <sheetView zoomScale="85" zoomScaleNormal="100" workbookViewId="0">
      <selection activeCell="B28" sqref="B28:B40"/>
    </sheetView>
  </sheetViews>
  <sheetFormatPr defaultColWidth="8.85546875" defaultRowHeight="12.75"/>
  <cols>
    <col min="1" max="1" width="5.85546875" style="4" customWidth="1"/>
    <col min="2" max="2" width="3.42578125" style="4" customWidth="1"/>
    <col min="3" max="3" width="36.42578125" style="4" customWidth="1"/>
    <col min="4" max="4" width="19.85546875" style="4" customWidth="1"/>
    <col min="5" max="5" width="10.140625" style="4" customWidth="1"/>
    <col min="6" max="6" width="11.28515625" style="4" customWidth="1"/>
    <col min="7" max="7" width="3.28515625" style="4" customWidth="1"/>
    <col min="8" max="8" width="13.28515625" style="4" customWidth="1"/>
    <col min="9" max="16384" width="8.85546875" style="4"/>
  </cols>
  <sheetData>
    <row r="1" spans="1:8" ht="15">
      <c r="E1" s="67" t="s">
        <v>2</v>
      </c>
    </row>
    <row r="2" spans="1:8" ht="15">
      <c r="E2" s="67" t="s">
        <v>1118</v>
      </c>
    </row>
    <row r="3" spans="1:8" ht="15">
      <c r="E3" s="67" t="s">
        <v>3</v>
      </c>
    </row>
    <row r="4" spans="1:8" ht="15">
      <c r="E4" s="67" t="s">
        <v>1104</v>
      </c>
    </row>
    <row r="5" spans="1:8" ht="16.5" customHeight="1">
      <c r="E5" s="67" t="s">
        <v>563</v>
      </c>
    </row>
    <row r="6" spans="1:8" ht="15">
      <c r="A6" s="101"/>
      <c r="B6" s="102"/>
      <c r="C6" s="103"/>
      <c r="D6" s="103"/>
      <c r="E6" s="67" t="s">
        <v>567</v>
      </c>
    </row>
    <row r="7" spans="1:8" ht="15">
      <c r="A7" s="104"/>
      <c r="B7" s="104"/>
      <c r="C7" s="104"/>
      <c r="D7" s="104"/>
      <c r="E7" s="104" t="s">
        <v>415</v>
      </c>
      <c r="F7" s="105"/>
      <c r="G7" s="67"/>
    </row>
    <row r="8" spans="1:8" ht="15">
      <c r="A8" s="104"/>
      <c r="B8" s="104"/>
      <c r="C8" s="104"/>
      <c r="D8" s="105"/>
      <c r="E8" s="105"/>
      <c r="F8" s="105"/>
    </row>
    <row r="9" spans="1:8" ht="20.25">
      <c r="A9" s="104"/>
      <c r="B9" s="104"/>
      <c r="C9" s="104"/>
      <c r="D9" s="106" t="s">
        <v>5</v>
      </c>
      <c r="F9" s="105"/>
    </row>
    <row r="10" spans="1:8" ht="15.75">
      <c r="A10" s="104"/>
      <c r="B10" s="104"/>
      <c r="C10" s="104"/>
      <c r="D10" s="107" t="s">
        <v>224</v>
      </c>
      <c r="F10" s="105"/>
    </row>
    <row r="11" spans="1:8" ht="15.75">
      <c r="A11" s="101"/>
      <c r="B11" s="102"/>
      <c r="C11" s="102"/>
      <c r="D11" s="107" t="s">
        <v>225</v>
      </c>
      <c r="F11" s="103"/>
      <c r="H11" s="103"/>
    </row>
    <row r="12" spans="1:8" ht="15.75">
      <c r="A12" s="102"/>
      <c r="B12" s="102"/>
      <c r="C12" s="102"/>
      <c r="D12" s="108">
        <v>42004</v>
      </c>
      <c r="F12" s="103"/>
      <c r="H12" s="103"/>
    </row>
    <row r="13" spans="1:8" ht="15">
      <c r="A13" s="104"/>
      <c r="B13" s="104"/>
      <c r="C13" s="104"/>
      <c r="F13" s="105"/>
      <c r="G13" s="105"/>
      <c r="H13" s="105"/>
    </row>
    <row r="14" spans="1:8" ht="15">
      <c r="A14" s="104"/>
      <c r="B14" s="104"/>
      <c r="C14" s="104"/>
      <c r="D14" s="109"/>
      <c r="E14" s="105"/>
      <c r="F14" s="105"/>
      <c r="G14" s="105"/>
      <c r="H14" s="105"/>
    </row>
    <row r="15" spans="1:8" ht="15">
      <c r="A15" s="105" t="s">
        <v>226</v>
      </c>
      <c r="B15" s="105"/>
      <c r="C15" s="105" t="s">
        <v>217</v>
      </c>
      <c r="D15" s="104"/>
      <c r="E15" s="105"/>
      <c r="F15" s="105"/>
      <c r="G15" s="105"/>
      <c r="H15" s="104"/>
    </row>
    <row r="16" spans="1:8" ht="15">
      <c r="A16" s="110" t="s">
        <v>23</v>
      </c>
      <c r="B16" s="110"/>
      <c r="C16" s="111" t="s">
        <v>227</v>
      </c>
      <c r="D16" s="111"/>
      <c r="E16" s="111"/>
      <c r="F16" s="111" t="s">
        <v>228</v>
      </c>
      <c r="G16" s="111"/>
      <c r="H16" s="111" t="s">
        <v>228</v>
      </c>
    </row>
    <row r="17" spans="1:8" ht="15">
      <c r="A17" s="104"/>
      <c r="B17" s="104"/>
      <c r="C17" s="104"/>
      <c r="D17" s="104"/>
      <c r="E17" s="104"/>
      <c r="F17" s="104"/>
      <c r="G17" s="104"/>
      <c r="H17" s="64"/>
    </row>
    <row r="18" spans="1:8" ht="15">
      <c r="A18" s="490" t="s">
        <v>427</v>
      </c>
      <c r="B18" s="105"/>
      <c r="C18" s="105" t="s">
        <v>229</v>
      </c>
      <c r="D18" s="105"/>
      <c r="E18" s="112"/>
      <c r="F18" s="112"/>
      <c r="G18" s="112"/>
      <c r="H18" s="294">
        <v>100</v>
      </c>
    </row>
    <row r="19" spans="1:8" ht="15">
      <c r="A19" s="114"/>
      <c r="B19" s="104"/>
      <c r="C19" s="105"/>
      <c r="D19" s="105"/>
      <c r="E19" s="105"/>
      <c r="F19" s="105"/>
      <c r="G19" s="105"/>
      <c r="H19" s="295"/>
    </row>
    <row r="20" spans="1:8" ht="15">
      <c r="A20" s="490" t="s">
        <v>428</v>
      </c>
      <c r="B20" s="105"/>
      <c r="C20" s="105" t="s">
        <v>230</v>
      </c>
      <c r="D20" s="105"/>
      <c r="E20" s="105"/>
      <c r="F20" s="105"/>
      <c r="G20" s="105"/>
      <c r="H20" s="294">
        <v>7.1999999999999995E-2</v>
      </c>
    </row>
    <row r="21" spans="1:8" ht="15">
      <c r="A21" s="491"/>
      <c r="B21" s="105"/>
      <c r="C21" s="105"/>
      <c r="D21" s="105"/>
      <c r="E21" s="105"/>
      <c r="F21" s="105"/>
      <c r="G21" s="105"/>
      <c r="H21" s="295"/>
    </row>
    <row r="22" spans="1:8" ht="15">
      <c r="A22" s="490" t="s">
        <v>429</v>
      </c>
      <c r="B22" s="105"/>
      <c r="C22" s="105" t="s">
        <v>231</v>
      </c>
      <c r="D22" s="105"/>
      <c r="E22" s="105"/>
      <c r="F22" s="105"/>
      <c r="G22" s="105"/>
      <c r="H22" s="296">
        <v>0.29339999999999999</v>
      </c>
    </row>
    <row r="23" spans="1:8" ht="15">
      <c r="A23" s="491"/>
      <c r="B23" s="105"/>
      <c r="C23" s="105"/>
      <c r="D23" s="105"/>
      <c r="E23" s="105"/>
      <c r="F23" s="105"/>
      <c r="G23" s="105"/>
      <c r="H23" s="295"/>
    </row>
    <row r="24" spans="1:8" ht="15">
      <c r="A24" s="490" t="s">
        <v>430</v>
      </c>
      <c r="B24" s="105"/>
      <c r="C24" s="105" t="s">
        <v>483</v>
      </c>
      <c r="D24" s="105"/>
      <c r="E24" s="105"/>
      <c r="F24" s="105"/>
      <c r="G24" s="105"/>
      <c r="H24" s="295">
        <v>99.634599999999992</v>
      </c>
    </row>
    <row r="25" spans="1:8" ht="15">
      <c r="A25" s="114"/>
      <c r="B25" s="104"/>
      <c r="C25" s="105"/>
      <c r="D25" s="105"/>
      <c r="E25" s="105"/>
      <c r="F25" s="105"/>
      <c r="G25" s="105"/>
      <c r="H25" s="295"/>
    </row>
    <row r="26" spans="1:8" ht="15">
      <c r="A26" s="490" t="s">
        <v>431</v>
      </c>
      <c r="B26" s="105"/>
      <c r="C26" s="104" t="s">
        <v>232</v>
      </c>
      <c r="D26" s="104"/>
      <c r="E26" s="105"/>
      <c r="F26" s="293">
        <v>5.5</v>
      </c>
      <c r="G26" s="104"/>
      <c r="H26" s="297">
        <v>5.5</v>
      </c>
    </row>
    <row r="27" spans="1:8" ht="15">
      <c r="A27" s="491"/>
      <c r="B27" s="105"/>
      <c r="C27" s="104"/>
      <c r="D27" s="104"/>
      <c r="E27" s="105"/>
      <c r="F27" s="65"/>
      <c r="G27" s="104"/>
      <c r="H27" s="298"/>
    </row>
    <row r="28" spans="1:8" ht="15">
      <c r="A28" s="490" t="s">
        <v>432</v>
      </c>
      <c r="B28" s="105"/>
      <c r="C28" s="104" t="s">
        <v>260</v>
      </c>
      <c r="D28" s="104"/>
      <c r="E28" s="105"/>
      <c r="F28" s="65"/>
      <c r="G28" s="104"/>
      <c r="H28" s="299">
        <v>5.4798999999999998</v>
      </c>
    </row>
    <row r="29" spans="1:8" ht="15">
      <c r="A29" s="491"/>
      <c r="B29" s="105"/>
      <c r="C29" s="104"/>
      <c r="D29" s="104"/>
      <c r="E29" s="105"/>
      <c r="F29" s="65"/>
      <c r="G29" s="104"/>
      <c r="H29" s="298"/>
    </row>
    <row r="30" spans="1:8" ht="15">
      <c r="A30" s="490" t="s">
        <v>433</v>
      </c>
      <c r="B30" s="104"/>
      <c r="C30" s="104" t="s">
        <v>261</v>
      </c>
      <c r="D30" s="104"/>
      <c r="E30" s="105"/>
      <c r="F30" s="65"/>
      <c r="G30" s="104"/>
      <c r="H30" s="298">
        <v>94.154699999999991</v>
      </c>
    </row>
    <row r="31" spans="1:8" ht="15">
      <c r="A31" s="114"/>
      <c r="B31" s="104"/>
      <c r="C31" s="104"/>
      <c r="D31" s="104"/>
      <c r="E31" s="105"/>
      <c r="F31" s="65"/>
      <c r="G31" s="104"/>
      <c r="H31" s="298"/>
    </row>
    <row r="32" spans="1:8" ht="15">
      <c r="A32" s="490" t="s">
        <v>434</v>
      </c>
      <c r="B32" s="104"/>
      <c r="C32" s="104" t="s">
        <v>233</v>
      </c>
      <c r="D32" s="104"/>
      <c r="E32" s="105"/>
      <c r="F32" s="293">
        <v>35</v>
      </c>
      <c r="G32" s="104"/>
      <c r="H32" s="297">
        <v>35</v>
      </c>
    </row>
    <row r="33" spans="1:8" ht="15">
      <c r="A33" s="114"/>
      <c r="B33" s="104"/>
      <c r="C33" s="104"/>
      <c r="D33" s="104"/>
      <c r="E33" s="105"/>
      <c r="F33" s="105"/>
      <c r="G33" s="65"/>
      <c r="H33" s="298"/>
    </row>
    <row r="34" spans="1:8" ht="15">
      <c r="A34" s="490" t="s">
        <v>435</v>
      </c>
      <c r="B34" s="104"/>
      <c r="C34" s="104" t="s">
        <v>262</v>
      </c>
      <c r="D34" s="104"/>
      <c r="E34" s="105"/>
      <c r="F34" s="105"/>
      <c r="G34" s="65"/>
      <c r="H34" s="300">
        <v>32.954099999999997</v>
      </c>
    </row>
    <row r="35" spans="1:8" ht="15">
      <c r="A35" s="114"/>
      <c r="B35" s="104"/>
      <c r="C35" s="104"/>
      <c r="D35" s="104"/>
      <c r="E35" s="105"/>
      <c r="F35" s="105"/>
      <c r="G35" s="105"/>
      <c r="H35" s="298"/>
    </row>
    <row r="36" spans="1:8" ht="15">
      <c r="A36" s="490" t="s">
        <v>436</v>
      </c>
      <c r="B36" s="104"/>
      <c r="C36" s="104" t="s">
        <v>263</v>
      </c>
      <c r="D36" s="104"/>
      <c r="E36" s="105"/>
      <c r="F36" s="105"/>
      <c r="G36" s="105"/>
      <c r="H36" s="298">
        <v>61.200599999999994</v>
      </c>
    </row>
    <row r="37" spans="1:8" ht="15">
      <c r="A37" s="114"/>
      <c r="B37" s="104"/>
      <c r="C37" s="104"/>
      <c r="D37" s="104"/>
      <c r="E37" s="105"/>
      <c r="F37" s="105"/>
      <c r="G37" s="105"/>
      <c r="H37" s="298"/>
    </row>
    <row r="38" spans="1:8" ht="15">
      <c r="A38" s="490" t="s">
        <v>437</v>
      </c>
      <c r="B38" s="105"/>
      <c r="C38" s="105" t="s">
        <v>222</v>
      </c>
      <c r="D38" s="105"/>
      <c r="E38" s="105"/>
      <c r="F38" s="105"/>
      <c r="G38" s="105"/>
      <c r="H38" s="301">
        <v>1.6339710000000001</v>
      </c>
    </row>
    <row r="39" spans="1:8" ht="15">
      <c r="A39" s="105"/>
      <c r="B39" s="105"/>
      <c r="C39" s="105" t="s">
        <v>264</v>
      </c>
      <c r="D39" s="105"/>
      <c r="E39" s="105"/>
      <c r="F39" s="105"/>
      <c r="G39" s="105"/>
      <c r="H39" s="65"/>
    </row>
    <row r="40" spans="1:8" ht="15">
      <c r="A40" s="105"/>
      <c r="B40" s="105"/>
      <c r="C40" s="105"/>
      <c r="D40" s="105"/>
      <c r="E40" s="105"/>
      <c r="F40" s="105"/>
      <c r="G40" s="105"/>
      <c r="H40" s="64"/>
    </row>
    <row r="41" spans="1:8" ht="15">
      <c r="A41" s="105"/>
      <c r="B41" s="105"/>
      <c r="C41" s="105"/>
      <c r="D41" s="105"/>
      <c r="E41" s="105"/>
      <c r="F41" s="105"/>
      <c r="G41" s="105"/>
      <c r="H41" s="64"/>
    </row>
    <row r="42" spans="1:8" ht="15">
      <c r="A42" s="105"/>
      <c r="B42" s="105"/>
      <c r="C42" s="105"/>
      <c r="D42" s="105"/>
      <c r="E42" s="105"/>
      <c r="F42" s="105"/>
      <c r="G42" s="113"/>
      <c r="H42" s="104"/>
    </row>
    <row r="43" spans="1:8" ht="15">
      <c r="A43" s="105"/>
      <c r="B43" s="105"/>
      <c r="C43" s="105"/>
      <c r="D43" s="105"/>
      <c r="E43" s="104"/>
      <c r="F43" s="104"/>
      <c r="G43" s="104"/>
      <c r="H43" s="114"/>
    </row>
    <row r="44" spans="1:8" ht="15">
      <c r="A44" s="105"/>
      <c r="B44" s="105"/>
      <c r="C44" s="68"/>
      <c r="D44" s="105"/>
      <c r="E44" s="115"/>
      <c r="F44" s="105"/>
      <c r="G44" s="66"/>
      <c r="H44" s="104"/>
    </row>
    <row r="45" spans="1:8" ht="15">
      <c r="A45" s="105"/>
      <c r="B45" s="105"/>
      <c r="C45" s="105"/>
      <c r="D45" s="105"/>
      <c r="E45" s="115"/>
      <c r="F45" s="105"/>
      <c r="G45" s="112"/>
      <c r="H45" s="104"/>
    </row>
    <row r="46" spans="1:8" ht="15">
      <c r="A46" s="105"/>
      <c r="B46" s="105"/>
      <c r="C46" s="105"/>
      <c r="D46" s="105"/>
      <c r="E46" s="105"/>
      <c r="F46" s="105"/>
      <c r="G46" s="105"/>
      <c r="H46" s="104"/>
    </row>
    <row r="47" spans="1:8" ht="15">
      <c r="A47" s="102"/>
      <c r="B47" s="102"/>
      <c r="C47" s="103"/>
      <c r="D47" s="102"/>
      <c r="E47" s="102"/>
      <c r="F47" s="102"/>
      <c r="G47" s="102"/>
      <c r="H47" s="102"/>
    </row>
    <row r="48" spans="1:8" ht="15">
      <c r="A48" s="116"/>
      <c r="B48" s="104"/>
      <c r="C48" s="105"/>
      <c r="D48" s="105"/>
      <c r="E48" s="105"/>
      <c r="F48" s="105"/>
      <c r="G48" s="105"/>
      <c r="H48" s="105"/>
    </row>
    <row r="49" spans="1:8" ht="15">
      <c r="A49" s="105"/>
      <c r="B49" s="105"/>
      <c r="C49" s="117"/>
      <c r="D49" s="105"/>
      <c r="E49" s="118"/>
      <c r="F49" s="105"/>
      <c r="G49" s="105"/>
      <c r="H49" s="105"/>
    </row>
  </sheetData>
  <customSheetViews>
    <customSheetView guid="{1D55C7AE-7141-49C4-A30F-6C6392B50DCD}" scale="85" showPageBreaks="1" fitToPage="1" printArea="1">
      <selection activeCell="R36" sqref="R36"/>
      <pageMargins left="1" right="0.5" top="0.5" bottom="0.75" header="0.5" footer="0.5"/>
      <pageSetup scale="79" orientation="portrait" r:id="rId1"/>
      <headerFooter alignWithMargins="0"/>
    </customSheetView>
    <customSheetView guid="{86B87C0A-EFDF-4254-88E7-074BC0E2C07B}" scale="85" showPageBreaks="1" fitToPage="1" printArea="1">
      <selection activeCell="B1" sqref="B1"/>
      <pageMargins left="1" right="0.5" top="0.5" bottom="0.75" header="0.5" footer="0.5"/>
      <pageSetup scale="79" orientation="portrait" r:id="rId2"/>
      <headerFooter alignWithMargins="0"/>
    </customSheetView>
    <customSheetView guid="{A7E55F00-34B3-44FD-BF1E-03333C319021}" scale="85" fitToPage="1">
      <selection activeCell="R36" sqref="R36"/>
      <pageMargins left="1" right="0.5" top="0.5" bottom="0.75" header="0.5" footer="0.5"/>
      <pageSetup scale="79" orientation="portrait" r:id="rId3"/>
      <headerFooter alignWithMargins="0"/>
    </customSheetView>
  </customSheetViews>
  <phoneticPr fontId="23" type="noConversion"/>
  <pageMargins left="0.75" right="0.5" top="1" bottom="0.5" header="0" footer="0"/>
  <pageSetup scale="83" orientation="portrait" r:id="rId4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E34"/>
  <sheetViews>
    <sheetView view="pageBreakPreview" zoomScaleNormal="100" zoomScaleSheetLayoutView="100" workbookViewId="0">
      <selection activeCell="B28" sqref="B28:B40"/>
    </sheetView>
  </sheetViews>
  <sheetFormatPr defaultColWidth="9.140625" defaultRowHeight="12.75" outlineLevelRow="1" outlineLevelCol="1"/>
  <cols>
    <col min="1" max="1" width="54.7109375" style="19" customWidth="1"/>
    <col min="2" max="2" width="16.7109375" style="19" customWidth="1"/>
    <col min="3" max="3" width="16.7109375" style="564" customWidth="1"/>
    <col min="4" max="4" width="63.140625" style="554" hidden="1" customWidth="1" outlineLevel="1"/>
    <col min="5" max="5" width="9.140625" style="19" collapsed="1"/>
    <col min="6" max="16384" width="9.140625" style="19"/>
  </cols>
  <sheetData>
    <row r="1" spans="1:5" ht="90" customHeight="1">
      <c r="A1" s="353"/>
      <c r="B1" s="805" t="s">
        <v>1124</v>
      </c>
      <c r="C1" s="805"/>
    </row>
    <row r="2" spans="1:5" s="93" customFormat="1" ht="15.75">
      <c r="A2" s="537"/>
      <c r="B2" s="537"/>
      <c r="C2" s="537"/>
      <c r="D2" s="555"/>
    </row>
    <row r="3" spans="1:5" s="93" customFormat="1" ht="15.75">
      <c r="A3" s="806" t="s">
        <v>5</v>
      </c>
      <c r="B3" s="806"/>
      <c r="C3" s="806"/>
      <c r="D3" s="555"/>
    </row>
    <row r="4" spans="1:5" s="93" customFormat="1" ht="15.75">
      <c r="A4" s="807" t="s">
        <v>417</v>
      </c>
      <c r="B4" s="807"/>
      <c r="C4" s="807"/>
      <c r="D4" s="555"/>
    </row>
    <row r="5" spans="1:5" s="93" customFormat="1" ht="15.75">
      <c r="A5" s="807" t="s">
        <v>875</v>
      </c>
      <c r="B5" s="807"/>
      <c r="C5" s="807"/>
      <c r="D5" s="555"/>
    </row>
    <row r="6" spans="1:5" s="93" customFormat="1" ht="15.75">
      <c r="A6" s="807" t="s">
        <v>6</v>
      </c>
      <c r="B6" s="807"/>
      <c r="C6" s="807"/>
      <c r="D6" s="555"/>
    </row>
    <row r="7" spans="1:5">
      <c r="C7" s="556"/>
    </row>
    <row r="8" spans="1:5">
      <c r="B8" s="649" t="s">
        <v>590</v>
      </c>
      <c r="C8" s="646" t="s">
        <v>591</v>
      </c>
      <c r="D8" s="647"/>
      <c r="E8" s="648"/>
    </row>
    <row r="9" spans="1:5" s="557" customFormat="1" ht="21.95" customHeight="1">
      <c r="A9" s="557" t="s">
        <v>1019</v>
      </c>
      <c r="B9" s="558">
        <v>140</v>
      </c>
      <c r="C9" s="558">
        <v>233</v>
      </c>
      <c r="D9" s="506" t="s">
        <v>876</v>
      </c>
    </row>
    <row r="10" spans="1:5" s="557" customFormat="1" ht="21.95" customHeight="1">
      <c r="A10" s="557" t="s">
        <v>1020</v>
      </c>
      <c r="B10" s="558">
        <v>356</v>
      </c>
      <c r="C10" s="558">
        <v>1027</v>
      </c>
      <c r="D10" s="506" t="s">
        <v>877</v>
      </c>
    </row>
    <row r="11" spans="1:5" s="557" customFormat="1" ht="21.95" customHeight="1">
      <c r="A11" s="557" t="s">
        <v>878</v>
      </c>
      <c r="B11" s="558">
        <v>133</v>
      </c>
      <c r="C11" s="558">
        <v>180</v>
      </c>
      <c r="D11" s="506" t="s">
        <v>879</v>
      </c>
    </row>
    <row r="12" spans="1:5" s="557" customFormat="1" ht="21.95" customHeight="1">
      <c r="A12" s="557" t="s">
        <v>1021</v>
      </c>
      <c r="B12" s="558">
        <v>3002</v>
      </c>
      <c r="C12" s="558">
        <v>3340</v>
      </c>
      <c r="D12" s="506" t="s">
        <v>880</v>
      </c>
    </row>
    <row r="13" spans="1:5" s="557" customFormat="1" ht="21.95" customHeight="1">
      <c r="A13" s="557" t="s">
        <v>1022</v>
      </c>
      <c r="B13" s="558">
        <v>36</v>
      </c>
      <c r="C13" s="558">
        <v>65</v>
      </c>
      <c r="D13" s="506" t="s">
        <v>881</v>
      </c>
    </row>
    <row r="14" spans="1:5" s="557" customFormat="1" ht="21.95" customHeight="1">
      <c r="A14" s="557" t="s">
        <v>1018</v>
      </c>
      <c r="B14" s="558">
        <v>36</v>
      </c>
      <c r="C14" s="558">
        <v>65</v>
      </c>
      <c r="D14" s="506" t="s">
        <v>882</v>
      </c>
    </row>
    <row r="15" spans="1:5" s="557" customFormat="1" ht="21.95" customHeight="1">
      <c r="A15" s="557" t="s">
        <v>945</v>
      </c>
      <c r="B15" s="558">
        <v>526</v>
      </c>
      <c r="C15" s="558">
        <v>0</v>
      </c>
      <c r="D15" s="506" t="s">
        <v>883</v>
      </c>
    </row>
    <row r="16" spans="1:5" s="557" customFormat="1" ht="21.95" customHeight="1">
      <c r="A16" s="557" t="s">
        <v>943</v>
      </c>
      <c r="B16" s="558">
        <v>257</v>
      </c>
      <c r="C16" s="558">
        <v>0</v>
      </c>
      <c r="D16" s="506" t="s">
        <v>884</v>
      </c>
    </row>
    <row r="17" spans="1:4" s="557" customFormat="1" ht="21.95" customHeight="1">
      <c r="A17" s="557" t="s">
        <v>946</v>
      </c>
      <c r="B17" s="558">
        <v>250</v>
      </c>
      <c r="C17" s="558">
        <v>0</v>
      </c>
      <c r="D17" s="506" t="s">
        <v>885</v>
      </c>
    </row>
    <row r="18" spans="1:4" s="557" customFormat="1" ht="21.95" customHeight="1">
      <c r="A18" s="557" t="s">
        <v>886</v>
      </c>
      <c r="B18" s="558">
        <v>361</v>
      </c>
      <c r="C18" s="558">
        <v>0</v>
      </c>
      <c r="D18" s="506" t="s">
        <v>887</v>
      </c>
    </row>
    <row r="19" spans="1:4" s="557" customFormat="1" ht="21.95" customHeight="1">
      <c r="A19" s="557" t="s">
        <v>888</v>
      </c>
      <c r="B19" s="558">
        <v>25</v>
      </c>
      <c r="C19" s="558">
        <v>200</v>
      </c>
      <c r="D19" s="506" t="s">
        <v>889</v>
      </c>
    </row>
    <row r="20" spans="1:4" s="557" customFormat="1" ht="21.95" customHeight="1">
      <c r="A20" s="557" t="s">
        <v>890</v>
      </c>
      <c r="B20" s="558">
        <v>924</v>
      </c>
      <c r="C20" s="558">
        <v>765</v>
      </c>
      <c r="D20" s="506" t="s">
        <v>891</v>
      </c>
    </row>
    <row r="21" spans="1:4" s="557" customFormat="1" ht="21.95" customHeight="1">
      <c r="A21" s="557" t="s">
        <v>892</v>
      </c>
      <c r="B21" s="558">
        <v>980</v>
      </c>
      <c r="C21" s="558">
        <v>600</v>
      </c>
      <c r="D21" s="506" t="s">
        <v>893</v>
      </c>
    </row>
    <row r="22" spans="1:4" s="557" customFormat="1" ht="21.95" customHeight="1">
      <c r="A22" s="557" t="s">
        <v>894</v>
      </c>
      <c r="B22" s="558">
        <v>670</v>
      </c>
      <c r="C22" s="558">
        <v>800</v>
      </c>
      <c r="D22" s="506" t="s">
        <v>895</v>
      </c>
    </row>
    <row r="23" spans="1:4" s="557" customFormat="1" ht="21.95" customHeight="1">
      <c r="A23" s="557" t="s">
        <v>896</v>
      </c>
      <c r="B23" s="558">
        <v>75</v>
      </c>
      <c r="C23" s="558">
        <v>151</v>
      </c>
      <c r="D23" s="506" t="s">
        <v>897</v>
      </c>
    </row>
    <row r="24" spans="1:4" s="557" customFormat="1" ht="21.95" customHeight="1">
      <c r="A24" s="557" t="s">
        <v>898</v>
      </c>
      <c r="B24" s="558">
        <v>150</v>
      </c>
      <c r="C24" s="558">
        <v>150</v>
      </c>
      <c r="D24" s="506" t="s">
        <v>899</v>
      </c>
    </row>
    <row r="25" spans="1:4" s="557" customFormat="1" ht="21.95" customHeight="1">
      <c r="A25" s="557" t="s">
        <v>944</v>
      </c>
      <c r="B25" s="558">
        <v>8062</v>
      </c>
      <c r="C25" s="558">
        <v>0</v>
      </c>
      <c r="D25" s="506" t="s">
        <v>900</v>
      </c>
    </row>
    <row r="26" spans="1:4" s="557" customFormat="1" ht="21.95" customHeight="1">
      <c r="A26" s="557" t="s">
        <v>1017</v>
      </c>
      <c r="B26" s="558">
        <v>416</v>
      </c>
      <c r="C26" s="558">
        <v>219</v>
      </c>
      <c r="D26" s="506" t="s">
        <v>901</v>
      </c>
    </row>
    <row r="27" spans="1:4" s="557" customFormat="1" ht="21.95" customHeight="1">
      <c r="A27" s="557" t="s">
        <v>478</v>
      </c>
      <c r="B27" s="558">
        <v>513</v>
      </c>
      <c r="C27" s="558">
        <v>394</v>
      </c>
      <c r="D27" s="506" t="s">
        <v>902</v>
      </c>
    </row>
    <row r="28" spans="1:4" s="557" customFormat="1" ht="21.95" customHeight="1">
      <c r="A28" s="557" t="s">
        <v>477</v>
      </c>
      <c r="B28" s="558">
        <v>200</v>
      </c>
      <c r="C28" s="558">
        <v>100</v>
      </c>
      <c r="D28" s="506" t="s">
        <v>903</v>
      </c>
    </row>
    <row r="29" spans="1:4" s="557" customFormat="1" ht="21.95" customHeight="1">
      <c r="C29" s="559"/>
      <c r="D29" s="560"/>
    </row>
    <row r="30" spans="1:4" s="557" customFormat="1" ht="21.95" customHeight="1" thickBot="1">
      <c r="A30" s="561" t="s">
        <v>418</v>
      </c>
      <c r="B30" s="562">
        <f>SUM(B9:B29)</f>
        <v>17112</v>
      </c>
      <c r="C30" s="562">
        <f>SUM(C9:C29)</f>
        <v>8289</v>
      </c>
      <c r="D30" s="560"/>
    </row>
    <row r="31" spans="1:4" ht="13.5" thickTop="1">
      <c r="A31" s="563"/>
    </row>
    <row r="32" spans="1:4" hidden="1" outlineLevel="1">
      <c r="A32" s="19" t="s">
        <v>904</v>
      </c>
      <c r="B32" s="558">
        <v>17112</v>
      </c>
      <c r="C32" s="558">
        <v>8289</v>
      </c>
      <c r="D32" s="507" t="s">
        <v>15</v>
      </c>
    </row>
    <row r="33" spans="1:3" hidden="1" outlineLevel="1">
      <c r="A33" s="565" t="s">
        <v>871</v>
      </c>
      <c r="B33" s="77">
        <f>B32-B30</f>
        <v>0</v>
      </c>
      <c r="C33" s="77">
        <f>C32-C30</f>
        <v>0</v>
      </c>
    </row>
    <row r="34" spans="1:3" collapsed="1">
      <c r="A34" s="518"/>
    </row>
  </sheetData>
  <mergeCells count="5">
    <mergeCell ref="B1:C1"/>
    <mergeCell ref="A3:C3"/>
    <mergeCell ref="A4:C4"/>
    <mergeCell ref="A5:C5"/>
    <mergeCell ref="A6:C6"/>
  </mergeCells>
  <printOptions horizontalCentered="1"/>
  <pageMargins left="1" right="0.5" top="0.5" bottom="0.75" header="0" footer="0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O47" sqref="O47"/>
    </sheetView>
  </sheetViews>
  <sheetFormatPr defaultColWidth="9.140625" defaultRowHeight="9"/>
  <cols>
    <col min="1" max="1" width="30.7109375" style="292" customWidth="1"/>
    <col min="2" max="11" width="6.7109375" style="291" customWidth="1"/>
    <col min="12" max="16384" width="9.140625" style="291"/>
  </cols>
  <sheetData>
    <row r="1" spans="1:11" s="289" customFormat="1">
      <c r="A1" s="288"/>
    </row>
    <row r="2" spans="1:11" s="289" customFormat="1" ht="18">
      <c r="A2" s="288" t="s">
        <v>440</v>
      </c>
      <c r="B2" s="289" t="s">
        <v>441</v>
      </c>
      <c r="C2" s="289" t="s">
        <v>442</v>
      </c>
      <c r="D2" s="289" t="s">
        <v>443</v>
      </c>
      <c r="E2" s="289" t="s">
        <v>444</v>
      </c>
      <c r="F2" s="289" t="s">
        <v>445</v>
      </c>
      <c r="G2" s="289" t="s">
        <v>446</v>
      </c>
      <c r="H2" s="289" t="s">
        <v>447</v>
      </c>
      <c r="I2" s="289" t="s">
        <v>448</v>
      </c>
      <c r="J2" s="289" t="s">
        <v>449</v>
      </c>
      <c r="K2" s="289" t="s">
        <v>450</v>
      </c>
    </row>
    <row r="3" spans="1:11" s="289" customFormat="1">
      <c r="A3" s="288"/>
    </row>
    <row r="4" spans="1:11">
      <c r="A4" s="290" t="s">
        <v>451</v>
      </c>
    </row>
    <row r="5" spans="1:11">
      <c r="A5" s="292" t="s">
        <v>452</v>
      </c>
      <c r="B5" s="291">
        <v>135.11000000000001</v>
      </c>
      <c r="C5" s="291">
        <v>108</v>
      </c>
      <c r="D5" s="291">
        <v>28</v>
      </c>
      <c r="E5" s="291">
        <v>28</v>
      </c>
      <c r="F5" s="291">
        <v>28</v>
      </c>
      <c r="G5" s="291">
        <v>103</v>
      </c>
      <c r="H5" s="291">
        <v>103</v>
      </c>
      <c r="I5" s="291">
        <v>33</v>
      </c>
      <c r="J5" s="291">
        <v>33</v>
      </c>
      <c r="K5" s="291">
        <v>33</v>
      </c>
    </row>
    <row r="6" spans="1:11">
      <c r="A6" s="290" t="s">
        <v>453</v>
      </c>
    </row>
    <row r="7" spans="1:11">
      <c r="A7" s="292" t="s">
        <v>452</v>
      </c>
      <c r="B7" s="291">
        <v>366</v>
      </c>
      <c r="C7" s="291">
        <v>500</v>
      </c>
      <c r="D7" s="291">
        <v>513</v>
      </c>
      <c r="E7" s="291">
        <v>394</v>
      </c>
      <c r="F7" s="291">
        <v>403</v>
      </c>
      <c r="G7" s="291">
        <v>413</v>
      </c>
      <c r="H7" s="291">
        <v>564</v>
      </c>
      <c r="I7" s="291">
        <v>568</v>
      </c>
      <c r="J7" s="291">
        <v>572</v>
      </c>
      <c r="K7" s="291">
        <v>418</v>
      </c>
    </row>
    <row r="8" spans="1:11">
      <c r="A8" s="290" t="s">
        <v>454</v>
      </c>
    </row>
    <row r="9" spans="1:11">
      <c r="A9" s="292" t="s">
        <v>452</v>
      </c>
      <c r="B9" s="291">
        <v>251.328</v>
      </c>
      <c r="C9" s="291">
        <v>359.469999999999</v>
      </c>
      <c r="D9" s="291">
        <v>1047.8799999999901</v>
      </c>
      <c r="E9" s="291">
        <v>1232.3599999999999</v>
      </c>
      <c r="F9" s="291">
        <v>392.18</v>
      </c>
      <c r="G9" s="291">
        <v>1247</v>
      </c>
      <c r="H9" s="291">
        <v>1247</v>
      </c>
      <c r="I9" s="291">
        <v>942</v>
      </c>
      <c r="J9" s="291">
        <v>1394</v>
      </c>
      <c r="K9" s="291">
        <v>1394</v>
      </c>
    </row>
    <row r="10" spans="1:11">
      <c r="A10" s="290" t="s">
        <v>455</v>
      </c>
    </row>
    <row r="11" spans="1:11">
      <c r="A11" s="292" t="s">
        <v>452</v>
      </c>
      <c r="B11" s="291">
        <v>40.5</v>
      </c>
      <c r="C11" s="291">
        <v>40.5</v>
      </c>
      <c r="D11" s="291">
        <v>90</v>
      </c>
      <c r="E11" s="291">
        <v>180</v>
      </c>
      <c r="F11" s="291">
        <v>180</v>
      </c>
      <c r="G11" s="291">
        <v>180</v>
      </c>
      <c r="H11" s="291">
        <v>180</v>
      </c>
      <c r="I11" s="291">
        <v>180</v>
      </c>
      <c r="J11" s="291">
        <v>180</v>
      </c>
      <c r="K11" s="291">
        <v>180</v>
      </c>
    </row>
    <row r="12" spans="1:11">
      <c r="A12" s="290" t="s">
        <v>456</v>
      </c>
    </row>
    <row r="13" spans="1:11">
      <c r="A13" s="292" t="s">
        <v>452</v>
      </c>
      <c r="B13" s="291">
        <v>1700</v>
      </c>
      <c r="C13" s="291">
        <v>2563</v>
      </c>
      <c r="D13" s="291">
        <v>3002</v>
      </c>
      <c r="E13" s="291">
        <v>3340</v>
      </c>
      <c r="F13" s="291">
        <v>3674</v>
      </c>
      <c r="G13" s="291">
        <v>3600</v>
      </c>
      <c r="H13" s="291">
        <v>3250</v>
      </c>
      <c r="I13" s="291">
        <v>3400</v>
      </c>
      <c r="J13" s="291">
        <v>3600</v>
      </c>
      <c r="K13" s="291">
        <v>3750</v>
      </c>
    </row>
    <row r="14" spans="1:11">
      <c r="A14" s="290" t="s">
        <v>457</v>
      </c>
    </row>
    <row r="15" spans="1:11">
      <c r="A15" s="292" t="s">
        <v>452</v>
      </c>
      <c r="B15" s="291">
        <v>202.9</v>
      </c>
      <c r="C15" s="291">
        <v>100</v>
      </c>
      <c r="D15" s="291">
        <v>200</v>
      </c>
      <c r="E15" s="291">
        <v>200</v>
      </c>
      <c r="F15" s="291">
        <v>200</v>
      </c>
      <c r="G15" s="291">
        <v>200</v>
      </c>
      <c r="H15" s="291">
        <v>200</v>
      </c>
      <c r="I15" s="291">
        <v>200</v>
      </c>
      <c r="J15" s="291">
        <v>200</v>
      </c>
      <c r="K15" s="291">
        <v>200</v>
      </c>
    </row>
    <row r="16" spans="1:11">
      <c r="A16" s="290" t="s">
        <v>458</v>
      </c>
    </row>
    <row r="17" spans="1:11">
      <c r="A17" s="292" t="s">
        <v>452</v>
      </c>
      <c r="B17" s="291">
        <v>45</v>
      </c>
      <c r="C17" s="291">
        <v>72</v>
      </c>
      <c r="D17" s="291">
        <v>72</v>
      </c>
      <c r="E17" s="291">
        <v>130.5</v>
      </c>
      <c r="F17" s="291">
        <v>67.5</v>
      </c>
      <c r="G17" s="291">
        <v>103.5</v>
      </c>
      <c r="H17" s="291">
        <v>210</v>
      </c>
      <c r="I17" s="291">
        <v>210</v>
      </c>
      <c r="J17" s="291">
        <v>210</v>
      </c>
      <c r="K17" s="291">
        <v>210</v>
      </c>
    </row>
    <row r="18" spans="1:11">
      <c r="A18" s="290" t="s">
        <v>459</v>
      </c>
    </row>
    <row r="19" spans="1:11">
      <c r="A19" s="292" t="s">
        <v>452</v>
      </c>
      <c r="B19" s="291">
        <v>61</v>
      </c>
      <c r="C19" s="291">
        <v>73</v>
      </c>
      <c r="D19" s="291">
        <v>415</v>
      </c>
      <c r="E19" s="291">
        <v>416</v>
      </c>
      <c r="F19" s="291">
        <v>66</v>
      </c>
      <c r="G19" s="291">
        <v>68</v>
      </c>
      <c r="H19" s="291">
        <v>81</v>
      </c>
      <c r="I19" s="291">
        <v>82</v>
      </c>
      <c r="J19" s="291">
        <v>415</v>
      </c>
      <c r="K19" s="291">
        <v>416</v>
      </c>
    </row>
    <row r="20" spans="1:11">
      <c r="A20" s="290" t="s">
        <v>460</v>
      </c>
    </row>
    <row r="21" spans="1:11">
      <c r="A21" s="292" t="s">
        <v>452</v>
      </c>
      <c r="B21" s="291">
        <v>890</v>
      </c>
      <c r="C21" s="291">
        <v>1000</v>
      </c>
      <c r="D21" s="291">
        <v>600</v>
      </c>
      <c r="E21" s="291">
        <v>600</v>
      </c>
      <c r="F21" s="291">
        <v>550</v>
      </c>
      <c r="G21" s="291">
        <v>600</v>
      </c>
      <c r="H21" s="291">
        <v>600</v>
      </c>
      <c r="I21" s="291">
        <v>600</v>
      </c>
      <c r="J21" s="291">
        <v>600</v>
      </c>
      <c r="K21" s="291">
        <v>600</v>
      </c>
    </row>
    <row r="22" spans="1:11">
      <c r="A22" s="290" t="s">
        <v>461</v>
      </c>
    </row>
    <row r="23" spans="1:11">
      <c r="A23" s="292" t="s">
        <v>452</v>
      </c>
      <c r="B23" s="291">
        <v>575</v>
      </c>
      <c r="C23" s="291">
        <v>517.9</v>
      </c>
      <c r="D23" s="291">
        <v>700</v>
      </c>
      <c r="E23" s="291">
        <v>800</v>
      </c>
      <c r="F23" s="291">
        <v>550.5</v>
      </c>
      <c r="G23" s="291">
        <v>800</v>
      </c>
      <c r="H23" s="291">
        <v>800</v>
      </c>
      <c r="I23" s="291">
        <v>800</v>
      </c>
      <c r="J23" s="291">
        <v>800</v>
      </c>
      <c r="K23" s="291">
        <v>800</v>
      </c>
    </row>
    <row r="24" spans="1:11">
      <c r="A24" s="290" t="s">
        <v>462</v>
      </c>
    </row>
    <row r="25" spans="1:11">
      <c r="A25" s="292" t="s">
        <v>452</v>
      </c>
      <c r="B25" s="291">
        <v>375</v>
      </c>
      <c r="C25" s="291">
        <v>0</v>
      </c>
      <c r="D25" s="291">
        <v>0</v>
      </c>
      <c r="E25" s="291">
        <v>0</v>
      </c>
      <c r="F25" s="291">
        <v>0</v>
      </c>
      <c r="G25" s="291">
        <v>0</v>
      </c>
      <c r="H25" s="291">
        <v>0</v>
      </c>
      <c r="I25" s="291">
        <v>0</v>
      </c>
      <c r="J25" s="291">
        <v>0</v>
      </c>
      <c r="K25" s="291">
        <v>0</v>
      </c>
    </row>
    <row r="26" spans="1:11">
      <c r="A26" s="290" t="s">
        <v>463</v>
      </c>
    </row>
    <row r="27" spans="1:11">
      <c r="A27" s="292" t="s">
        <v>452</v>
      </c>
      <c r="B27" s="291">
        <v>150</v>
      </c>
      <c r="C27" s="291">
        <v>150</v>
      </c>
      <c r="D27" s="291">
        <v>150</v>
      </c>
      <c r="E27" s="291">
        <v>100</v>
      </c>
      <c r="F27" s="291">
        <v>0</v>
      </c>
      <c r="G27" s="291">
        <v>0</v>
      </c>
      <c r="H27" s="291">
        <v>0</v>
      </c>
      <c r="I27" s="291">
        <v>0</v>
      </c>
      <c r="J27" s="291">
        <v>0</v>
      </c>
      <c r="K27" s="291">
        <v>0</v>
      </c>
    </row>
    <row r="28" spans="1:11">
      <c r="A28" s="290" t="s">
        <v>464</v>
      </c>
    </row>
    <row r="29" spans="1:11">
      <c r="A29" s="292" t="s">
        <v>452</v>
      </c>
      <c r="B29" s="291">
        <v>0</v>
      </c>
      <c r="C29" s="291">
        <v>0</v>
      </c>
      <c r="D29" s="291">
        <v>0</v>
      </c>
      <c r="E29" s="291">
        <v>0</v>
      </c>
      <c r="F29" s="291">
        <v>0</v>
      </c>
      <c r="G29" s="291">
        <v>0</v>
      </c>
      <c r="H29" s="291">
        <v>0</v>
      </c>
      <c r="I29" s="291">
        <v>0</v>
      </c>
      <c r="J29" s="291">
        <v>0</v>
      </c>
      <c r="K29" s="291">
        <v>0</v>
      </c>
    </row>
    <row r="30" spans="1:11">
      <c r="A30" s="290" t="s">
        <v>465</v>
      </c>
    </row>
    <row r="31" spans="1:11">
      <c r="A31" s="292" t="s">
        <v>452</v>
      </c>
      <c r="B31" s="291">
        <v>0</v>
      </c>
      <c r="C31" s="291">
        <v>0</v>
      </c>
      <c r="D31" s="291">
        <v>0</v>
      </c>
      <c r="E31" s="291">
        <v>0</v>
      </c>
      <c r="F31" s="291">
        <v>0</v>
      </c>
      <c r="G31" s="291">
        <v>0</v>
      </c>
      <c r="H31" s="291">
        <v>0</v>
      </c>
      <c r="I31" s="291">
        <v>0</v>
      </c>
      <c r="J31" s="291">
        <v>0</v>
      </c>
      <c r="K31" s="291">
        <v>0</v>
      </c>
    </row>
    <row r="32" spans="1:11">
      <c r="A32" s="290" t="s">
        <v>466</v>
      </c>
    </row>
    <row r="33" spans="1:11">
      <c r="A33" s="292" t="s">
        <v>452</v>
      </c>
      <c r="B33" s="291">
        <v>0</v>
      </c>
      <c r="C33" s="291">
        <v>0</v>
      </c>
      <c r="D33" s="291">
        <v>259</v>
      </c>
      <c r="E33" s="291">
        <v>0</v>
      </c>
      <c r="F33" s="291">
        <v>0</v>
      </c>
      <c r="G33" s="291">
        <v>0</v>
      </c>
      <c r="H33" s="291">
        <v>0</v>
      </c>
      <c r="I33" s="291">
        <v>0</v>
      </c>
      <c r="J33" s="291">
        <v>0</v>
      </c>
      <c r="K33" s="291">
        <v>0</v>
      </c>
    </row>
    <row r="34" spans="1:11">
      <c r="A34" s="290" t="s">
        <v>467</v>
      </c>
    </row>
    <row r="35" spans="1:11">
      <c r="A35" s="292" t="s">
        <v>452</v>
      </c>
      <c r="B35" s="291">
        <v>400</v>
      </c>
      <c r="C35" s="291">
        <v>0</v>
      </c>
      <c r="D35" s="291">
        <v>0</v>
      </c>
      <c r="E35" s="291">
        <v>0</v>
      </c>
      <c r="F35" s="291">
        <v>0</v>
      </c>
      <c r="G35" s="291">
        <v>0</v>
      </c>
      <c r="H35" s="291">
        <v>0</v>
      </c>
      <c r="I35" s="291">
        <v>0</v>
      </c>
      <c r="J35" s="291">
        <v>0</v>
      </c>
      <c r="K35" s="291">
        <v>0</v>
      </c>
    </row>
    <row r="36" spans="1:11">
      <c r="A36" s="290" t="s">
        <v>468</v>
      </c>
    </row>
    <row r="37" spans="1:11">
      <c r="A37" s="292" t="s">
        <v>452</v>
      </c>
      <c r="B37" s="291">
        <v>2075</v>
      </c>
      <c r="C37" s="291">
        <v>8795.4349999999995</v>
      </c>
      <c r="D37" s="291">
        <v>0</v>
      </c>
      <c r="E37" s="291">
        <v>0</v>
      </c>
      <c r="F37" s="291">
        <v>0</v>
      </c>
      <c r="G37" s="291">
        <v>0</v>
      </c>
      <c r="H37" s="291">
        <v>0</v>
      </c>
      <c r="I37" s="291">
        <v>0</v>
      </c>
      <c r="J37" s="291">
        <v>0</v>
      </c>
      <c r="K37" s="291">
        <v>0</v>
      </c>
    </row>
    <row r="38" spans="1:11">
      <c r="A38" s="290" t="s">
        <v>469</v>
      </c>
    </row>
    <row r="39" spans="1:11">
      <c r="A39" s="292" t="s">
        <v>452</v>
      </c>
      <c r="B39" s="291">
        <v>0</v>
      </c>
      <c r="C39" s="291">
        <v>0</v>
      </c>
      <c r="D39" s="291">
        <v>0</v>
      </c>
      <c r="E39" s="291">
        <v>0</v>
      </c>
      <c r="F39" s="291">
        <v>0</v>
      </c>
      <c r="G39" s="291">
        <v>0</v>
      </c>
      <c r="H39" s="291">
        <v>0</v>
      </c>
      <c r="I39" s="291">
        <v>375</v>
      </c>
      <c r="J39" s="291">
        <v>0</v>
      </c>
      <c r="K39" s="291">
        <v>0</v>
      </c>
    </row>
    <row r="40" spans="1:11">
      <c r="A40" s="290" t="s">
        <v>470</v>
      </c>
    </row>
    <row r="41" spans="1:11">
      <c r="A41" s="292" t="s">
        <v>452</v>
      </c>
      <c r="B41" s="291">
        <v>0</v>
      </c>
      <c r="C41" s="291">
        <v>0</v>
      </c>
      <c r="D41" s="291">
        <v>0</v>
      </c>
      <c r="E41" s="291">
        <v>0</v>
      </c>
      <c r="F41" s="291">
        <v>750</v>
      </c>
      <c r="G41" s="291">
        <v>0</v>
      </c>
      <c r="H41" s="291">
        <v>0</v>
      </c>
      <c r="I41" s="291">
        <v>0</v>
      </c>
      <c r="J41" s="291">
        <v>0</v>
      </c>
      <c r="K41" s="291">
        <v>0</v>
      </c>
    </row>
    <row r="42" spans="1:11">
      <c r="A42" s="290" t="s">
        <v>471</v>
      </c>
    </row>
    <row r="43" spans="1:11">
      <c r="A43" s="292" t="s">
        <v>452</v>
      </c>
      <c r="B43" s="291">
        <v>4022.6320000000001</v>
      </c>
      <c r="C43" s="291">
        <v>746.86199999999997</v>
      </c>
      <c r="D43" s="291">
        <v>0</v>
      </c>
      <c r="E43" s="291">
        <v>0</v>
      </c>
      <c r="F43" s="291">
        <v>0</v>
      </c>
      <c r="G43" s="291">
        <v>0</v>
      </c>
      <c r="H43" s="291">
        <v>0</v>
      </c>
      <c r="I43" s="291">
        <v>0</v>
      </c>
      <c r="J43" s="291">
        <v>0</v>
      </c>
      <c r="K43" s="291">
        <v>0</v>
      </c>
    </row>
    <row r="44" spans="1:11">
      <c r="A44" s="290" t="s">
        <v>472</v>
      </c>
    </row>
    <row r="45" spans="1:11">
      <c r="A45" s="292" t="s">
        <v>452</v>
      </c>
      <c r="B45" s="291">
        <v>5</v>
      </c>
      <c r="C45" s="291">
        <v>0</v>
      </c>
      <c r="D45" s="291">
        <v>0</v>
      </c>
      <c r="E45" s="291">
        <v>0</v>
      </c>
      <c r="F45" s="291">
        <v>0</v>
      </c>
      <c r="G45" s="291">
        <v>0</v>
      </c>
      <c r="H45" s="291">
        <v>0</v>
      </c>
      <c r="I45" s="291">
        <v>0</v>
      </c>
      <c r="J45" s="291">
        <v>0</v>
      </c>
      <c r="K45" s="291">
        <v>0</v>
      </c>
    </row>
    <row r="46" spans="1:11">
      <c r="A46" s="290" t="s">
        <v>473</v>
      </c>
    </row>
    <row r="47" spans="1:11">
      <c r="A47" s="292" t="s">
        <v>452</v>
      </c>
      <c r="B47" s="291">
        <v>50</v>
      </c>
      <c r="C47" s="291">
        <v>100</v>
      </c>
      <c r="D47" s="291">
        <v>250.5</v>
      </c>
      <c r="E47" s="291">
        <v>150.5</v>
      </c>
      <c r="F47" s="291">
        <v>450</v>
      </c>
      <c r="G47" s="291">
        <v>150.5</v>
      </c>
      <c r="H47" s="291">
        <v>150.5</v>
      </c>
      <c r="I47" s="291">
        <v>150.5</v>
      </c>
      <c r="J47" s="291">
        <v>150.5</v>
      </c>
      <c r="K47" s="291">
        <v>150.5</v>
      </c>
    </row>
    <row r="48" spans="1:11">
      <c r="A48" s="290" t="s">
        <v>474</v>
      </c>
    </row>
    <row r="49" spans="1:11">
      <c r="A49" s="292" t="s">
        <v>452</v>
      </c>
      <c r="B49" s="291">
        <v>250</v>
      </c>
      <c r="C49" s="291">
        <v>250</v>
      </c>
      <c r="D49" s="291">
        <v>200</v>
      </c>
      <c r="E49" s="291">
        <v>100</v>
      </c>
      <c r="F49" s="291">
        <v>100</v>
      </c>
      <c r="G49" s="291">
        <v>100</v>
      </c>
      <c r="H49" s="291">
        <v>99.999999999999901</v>
      </c>
      <c r="I49" s="291">
        <v>99.999999999999901</v>
      </c>
      <c r="J49" s="291">
        <v>99.999999999999901</v>
      </c>
      <c r="K49" s="291">
        <v>99.999999999999901</v>
      </c>
    </row>
    <row r="50" spans="1:11">
      <c r="A50" s="290" t="s">
        <v>475</v>
      </c>
    </row>
    <row r="51" spans="1:11">
      <c r="A51" s="292" t="s">
        <v>452</v>
      </c>
      <c r="B51" s="291">
        <v>241.18</v>
      </c>
      <c r="C51" s="291">
        <v>458.82</v>
      </c>
      <c r="D51" s="291">
        <v>0</v>
      </c>
      <c r="E51" s="291">
        <v>0</v>
      </c>
      <c r="F51" s="291">
        <v>0</v>
      </c>
      <c r="G51" s="291">
        <v>0</v>
      </c>
      <c r="H51" s="291">
        <v>0</v>
      </c>
      <c r="I51" s="291">
        <v>0</v>
      </c>
      <c r="J51" s="291">
        <v>0</v>
      </c>
      <c r="K51" s="291">
        <v>0</v>
      </c>
    </row>
    <row r="52" spans="1:11">
      <c r="A52" s="290" t="s">
        <v>476</v>
      </c>
    </row>
    <row r="53" spans="1:11">
      <c r="A53" s="292" t="s">
        <v>452</v>
      </c>
      <c r="B53" s="291">
        <v>11835.65</v>
      </c>
      <c r="C53" s="291">
        <v>15834.986999999999</v>
      </c>
      <c r="D53" s="291">
        <v>7527.38</v>
      </c>
      <c r="E53" s="291">
        <v>7671.36</v>
      </c>
      <c r="F53" s="291">
        <v>7411.18</v>
      </c>
      <c r="G53" s="291">
        <v>7565</v>
      </c>
      <c r="H53" s="291">
        <v>7485.5</v>
      </c>
      <c r="I53" s="291">
        <v>7640.5</v>
      </c>
      <c r="J53" s="291">
        <v>8254.5</v>
      </c>
      <c r="K53" s="291">
        <v>8251.5</v>
      </c>
    </row>
  </sheetData>
  <customSheetViews>
    <customSheetView guid="{1D55C7AE-7141-49C4-A30F-6C6392B50DCD}" state="hidden">
      <pane xSplit="1" ySplit="2" topLeftCell="B3" activePane="bottomRight" state="frozen"/>
      <selection pane="bottomRight" activeCell="O47" sqref="O47"/>
      <pageMargins left="0.7" right="0.7" top="0.75" bottom="0.75" header="0.3" footer="0.3"/>
    </customSheetView>
    <customSheetView guid="{A7E55F00-34B3-44FD-BF1E-03333C319021}" state="hidden">
      <pane xSplit="1" ySplit="2" topLeftCell="B3" activePane="bottomRight" state="frozen"/>
      <selection pane="bottomRight" activeCell="O47" sqref="O47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66"/>
    <pageSetUpPr fitToPage="1"/>
  </sheetPr>
  <dimension ref="A1:K135"/>
  <sheetViews>
    <sheetView view="pageBreakPreview" topLeftCell="A31" zoomScale="145" zoomScaleNormal="100" zoomScaleSheetLayoutView="145" workbookViewId="0">
      <selection activeCell="D7" sqref="D7"/>
    </sheetView>
  </sheetViews>
  <sheetFormatPr defaultColWidth="9.140625" defaultRowHeight="12.75"/>
  <cols>
    <col min="1" max="1" width="2.7109375" style="651" customWidth="1"/>
    <col min="2" max="2" width="3.42578125" style="651" customWidth="1"/>
    <col min="3" max="3" width="48.42578125" style="651" customWidth="1"/>
    <col min="4" max="4" width="16" style="651" customWidth="1"/>
    <col min="5" max="5" width="1.5703125" style="651" customWidth="1"/>
    <col min="6" max="6" width="16.42578125" style="651" customWidth="1"/>
    <col min="7" max="11" width="3.7109375" style="651" customWidth="1"/>
    <col min="12" max="16384" width="9.140625" style="651"/>
  </cols>
  <sheetData>
    <row r="1" spans="1:11">
      <c r="E1" s="652" t="s">
        <v>553</v>
      </c>
    </row>
    <row r="2" spans="1:11">
      <c r="E2" s="652" t="s">
        <v>1119</v>
      </c>
    </row>
    <row r="3" spans="1:11">
      <c r="E3" s="652" t="s">
        <v>141</v>
      </c>
    </row>
    <row r="4" spans="1:11">
      <c r="E4" s="652" t="s">
        <v>1105</v>
      </c>
    </row>
    <row r="5" spans="1:11">
      <c r="E5" s="652" t="s">
        <v>1106</v>
      </c>
    </row>
    <row r="6" spans="1:11">
      <c r="E6" s="652" t="s">
        <v>559</v>
      </c>
    </row>
    <row r="7" spans="1:11">
      <c r="E7" s="652" t="s">
        <v>560</v>
      </c>
    </row>
    <row r="10" spans="1:11" ht="15">
      <c r="A10" s="808" t="s">
        <v>5</v>
      </c>
      <c r="B10" s="808"/>
      <c r="C10" s="808"/>
      <c r="D10" s="808"/>
      <c r="E10" s="808"/>
      <c r="F10" s="808"/>
      <c r="G10" s="808"/>
      <c r="H10" s="808"/>
      <c r="I10" s="808"/>
      <c r="J10" s="653"/>
      <c r="K10" s="653"/>
    </row>
    <row r="11" spans="1:11" ht="15">
      <c r="A11" s="809" t="s">
        <v>1023</v>
      </c>
      <c r="B11" s="809"/>
      <c r="C11" s="809"/>
      <c r="D11" s="809"/>
      <c r="E11" s="809"/>
      <c r="F11" s="809"/>
      <c r="G11" s="809"/>
      <c r="H11" s="809"/>
      <c r="I11" s="809"/>
      <c r="J11" s="654"/>
      <c r="K11" s="654"/>
    </row>
    <row r="12" spans="1:11" ht="15">
      <c r="A12" s="810" t="s">
        <v>1024</v>
      </c>
      <c r="B12" s="810"/>
      <c r="C12" s="810"/>
      <c r="D12" s="810"/>
      <c r="E12" s="810"/>
      <c r="F12" s="810"/>
      <c r="G12" s="810"/>
      <c r="H12" s="810"/>
      <c r="I12" s="810"/>
      <c r="J12" s="655"/>
      <c r="K12" s="655"/>
    </row>
    <row r="13" spans="1:11" ht="15">
      <c r="A13" s="809" t="s">
        <v>6</v>
      </c>
      <c r="B13" s="809"/>
      <c r="C13" s="809"/>
      <c r="D13" s="809"/>
      <c r="E13" s="809"/>
      <c r="F13" s="809"/>
      <c r="G13" s="809"/>
      <c r="H13" s="809"/>
      <c r="I13" s="809"/>
      <c r="J13" s="654"/>
      <c r="K13" s="654"/>
    </row>
    <row r="14" spans="1:11" ht="14.25">
      <c r="A14" s="656"/>
      <c r="B14" s="656"/>
      <c r="C14" s="656"/>
      <c r="D14" s="656"/>
      <c r="E14" s="656"/>
      <c r="F14" s="656"/>
      <c r="G14" s="656"/>
      <c r="H14" s="656"/>
      <c r="I14" s="656"/>
      <c r="J14" s="656"/>
      <c r="K14" s="656"/>
    </row>
    <row r="15" spans="1:11" ht="14.25">
      <c r="A15" s="656"/>
      <c r="B15" s="656"/>
      <c r="C15" s="656"/>
      <c r="D15" s="657" t="s">
        <v>7</v>
      </c>
      <c r="E15" s="656"/>
      <c r="F15" s="657" t="s">
        <v>8</v>
      </c>
      <c r="G15" s="656"/>
      <c r="H15" s="656"/>
      <c r="I15" s="656"/>
      <c r="J15" s="656"/>
      <c r="K15" s="656"/>
    </row>
    <row r="16" spans="1:11" ht="15.75" thickBot="1">
      <c r="A16" s="656"/>
      <c r="B16" s="656"/>
      <c r="C16" s="656"/>
      <c r="D16" s="658" t="s">
        <v>1025</v>
      </c>
      <c r="E16" s="659"/>
      <c r="F16" s="658" t="s">
        <v>14</v>
      </c>
      <c r="G16" s="656"/>
      <c r="H16" s="656"/>
      <c r="I16" s="656"/>
      <c r="J16" s="656"/>
      <c r="K16" s="656"/>
    </row>
    <row r="17" spans="1:11" ht="15">
      <c r="A17" s="660"/>
      <c r="B17" s="656"/>
      <c r="C17" s="656"/>
      <c r="D17" s="661"/>
      <c r="E17" s="659"/>
      <c r="F17" s="661"/>
      <c r="G17" s="656"/>
      <c r="H17" s="656"/>
      <c r="I17" s="656"/>
      <c r="J17" s="656"/>
      <c r="K17" s="656"/>
    </row>
    <row r="18" spans="1:11" ht="15">
      <c r="A18" s="660" t="s">
        <v>1026</v>
      </c>
      <c r="B18" s="656"/>
      <c r="C18" s="656"/>
      <c r="D18" s="661"/>
      <c r="E18" s="659"/>
      <c r="F18" s="661"/>
      <c r="G18" s="656"/>
      <c r="H18" s="656"/>
      <c r="I18" s="656"/>
      <c r="J18" s="656"/>
      <c r="K18" s="656"/>
    </row>
    <row r="19" spans="1:11" ht="14.25">
      <c r="A19" s="656"/>
      <c r="B19" s="63" t="s">
        <v>85</v>
      </c>
      <c r="C19" s="656"/>
      <c r="D19" s="662">
        <v>2378</v>
      </c>
      <c r="E19" s="656"/>
      <c r="F19" s="662">
        <v>2318</v>
      </c>
      <c r="G19" s="656"/>
      <c r="H19" s="656"/>
      <c r="I19" s="656"/>
      <c r="J19" s="656"/>
      <c r="K19" s="656"/>
    </row>
    <row r="20" spans="1:11" ht="14.25">
      <c r="A20" s="656"/>
      <c r="B20" s="63" t="s">
        <v>1027</v>
      </c>
      <c r="C20" s="656"/>
      <c r="D20" s="663">
        <v>-11</v>
      </c>
      <c r="E20" s="656"/>
      <c r="F20" s="663">
        <v>-10</v>
      </c>
      <c r="G20" s="656"/>
      <c r="H20" s="656"/>
      <c r="I20" s="656"/>
      <c r="J20" s="656"/>
      <c r="K20" s="656"/>
    </row>
    <row r="21" spans="1:11" ht="14.25">
      <c r="A21" s="656"/>
      <c r="B21" s="63" t="s">
        <v>87</v>
      </c>
      <c r="C21" s="656"/>
      <c r="D21" s="664">
        <v>2367</v>
      </c>
      <c r="E21" s="656"/>
      <c r="F21" s="664">
        <v>2308</v>
      </c>
      <c r="G21" s="656"/>
      <c r="H21" s="656"/>
      <c r="I21" s="656"/>
      <c r="J21" s="656"/>
      <c r="K21" s="656"/>
    </row>
    <row r="22" spans="1:11" ht="14.25">
      <c r="A22" s="656"/>
      <c r="B22" s="63" t="s">
        <v>1028</v>
      </c>
      <c r="C22" s="656"/>
      <c r="D22" s="663">
        <v>4225</v>
      </c>
      <c r="E22" s="656"/>
      <c r="F22" s="663">
        <v>4110</v>
      </c>
      <c r="G22" s="656"/>
      <c r="H22" s="656"/>
      <c r="I22" s="656"/>
      <c r="J22" s="656"/>
      <c r="K22" s="656"/>
    </row>
    <row r="23" spans="1:11" ht="15" thickBot="1">
      <c r="A23" s="656"/>
      <c r="B23" s="63" t="s">
        <v>92</v>
      </c>
      <c r="C23" s="656"/>
      <c r="D23" s="665">
        <v>6592</v>
      </c>
      <c r="E23" s="656"/>
      <c r="F23" s="665">
        <v>6418</v>
      </c>
      <c r="G23" s="656"/>
      <c r="H23" s="656"/>
      <c r="I23" s="656"/>
      <c r="J23" s="656"/>
      <c r="K23" s="656"/>
    </row>
    <row r="24" spans="1:11" ht="15" thickTop="1">
      <c r="A24" s="656"/>
      <c r="B24" s="656"/>
      <c r="C24" s="656"/>
      <c r="D24" s="656"/>
      <c r="E24" s="656"/>
      <c r="F24" s="656"/>
      <c r="G24" s="656"/>
      <c r="H24" s="656"/>
      <c r="I24" s="656"/>
      <c r="J24" s="656"/>
      <c r="K24" s="656"/>
    </row>
    <row r="25" spans="1:11" ht="15">
      <c r="A25" s="660" t="s">
        <v>1029</v>
      </c>
      <c r="B25" s="656"/>
      <c r="C25" s="656"/>
      <c r="D25" s="656"/>
      <c r="E25" s="656"/>
      <c r="F25" s="656"/>
      <c r="G25" s="656"/>
      <c r="H25" s="656"/>
      <c r="I25" s="656"/>
      <c r="J25" s="656"/>
      <c r="K25" s="656"/>
    </row>
    <row r="26" spans="1:11" ht="14.25">
      <c r="A26" s="656"/>
      <c r="B26" s="666" t="s">
        <v>740</v>
      </c>
      <c r="C26" s="656"/>
      <c r="D26" s="662">
        <v>35</v>
      </c>
      <c r="E26" s="656"/>
      <c r="F26" s="662">
        <v>34</v>
      </c>
      <c r="G26" s="656"/>
      <c r="H26" s="656"/>
      <c r="I26" s="656"/>
      <c r="J26" s="656"/>
      <c r="K26" s="656"/>
    </row>
    <row r="27" spans="1:11" ht="14.25">
      <c r="A27" s="656"/>
      <c r="B27" s="666" t="s">
        <v>1030</v>
      </c>
      <c r="C27" s="656"/>
      <c r="D27" s="662">
        <v>0</v>
      </c>
      <c r="E27" s="656"/>
      <c r="F27" s="662">
        <v>0</v>
      </c>
      <c r="G27" s="656"/>
      <c r="H27" s="656"/>
      <c r="I27" s="656"/>
      <c r="J27" s="656"/>
      <c r="K27" s="656"/>
    </row>
    <row r="28" spans="1:11" ht="14.25">
      <c r="A28" s="656"/>
      <c r="B28" s="656" t="s">
        <v>1031</v>
      </c>
      <c r="C28" s="656"/>
      <c r="D28" s="662">
        <v>-14</v>
      </c>
      <c r="E28" s="656"/>
      <c r="F28" s="662">
        <v>-13</v>
      </c>
      <c r="G28" s="656"/>
      <c r="H28" s="656"/>
      <c r="I28" s="656"/>
      <c r="J28" s="656"/>
      <c r="K28" s="656"/>
    </row>
    <row r="29" spans="1:11" ht="14.25">
      <c r="A29" s="656"/>
      <c r="B29" s="656" t="s">
        <v>1032</v>
      </c>
      <c r="C29" s="656"/>
      <c r="D29" s="667">
        <v>-47</v>
      </c>
      <c r="E29" s="668"/>
      <c r="F29" s="667">
        <v>-46</v>
      </c>
      <c r="G29" s="656"/>
      <c r="H29" s="656"/>
      <c r="I29" s="656"/>
      <c r="J29" s="656"/>
      <c r="K29" s="656"/>
    </row>
    <row r="30" spans="1:11" ht="14.25">
      <c r="A30" s="656"/>
      <c r="B30" s="656" t="s">
        <v>1033</v>
      </c>
      <c r="C30" s="656"/>
      <c r="D30" s="669">
        <v>-26</v>
      </c>
      <c r="E30" s="670"/>
      <c r="F30" s="669">
        <v>-25</v>
      </c>
      <c r="G30" s="656"/>
      <c r="H30" s="656"/>
      <c r="I30" s="656"/>
      <c r="J30" s="656"/>
      <c r="K30" s="656"/>
    </row>
    <row r="31" spans="1:11" ht="15" thickBot="1">
      <c r="A31" s="656"/>
      <c r="B31" s="656" t="s">
        <v>44</v>
      </c>
      <c r="C31" s="656"/>
      <c r="D31" s="671">
        <v>26</v>
      </c>
      <c r="E31" s="669"/>
      <c r="F31" s="671">
        <v>25</v>
      </c>
      <c r="G31" s="656"/>
      <c r="H31" s="656"/>
      <c r="I31" s="656"/>
      <c r="J31" s="656"/>
      <c r="K31" s="656"/>
    </row>
    <row r="32" spans="1:11" ht="15" thickTop="1">
      <c r="A32" s="656"/>
      <c r="B32" s="656"/>
      <c r="C32" s="656"/>
      <c r="D32" s="669"/>
      <c r="E32" s="669"/>
      <c r="F32" s="669"/>
      <c r="G32" s="656"/>
      <c r="H32" s="656"/>
      <c r="I32" s="656"/>
      <c r="J32" s="656"/>
      <c r="K32" s="656"/>
    </row>
    <row r="33" spans="1:11" ht="15">
      <c r="A33" s="660" t="s">
        <v>1034</v>
      </c>
      <c r="B33" s="656"/>
      <c r="C33" s="656"/>
      <c r="D33" s="656"/>
      <c r="E33" s="656"/>
      <c r="F33" s="656"/>
      <c r="G33" s="656"/>
      <c r="H33" s="656"/>
      <c r="I33" s="656"/>
      <c r="J33" s="656"/>
      <c r="K33" s="656"/>
    </row>
    <row r="34" spans="1:11" ht="14.25">
      <c r="A34" s="656"/>
      <c r="B34" s="656" t="s">
        <v>84</v>
      </c>
      <c r="C34" s="656"/>
      <c r="D34" s="656"/>
      <c r="E34" s="656"/>
      <c r="F34" s="664">
        <v>6418</v>
      </c>
      <c r="G34" s="656"/>
      <c r="H34" s="656"/>
      <c r="I34" s="656"/>
      <c r="J34" s="656"/>
      <c r="K34" s="656"/>
    </row>
    <row r="35" spans="1:11" ht="14.25">
      <c r="A35" s="656"/>
      <c r="B35" s="656" t="s">
        <v>1035</v>
      </c>
      <c r="C35" s="656"/>
      <c r="D35" s="656"/>
      <c r="E35" s="656"/>
      <c r="F35" s="672">
        <v>6.4699999999999994E-2</v>
      </c>
      <c r="G35" s="656"/>
      <c r="H35" s="656"/>
      <c r="I35" s="656"/>
      <c r="J35" s="656"/>
      <c r="K35" s="656"/>
    </row>
    <row r="36" spans="1:11" ht="14.25">
      <c r="A36" s="656"/>
      <c r="B36" s="656" t="s">
        <v>1036</v>
      </c>
      <c r="C36" s="656"/>
      <c r="D36" s="656"/>
      <c r="E36" s="656"/>
      <c r="F36" s="662">
        <v>415</v>
      </c>
      <c r="G36" s="656"/>
      <c r="H36" s="656"/>
      <c r="I36" s="656"/>
      <c r="J36" s="656"/>
      <c r="K36" s="656"/>
    </row>
    <row r="37" spans="1:11" ht="14.25">
      <c r="A37" s="656"/>
      <c r="B37" s="656" t="s">
        <v>1037</v>
      </c>
      <c r="C37" s="656"/>
      <c r="D37" s="656"/>
      <c r="E37" s="656"/>
      <c r="F37" s="663">
        <v>-25</v>
      </c>
      <c r="G37" s="656"/>
      <c r="H37" s="656"/>
      <c r="I37" s="656"/>
      <c r="J37" s="656"/>
      <c r="K37" s="656"/>
    </row>
    <row r="38" spans="1:11" ht="14.25">
      <c r="A38" s="656"/>
      <c r="B38" s="656" t="s">
        <v>162</v>
      </c>
      <c r="C38" s="656"/>
      <c r="D38" s="656"/>
      <c r="E38" s="656"/>
      <c r="F38" s="662">
        <v>390</v>
      </c>
      <c r="G38" s="656"/>
      <c r="H38" s="656"/>
      <c r="I38" s="656"/>
      <c r="J38" s="656"/>
      <c r="K38" s="656"/>
    </row>
    <row r="39" spans="1:11" ht="14.25">
      <c r="A39" s="656"/>
      <c r="B39" s="656" t="s">
        <v>1038</v>
      </c>
      <c r="C39" s="656"/>
      <c r="D39" s="656"/>
      <c r="E39" s="656"/>
      <c r="F39" s="673">
        <v>1.6339710000000001</v>
      </c>
      <c r="G39" s="656"/>
      <c r="H39" s="656"/>
      <c r="I39" s="656"/>
      <c r="J39" s="656"/>
      <c r="K39" s="656"/>
    </row>
    <row r="40" spans="1:11" ht="15" thickBot="1">
      <c r="A40" s="656"/>
      <c r="B40" s="656" t="s">
        <v>1039</v>
      </c>
      <c r="C40" s="656"/>
      <c r="D40" s="656"/>
      <c r="E40" s="656"/>
      <c r="F40" s="674">
        <v>637</v>
      </c>
      <c r="G40" s="656"/>
      <c r="H40" s="656"/>
      <c r="I40" s="656"/>
      <c r="J40" s="656"/>
      <c r="K40" s="656"/>
    </row>
    <row r="41" spans="1:11" ht="15" thickTop="1">
      <c r="A41" s="656"/>
      <c r="B41" s="656"/>
      <c r="C41" s="656"/>
      <c r="D41" s="656"/>
      <c r="E41" s="656"/>
      <c r="F41" s="656"/>
      <c r="G41" s="656"/>
      <c r="H41" s="656"/>
      <c r="I41" s="656"/>
      <c r="J41" s="656"/>
      <c r="K41" s="656"/>
    </row>
    <row r="42" spans="1:11" ht="14.25">
      <c r="A42" s="656"/>
      <c r="B42" s="656"/>
      <c r="C42" s="656"/>
      <c r="D42" s="656"/>
      <c r="E42" s="656"/>
      <c r="F42" s="656"/>
      <c r="G42" s="656"/>
      <c r="H42" s="656"/>
      <c r="I42" s="656"/>
      <c r="J42" s="656"/>
      <c r="K42" s="656"/>
    </row>
    <row r="43" spans="1:11" ht="14.25">
      <c r="A43" s="656"/>
      <c r="B43" s="656"/>
      <c r="C43" s="656"/>
      <c r="D43" s="656"/>
      <c r="E43" s="656"/>
      <c r="F43" s="656"/>
      <c r="G43" s="656"/>
      <c r="H43" s="656"/>
      <c r="I43" s="656"/>
      <c r="J43" s="656"/>
      <c r="K43" s="656"/>
    </row>
    <row r="44" spans="1:11" ht="14.25">
      <c r="A44" s="656"/>
      <c r="B44" s="656"/>
      <c r="C44" s="656"/>
      <c r="D44" s="656"/>
      <c r="E44" s="656"/>
      <c r="F44" s="656"/>
      <c r="G44" s="656"/>
      <c r="H44" s="656"/>
      <c r="I44" s="656"/>
      <c r="J44" s="656"/>
      <c r="K44" s="656"/>
    </row>
    <row r="45" spans="1:11" ht="14.25">
      <c r="A45" s="656"/>
      <c r="B45" s="656"/>
      <c r="C45" s="656"/>
      <c r="D45" s="656"/>
      <c r="E45" s="656"/>
      <c r="F45" s="656"/>
      <c r="G45" s="656"/>
      <c r="H45" s="656"/>
      <c r="I45" s="656"/>
      <c r="J45" s="656"/>
      <c r="K45" s="656"/>
    </row>
    <row r="46" spans="1:11" ht="14.25">
      <c r="A46" s="656"/>
      <c r="B46" s="656"/>
      <c r="C46" s="656"/>
      <c r="D46" s="656"/>
      <c r="E46" s="656"/>
      <c r="F46" s="656"/>
      <c r="G46" s="656"/>
      <c r="H46" s="656"/>
      <c r="I46" s="656"/>
      <c r="J46" s="656"/>
      <c r="K46" s="656"/>
    </row>
    <row r="47" spans="1:11" ht="14.25">
      <c r="A47" s="656"/>
      <c r="B47" s="656"/>
      <c r="C47" s="656"/>
      <c r="D47" s="656"/>
      <c r="E47" s="656"/>
      <c r="F47" s="656"/>
      <c r="G47" s="656"/>
      <c r="H47" s="656"/>
      <c r="I47" s="656"/>
      <c r="J47" s="656"/>
      <c r="K47" s="656"/>
    </row>
    <row r="48" spans="1:11" ht="14.25">
      <c r="A48" s="656"/>
      <c r="B48" s="656"/>
      <c r="C48" s="656"/>
      <c r="D48" s="656"/>
      <c r="E48" s="656"/>
      <c r="F48" s="656"/>
      <c r="G48" s="656"/>
      <c r="H48" s="656"/>
      <c r="I48" s="656"/>
      <c r="J48" s="656"/>
      <c r="K48" s="656"/>
    </row>
    <row r="49" spans="1:11" ht="14.25">
      <c r="A49" s="656"/>
      <c r="B49" s="656"/>
      <c r="C49" s="656"/>
      <c r="D49" s="656"/>
      <c r="E49" s="656"/>
      <c r="F49" s="656"/>
      <c r="G49" s="656"/>
      <c r="H49" s="656"/>
      <c r="I49" s="656"/>
      <c r="J49" s="656"/>
      <c r="K49" s="656"/>
    </row>
    <row r="50" spans="1:11" ht="14.25">
      <c r="A50" s="656"/>
      <c r="B50" s="656"/>
      <c r="C50" s="656"/>
      <c r="D50" s="656"/>
      <c r="E50" s="656"/>
      <c r="F50" s="656"/>
      <c r="G50" s="656"/>
      <c r="H50" s="656"/>
      <c r="I50" s="656"/>
      <c r="J50" s="656"/>
      <c r="K50" s="656"/>
    </row>
    <row r="51" spans="1:11" ht="14.25">
      <c r="A51" s="656"/>
      <c r="B51" s="656"/>
      <c r="C51" s="656"/>
      <c r="D51" s="656"/>
      <c r="E51" s="656"/>
      <c r="F51" s="656"/>
      <c r="G51" s="656"/>
      <c r="H51" s="656"/>
      <c r="I51" s="656"/>
      <c r="J51" s="656"/>
      <c r="K51" s="656"/>
    </row>
    <row r="52" spans="1:11" ht="14.25">
      <c r="A52" s="656"/>
      <c r="B52" s="656"/>
      <c r="C52" s="656"/>
      <c r="D52" s="656"/>
      <c r="E52" s="656"/>
      <c r="F52" s="656"/>
      <c r="G52" s="656"/>
      <c r="H52" s="656"/>
      <c r="I52" s="656"/>
      <c r="J52" s="656"/>
      <c r="K52" s="656"/>
    </row>
    <row r="53" spans="1:11" ht="14.25">
      <c r="A53" s="656"/>
      <c r="B53" s="656"/>
      <c r="C53" s="656"/>
      <c r="D53" s="656"/>
      <c r="E53" s="656"/>
      <c r="F53" s="656"/>
      <c r="G53" s="656"/>
      <c r="H53" s="656"/>
      <c r="I53" s="656"/>
      <c r="J53" s="656"/>
      <c r="K53" s="656"/>
    </row>
    <row r="54" spans="1:11" ht="14.25">
      <c r="A54" s="656"/>
      <c r="B54" s="656"/>
      <c r="C54" s="656"/>
      <c r="D54" s="656"/>
      <c r="E54" s="656"/>
      <c r="F54" s="656"/>
      <c r="G54" s="656"/>
      <c r="H54" s="656"/>
      <c r="I54" s="656"/>
      <c r="J54" s="656"/>
      <c r="K54" s="656"/>
    </row>
    <row r="55" spans="1:11" ht="14.25">
      <c r="A55" s="656"/>
      <c r="B55" s="656"/>
      <c r="C55" s="656"/>
      <c r="D55" s="656"/>
      <c r="E55" s="656"/>
      <c r="F55" s="656"/>
      <c r="G55" s="656"/>
      <c r="H55" s="656"/>
      <c r="I55" s="656"/>
      <c r="J55" s="656"/>
      <c r="K55" s="656"/>
    </row>
    <row r="56" spans="1:11" ht="14.25">
      <c r="A56" s="656"/>
      <c r="B56" s="656"/>
      <c r="C56" s="656"/>
      <c r="D56" s="656"/>
      <c r="E56" s="656"/>
      <c r="F56" s="656"/>
      <c r="G56" s="656"/>
      <c r="H56" s="656"/>
      <c r="I56" s="656"/>
      <c r="J56" s="656"/>
      <c r="K56" s="656"/>
    </row>
    <row r="57" spans="1:11" ht="14.25">
      <c r="A57" s="656"/>
      <c r="B57" s="656"/>
      <c r="C57" s="656"/>
      <c r="D57" s="656"/>
      <c r="E57" s="656"/>
      <c r="F57" s="656"/>
      <c r="G57" s="656"/>
      <c r="H57" s="656"/>
      <c r="I57" s="656"/>
      <c r="J57" s="656"/>
      <c r="K57" s="656"/>
    </row>
    <row r="58" spans="1:11" ht="14.25">
      <c r="A58" s="656"/>
      <c r="B58" s="656"/>
      <c r="C58" s="656"/>
      <c r="D58" s="656"/>
      <c r="E58" s="656"/>
      <c r="F58" s="656"/>
      <c r="G58" s="656"/>
      <c r="H58" s="656"/>
      <c r="I58" s="656"/>
      <c r="J58" s="656"/>
      <c r="K58" s="656"/>
    </row>
    <row r="59" spans="1:11" ht="14.25">
      <c r="A59" s="656"/>
      <c r="B59" s="656"/>
      <c r="C59" s="656"/>
      <c r="D59" s="656"/>
      <c r="E59" s="656"/>
      <c r="F59" s="656"/>
      <c r="G59" s="656"/>
      <c r="H59" s="656"/>
      <c r="I59" s="656"/>
      <c r="J59" s="656"/>
      <c r="K59" s="656"/>
    </row>
    <row r="60" spans="1:11" ht="14.25">
      <c r="A60" s="656"/>
      <c r="B60" s="656"/>
      <c r="C60" s="656"/>
      <c r="D60" s="656"/>
      <c r="E60" s="656"/>
      <c r="F60" s="656"/>
      <c r="G60" s="656"/>
      <c r="H60" s="656"/>
      <c r="I60" s="656"/>
      <c r="J60" s="656"/>
      <c r="K60" s="656"/>
    </row>
    <row r="61" spans="1:11" ht="14.25">
      <c r="A61" s="656"/>
      <c r="B61" s="656"/>
      <c r="C61" s="656"/>
      <c r="D61" s="656"/>
      <c r="E61" s="656"/>
      <c r="F61" s="656"/>
      <c r="G61" s="656"/>
      <c r="H61" s="656"/>
      <c r="I61" s="656"/>
      <c r="J61" s="656"/>
      <c r="K61" s="656"/>
    </row>
    <row r="62" spans="1:11" ht="14.25">
      <c r="A62" s="656"/>
      <c r="B62" s="656"/>
      <c r="C62" s="656"/>
      <c r="D62" s="656"/>
      <c r="E62" s="656"/>
      <c r="F62" s="656"/>
      <c r="G62" s="656"/>
      <c r="H62" s="656"/>
      <c r="I62" s="656"/>
      <c r="J62" s="656"/>
      <c r="K62" s="656"/>
    </row>
    <row r="63" spans="1:11" ht="14.25">
      <c r="A63" s="656"/>
      <c r="B63" s="656"/>
      <c r="C63" s="656"/>
      <c r="D63" s="656"/>
      <c r="E63" s="656"/>
      <c r="F63" s="656"/>
      <c r="G63" s="656"/>
      <c r="H63" s="656"/>
      <c r="I63" s="656"/>
      <c r="J63" s="656"/>
      <c r="K63" s="656"/>
    </row>
    <row r="64" spans="1:11" ht="14.25">
      <c r="A64" s="656"/>
      <c r="B64" s="656"/>
      <c r="C64" s="656"/>
      <c r="D64" s="656"/>
      <c r="E64" s="656"/>
      <c r="F64" s="656"/>
      <c r="G64" s="656"/>
      <c r="H64" s="656"/>
      <c r="I64" s="656"/>
      <c r="J64" s="656"/>
      <c r="K64" s="656"/>
    </row>
    <row r="65" spans="1:11" ht="14.25">
      <c r="A65" s="656"/>
      <c r="B65" s="656"/>
      <c r="C65" s="656"/>
      <c r="D65" s="656"/>
      <c r="E65" s="656"/>
      <c r="F65" s="656"/>
      <c r="G65" s="656"/>
      <c r="H65" s="656"/>
      <c r="I65" s="656"/>
      <c r="J65" s="656"/>
      <c r="K65" s="656"/>
    </row>
    <row r="66" spans="1:11" ht="14.25">
      <c r="A66" s="656"/>
      <c r="B66" s="656"/>
      <c r="C66" s="656"/>
      <c r="D66" s="656"/>
      <c r="E66" s="656"/>
      <c r="F66" s="656"/>
      <c r="G66" s="656"/>
      <c r="H66" s="656"/>
      <c r="I66" s="656"/>
      <c r="J66" s="656"/>
      <c r="K66" s="656"/>
    </row>
    <row r="67" spans="1:11" ht="14.25">
      <c r="A67" s="656"/>
      <c r="B67" s="656"/>
      <c r="C67" s="656"/>
      <c r="D67" s="656"/>
      <c r="E67" s="656"/>
      <c r="F67" s="656"/>
      <c r="G67" s="656"/>
      <c r="H67" s="656"/>
      <c r="I67" s="656"/>
      <c r="J67" s="656"/>
      <c r="K67" s="656"/>
    </row>
    <row r="68" spans="1:11" ht="14.25">
      <c r="A68" s="656"/>
      <c r="B68" s="656"/>
      <c r="C68" s="656"/>
      <c r="D68" s="656"/>
      <c r="E68" s="656"/>
      <c r="F68" s="656"/>
      <c r="G68" s="656"/>
      <c r="H68" s="656"/>
      <c r="I68" s="656"/>
      <c r="J68" s="656"/>
      <c r="K68" s="656"/>
    </row>
    <row r="69" spans="1:11" ht="14.25">
      <c r="A69" s="656"/>
      <c r="B69" s="656"/>
      <c r="C69" s="656"/>
      <c r="D69" s="656"/>
      <c r="E69" s="656"/>
      <c r="F69" s="656"/>
      <c r="G69" s="656"/>
      <c r="H69" s="656"/>
      <c r="I69" s="656"/>
      <c r="J69" s="656"/>
      <c r="K69" s="656"/>
    </row>
    <row r="70" spans="1:11" ht="14.25">
      <c r="A70" s="656"/>
      <c r="B70" s="656"/>
      <c r="C70" s="656"/>
      <c r="D70" s="656"/>
      <c r="E70" s="656"/>
      <c r="F70" s="656"/>
      <c r="G70" s="656"/>
      <c r="H70" s="656"/>
      <c r="I70" s="656"/>
      <c r="J70" s="656"/>
      <c r="K70" s="656"/>
    </row>
    <row r="71" spans="1:11" ht="14.25">
      <c r="A71" s="656"/>
      <c r="B71" s="656"/>
      <c r="C71" s="656"/>
      <c r="D71" s="656"/>
      <c r="E71" s="656"/>
      <c r="F71" s="656"/>
      <c r="G71" s="656"/>
      <c r="H71" s="656"/>
      <c r="I71" s="656"/>
      <c r="J71" s="656"/>
      <c r="K71" s="656"/>
    </row>
    <row r="72" spans="1:11" ht="14.25">
      <c r="A72" s="656"/>
      <c r="B72" s="656"/>
      <c r="C72" s="656"/>
      <c r="D72" s="656"/>
      <c r="E72" s="656"/>
      <c r="F72" s="656"/>
      <c r="G72" s="656"/>
      <c r="H72" s="656"/>
      <c r="I72" s="656"/>
      <c r="J72" s="656"/>
      <c r="K72" s="656"/>
    </row>
    <row r="73" spans="1:11" ht="14.25">
      <c r="A73" s="656"/>
      <c r="B73" s="656"/>
      <c r="C73" s="656"/>
      <c r="D73" s="656"/>
      <c r="E73" s="656"/>
      <c r="F73" s="656"/>
      <c r="G73" s="656"/>
      <c r="H73" s="656"/>
      <c r="I73" s="656"/>
      <c r="J73" s="656"/>
      <c r="K73" s="656"/>
    </row>
    <row r="74" spans="1:11" ht="14.25">
      <c r="A74" s="656"/>
      <c r="B74" s="656"/>
      <c r="C74" s="656"/>
      <c r="D74" s="656"/>
      <c r="E74" s="656"/>
      <c r="F74" s="656"/>
      <c r="G74" s="656"/>
      <c r="H74" s="656"/>
      <c r="I74" s="656"/>
      <c r="J74" s="656"/>
      <c r="K74" s="656"/>
    </row>
    <row r="75" spans="1:11" ht="14.25">
      <c r="A75" s="656"/>
      <c r="B75" s="656"/>
      <c r="C75" s="656"/>
      <c r="D75" s="656"/>
      <c r="E75" s="656"/>
      <c r="F75" s="656"/>
      <c r="G75" s="656"/>
      <c r="H75" s="656"/>
      <c r="I75" s="656"/>
      <c r="J75" s="656"/>
      <c r="K75" s="656"/>
    </row>
    <row r="76" spans="1:11" ht="14.25">
      <c r="A76" s="656"/>
      <c r="B76" s="656"/>
      <c r="C76" s="656"/>
      <c r="D76" s="656"/>
      <c r="E76" s="656"/>
      <c r="F76" s="656"/>
      <c r="G76" s="656"/>
      <c r="H76" s="656"/>
      <c r="I76" s="656"/>
      <c r="J76" s="656"/>
      <c r="K76" s="656"/>
    </row>
    <row r="77" spans="1:11" ht="14.25">
      <c r="A77" s="656"/>
      <c r="B77" s="656"/>
      <c r="C77" s="656"/>
      <c r="D77" s="656"/>
      <c r="E77" s="656"/>
      <c r="F77" s="656"/>
      <c r="G77" s="656"/>
      <c r="H77" s="656"/>
      <c r="I77" s="656"/>
      <c r="J77" s="656"/>
      <c r="K77" s="656"/>
    </row>
    <row r="78" spans="1:11" ht="14.25">
      <c r="A78" s="656"/>
      <c r="B78" s="656"/>
      <c r="C78" s="656"/>
      <c r="D78" s="656"/>
      <c r="E78" s="656"/>
      <c r="F78" s="656"/>
      <c r="G78" s="656"/>
      <c r="H78" s="656"/>
      <c r="I78" s="656"/>
      <c r="J78" s="656"/>
      <c r="K78" s="656"/>
    </row>
    <row r="79" spans="1:11" ht="14.25">
      <c r="A79" s="656"/>
      <c r="B79" s="656"/>
      <c r="C79" s="656"/>
      <c r="D79" s="656"/>
      <c r="E79" s="656"/>
      <c r="F79" s="656"/>
      <c r="G79" s="656"/>
      <c r="H79" s="656"/>
      <c r="I79" s="656"/>
      <c r="J79" s="656"/>
      <c r="K79" s="656"/>
    </row>
    <row r="80" spans="1:11" ht="14.25">
      <c r="A80" s="656"/>
      <c r="B80" s="656"/>
      <c r="C80" s="656"/>
      <c r="D80" s="656"/>
      <c r="E80" s="656"/>
      <c r="F80" s="656"/>
      <c r="G80" s="656"/>
      <c r="H80" s="656"/>
      <c r="I80" s="656"/>
      <c r="J80" s="656"/>
      <c r="K80" s="656"/>
    </row>
    <row r="81" spans="1:11" ht="14.25">
      <c r="A81" s="656"/>
      <c r="B81" s="656"/>
      <c r="C81" s="656"/>
      <c r="D81" s="656"/>
      <c r="E81" s="656"/>
      <c r="F81" s="656"/>
      <c r="G81" s="656"/>
      <c r="H81" s="656"/>
      <c r="I81" s="656"/>
      <c r="J81" s="656"/>
      <c r="K81" s="656"/>
    </row>
    <row r="82" spans="1:11" ht="14.25">
      <c r="A82" s="656"/>
      <c r="B82" s="656"/>
      <c r="C82" s="656"/>
      <c r="D82" s="656"/>
      <c r="E82" s="656"/>
      <c r="F82" s="656"/>
      <c r="G82" s="656"/>
      <c r="H82" s="656"/>
      <c r="I82" s="656"/>
      <c r="J82" s="656"/>
      <c r="K82" s="656"/>
    </row>
    <row r="83" spans="1:11" ht="14.25">
      <c r="A83" s="656"/>
      <c r="B83" s="656"/>
      <c r="C83" s="656"/>
      <c r="D83" s="656"/>
      <c r="E83" s="656"/>
      <c r="F83" s="656"/>
      <c r="G83" s="656"/>
      <c r="H83" s="656"/>
      <c r="I83" s="656"/>
      <c r="J83" s="656"/>
      <c r="K83" s="656"/>
    </row>
    <row r="84" spans="1:11" ht="14.25">
      <c r="A84" s="656"/>
      <c r="B84" s="656"/>
      <c r="C84" s="656"/>
      <c r="D84" s="656"/>
      <c r="E84" s="656"/>
      <c r="F84" s="656"/>
      <c r="G84" s="656"/>
      <c r="H84" s="656"/>
      <c r="I84" s="656"/>
      <c r="J84" s="656"/>
      <c r="K84" s="656"/>
    </row>
    <row r="85" spans="1:11" ht="14.25">
      <c r="A85" s="656"/>
      <c r="B85" s="656"/>
      <c r="C85" s="656"/>
      <c r="D85" s="656"/>
      <c r="E85" s="656"/>
      <c r="F85" s="656"/>
      <c r="G85" s="656"/>
      <c r="H85" s="656"/>
      <c r="I85" s="656"/>
      <c r="J85" s="656"/>
      <c r="K85" s="656"/>
    </row>
    <row r="86" spans="1:11" ht="14.25">
      <c r="A86" s="656"/>
      <c r="B86" s="656"/>
      <c r="C86" s="656"/>
      <c r="D86" s="656"/>
      <c r="E86" s="656"/>
      <c r="F86" s="656"/>
      <c r="G86" s="656"/>
      <c r="H86" s="656"/>
      <c r="I86" s="656"/>
      <c r="J86" s="656"/>
      <c r="K86" s="656"/>
    </row>
    <row r="87" spans="1:11" ht="14.25">
      <c r="A87" s="656"/>
      <c r="B87" s="656"/>
      <c r="C87" s="656"/>
      <c r="D87" s="656"/>
      <c r="E87" s="656"/>
      <c r="F87" s="656"/>
      <c r="G87" s="656"/>
      <c r="H87" s="656"/>
      <c r="I87" s="656"/>
      <c r="J87" s="656"/>
      <c r="K87" s="656"/>
    </row>
    <row r="88" spans="1:11" ht="14.25">
      <c r="A88" s="656"/>
      <c r="B88" s="656"/>
      <c r="C88" s="656"/>
      <c r="D88" s="656"/>
      <c r="E88" s="656"/>
      <c r="F88" s="656"/>
      <c r="G88" s="656"/>
      <c r="H88" s="656"/>
      <c r="I88" s="656"/>
      <c r="J88" s="656"/>
      <c r="K88" s="656"/>
    </row>
    <row r="89" spans="1:11" ht="14.25">
      <c r="A89" s="656"/>
      <c r="B89" s="656"/>
      <c r="C89" s="656"/>
      <c r="D89" s="656"/>
      <c r="E89" s="656"/>
      <c r="F89" s="656"/>
      <c r="G89" s="656"/>
      <c r="H89" s="656"/>
      <c r="I89" s="656"/>
      <c r="J89" s="656"/>
      <c r="K89" s="656"/>
    </row>
    <row r="90" spans="1:11" ht="14.25">
      <c r="A90" s="656"/>
      <c r="B90" s="656"/>
      <c r="C90" s="656"/>
      <c r="D90" s="656"/>
      <c r="E90" s="656"/>
      <c r="F90" s="656"/>
      <c r="G90" s="656"/>
      <c r="H90" s="656"/>
      <c r="I90" s="656"/>
      <c r="J90" s="656"/>
      <c r="K90" s="656"/>
    </row>
    <row r="91" spans="1:11" ht="14.25">
      <c r="A91" s="656"/>
      <c r="B91" s="656"/>
      <c r="C91" s="656"/>
      <c r="D91" s="656"/>
      <c r="E91" s="656"/>
      <c r="F91" s="656"/>
      <c r="G91" s="656"/>
      <c r="H91" s="656"/>
      <c r="I91" s="656"/>
      <c r="J91" s="656"/>
      <c r="K91" s="656"/>
    </row>
    <row r="92" spans="1:11" ht="14.25">
      <c r="A92" s="656"/>
      <c r="B92" s="656"/>
      <c r="C92" s="656"/>
      <c r="D92" s="656"/>
      <c r="E92" s="656"/>
      <c r="F92" s="656"/>
      <c r="G92" s="656"/>
      <c r="H92" s="656"/>
      <c r="I92" s="656"/>
      <c r="J92" s="656"/>
      <c r="K92" s="656"/>
    </row>
    <row r="93" spans="1:11" ht="14.25">
      <c r="A93" s="656"/>
      <c r="B93" s="656"/>
      <c r="C93" s="656"/>
      <c r="D93" s="656"/>
      <c r="E93" s="656"/>
      <c r="F93" s="656"/>
      <c r="G93" s="656"/>
      <c r="H93" s="656"/>
      <c r="I93" s="656"/>
      <c r="J93" s="656"/>
      <c r="K93" s="656"/>
    </row>
    <row r="94" spans="1:11" ht="14.25">
      <c r="A94" s="656"/>
      <c r="B94" s="656"/>
      <c r="C94" s="656"/>
      <c r="D94" s="656"/>
      <c r="E94" s="656"/>
      <c r="F94" s="656"/>
      <c r="G94" s="656"/>
      <c r="H94" s="656"/>
      <c r="I94" s="656"/>
      <c r="J94" s="656"/>
      <c r="K94" s="656"/>
    </row>
    <row r="95" spans="1:11" ht="14.25">
      <c r="A95" s="656"/>
      <c r="B95" s="656"/>
      <c r="C95" s="656"/>
      <c r="D95" s="656"/>
      <c r="E95" s="656"/>
      <c r="F95" s="656"/>
      <c r="G95" s="656"/>
      <c r="H95" s="656"/>
      <c r="I95" s="656"/>
      <c r="J95" s="656"/>
      <c r="K95" s="656"/>
    </row>
    <row r="96" spans="1:11" ht="14.25">
      <c r="A96" s="656"/>
      <c r="B96" s="656"/>
      <c r="C96" s="656"/>
      <c r="D96" s="656"/>
      <c r="E96" s="656"/>
      <c r="F96" s="656"/>
      <c r="G96" s="656"/>
      <c r="H96" s="656"/>
      <c r="I96" s="656"/>
      <c r="J96" s="656"/>
      <c r="K96" s="656"/>
    </row>
    <row r="97" spans="1:11" ht="14.25">
      <c r="A97" s="656"/>
      <c r="B97" s="656"/>
      <c r="C97" s="656"/>
      <c r="D97" s="656"/>
      <c r="E97" s="656"/>
      <c r="F97" s="656"/>
      <c r="G97" s="656"/>
      <c r="H97" s="656"/>
      <c r="I97" s="656"/>
      <c r="J97" s="656"/>
      <c r="K97" s="656"/>
    </row>
    <row r="98" spans="1:11" ht="14.25">
      <c r="A98" s="656"/>
      <c r="B98" s="656"/>
      <c r="C98" s="656"/>
      <c r="D98" s="656"/>
      <c r="E98" s="656"/>
      <c r="F98" s="656"/>
      <c r="G98" s="656"/>
      <c r="H98" s="656"/>
      <c r="I98" s="656"/>
      <c r="J98" s="656"/>
      <c r="K98" s="656"/>
    </row>
    <row r="99" spans="1:11" ht="14.25">
      <c r="A99" s="656"/>
      <c r="B99" s="656"/>
      <c r="C99" s="656"/>
      <c r="D99" s="656"/>
      <c r="E99" s="656"/>
      <c r="F99" s="656"/>
      <c r="G99" s="656"/>
      <c r="H99" s="656"/>
      <c r="I99" s="656"/>
      <c r="J99" s="656"/>
      <c r="K99" s="656"/>
    </row>
    <row r="100" spans="1:11" ht="14.25">
      <c r="A100" s="656"/>
      <c r="B100" s="656"/>
      <c r="C100" s="656"/>
      <c r="D100" s="656"/>
      <c r="E100" s="656"/>
      <c r="F100" s="656"/>
      <c r="G100" s="656"/>
      <c r="H100" s="656"/>
      <c r="I100" s="656"/>
      <c r="J100" s="656"/>
      <c r="K100" s="656"/>
    </row>
    <row r="101" spans="1:11" ht="14.25">
      <c r="A101" s="656"/>
      <c r="B101" s="656"/>
      <c r="C101" s="656"/>
      <c r="D101" s="656"/>
      <c r="E101" s="656"/>
      <c r="F101" s="656"/>
      <c r="G101" s="656"/>
      <c r="H101" s="656"/>
      <c r="I101" s="656"/>
      <c r="J101" s="656"/>
      <c r="K101" s="656"/>
    </row>
    <row r="102" spans="1:11" ht="14.25">
      <c r="A102" s="656"/>
      <c r="B102" s="656"/>
      <c r="C102" s="656"/>
      <c r="D102" s="656"/>
      <c r="E102" s="656"/>
      <c r="F102" s="656"/>
      <c r="G102" s="656"/>
      <c r="H102" s="656"/>
      <c r="I102" s="656"/>
      <c r="J102" s="656"/>
      <c r="K102" s="656"/>
    </row>
    <row r="103" spans="1:11" ht="14.25">
      <c r="A103" s="656"/>
      <c r="B103" s="656"/>
      <c r="C103" s="656"/>
      <c r="D103" s="656"/>
      <c r="E103" s="656"/>
      <c r="F103" s="656"/>
      <c r="G103" s="656"/>
      <c r="H103" s="656"/>
      <c r="I103" s="656"/>
      <c r="J103" s="656"/>
      <c r="K103" s="656"/>
    </row>
    <row r="104" spans="1:11" ht="14.25">
      <c r="A104" s="656"/>
      <c r="B104" s="656"/>
      <c r="C104" s="656"/>
      <c r="D104" s="656"/>
      <c r="E104" s="656"/>
      <c r="F104" s="656"/>
      <c r="G104" s="656"/>
      <c r="H104" s="656"/>
      <c r="I104" s="656"/>
      <c r="J104" s="656"/>
      <c r="K104" s="656"/>
    </row>
    <row r="105" spans="1:11" ht="14.25">
      <c r="A105" s="656"/>
      <c r="B105" s="656"/>
      <c r="C105" s="656"/>
      <c r="D105" s="656"/>
      <c r="E105" s="656"/>
      <c r="F105" s="656"/>
      <c r="G105" s="656"/>
      <c r="H105" s="656"/>
      <c r="I105" s="656"/>
      <c r="J105" s="656"/>
      <c r="K105" s="656"/>
    </row>
    <row r="106" spans="1:11" ht="14.25">
      <c r="A106" s="656"/>
      <c r="B106" s="656"/>
      <c r="C106" s="656"/>
      <c r="D106" s="656"/>
      <c r="E106" s="656"/>
      <c r="F106" s="656"/>
      <c r="G106" s="656"/>
      <c r="H106" s="656"/>
      <c r="I106" s="656"/>
      <c r="J106" s="656"/>
      <c r="K106" s="656"/>
    </row>
    <row r="107" spans="1:11" ht="14.25">
      <c r="A107" s="656"/>
      <c r="B107" s="656"/>
      <c r="C107" s="656"/>
      <c r="D107" s="656"/>
      <c r="E107" s="656"/>
      <c r="F107" s="656"/>
      <c r="G107" s="656"/>
      <c r="H107" s="656"/>
      <c r="I107" s="656"/>
      <c r="J107" s="656"/>
      <c r="K107" s="656"/>
    </row>
    <row r="108" spans="1:11" ht="14.25">
      <c r="A108" s="656"/>
      <c r="B108" s="656"/>
      <c r="C108" s="656"/>
      <c r="D108" s="656"/>
      <c r="E108" s="656"/>
      <c r="F108" s="656"/>
      <c r="G108" s="656"/>
      <c r="H108" s="656"/>
      <c r="I108" s="656"/>
      <c r="J108" s="656"/>
      <c r="K108" s="656"/>
    </row>
    <row r="109" spans="1:11" ht="14.25">
      <c r="A109" s="656"/>
      <c r="B109" s="656"/>
      <c r="C109" s="656"/>
      <c r="D109" s="656"/>
      <c r="E109" s="656"/>
      <c r="F109" s="656"/>
      <c r="G109" s="656"/>
      <c r="H109" s="656"/>
      <c r="I109" s="656"/>
      <c r="J109" s="656"/>
      <c r="K109" s="656"/>
    </row>
    <row r="110" spans="1:11" ht="14.25">
      <c r="A110" s="656"/>
      <c r="B110" s="656"/>
      <c r="C110" s="656"/>
      <c r="D110" s="656"/>
      <c r="E110" s="656"/>
      <c r="F110" s="656"/>
      <c r="G110" s="656"/>
      <c r="H110" s="656"/>
      <c r="I110" s="656"/>
      <c r="J110" s="656"/>
      <c r="K110" s="656"/>
    </row>
    <row r="111" spans="1:11" ht="14.25">
      <c r="A111" s="656"/>
      <c r="B111" s="656"/>
      <c r="C111" s="656"/>
      <c r="D111" s="656"/>
      <c r="E111" s="656"/>
      <c r="F111" s="656"/>
      <c r="G111" s="656"/>
      <c r="H111" s="656"/>
      <c r="I111" s="656"/>
      <c r="J111" s="656"/>
      <c r="K111" s="656"/>
    </row>
    <row r="112" spans="1:11" ht="14.25">
      <c r="A112" s="656"/>
      <c r="B112" s="656"/>
      <c r="C112" s="656"/>
      <c r="D112" s="656"/>
      <c r="E112" s="656"/>
      <c r="F112" s="656"/>
      <c r="G112" s="656"/>
      <c r="H112" s="656"/>
      <c r="I112" s="656"/>
      <c r="J112" s="656"/>
      <c r="K112" s="656"/>
    </row>
    <row r="113" spans="1:11" ht="14.25">
      <c r="A113" s="656"/>
      <c r="B113" s="656"/>
      <c r="C113" s="656"/>
      <c r="D113" s="656"/>
      <c r="E113" s="656"/>
      <c r="F113" s="656"/>
      <c r="G113" s="656"/>
      <c r="H113" s="656"/>
      <c r="I113" s="656"/>
      <c r="J113" s="656"/>
      <c r="K113" s="656"/>
    </row>
    <row r="114" spans="1:11" ht="14.25">
      <c r="A114" s="656"/>
      <c r="B114" s="656"/>
      <c r="C114" s="656"/>
      <c r="D114" s="656"/>
      <c r="E114" s="656"/>
      <c r="F114" s="656"/>
      <c r="G114" s="656"/>
      <c r="H114" s="656"/>
      <c r="I114" s="656"/>
      <c r="J114" s="656"/>
      <c r="K114" s="656"/>
    </row>
    <row r="115" spans="1:11" ht="14.25">
      <c r="A115" s="656"/>
      <c r="B115" s="656"/>
      <c r="C115" s="656"/>
      <c r="D115" s="656"/>
      <c r="E115" s="656"/>
      <c r="F115" s="656"/>
      <c r="G115" s="656"/>
      <c r="H115" s="656"/>
      <c r="I115" s="656"/>
      <c r="J115" s="656"/>
      <c r="K115" s="656"/>
    </row>
    <row r="116" spans="1:11" ht="14.25">
      <c r="A116" s="656"/>
      <c r="B116" s="656"/>
      <c r="C116" s="656"/>
      <c r="D116" s="656"/>
      <c r="E116" s="656"/>
      <c r="F116" s="656"/>
      <c r="G116" s="656"/>
      <c r="H116" s="656"/>
      <c r="I116" s="656"/>
      <c r="J116" s="656"/>
      <c r="K116" s="656"/>
    </row>
    <row r="117" spans="1:11" ht="14.25">
      <c r="A117" s="656"/>
      <c r="B117" s="656"/>
      <c r="C117" s="656"/>
      <c r="D117" s="656"/>
      <c r="E117" s="656"/>
      <c r="F117" s="656"/>
      <c r="G117" s="656"/>
      <c r="H117" s="656"/>
      <c r="I117" s="656"/>
      <c r="J117" s="656"/>
      <c r="K117" s="656"/>
    </row>
    <row r="118" spans="1:11" ht="14.25">
      <c r="A118" s="656"/>
      <c r="B118" s="656"/>
      <c r="C118" s="656"/>
      <c r="D118" s="656"/>
      <c r="E118" s="656"/>
      <c r="F118" s="656"/>
      <c r="G118" s="656"/>
      <c r="H118" s="656"/>
      <c r="I118" s="656"/>
      <c r="J118" s="656"/>
      <c r="K118" s="656"/>
    </row>
    <row r="119" spans="1:11" ht="14.25">
      <c r="A119" s="656"/>
      <c r="B119" s="656"/>
      <c r="C119" s="656"/>
      <c r="D119" s="656"/>
      <c r="E119" s="656"/>
      <c r="F119" s="656"/>
      <c r="G119" s="656"/>
      <c r="H119" s="656"/>
      <c r="I119" s="656"/>
      <c r="J119" s="656"/>
      <c r="K119" s="656"/>
    </row>
    <row r="120" spans="1:11" ht="14.25">
      <c r="A120" s="656"/>
      <c r="B120" s="656"/>
      <c r="C120" s="656"/>
      <c r="D120" s="656"/>
      <c r="E120" s="656"/>
      <c r="F120" s="656"/>
      <c r="G120" s="656"/>
      <c r="H120" s="656"/>
      <c r="I120" s="656"/>
      <c r="J120" s="656"/>
      <c r="K120" s="656"/>
    </row>
    <row r="121" spans="1:11" ht="14.25">
      <c r="A121" s="656"/>
      <c r="B121" s="656"/>
      <c r="C121" s="656"/>
      <c r="D121" s="656"/>
      <c r="E121" s="656"/>
      <c r="F121" s="656"/>
      <c r="G121" s="656"/>
      <c r="H121" s="656"/>
      <c r="I121" s="656"/>
      <c r="J121" s="656"/>
      <c r="K121" s="656"/>
    </row>
    <row r="122" spans="1:11" ht="14.25">
      <c r="A122" s="656"/>
      <c r="B122" s="656"/>
      <c r="C122" s="656"/>
      <c r="D122" s="656"/>
      <c r="E122" s="656"/>
      <c r="F122" s="656"/>
      <c r="G122" s="656"/>
      <c r="H122" s="656"/>
      <c r="I122" s="656"/>
      <c r="J122" s="656"/>
      <c r="K122" s="656"/>
    </row>
    <row r="123" spans="1:11" ht="14.25">
      <c r="A123" s="656"/>
      <c r="B123" s="656"/>
      <c r="C123" s="656"/>
      <c r="D123" s="656"/>
      <c r="E123" s="656"/>
      <c r="F123" s="656"/>
      <c r="G123" s="656"/>
      <c r="H123" s="656"/>
      <c r="I123" s="656"/>
      <c r="J123" s="656"/>
      <c r="K123" s="656"/>
    </row>
    <row r="124" spans="1:11" ht="14.25">
      <c r="A124" s="656"/>
      <c r="B124" s="656"/>
      <c r="C124" s="656"/>
      <c r="D124" s="656"/>
      <c r="E124" s="656"/>
      <c r="F124" s="656"/>
      <c r="G124" s="656"/>
      <c r="H124" s="656"/>
      <c r="I124" s="656"/>
      <c r="J124" s="656"/>
      <c r="K124" s="656"/>
    </row>
    <row r="125" spans="1:11" ht="14.25">
      <c r="A125" s="656"/>
      <c r="B125" s="656"/>
      <c r="C125" s="656"/>
      <c r="D125" s="656"/>
      <c r="E125" s="656"/>
      <c r="F125" s="656"/>
      <c r="G125" s="656"/>
      <c r="H125" s="656"/>
      <c r="I125" s="656"/>
      <c r="J125" s="656"/>
      <c r="K125" s="656"/>
    </row>
    <row r="126" spans="1:11" ht="14.25">
      <c r="A126" s="656"/>
      <c r="B126" s="656"/>
      <c r="C126" s="656"/>
      <c r="D126" s="656"/>
      <c r="E126" s="656"/>
      <c r="F126" s="656"/>
      <c r="G126" s="656"/>
      <c r="H126" s="656"/>
      <c r="I126" s="656"/>
      <c r="J126" s="656"/>
      <c r="K126" s="656"/>
    </row>
    <row r="127" spans="1:11" ht="14.25">
      <c r="A127" s="656"/>
      <c r="B127" s="656"/>
      <c r="C127" s="656"/>
      <c r="D127" s="656"/>
      <c r="E127" s="656"/>
      <c r="F127" s="656"/>
      <c r="G127" s="656"/>
      <c r="H127" s="656"/>
      <c r="I127" s="656"/>
      <c r="J127" s="656"/>
      <c r="K127" s="656"/>
    </row>
    <row r="128" spans="1:11" ht="14.25">
      <c r="A128" s="656"/>
      <c r="B128" s="656"/>
      <c r="C128" s="656"/>
      <c r="D128" s="656"/>
      <c r="E128" s="656"/>
      <c r="F128" s="656"/>
      <c r="G128" s="656"/>
      <c r="H128" s="656"/>
      <c r="I128" s="656"/>
      <c r="J128" s="656"/>
      <c r="K128" s="656"/>
    </row>
    <row r="129" spans="1:11" ht="14.25">
      <c r="A129" s="656"/>
      <c r="B129" s="656"/>
      <c r="C129" s="656"/>
      <c r="D129" s="656"/>
      <c r="E129" s="656"/>
      <c r="F129" s="656"/>
      <c r="G129" s="656"/>
      <c r="H129" s="656"/>
      <c r="I129" s="656"/>
      <c r="J129" s="656"/>
      <c r="K129" s="656"/>
    </row>
    <row r="130" spans="1:11" ht="14.25">
      <c r="A130" s="656"/>
      <c r="B130" s="656"/>
      <c r="C130" s="656"/>
      <c r="D130" s="656"/>
      <c r="E130" s="656"/>
      <c r="F130" s="656"/>
      <c r="G130" s="656"/>
      <c r="H130" s="656"/>
      <c r="I130" s="656"/>
      <c r="J130" s="656"/>
      <c r="K130" s="656"/>
    </row>
    <row r="131" spans="1:11" ht="14.25">
      <c r="A131" s="656"/>
      <c r="B131" s="656"/>
      <c r="C131" s="656"/>
      <c r="D131" s="656"/>
      <c r="E131" s="656"/>
      <c r="F131" s="656"/>
      <c r="G131" s="656"/>
      <c r="H131" s="656"/>
      <c r="I131" s="656"/>
      <c r="J131" s="656"/>
      <c r="K131" s="656"/>
    </row>
    <row r="132" spans="1:11" ht="14.25">
      <c r="A132" s="656"/>
      <c r="B132" s="656"/>
      <c r="C132" s="656"/>
      <c r="D132" s="656"/>
      <c r="E132" s="656"/>
      <c r="F132" s="656"/>
      <c r="G132" s="656"/>
      <c r="H132" s="656"/>
      <c r="I132" s="656"/>
      <c r="J132" s="656"/>
      <c r="K132" s="656"/>
    </row>
    <row r="133" spans="1:11" ht="14.25">
      <c r="A133" s="656"/>
      <c r="B133" s="656"/>
      <c r="C133" s="656"/>
      <c r="D133" s="656"/>
      <c r="E133" s="656"/>
      <c r="F133" s="656"/>
      <c r="G133" s="656"/>
      <c r="H133" s="656"/>
      <c r="I133" s="656"/>
      <c r="J133" s="656"/>
      <c r="K133" s="656"/>
    </row>
    <row r="134" spans="1:11" ht="14.25">
      <c r="A134" s="656"/>
      <c r="B134" s="656"/>
      <c r="C134" s="656"/>
      <c r="D134" s="656"/>
      <c r="E134" s="656"/>
      <c r="F134" s="656"/>
      <c r="G134" s="656"/>
      <c r="H134" s="656"/>
      <c r="I134" s="656"/>
      <c r="J134" s="656"/>
      <c r="K134" s="656"/>
    </row>
    <row r="135" spans="1:11" ht="14.25">
      <c r="A135" s="656"/>
      <c r="B135" s="656"/>
      <c r="C135" s="656"/>
      <c r="D135" s="656"/>
      <c r="E135" s="656"/>
      <c r="F135" s="656"/>
      <c r="G135" s="656"/>
      <c r="H135" s="656"/>
      <c r="I135" s="656"/>
      <c r="J135" s="656"/>
      <c r="K135" s="656"/>
    </row>
  </sheetData>
  <mergeCells count="4">
    <mergeCell ref="A10:I10"/>
    <mergeCell ref="A11:I11"/>
    <mergeCell ref="A12:I12"/>
    <mergeCell ref="A13:I13"/>
  </mergeCells>
  <pageMargins left="0.7" right="0.7" top="0.75" bottom="0.75" header="0.3" footer="0.3"/>
  <pageSetup scale="91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66"/>
    <pageSetUpPr fitToPage="1"/>
  </sheetPr>
  <dimension ref="A1:F64"/>
  <sheetViews>
    <sheetView view="pageBreakPreview" zoomScale="130" zoomScaleNormal="100" zoomScaleSheetLayoutView="130" workbookViewId="0">
      <selection activeCell="F11" sqref="F11"/>
    </sheetView>
  </sheetViews>
  <sheetFormatPr defaultRowHeight="12.75"/>
  <cols>
    <col min="1" max="1" width="3.140625" style="675" customWidth="1"/>
    <col min="2" max="2" width="27.85546875" style="675" customWidth="1"/>
    <col min="3" max="3" width="19.28515625" style="675" customWidth="1"/>
    <col min="4" max="4" width="13.28515625" style="675" customWidth="1"/>
    <col min="5" max="5" width="16.42578125" style="675" customWidth="1"/>
    <col min="6" max="6" width="18.7109375" style="675" customWidth="1"/>
  </cols>
  <sheetData>
    <row r="1" spans="1:6" ht="14.25">
      <c r="E1" s="404" t="s">
        <v>553</v>
      </c>
    </row>
    <row r="2" spans="1:6" ht="14.25">
      <c r="E2" s="404" t="s">
        <v>1119</v>
      </c>
    </row>
    <row r="3" spans="1:6" ht="14.25">
      <c r="E3" s="404" t="s">
        <v>141</v>
      </c>
    </row>
    <row r="4" spans="1:6" ht="14.25">
      <c r="E4" s="404" t="s">
        <v>1105</v>
      </c>
    </row>
    <row r="5" spans="1:6" ht="14.25">
      <c r="E5" s="404" t="s">
        <v>1106</v>
      </c>
    </row>
    <row r="6" spans="1:6" ht="14.25">
      <c r="E6" s="404" t="s">
        <v>559</v>
      </c>
    </row>
    <row r="7" spans="1:6" ht="14.25">
      <c r="E7" s="404" t="s">
        <v>420</v>
      </c>
    </row>
    <row r="8" spans="1:6" ht="14.25">
      <c r="E8" s="404"/>
    </row>
    <row r="9" spans="1:6" ht="15">
      <c r="A9" s="676" t="s">
        <v>5</v>
      </c>
      <c r="B9" s="677"/>
      <c r="C9" s="676"/>
      <c r="D9" s="653"/>
      <c r="E9" s="653"/>
      <c r="F9" s="653"/>
    </row>
    <row r="10" spans="1:6" ht="15">
      <c r="A10" s="678" t="s">
        <v>65</v>
      </c>
      <c r="B10" s="677"/>
      <c r="C10" s="676"/>
      <c r="D10" s="653"/>
      <c r="E10" s="653"/>
      <c r="F10" s="653"/>
    </row>
    <row r="11" spans="1:6" ht="15">
      <c r="A11" s="678" t="s">
        <v>1040</v>
      </c>
      <c r="B11" s="677"/>
      <c r="C11" s="678"/>
      <c r="D11" s="678"/>
      <c r="E11" s="678"/>
      <c r="F11" s="678"/>
    </row>
    <row r="12" spans="1:6" ht="15">
      <c r="A12" s="679" t="s">
        <v>1024</v>
      </c>
      <c r="B12" s="677"/>
      <c r="C12" s="679"/>
      <c r="D12" s="679"/>
      <c r="E12" s="679"/>
      <c r="F12" s="679"/>
    </row>
    <row r="13" spans="1:6" ht="15">
      <c r="A13" s="678" t="s">
        <v>6</v>
      </c>
      <c r="B13" s="677"/>
      <c r="C13" s="678"/>
      <c r="D13" s="678"/>
      <c r="E13" s="678"/>
      <c r="F13" s="678"/>
    </row>
    <row r="14" spans="1:6" ht="15">
      <c r="A14" s="680"/>
      <c r="B14" s="656"/>
      <c r="C14" s="656"/>
      <c r="D14" s="656"/>
      <c r="E14" s="656"/>
      <c r="F14" s="656"/>
    </row>
    <row r="15" spans="1:6" ht="15">
      <c r="A15" s="681"/>
      <c r="B15" s="656"/>
      <c r="C15" s="656"/>
      <c r="D15" s="656"/>
      <c r="E15" s="656"/>
      <c r="F15" s="656"/>
    </row>
    <row r="16" spans="1:6" ht="14.25">
      <c r="A16" s="656"/>
      <c r="B16" s="656"/>
      <c r="C16" s="656"/>
      <c r="D16" s="656"/>
      <c r="E16" s="656"/>
      <c r="F16" s="656"/>
    </row>
    <row r="17" spans="1:6" ht="15">
      <c r="A17" s="660" t="s">
        <v>68</v>
      </c>
      <c r="B17" s="656"/>
      <c r="C17" s="656"/>
      <c r="D17" s="656"/>
      <c r="E17" s="656"/>
      <c r="F17" s="656"/>
    </row>
    <row r="18" spans="1:6" ht="14.25">
      <c r="A18" s="656"/>
      <c r="B18" s="682" t="s">
        <v>1041</v>
      </c>
      <c r="C18" s="683" t="s">
        <v>84</v>
      </c>
      <c r="D18" s="684" t="s">
        <v>1042</v>
      </c>
      <c r="E18" s="684" t="s">
        <v>1043</v>
      </c>
      <c r="F18" s="684" t="s">
        <v>67</v>
      </c>
    </row>
    <row r="19" spans="1:6" ht="14.25">
      <c r="A19" s="656"/>
      <c r="B19" s="656" t="s">
        <v>134</v>
      </c>
      <c r="C19" s="685">
        <v>6592</v>
      </c>
      <c r="D19" s="686">
        <v>36.36</v>
      </c>
      <c r="E19" s="687">
        <v>4.96</v>
      </c>
      <c r="F19" s="685">
        <v>119</v>
      </c>
    </row>
    <row r="20" spans="1:6" ht="14.25">
      <c r="A20" s="656"/>
      <c r="B20" s="656" t="s">
        <v>135</v>
      </c>
      <c r="C20" s="685">
        <v>6592</v>
      </c>
      <c r="D20" s="686">
        <v>1.47</v>
      </c>
      <c r="E20" s="687">
        <v>0.82</v>
      </c>
      <c r="F20" s="685">
        <v>1</v>
      </c>
    </row>
    <row r="21" spans="1:6" ht="14.25">
      <c r="A21" s="656"/>
      <c r="B21" s="656" t="s">
        <v>137</v>
      </c>
      <c r="C21" s="685">
        <v>6592</v>
      </c>
      <c r="D21" s="686">
        <v>1.1100000000000001</v>
      </c>
      <c r="E21" s="687">
        <v>2.2999999999999998</v>
      </c>
      <c r="F21" s="685">
        <v>2</v>
      </c>
    </row>
    <row r="22" spans="1:6" ht="14.25">
      <c r="A22" s="656"/>
      <c r="B22" s="656" t="s">
        <v>1044</v>
      </c>
      <c r="C22" s="685">
        <v>6592</v>
      </c>
      <c r="D22" s="686">
        <v>0.05</v>
      </c>
      <c r="E22" s="687">
        <v>4.96</v>
      </c>
      <c r="F22" s="688">
        <v>0</v>
      </c>
    </row>
    <row r="23" spans="1:6" ht="15" thickBot="1">
      <c r="A23" s="656"/>
      <c r="B23" s="656" t="s">
        <v>1045</v>
      </c>
      <c r="C23" s="656"/>
      <c r="D23" s="656"/>
      <c r="E23" s="656"/>
      <c r="F23" s="689">
        <v>122</v>
      </c>
    </row>
    <row r="24" spans="1:6" ht="15" thickTop="1">
      <c r="A24" s="656"/>
      <c r="B24" s="656"/>
      <c r="C24" s="656"/>
      <c r="D24" s="656"/>
      <c r="E24" s="656"/>
      <c r="F24" s="685"/>
    </row>
    <row r="25" spans="1:6" ht="14.25">
      <c r="A25" s="656"/>
      <c r="B25" s="656" t="s">
        <v>1046</v>
      </c>
      <c r="C25" s="690"/>
      <c r="D25" s="656"/>
      <c r="E25" s="690"/>
      <c r="F25" s="685">
        <v>40</v>
      </c>
    </row>
    <row r="26" spans="1:6" ht="14.25">
      <c r="A26" s="656"/>
      <c r="B26" s="656" t="s">
        <v>1047</v>
      </c>
      <c r="C26" s="690"/>
      <c r="D26" s="656"/>
      <c r="E26" s="690"/>
      <c r="F26" s="685">
        <v>7</v>
      </c>
    </row>
    <row r="27" spans="1:6" ht="15" thickBot="1">
      <c r="A27" s="656"/>
      <c r="B27" s="656" t="s">
        <v>1048</v>
      </c>
      <c r="C27" s="690"/>
      <c r="D27" s="656"/>
      <c r="E27" s="690"/>
      <c r="F27" s="689">
        <v>47</v>
      </c>
    </row>
    <row r="28" spans="1:6" ht="15" thickTop="1">
      <c r="A28" s="670"/>
      <c r="B28" s="691"/>
      <c r="C28" s="691"/>
      <c r="D28" s="692"/>
      <c r="E28" s="693"/>
      <c r="F28" s="692"/>
    </row>
    <row r="29" spans="1:6" ht="14.25">
      <c r="A29" s="670"/>
      <c r="B29" s="691"/>
      <c r="C29" s="691"/>
      <c r="D29" s="691"/>
      <c r="E29" s="691"/>
      <c r="F29" s="692"/>
    </row>
    <row r="30" spans="1:6" ht="14.25">
      <c r="A30" s="670"/>
      <c r="B30" s="691"/>
      <c r="C30" s="691"/>
      <c r="D30" s="691"/>
      <c r="E30" s="691"/>
      <c r="F30" s="692"/>
    </row>
    <row r="31" spans="1:6" ht="15">
      <c r="A31" s="660" t="s">
        <v>14</v>
      </c>
      <c r="B31" s="656"/>
      <c r="C31" s="656"/>
      <c r="D31" s="656"/>
      <c r="E31" s="656"/>
      <c r="F31" s="656"/>
    </row>
    <row r="32" spans="1:6" ht="14.25">
      <c r="A32" s="656"/>
      <c r="B32" s="682" t="s">
        <v>1041</v>
      </c>
      <c r="C32" s="683" t="s">
        <v>84</v>
      </c>
      <c r="D32" s="684" t="s">
        <v>1042</v>
      </c>
      <c r="E32" s="684" t="s">
        <v>1043</v>
      </c>
      <c r="F32" s="684" t="s">
        <v>67</v>
      </c>
    </row>
    <row r="33" spans="1:6" ht="14.25">
      <c r="A33" s="656"/>
      <c r="B33" s="656" t="s">
        <v>134</v>
      </c>
      <c r="C33" s="685">
        <v>6418</v>
      </c>
      <c r="D33" s="686">
        <v>36.36</v>
      </c>
      <c r="E33" s="686">
        <v>4.96</v>
      </c>
      <c r="F33" s="685">
        <v>116</v>
      </c>
    </row>
    <row r="34" spans="1:6" ht="14.25">
      <c r="A34" s="656"/>
      <c r="B34" s="656" t="s">
        <v>135</v>
      </c>
      <c r="C34" s="685">
        <v>6418</v>
      </c>
      <c r="D34" s="686">
        <v>1.47</v>
      </c>
      <c r="E34" s="686">
        <v>0.82</v>
      </c>
      <c r="F34" s="685">
        <v>1</v>
      </c>
    </row>
    <row r="35" spans="1:6" ht="14.25">
      <c r="A35" s="656"/>
      <c r="B35" s="656" t="s">
        <v>137</v>
      </c>
      <c r="C35" s="685">
        <v>6418</v>
      </c>
      <c r="D35" s="686">
        <v>1.1100000000000001</v>
      </c>
      <c r="E35" s="686">
        <v>2.2999999999999998</v>
      </c>
      <c r="F35" s="685">
        <v>2</v>
      </c>
    </row>
    <row r="36" spans="1:6" ht="14.25">
      <c r="A36" s="656"/>
      <c r="B36" s="656" t="s">
        <v>1044</v>
      </c>
      <c r="C36" s="685">
        <v>6418</v>
      </c>
      <c r="D36" s="686">
        <v>0.05</v>
      </c>
      <c r="E36" s="686">
        <v>4.96</v>
      </c>
      <c r="F36" s="688">
        <v>0</v>
      </c>
    </row>
    <row r="37" spans="1:6" ht="15" thickBot="1">
      <c r="A37" s="656"/>
      <c r="B37" s="656" t="s">
        <v>1049</v>
      </c>
      <c r="C37" s="656"/>
      <c r="D37" s="656"/>
      <c r="E37" s="656"/>
      <c r="F37" s="689">
        <v>119</v>
      </c>
    </row>
    <row r="38" spans="1:6" ht="15" thickTop="1">
      <c r="A38" s="656"/>
      <c r="B38" s="656"/>
      <c r="C38" s="656"/>
      <c r="D38" s="656"/>
      <c r="E38" s="656"/>
      <c r="F38" s="685"/>
    </row>
    <row r="39" spans="1:6" ht="14.25">
      <c r="A39" s="656"/>
      <c r="B39" s="656" t="s">
        <v>1046</v>
      </c>
      <c r="C39" s="690"/>
      <c r="D39" s="656"/>
      <c r="E39" s="690"/>
      <c r="F39" s="685">
        <v>39</v>
      </c>
    </row>
    <row r="40" spans="1:6" ht="14.25">
      <c r="A40" s="656"/>
      <c r="B40" s="656" t="s">
        <v>1047</v>
      </c>
      <c r="C40" s="690"/>
      <c r="D40" s="656"/>
      <c r="E40" s="690"/>
      <c r="F40" s="685">
        <v>7</v>
      </c>
    </row>
    <row r="41" spans="1:6" ht="15" thickBot="1">
      <c r="A41" s="656"/>
      <c r="B41" s="656" t="s">
        <v>1050</v>
      </c>
      <c r="C41" s="690"/>
      <c r="D41" s="656"/>
      <c r="E41" s="690"/>
      <c r="F41" s="689">
        <v>46</v>
      </c>
    </row>
    <row r="42" spans="1:6" ht="15" thickTop="1">
      <c r="A42" s="694"/>
      <c r="B42" s="695"/>
      <c r="C42" s="695"/>
      <c r="D42" s="695"/>
      <c r="E42" s="695"/>
      <c r="F42" s="696"/>
    </row>
    <row r="43" spans="1:6" ht="15">
      <c r="A43" s="694"/>
      <c r="B43" s="697"/>
      <c r="C43" s="698"/>
      <c r="D43" s="695"/>
      <c r="E43" s="695"/>
      <c r="F43" s="696"/>
    </row>
    <row r="44" spans="1:6" ht="14.25">
      <c r="A44" s="694"/>
      <c r="B44" s="695"/>
      <c r="C44" s="695"/>
      <c r="D44" s="695"/>
      <c r="E44" s="695"/>
      <c r="F44" s="696"/>
    </row>
    <row r="45" spans="1:6" ht="14.25">
      <c r="A45" s="694"/>
      <c r="B45" s="695"/>
      <c r="C45" s="695"/>
      <c r="D45" s="696"/>
      <c r="E45" s="699"/>
      <c r="F45" s="696"/>
    </row>
    <row r="46" spans="1:6" ht="14.25">
      <c r="A46" s="694"/>
      <c r="B46" s="695"/>
      <c r="C46" s="695"/>
      <c r="D46" s="696"/>
      <c r="E46" s="699"/>
      <c r="F46" s="696"/>
    </row>
    <row r="47" spans="1:6" ht="14.25">
      <c r="A47" s="694"/>
      <c r="B47" s="695"/>
      <c r="C47" s="695"/>
      <c r="D47" s="696"/>
      <c r="E47" s="699"/>
      <c r="F47" s="696"/>
    </row>
    <row r="48" spans="1:6" ht="14.25">
      <c r="A48" s="694"/>
      <c r="B48" s="695"/>
      <c r="C48" s="695"/>
      <c r="D48" s="696"/>
      <c r="E48" s="699"/>
      <c r="F48" s="696"/>
    </row>
    <row r="49" spans="1:6" ht="14.25">
      <c r="A49" s="694"/>
      <c r="B49" s="695"/>
      <c r="C49" s="695"/>
      <c r="D49" s="699"/>
      <c r="E49" s="695"/>
      <c r="F49" s="696"/>
    </row>
    <row r="50" spans="1:6" ht="14.25">
      <c r="A50" s="694"/>
      <c r="B50" s="695"/>
      <c r="C50" s="695"/>
      <c r="D50" s="695"/>
      <c r="E50" s="695"/>
      <c r="F50" s="696"/>
    </row>
    <row r="51" spans="1:6" ht="14.25">
      <c r="A51" s="694"/>
      <c r="B51" s="695"/>
      <c r="C51" s="695"/>
      <c r="D51" s="695"/>
      <c r="E51" s="695"/>
      <c r="F51" s="696"/>
    </row>
    <row r="52" spans="1:6" ht="14.25">
      <c r="A52" s="694"/>
      <c r="B52" s="695"/>
      <c r="C52" s="695"/>
      <c r="D52" s="695"/>
      <c r="E52" s="696"/>
      <c r="F52" s="696"/>
    </row>
    <row r="53" spans="1:6" ht="14.25">
      <c r="A53" s="694"/>
      <c r="B53" s="695"/>
      <c r="C53" s="695"/>
      <c r="D53" s="695"/>
      <c r="E53" s="696"/>
      <c r="F53" s="696"/>
    </row>
    <row r="54" spans="1:6" ht="14.25">
      <c r="A54" s="694"/>
      <c r="B54" s="695"/>
      <c r="C54" s="695"/>
      <c r="D54" s="695"/>
      <c r="E54" s="696"/>
      <c r="F54" s="696"/>
    </row>
    <row r="55" spans="1:6" ht="14.25">
      <c r="A55" s="694"/>
      <c r="B55" s="695"/>
      <c r="C55" s="695"/>
      <c r="D55" s="695"/>
      <c r="E55" s="696"/>
      <c r="F55" s="696"/>
    </row>
    <row r="56" spans="1:6" ht="14.25">
      <c r="A56" s="694"/>
      <c r="B56" s="695"/>
      <c r="C56" s="695"/>
      <c r="D56" s="695"/>
      <c r="E56" s="700"/>
      <c r="F56" s="696"/>
    </row>
    <row r="57" spans="1:6" ht="14.25">
      <c r="A57" s="694"/>
      <c r="B57" s="695"/>
      <c r="C57" s="695"/>
      <c r="D57" s="695"/>
      <c r="E57" s="695"/>
      <c r="F57" s="696"/>
    </row>
    <row r="58" spans="1:6" ht="14.25">
      <c r="A58" s="694"/>
      <c r="B58" s="695"/>
      <c r="C58" s="695"/>
      <c r="D58" s="695"/>
      <c r="E58" s="695"/>
      <c r="F58" s="696"/>
    </row>
    <row r="59" spans="1:6" ht="14.25">
      <c r="A59" s="694"/>
      <c r="B59" s="695"/>
      <c r="C59" s="695"/>
      <c r="D59" s="695"/>
      <c r="E59" s="695"/>
      <c r="F59" s="696"/>
    </row>
    <row r="60" spans="1:6" ht="14.25">
      <c r="A60" s="694"/>
      <c r="B60" s="695"/>
      <c r="C60" s="695"/>
      <c r="D60" s="695"/>
      <c r="E60" s="695"/>
      <c r="F60" s="696"/>
    </row>
    <row r="61" spans="1:6" ht="14.25">
      <c r="A61" s="694"/>
      <c r="B61" s="695"/>
      <c r="C61" s="695"/>
      <c r="D61" s="695"/>
      <c r="E61" s="695"/>
      <c r="F61" s="696"/>
    </row>
    <row r="62" spans="1:6" ht="14.25">
      <c r="A62" s="694"/>
      <c r="B62" s="695"/>
      <c r="C62" s="695"/>
      <c r="D62" s="695"/>
      <c r="E62" s="695"/>
      <c r="F62" s="696"/>
    </row>
    <row r="63" spans="1:6" ht="14.25">
      <c r="A63" s="694"/>
      <c r="B63" s="695"/>
      <c r="C63" s="695"/>
      <c r="D63" s="695"/>
      <c r="E63" s="695"/>
      <c r="F63" s="696"/>
    </row>
    <row r="64" spans="1:6" ht="14.25">
      <c r="A64" s="694"/>
      <c r="B64" s="695"/>
      <c r="C64" s="695"/>
      <c r="D64" s="695"/>
      <c r="E64" s="695"/>
      <c r="F64" s="696"/>
    </row>
  </sheetData>
  <pageMargins left="0.7" right="0.7" top="0.75" bottom="0.75" header="0.3" footer="0.3"/>
  <pageSetup scale="94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66"/>
    <pageSetUpPr fitToPage="1"/>
  </sheetPr>
  <dimension ref="A1:K194"/>
  <sheetViews>
    <sheetView view="pageBreakPreview" topLeftCell="A10" zoomScale="130" zoomScaleNormal="100" zoomScaleSheetLayoutView="130" workbookViewId="0">
      <selection activeCell="C16" sqref="C16"/>
    </sheetView>
  </sheetViews>
  <sheetFormatPr defaultColWidth="9.140625" defaultRowHeight="12.75"/>
  <cols>
    <col min="1" max="1" width="2.7109375" style="651" customWidth="1"/>
    <col min="2" max="2" width="3.42578125" style="651" customWidth="1"/>
    <col min="3" max="3" width="47.42578125" style="651" customWidth="1"/>
    <col min="4" max="4" width="18" style="651" customWidth="1"/>
    <col min="5" max="5" width="1.5703125" style="651" customWidth="1"/>
    <col min="6" max="6" width="18.28515625" style="651" customWidth="1"/>
    <col min="7" max="11" width="3.7109375" style="651" customWidth="1"/>
    <col min="12" max="16384" width="9.140625" style="651"/>
  </cols>
  <sheetData>
    <row r="1" spans="1:11">
      <c r="F1" s="652" t="s">
        <v>553</v>
      </c>
    </row>
    <row r="2" spans="1:11">
      <c r="F2" s="652" t="s">
        <v>1119</v>
      </c>
    </row>
    <row r="3" spans="1:11">
      <c r="F3" s="652" t="s">
        <v>141</v>
      </c>
    </row>
    <row r="4" spans="1:11">
      <c r="F4" s="652" t="s">
        <v>1105</v>
      </c>
    </row>
    <row r="5" spans="1:11">
      <c r="F5" s="652" t="s">
        <v>1106</v>
      </c>
    </row>
    <row r="6" spans="1:11">
      <c r="F6" s="652" t="s">
        <v>1051</v>
      </c>
    </row>
    <row r="7" spans="1:11">
      <c r="F7" s="652" t="s">
        <v>560</v>
      </c>
    </row>
    <row r="10" spans="1:11" ht="15">
      <c r="A10" s="808" t="s">
        <v>5</v>
      </c>
      <c r="B10" s="808"/>
      <c r="C10" s="808"/>
      <c r="D10" s="808"/>
      <c r="E10" s="808"/>
      <c r="F10" s="808"/>
      <c r="G10" s="808"/>
      <c r="H10" s="808"/>
      <c r="I10" s="808"/>
      <c r="J10" s="653"/>
      <c r="K10" s="653"/>
    </row>
    <row r="11" spans="1:11" ht="15">
      <c r="A11" s="809" t="s">
        <v>1052</v>
      </c>
      <c r="B11" s="809"/>
      <c r="C11" s="809"/>
      <c r="D11" s="809"/>
      <c r="E11" s="809"/>
      <c r="F11" s="809"/>
      <c r="G11" s="809"/>
      <c r="H11" s="809"/>
      <c r="I11" s="809"/>
      <c r="J11" s="654"/>
      <c r="K11" s="654"/>
    </row>
    <row r="12" spans="1:11" ht="15">
      <c r="A12" s="809" t="s">
        <v>1053</v>
      </c>
      <c r="B12" s="809"/>
      <c r="C12" s="809"/>
      <c r="D12" s="809"/>
      <c r="E12" s="809"/>
      <c r="F12" s="809"/>
      <c r="G12" s="809"/>
      <c r="H12" s="809"/>
      <c r="I12" s="809"/>
      <c r="J12" s="654"/>
      <c r="K12" s="654"/>
    </row>
    <row r="13" spans="1:11" ht="15">
      <c r="A13" s="810" t="s">
        <v>1054</v>
      </c>
      <c r="B13" s="810"/>
      <c r="C13" s="810"/>
      <c r="D13" s="810"/>
      <c r="E13" s="810"/>
      <c r="F13" s="810"/>
      <c r="G13" s="810"/>
      <c r="H13" s="810"/>
      <c r="I13" s="810"/>
      <c r="J13" s="655"/>
      <c r="K13" s="655"/>
    </row>
    <row r="14" spans="1:11" ht="15">
      <c r="A14" s="809" t="s">
        <v>6</v>
      </c>
      <c r="B14" s="809"/>
      <c r="C14" s="809"/>
      <c r="D14" s="809"/>
      <c r="E14" s="809"/>
      <c r="F14" s="809"/>
      <c r="G14" s="809"/>
      <c r="H14" s="809"/>
      <c r="I14" s="809"/>
      <c r="J14" s="654"/>
      <c r="K14" s="654"/>
    </row>
    <row r="15" spans="1:11" ht="14.25">
      <c r="A15" s="656"/>
      <c r="B15" s="656"/>
      <c r="C15" s="656"/>
      <c r="D15" s="656"/>
      <c r="E15" s="656"/>
      <c r="F15" s="656"/>
      <c r="G15" s="656"/>
      <c r="H15" s="656"/>
      <c r="I15" s="656"/>
      <c r="J15" s="656"/>
      <c r="K15" s="656"/>
    </row>
    <row r="16" spans="1:11" ht="14.25">
      <c r="A16" s="656"/>
      <c r="B16" s="656"/>
      <c r="C16" s="656"/>
      <c r="D16" s="657" t="s">
        <v>7</v>
      </c>
      <c r="E16" s="656"/>
      <c r="F16" s="657" t="s">
        <v>8</v>
      </c>
      <c r="G16" s="656"/>
      <c r="H16" s="656"/>
      <c r="I16" s="656"/>
      <c r="J16" s="656"/>
      <c r="K16" s="656"/>
    </row>
    <row r="17" spans="1:11" ht="15.75" thickBot="1">
      <c r="A17" s="660"/>
      <c r="B17" s="656"/>
      <c r="C17" s="656"/>
      <c r="D17" s="658" t="s">
        <v>1025</v>
      </c>
      <c r="E17" s="659"/>
      <c r="F17" s="658" t="s">
        <v>14</v>
      </c>
      <c r="G17" s="656"/>
      <c r="H17" s="656"/>
      <c r="I17" s="656"/>
      <c r="J17" s="656"/>
      <c r="K17" s="656"/>
    </row>
    <row r="18" spans="1:11" ht="15">
      <c r="A18" s="660"/>
      <c r="B18" s="656"/>
      <c r="C18" s="656"/>
      <c r="D18" s="661"/>
      <c r="E18" s="659"/>
      <c r="F18" s="661"/>
      <c r="G18" s="656"/>
      <c r="H18" s="656"/>
      <c r="I18" s="656"/>
      <c r="J18" s="656"/>
      <c r="K18" s="656"/>
    </row>
    <row r="19" spans="1:11" ht="15">
      <c r="A19" s="660" t="s">
        <v>1055</v>
      </c>
      <c r="B19" s="656"/>
      <c r="C19" s="656"/>
      <c r="D19" s="661"/>
      <c r="E19" s="659"/>
      <c r="F19" s="661"/>
      <c r="G19" s="656"/>
      <c r="H19" s="656"/>
      <c r="I19" s="656"/>
      <c r="J19" s="656"/>
      <c r="K19" s="656"/>
    </row>
    <row r="20" spans="1:11" ht="14.25">
      <c r="A20" s="656"/>
      <c r="B20" s="63" t="s">
        <v>85</v>
      </c>
      <c r="C20" s="656"/>
      <c r="D20" s="662">
        <v>128945</v>
      </c>
      <c r="E20" s="685"/>
      <c r="F20" s="662">
        <v>125489</v>
      </c>
      <c r="G20" s="656"/>
      <c r="H20" s="656"/>
      <c r="I20" s="656"/>
      <c r="J20" s="656"/>
      <c r="K20" s="656"/>
    </row>
    <row r="21" spans="1:11" ht="14.25">
      <c r="A21" s="656"/>
      <c r="B21" s="63" t="s">
        <v>1027</v>
      </c>
      <c r="C21" s="656"/>
      <c r="D21" s="663">
        <v>-2540</v>
      </c>
      <c r="E21" s="685"/>
      <c r="F21" s="663">
        <v>-2472</v>
      </c>
      <c r="G21" s="656"/>
      <c r="H21" s="656"/>
      <c r="I21" s="656"/>
      <c r="J21" s="656"/>
      <c r="K21" s="656"/>
    </row>
    <row r="22" spans="1:11" ht="14.25">
      <c r="A22" s="656"/>
      <c r="B22" s="63" t="s">
        <v>87</v>
      </c>
      <c r="C22" s="656"/>
      <c r="D22" s="662">
        <v>126405</v>
      </c>
      <c r="E22" s="685"/>
      <c r="F22" s="662">
        <v>123017</v>
      </c>
      <c r="G22" s="656"/>
      <c r="H22" s="656"/>
      <c r="I22" s="656"/>
      <c r="J22" s="656"/>
      <c r="K22" s="656"/>
    </row>
    <row r="23" spans="1:11" ht="14.25">
      <c r="A23" s="656"/>
      <c r="B23" s="63" t="s">
        <v>1028</v>
      </c>
      <c r="C23" s="656"/>
      <c r="D23" s="662">
        <v>0</v>
      </c>
      <c r="E23" s="685"/>
      <c r="F23" s="662">
        <v>0</v>
      </c>
      <c r="G23" s="656"/>
      <c r="H23" s="656"/>
      <c r="I23" s="656"/>
      <c r="J23" s="656"/>
      <c r="K23" s="656"/>
    </row>
    <row r="24" spans="1:11" ht="14.25">
      <c r="A24" s="656"/>
      <c r="B24" s="63" t="s">
        <v>1056</v>
      </c>
      <c r="C24" s="656"/>
      <c r="D24" s="667">
        <v>1713</v>
      </c>
      <c r="E24" s="668"/>
      <c r="F24" s="667">
        <v>1713</v>
      </c>
      <c r="G24" s="656"/>
      <c r="H24" s="656"/>
      <c r="I24" s="656"/>
      <c r="J24" s="656"/>
      <c r="K24" s="656"/>
    </row>
    <row r="25" spans="1:11" ht="15" thickBot="1">
      <c r="A25" s="656"/>
      <c r="B25" s="63" t="s">
        <v>92</v>
      </c>
      <c r="C25" s="656"/>
      <c r="D25" s="674">
        <v>128118</v>
      </c>
      <c r="E25" s="656"/>
      <c r="F25" s="674">
        <v>124730</v>
      </c>
      <c r="G25" s="656"/>
      <c r="H25" s="656"/>
      <c r="I25" s="656"/>
      <c r="J25" s="656"/>
      <c r="K25" s="656"/>
    </row>
    <row r="26" spans="1:11" ht="15" thickTop="1">
      <c r="A26" s="656"/>
      <c r="B26" s="656"/>
      <c r="C26" s="656"/>
      <c r="D26" s="656"/>
      <c r="E26" s="656"/>
      <c r="F26" s="656"/>
      <c r="G26" s="656"/>
      <c r="H26" s="656"/>
      <c r="I26" s="656"/>
      <c r="J26" s="656"/>
      <c r="K26" s="656"/>
    </row>
    <row r="27" spans="1:11" ht="15">
      <c r="A27" s="660" t="s">
        <v>1057</v>
      </c>
      <c r="B27" s="656"/>
      <c r="C27" s="656"/>
      <c r="D27" s="656"/>
      <c r="E27" s="656"/>
      <c r="F27" s="656"/>
      <c r="G27" s="656"/>
      <c r="H27" s="656"/>
      <c r="I27" s="656"/>
      <c r="J27" s="656"/>
      <c r="K27" s="656"/>
    </row>
    <row r="28" spans="1:11" ht="14.25">
      <c r="A28" s="656"/>
      <c r="B28" s="666" t="s">
        <v>740</v>
      </c>
      <c r="C28" s="656"/>
      <c r="D28" s="662">
        <v>4003</v>
      </c>
      <c r="E28" s="685"/>
      <c r="F28" s="662">
        <v>3893</v>
      </c>
      <c r="G28" s="656"/>
      <c r="H28" s="656"/>
      <c r="I28" s="656"/>
      <c r="J28" s="656"/>
      <c r="K28" s="656"/>
    </row>
    <row r="29" spans="1:11" ht="14.25">
      <c r="A29" s="656"/>
      <c r="B29" s="666" t="s">
        <v>1058</v>
      </c>
      <c r="C29" s="656"/>
      <c r="D29" s="701">
        <v>490</v>
      </c>
      <c r="E29" s="656"/>
      <c r="F29" s="701">
        <v>490</v>
      </c>
      <c r="G29" s="656"/>
      <c r="H29" s="656"/>
      <c r="I29" s="656"/>
      <c r="J29" s="656"/>
      <c r="K29" s="656"/>
    </row>
    <row r="30" spans="1:11" ht="14.25">
      <c r="A30" s="656"/>
      <c r="B30" s="666" t="s">
        <v>1030</v>
      </c>
      <c r="C30" s="656"/>
      <c r="D30" s="701">
        <v>914</v>
      </c>
      <c r="E30" s="656"/>
      <c r="F30" s="701">
        <v>889</v>
      </c>
      <c r="G30" s="656"/>
      <c r="H30" s="656"/>
      <c r="I30" s="656"/>
      <c r="J30" s="656"/>
      <c r="K30" s="656"/>
    </row>
    <row r="31" spans="1:11" ht="14.25">
      <c r="A31" s="656"/>
      <c r="B31" s="656" t="s">
        <v>1059</v>
      </c>
      <c r="C31" s="656"/>
      <c r="D31" s="662">
        <v>-2086</v>
      </c>
      <c r="E31" s="685"/>
      <c r="F31" s="662">
        <v>-2034</v>
      </c>
      <c r="G31" s="656"/>
      <c r="H31" s="656"/>
      <c r="I31" s="656"/>
      <c r="J31" s="656"/>
      <c r="K31" s="656"/>
    </row>
    <row r="32" spans="1:11" ht="14.25">
      <c r="A32" s="656"/>
      <c r="B32" s="656" t="s">
        <v>1032</v>
      </c>
      <c r="C32" s="656"/>
      <c r="D32" s="667">
        <v>-911</v>
      </c>
      <c r="E32" s="668"/>
      <c r="F32" s="667">
        <v>-886</v>
      </c>
      <c r="G32" s="656"/>
      <c r="H32" s="656"/>
      <c r="I32" s="656"/>
      <c r="J32" s="656"/>
      <c r="K32" s="656"/>
    </row>
    <row r="33" spans="1:11" ht="14.25">
      <c r="A33" s="656"/>
      <c r="B33" s="656" t="s">
        <v>1033</v>
      </c>
      <c r="C33" s="656"/>
      <c r="D33" s="702">
        <v>2410</v>
      </c>
      <c r="E33" s="685"/>
      <c r="F33" s="702">
        <v>2352</v>
      </c>
      <c r="G33" s="656"/>
      <c r="H33" s="656"/>
      <c r="I33" s="656"/>
      <c r="J33" s="656"/>
      <c r="K33" s="656"/>
    </row>
    <row r="34" spans="1:11" ht="15" thickBot="1">
      <c r="A34" s="656"/>
      <c r="B34" s="656" t="s">
        <v>1060</v>
      </c>
      <c r="C34" s="656"/>
      <c r="D34" s="674">
        <v>-2410</v>
      </c>
      <c r="E34" s="685"/>
      <c r="F34" s="674">
        <v>-2352</v>
      </c>
      <c r="G34" s="656"/>
      <c r="H34" s="656"/>
      <c r="I34" s="656"/>
      <c r="J34" s="656"/>
      <c r="K34" s="656"/>
    </row>
    <row r="35" spans="1:11" ht="15" thickTop="1">
      <c r="A35" s="656"/>
      <c r="B35" s="656"/>
      <c r="C35" s="656"/>
      <c r="D35" s="656"/>
      <c r="E35" s="656"/>
      <c r="F35" s="656"/>
      <c r="G35" s="656"/>
      <c r="H35" s="656"/>
      <c r="I35" s="656"/>
      <c r="J35" s="656"/>
      <c r="K35" s="656"/>
    </row>
    <row r="36" spans="1:11" ht="15">
      <c r="A36" s="660" t="s">
        <v>1034</v>
      </c>
      <c r="B36" s="656"/>
      <c r="C36" s="656"/>
      <c r="D36" s="656"/>
      <c r="E36" s="656"/>
      <c r="F36" s="656"/>
      <c r="G36" s="656"/>
      <c r="H36" s="656"/>
      <c r="I36" s="656"/>
      <c r="J36" s="656"/>
      <c r="K36" s="656"/>
    </row>
    <row r="37" spans="1:11" ht="14.25">
      <c r="A37" s="656"/>
      <c r="B37" s="656" t="s">
        <v>84</v>
      </c>
      <c r="C37" s="656"/>
      <c r="D37" s="656"/>
      <c r="E37" s="656"/>
      <c r="F37" s="664">
        <v>124730</v>
      </c>
      <c r="G37" s="656"/>
      <c r="H37" s="656"/>
      <c r="I37" s="656"/>
      <c r="J37" s="656"/>
      <c r="K37" s="656"/>
    </row>
    <row r="38" spans="1:11" ht="14.25">
      <c r="A38" s="656"/>
      <c r="B38" s="656" t="s">
        <v>1035</v>
      </c>
      <c r="C38" s="656"/>
      <c r="D38" s="656"/>
      <c r="E38" s="656"/>
      <c r="F38" s="703">
        <v>6.4699999999999994E-2</v>
      </c>
      <c r="G38" s="656"/>
      <c r="H38" s="656"/>
      <c r="I38" s="656"/>
      <c r="J38" s="656"/>
      <c r="K38" s="656"/>
    </row>
    <row r="39" spans="1:11" ht="14.25">
      <c r="A39" s="656"/>
      <c r="B39" s="656" t="s">
        <v>1061</v>
      </c>
      <c r="C39" s="656"/>
      <c r="D39" s="656"/>
      <c r="E39" s="656"/>
      <c r="F39" s="662">
        <v>8070</v>
      </c>
      <c r="G39" s="656"/>
      <c r="H39" s="656"/>
      <c r="I39" s="656"/>
      <c r="J39" s="656"/>
      <c r="K39" s="656"/>
    </row>
    <row r="40" spans="1:11" ht="14.25">
      <c r="A40" s="656"/>
      <c r="B40" s="656" t="s">
        <v>1062</v>
      </c>
      <c r="C40" s="656"/>
      <c r="D40" s="656"/>
      <c r="E40" s="656"/>
      <c r="F40" s="704">
        <v>2352</v>
      </c>
      <c r="G40" s="656"/>
      <c r="H40" s="656"/>
      <c r="I40" s="656"/>
      <c r="J40" s="656"/>
      <c r="K40" s="656"/>
    </row>
    <row r="41" spans="1:11" ht="14.25">
      <c r="A41" s="656"/>
      <c r="B41" s="656" t="s">
        <v>162</v>
      </c>
      <c r="C41" s="656"/>
      <c r="D41" s="656"/>
      <c r="E41" s="656"/>
      <c r="F41" s="664">
        <v>10422</v>
      </c>
      <c r="G41" s="656"/>
      <c r="H41" s="656"/>
      <c r="I41" s="656"/>
      <c r="J41" s="656"/>
      <c r="K41" s="656"/>
    </row>
    <row r="42" spans="1:11" ht="14.25">
      <c r="A42" s="656"/>
      <c r="B42" s="656" t="s">
        <v>1038</v>
      </c>
      <c r="C42" s="656"/>
      <c r="D42" s="656"/>
      <c r="E42" s="656"/>
      <c r="F42" s="705">
        <v>1.6339710000000001</v>
      </c>
      <c r="G42" s="656"/>
      <c r="H42" s="656"/>
      <c r="I42" s="656"/>
      <c r="J42" s="656"/>
      <c r="K42" s="656"/>
    </row>
    <row r="43" spans="1:11" ht="14.25">
      <c r="A43" s="656"/>
      <c r="B43" s="656" t="s">
        <v>1063</v>
      </c>
      <c r="C43" s="656"/>
      <c r="D43" s="656"/>
      <c r="E43" s="656"/>
      <c r="F43" s="662">
        <v>17029</v>
      </c>
      <c r="G43" s="656"/>
      <c r="H43" s="656"/>
      <c r="I43" s="656"/>
      <c r="J43" s="656"/>
      <c r="K43" s="656"/>
    </row>
    <row r="44" spans="1:11" ht="14.25">
      <c r="A44" s="656"/>
      <c r="B44" s="656" t="s">
        <v>1064</v>
      </c>
      <c r="C44" s="656"/>
      <c r="D44" s="656"/>
      <c r="E44" s="656"/>
      <c r="F44" s="663">
        <v>-637</v>
      </c>
      <c r="G44" s="656"/>
      <c r="H44" s="656"/>
      <c r="I44" s="656"/>
      <c r="J44" s="656"/>
      <c r="K44" s="656"/>
    </row>
    <row r="45" spans="1:11" ht="15" thickBot="1">
      <c r="A45" s="656"/>
      <c r="B45" s="656" t="s">
        <v>1065</v>
      </c>
      <c r="C45" s="656"/>
      <c r="D45" s="656"/>
      <c r="E45" s="656"/>
      <c r="F45" s="674">
        <v>16392</v>
      </c>
      <c r="G45" s="656"/>
      <c r="H45" s="656"/>
      <c r="I45" s="656"/>
      <c r="J45" s="656"/>
      <c r="K45" s="656"/>
    </row>
    <row r="46" spans="1:11" ht="15" thickTop="1">
      <c r="A46" s="656"/>
      <c r="B46" s="656"/>
      <c r="C46" s="656"/>
      <c r="D46" s="656"/>
      <c r="E46" s="656"/>
      <c r="F46" s="656"/>
      <c r="G46" s="656"/>
      <c r="H46" s="656"/>
      <c r="I46" s="656"/>
      <c r="J46" s="656"/>
      <c r="K46" s="656"/>
    </row>
    <row r="47" spans="1:11" ht="14.25">
      <c r="A47" s="656"/>
      <c r="B47" s="656"/>
      <c r="C47" s="656"/>
      <c r="D47" s="656"/>
      <c r="E47" s="656"/>
      <c r="F47" s="656"/>
      <c r="G47" s="656"/>
      <c r="H47" s="656"/>
      <c r="I47" s="656"/>
      <c r="J47" s="656"/>
      <c r="K47" s="656"/>
    </row>
    <row r="48" spans="1:11" ht="14.25">
      <c r="A48" s="656"/>
      <c r="B48" s="656"/>
      <c r="C48" s="656"/>
      <c r="D48" s="656"/>
      <c r="E48" s="656"/>
      <c r="F48" s="656"/>
      <c r="G48" s="656"/>
      <c r="H48" s="656"/>
      <c r="I48" s="656"/>
      <c r="J48" s="656"/>
      <c r="K48" s="656"/>
    </row>
    <row r="49" spans="1:11" ht="14.25">
      <c r="A49" s="656"/>
      <c r="B49" s="656"/>
      <c r="C49" s="656"/>
      <c r="D49" s="656"/>
      <c r="E49" s="656"/>
      <c r="F49" s="656"/>
      <c r="G49" s="656"/>
      <c r="H49" s="656"/>
      <c r="I49" s="656"/>
      <c r="J49" s="656"/>
      <c r="K49" s="656"/>
    </row>
    <row r="50" spans="1:11" ht="14.25">
      <c r="A50" s="656"/>
      <c r="B50" s="656"/>
      <c r="C50" s="656"/>
      <c r="D50" s="656"/>
      <c r="E50" s="656"/>
      <c r="F50" s="656"/>
      <c r="G50" s="656"/>
      <c r="H50" s="656"/>
      <c r="I50" s="656"/>
      <c r="J50" s="656"/>
      <c r="K50" s="656"/>
    </row>
    <row r="51" spans="1:11" ht="14.25">
      <c r="A51" s="656"/>
      <c r="B51" s="656"/>
      <c r="C51" s="656"/>
      <c r="D51" s="656"/>
      <c r="E51" s="656"/>
      <c r="F51" s="656"/>
      <c r="G51" s="656"/>
      <c r="H51" s="656"/>
      <c r="I51" s="656"/>
      <c r="J51" s="656"/>
      <c r="K51" s="656"/>
    </row>
    <row r="52" spans="1:11" ht="14.25">
      <c r="A52" s="656"/>
      <c r="B52" s="656"/>
      <c r="C52" s="656"/>
      <c r="D52" s="656"/>
      <c r="E52" s="656"/>
      <c r="F52" s="656"/>
      <c r="G52" s="656"/>
      <c r="H52" s="656"/>
      <c r="I52" s="656"/>
      <c r="J52" s="656"/>
      <c r="K52" s="656"/>
    </row>
    <row r="53" spans="1:11" ht="14.25">
      <c r="A53" s="656"/>
      <c r="B53" s="656"/>
      <c r="C53" s="656"/>
      <c r="D53" s="656"/>
      <c r="E53" s="656"/>
      <c r="F53" s="656"/>
      <c r="G53" s="656"/>
      <c r="H53" s="656"/>
      <c r="I53" s="656"/>
      <c r="J53" s="656"/>
      <c r="K53" s="656"/>
    </row>
    <row r="54" spans="1:11" ht="14.25">
      <c r="A54" s="656"/>
      <c r="B54" s="656"/>
      <c r="C54" s="656"/>
      <c r="D54" s="656"/>
      <c r="E54" s="656"/>
      <c r="F54" s="656"/>
      <c r="G54" s="656"/>
      <c r="H54" s="656"/>
      <c r="I54" s="656"/>
      <c r="J54" s="656"/>
      <c r="K54" s="656"/>
    </row>
    <row r="55" spans="1:11" ht="14.25">
      <c r="A55" s="656"/>
      <c r="B55" s="656"/>
      <c r="C55" s="656"/>
      <c r="D55" s="656"/>
      <c r="E55" s="656"/>
      <c r="F55" s="656"/>
      <c r="G55" s="656"/>
      <c r="H55" s="656"/>
      <c r="I55" s="656"/>
      <c r="J55" s="656"/>
      <c r="K55" s="656"/>
    </row>
    <row r="56" spans="1:11" ht="14.25">
      <c r="A56" s="656"/>
      <c r="B56" s="656"/>
      <c r="C56" s="656"/>
      <c r="D56" s="656"/>
      <c r="E56" s="656"/>
      <c r="F56" s="656"/>
      <c r="G56" s="656"/>
      <c r="H56" s="656"/>
      <c r="I56" s="656"/>
      <c r="J56" s="656"/>
      <c r="K56" s="656"/>
    </row>
    <row r="57" spans="1:11" ht="14.25">
      <c r="A57" s="656"/>
      <c r="B57" s="656"/>
      <c r="C57" s="656"/>
      <c r="D57" s="656"/>
      <c r="E57" s="656"/>
      <c r="F57" s="656"/>
      <c r="G57" s="656"/>
      <c r="H57" s="656"/>
      <c r="I57" s="656"/>
      <c r="J57" s="656"/>
      <c r="K57" s="656"/>
    </row>
    <row r="58" spans="1:11" ht="14.25">
      <c r="A58" s="656"/>
      <c r="B58" s="656"/>
      <c r="C58" s="656"/>
      <c r="D58" s="656"/>
      <c r="E58" s="656"/>
      <c r="F58" s="656"/>
      <c r="G58" s="656"/>
      <c r="H58" s="656"/>
      <c r="I58" s="656"/>
      <c r="J58" s="656"/>
      <c r="K58" s="656"/>
    </row>
    <row r="59" spans="1:11" ht="14.25">
      <c r="A59" s="656"/>
      <c r="B59" s="656"/>
      <c r="C59" s="656"/>
      <c r="D59" s="656"/>
      <c r="E59" s="656"/>
      <c r="F59" s="656"/>
      <c r="G59" s="656"/>
      <c r="H59" s="656"/>
      <c r="I59" s="656"/>
      <c r="J59" s="656"/>
      <c r="K59" s="656"/>
    </row>
    <row r="60" spans="1:11" ht="14.25">
      <c r="A60" s="656"/>
      <c r="B60" s="656"/>
      <c r="C60" s="656"/>
      <c r="D60" s="656"/>
      <c r="E60" s="656"/>
      <c r="F60" s="656"/>
      <c r="G60" s="656"/>
      <c r="H60" s="656"/>
      <c r="I60" s="656"/>
      <c r="J60" s="656"/>
      <c r="K60" s="656"/>
    </row>
    <row r="61" spans="1:11" ht="14.25">
      <c r="A61" s="656"/>
      <c r="B61" s="656"/>
      <c r="C61" s="656"/>
      <c r="D61" s="656"/>
      <c r="E61" s="656"/>
      <c r="F61" s="656"/>
      <c r="G61" s="656"/>
      <c r="H61" s="656"/>
      <c r="I61" s="656"/>
      <c r="J61" s="656"/>
      <c r="K61" s="656"/>
    </row>
    <row r="62" spans="1:11" ht="14.25">
      <c r="A62" s="656"/>
      <c r="B62" s="656"/>
      <c r="C62" s="656"/>
      <c r="D62" s="656"/>
      <c r="E62" s="656"/>
      <c r="F62" s="656"/>
      <c r="G62" s="656"/>
      <c r="H62" s="656"/>
      <c r="I62" s="656"/>
      <c r="J62" s="656"/>
      <c r="K62" s="656"/>
    </row>
    <row r="63" spans="1:11" ht="14.25">
      <c r="A63" s="656"/>
      <c r="B63" s="656"/>
      <c r="C63" s="656"/>
      <c r="D63" s="656"/>
      <c r="E63" s="656"/>
      <c r="F63" s="656"/>
      <c r="G63" s="656"/>
      <c r="H63" s="656"/>
      <c r="I63" s="656"/>
      <c r="J63" s="656"/>
      <c r="K63" s="656"/>
    </row>
    <row r="64" spans="1:11" ht="14.25">
      <c r="A64" s="656"/>
      <c r="B64" s="656"/>
      <c r="C64" s="656"/>
      <c r="D64" s="656"/>
      <c r="E64" s="656"/>
      <c r="F64" s="656"/>
      <c r="G64" s="656"/>
      <c r="H64" s="656"/>
      <c r="I64" s="656"/>
      <c r="J64" s="656"/>
      <c r="K64" s="656"/>
    </row>
    <row r="65" spans="1:11" ht="14.25">
      <c r="A65" s="656"/>
      <c r="B65" s="656"/>
      <c r="C65" s="656"/>
      <c r="D65" s="656"/>
      <c r="E65" s="656"/>
      <c r="F65" s="656"/>
      <c r="G65" s="656"/>
      <c r="H65" s="656"/>
      <c r="I65" s="656"/>
      <c r="J65" s="656"/>
      <c r="K65" s="656"/>
    </row>
    <row r="66" spans="1:11" ht="14.25">
      <c r="A66" s="656"/>
      <c r="B66" s="656"/>
      <c r="C66" s="656"/>
      <c r="D66" s="656"/>
      <c r="E66" s="656"/>
      <c r="F66" s="656"/>
      <c r="G66" s="656"/>
      <c r="H66" s="656"/>
      <c r="I66" s="656"/>
      <c r="J66" s="656"/>
      <c r="K66" s="656"/>
    </row>
    <row r="67" spans="1:11" ht="14.25">
      <c r="A67" s="656"/>
      <c r="B67" s="656"/>
      <c r="C67" s="656"/>
      <c r="D67" s="656"/>
      <c r="E67" s="656"/>
      <c r="F67" s="656"/>
      <c r="G67" s="656"/>
      <c r="H67" s="656"/>
      <c r="I67" s="656"/>
      <c r="J67" s="656"/>
      <c r="K67" s="656"/>
    </row>
    <row r="68" spans="1:11" ht="14.25">
      <c r="A68" s="656"/>
      <c r="B68" s="656"/>
      <c r="C68" s="656"/>
      <c r="D68" s="656"/>
      <c r="E68" s="656"/>
      <c r="F68" s="656"/>
      <c r="G68" s="656"/>
      <c r="H68" s="656"/>
      <c r="I68" s="656"/>
      <c r="J68" s="656"/>
      <c r="K68" s="656"/>
    </row>
    <row r="69" spans="1:11" ht="14.25">
      <c r="A69" s="656"/>
      <c r="B69" s="656"/>
      <c r="C69" s="656"/>
      <c r="D69" s="656"/>
      <c r="E69" s="656"/>
      <c r="F69" s="656"/>
      <c r="G69" s="656"/>
      <c r="H69" s="656"/>
      <c r="I69" s="656"/>
      <c r="J69" s="656"/>
      <c r="K69" s="656"/>
    </row>
    <row r="70" spans="1:11" ht="14.25">
      <c r="A70" s="656"/>
      <c r="B70" s="656"/>
      <c r="C70" s="656"/>
      <c r="D70" s="656"/>
      <c r="E70" s="656"/>
      <c r="F70" s="656"/>
      <c r="G70" s="656"/>
      <c r="H70" s="656"/>
      <c r="I70" s="656"/>
      <c r="J70" s="656"/>
      <c r="K70" s="656"/>
    </row>
    <row r="71" spans="1:11" ht="14.25">
      <c r="A71" s="656"/>
      <c r="B71" s="656"/>
      <c r="C71" s="656"/>
      <c r="D71" s="656"/>
      <c r="E71" s="656"/>
      <c r="F71" s="656"/>
      <c r="G71" s="656"/>
      <c r="H71" s="656"/>
      <c r="I71" s="656"/>
      <c r="J71" s="656"/>
      <c r="K71" s="656"/>
    </row>
    <row r="72" spans="1:11" ht="14.25">
      <c r="A72" s="656"/>
      <c r="B72" s="656"/>
      <c r="C72" s="656"/>
      <c r="D72" s="656"/>
      <c r="E72" s="656"/>
      <c r="F72" s="656"/>
      <c r="G72" s="656"/>
      <c r="H72" s="656"/>
      <c r="I72" s="656"/>
      <c r="J72" s="656"/>
      <c r="K72" s="656"/>
    </row>
    <row r="73" spans="1:11" ht="14.25">
      <c r="A73" s="656"/>
      <c r="B73" s="656"/>
      <c r="C73" s="656"/>
      <c r="D73" s="656"/>
      <c r="E73" s="656"/>
      <c r="F73" s="656"/>
      <c r="G73" s="656"/>
      <c r="H73" s="656"/>
      <c r="I73" s="656"/>
      <c r="J73" s="656"/>
      <c r="K73" s="656"/>
    </row>
    <row r="74" spans="1:11" ht="14.25">
      <c r="A74" s="656"/>
      <c r="B74" s="656"/>
      <c r="C74" s="656"/>
      <c r="D74" s="656"/>
      <c r="E74" s="656"/>
      <c r="F74" s="656"/>
      <c r="G74" s="656"/>
      <c r="H74" s="656"/>
      <c r="I74" s="656"/>
      <c r="J74" s="656"/>
      <c r="K74" s="656"/>
    </row>
    <row r="75" spans="1:11" ht="14.25">
      <c r="A75" s="656"/>
      <c r="B75" s="656"/>
      <c r="C75" s="656"/>
      <c r="D75" s="656"/>
      <c r="E75" s="656"/>
      <c r="F75" s="656"/>
      <c r="G75" s="656"/>
      <c r="H75" s="656"/>
      <c r="I75" s="656"/>
      <c r="J75" s="656"/>
      <c r="K75" s="656"/>
    </row>
    <row r="76" spans="1:11" ht="14.25">
      <c r="A76" s="656"/>
      <c r="B76" s="656"/>
      <c r="C76" s="656"/>
      <c r="D76" s="656"/>
      <c r="E76" s="656"/>
      <c r="F76" s="656"/>
      <c r="G76" s="656"/>
      <c r="H76" s="656"/>
      <c r="I76" s="656"/>
      <c r="J76" s="656"/>
      <c r="K76" s="656"/>
    </row>
    <row r="77" spans="1:11" ht="14.25">
      <c r="A77" s="656"/>
      <c r="B77" s="656"/>
      <c r="C77" s="656"/>
      <c r="D77" s="656"/>
      <c r="E77" s="656"/>
      <c r="F77" s="656"/>
      <c r="G77" s="656"/>
      <c r="H77" s="656"/>
      <c r="I77" s="656"/>
      <c r="J77" s="656"/>
      <c r="K77" s="656"/>
    </row>
    <row r="78" spans="1:11" ht="14.25">
      <c r="A78" s="656"/>
      <c r="B78" s="656"/>
      <c r="C78" s="656"/>
      <c r="D78" s="656"/>
      <c r="E78" s="656"/>
      <c r="F78" s="656"/>
      <c r="G78" s="656"/>
      <c r="H78" s="656"/>
      <c r="I78" s="656"/>
      <c r="J78" s="656"/>
      <c r="K78" s="656"/>
    </row>
    <row r="79" spans="1:11" ht="14.25">
      <c r="A79" s="656"/>
      <c r="B79" s="656"/>
      <c r="C79" s="656"/>
      <c r="D79" s="656"/>
      <c r="E79" s="656"/>
      <c r="F79" s="656"/>
      <c r="G79" s="656"/>
      <c r="H79" s="656"/>
      <c r="I79" s="656"/>
      <c r="J79" s="656"/>
      <c r="K79" s="656"/>
    </row>
    <row r="80" spans="1:11" ht="14.25">
      <c r="A80" s="656"/>
      <c r="B80" s="656"/>
      <c r="C80" s="656"/>
      <c r="D80" s="656"/>
      <c r="E80" s="656"/>
      <c r="F80" s="656"/>
      <c r="G80" s="656"/>
      <c r="H80" s="656"/>
      <c r="I80" s="656"/>
      <c r="J80" s="656"/>
      <c r="K80" s="656"/>
    </row>
    <row r="81" spans="1:11" ht="14.25">
      <c r="A81" s="656"/>
      <c r="B81" s="656"/>
      <c r="C81" s="656"/>
      <c r="D81" s="656"/>
      <c r="E81" s="656"/>
      <c r="F81" s="656"/>
      <c r="G81" s="656"/>
      <c r="H81" s="656"/>
      <c r="I81" s="656"/>
      <c r="J81" s="656"/>
      <c r="K81" s="656"/>
    </row>
    <row r="82" spans="1:11" ht="14.25">
      <c r="A82" s="656"/>
      <c r="B82" s="656"/>
      <c r="C82" s="656"/>
      <c r="D82" s="656"/>
      <c r="E82" s="656"/>
      <c r="F82" s="656"/>
      <c r="G82" s="656"/>
      <c r="H82" s="656"/>
      <c r="I82" s="656"/>
      <c r="J82" s="656"/>
      <c r="K82" s="656"/>
    </row>
    <row r="83" spans="1:11" ht="14.25">
      <c r="A83" s="656"/>
      <c r="B83" s="656"/>
      <c r="C83" s="656"/>
      <c r="D83" s="656"/>
      <c r="E83" s="656"/>
      <c r="F83" s="656"/>
      <c r="G83" s="656"/>
      <c r="H83" s="656"/>
      <c r="I83" s="656"/>
      <c r="J83" s="656"/>
      <c r="K83" s="656"/>
    </row>
    <row r="84" spans="1:11" ht="14.25">
      <c r="A84" s="656"/>
      <c r="B84" s="656"/>
      <c r="C84" s="656"/>
      <c r="D84" s="656"/>
      <c r="E84" s="656"/>
      <c r="F84" s="656"/>
      <c r="G84" s="656"/>
      <c r="H84" s="656"/>
      <c r="I84" s="656"/>
      <c r="J84" s="656"/>
      <c r="K84" s="656"/>
    </row>
    <row r="85" spans="1:11" ht="14.25">
      <c r="A85" s="656"/>
      <c r="B85" s="656"/>
      <c r="C85" s="656"/>
      <c r="D85" s="656"/>
      <c r="E85" s="656"/>
      <c r="F85" s="656"/>
      <c r="G85" s="656"/>
      <c r="H85" s="656"/>
      <c r="I85" s="656"/>
      <c r="J85" s="656"/>
      <c r="K85" s="656"/>
    </row>
    <row r="86" spans="1:11" ht="14.25">
      <c r="A86" s="656"/>
      <c r="B86" s="656"/>
      <c r="C86" s="656"/>
      <c r="D86" s="656"/>
      <c r="E86" s="656"/>
      <c r="F86" s="656"/>
      <c r="G86" s="656"/>
      <c r="H86" s="656"/>
      <c r="I86" s="656"/>
      <c r="J86" s="656"/>
      <c r="K86" s="656"/>
    </row>
    <row r="87" spans="1:11" ht="14.25">
      <c r="A87" s="656"/>
      <c r="B87" s="656"/>
      <c r="C87" s="656"/>
      <c r="D87" s="656"/>
      <c r="E87" s="656"/>
      <c r="F87" s="656"/>
      <c r="G87" s="656"/>
      <c r="H87" s="656"/>
      <c r="I87" s="656"/>
      <c r="J87" s="656"/>
      <c r="K87" s="656"/>
    </row>
    <row r="88" spans="1:11" ht="14.25">
      <c r="A88" s="656"/>
      <c r="B88" s="656"/>
      <c r="C88" s="656"/>
      <c r="D88" s="656"/>
      <c r="E88" s="656"/>
      <c r="F88" s="656"/>
      <c r="G88" s="656"/>
      <c r="H88" s="656"/>
      <c r="I88" s="656"/>
      <c r="J88" s="656"/>
      <c r="K88" s="656"/>
    </row>
    <row r="89" spans="1:11" ht="14.25">
      <c r="A89" s="656"/>
      <c r="B89" s="656"/>
      <c r="C89" s="656"/>
      <c r="D89" s="656"/>
      <c r="E89" s="656"/>
      <c r="F89" s="656"/>
      <c r="G89" s="656"/>
      <c r="H89" s="656"/>
      <c r="I89" s="656"/>
      <c r="J89" s="656"/>
      <c r="K89" s="656"/>
    </row>
    <row r="90" spans="1:11" ht="14.25">
      <c r="A90" s="656"/>
      <c r="B90" s="656"/>
      <c r="C90" s="656"/>
      <c r="D90" s="656"/>
      <c r="E90" s="656"/>
      <c r="F90" s="656"/>
      <c r="G90" s="656"/>
      <c r="H90" s="656"/>
      <c r="I90" s="656"/>
      <c r="J90" s="656"/>
      <c r="K90" s="656"/>
    </row>
    <row r="91" spans="1:11" ht="14.25">
      <c r="A91" s="656"/>
      <c r="B91" s="656"/>
      <c r="C91" s="656"/>
      <c r="D91" s="656"/>
      <c r="E91" s="656"/>
      <c r="F91" s="656"/>
      <c r="G91" s="656"/>
      <c r="H91" s="656"/>
      <c r="I91" s="656"/>
      <c r="J91" s="656"/>
      <c r="K91" s="656"/>
    </row>
    <row r="92" spans="1:11" ht="14.25">
      <c r="A92" s="656"/>
      <c r="B92" s="656"/>
      <c r="C92" s="656"/>
      <c r="D92" s="656"/>
      <c r="E92" s="656"/>
      <c r="F92" s="656"/>
      <c r="G92" s="656"/>
      <c r="H92" s="656"/>
      <c r="I92" s="656"/>
      <c r="J92" s="656"/>
      <c r="K92" s="656"/>
    </row>
    <row r="93" spans="1:11" ht="14.25">
      <c r="A93" s="656"/>
      <c r="B93" s="656"/>
      <c r="C93" s="656"/>
      <c r="D93" s="656"/>
      <c r="E93" s="656"/>
      <c r="F93" s="656"/>
      <c r="G93" s="656"/>
      <c r="H93" s="656"/>
      <c r="I93" s="656"/>
      <c r="J93" s="656"/>
      <c r="K93" s="656"/>
    </row>
    <row r="94" spans="1:11" ht="14.25">
      <c r="A94" s="656"/>
      <c r="B94" s="656"/>
      <c r="C94" s="656"/>
      <c r="D94" s="656"/>
      <c r="E94" s="656"/>
      <c r="F94" s="656"/>
      <c r="G94" s="656"/>
      <c r="H94" s="656"/>
      <c r="I94" s="656"/>
      <c r="J94" s="656"/>
      <c r="K94" s="656"/>
    </row>
    <row r="95" spans="1:11" ht="14.25">
      <c r="A95" s="656"/>
      <c r="B95" s="656"/>
      <c r="C95" s="656"/>
      <c r="D95" s="656"/>
      <c r="E95" s="656"/>
      <c r="F95" s="656"/>
      <c r="G95" s="656"/>
      <c r="H95" s="656"/>
      <c r="I95" s="656"/>
      <c r="J95" s="656"/>
      <c r="K95" s="656"/>
    </row>
    <row r="96" spans="1:11" ht="14.25">
      <c r="A96" s="656"/>
      <c r="B96" s="656"/>
      <c r="C96" s="656"/>
      <c r="D96" s="656"/>
      <c r="E96" s="656"/>
      <c r="F96" s="656"/>
      <c r="G96" s="656"/>
      <c r="H96" s="656"/>
      <c r="I96" s="656"/>
      <c r="J96" s="656"/>
      <c r="K96" s="656"/>
    </row>
    <row r="97" spans="1:11" ht="14.25">
      <c r="A97" s="656"/>
      <c r="B97" s="656"/>
      <c r="C97" s="656"/>
      <c r="D97" s="656"/>
      <c r="E97" s="656"/>
      <c r="F97" s="656"/>
      <c r="G97" s="656"/>
      <c r="H97" s="656"/>
      <c r="I97" s="656"/>
      <c r="J97" s="656"/>
      <c r="K97" s="656"/>
    </row>
    <row r="98" spans="1:11" ht="14.25">
      <c r="A98" s="656"/>
      <c r="B98" s="656"/>
      <c r="C98" s="656"/>
      <c r="D98" s="656"/>
      <c r="E98" s="656"/>
      <c r="F98" s="656"/>
      <c r="G98" s="656"/>
      <c r="H98" s="656"/>
      <c r="I98" s="656"/>
      <c r="J98" s="656"/>
      <c r="K98" s="656"/>
    </row>
    <row r="99" spans="1:11" ht="14.25">
      <c r="A99" s="656"/>
      <c r="B99" s="656"/>
      <c r="C99" s="656"/>
      <c r="D99" s="656"/>
      <c r="E99" s="656"/>
      <c r="F99" s="656"/>
      <c r="G99" s="656"/>
      <c r="H99" s="656"/>
      <c r="I99" s="656"/>
      <c r="J99" s="656"/>
      <c r="K99" s="656"/>
    </row>
    <row r="100" spans="1:11" ht="14.25">
      <c r="A100" s="656"/>
      <c r="B100" s="656"/>
      <c r="C100" s="656"/>
      <c r="D100" s="656"/>
      <c r="E100" s="656"/>
      <c r="F100" s="656"/>
      <c r="G100" s="656"/>
      <c r="H100" s="656"/>
      <c r="I100" s="656"/>
      <c r="J100" s="656"/>
      <c r="K100" s="656"/>
    </row>
    <row r="101" spans="1:11" ht="14.25">
      <c r="A101" s="656"/>
      <c r="B101" s="656"/>
      <c r="C101" s="656"/>
      <c r="D101" s="656"/>
      <c r="E101" s="656"/>
      <c r="F101" s="656"/>
      <c r="G101" s="656"/>
      <c r="H101" s="656"/>
      <c r="I101" s="656"/>
      <c r="J101" s="656"/>
      <c r="K101" s="656"/>
    </row>
    <row r="102" spans="1:11" ht="14.25">
      <c r="A102" s="656"/>
      <c r="B102" s="656"/>
      <c r="C102" s="656"/>
      <c r="D102" s="656"/>
      <c r="E102" s="656"/>
      <c r="F102" s="656"/>
      <c r="G102" s="656"/>
      <c r="H102" s="656"/>
      <c r="I102" s="656"/>
      <c r="J102" s="656"/>
      <c r="K102" s="656"/>
    </row>
    <row r="103" spans="1:11" ht="14.25">
      <c r="A103" s="656"/>
      <c r="B103" s="656"/>
      <c r="C103" s="656"/>
      <c r="D103" s="656"/>
      <c r="E103" s="656"/>
      <c r="F103" s="656"/>
      <c r="G103" s="656"/>
      <c r="H103" s="656"/>
      <c r="I103" s="656"/>
      <c r="J103" s="656"/>
      <c r="K103" s="656"/>
    </row>
    <row r="104" spans="1:11" ht="14.25">
      <c r="A104" s="656"/>
      <c r="B104" s="656"/>
      <c r="C104" s="656"/>
      <c r="D104" s="656"/>
      <c r="E104" s="656"/>
      <c r="F104" s="656"/>
      <c r="G104" s="656"/>
      <c r="H104" s="656"/>
      <c r="I104" s="656"/>
      <c r="J104" s="656"/>
      <c r="K104" s="656"/>
    </row>
    <row r="105" spans="1:11" ht="14.25">
      <c r="A105" s="656"/>
      <c r="B105" s="656"/>
      <c r="C105" s="656"/>
      <c r="D105" s="656"/>
      <c r="E105" s="656"/>
      <c r="F105" s="656"/>
      <c r="G105" s="656"/>
      <c r="H105" s="656"/>
      <c r="I105" s="656"/>
      <c r="J105" s="656"/>
      <c r="K105" s="656"/>
    </row>
    <row r="106" spans="1:11" ht="14.25">
      <c r="A106" s="656"/>
      <c r="B106" s="656"/>
      <c r="C106" s="656"/>
      <c r="D106" s="656"/>
      <c r="E106" s="656"/>
      <c r="F106" s="656"/>
      <c r="G106" s="656"/>
      <c r="H106" s="656"/>
      <c r="I106" s="656"/>
      <c r="J106" s="656"/>
      <c r="K106" s="656"/>
    </row>
    <row r="107" spans="1:11" ht="14.25">
      <c r="A107" s="656"/>
      <c r="B107" s="656"/>
      <c r="C107" s="656"/>
      <c r="D107" s="656"/>
      <c r="E107" s="656"/>
      <c r="F107" s="656"/>
      <c r="G107" s="656"/>
      <c r="H107" s="656"/>
      <c r="I107" s="656"/>
      <c r="J107" s="656"/>
      <c r="K107" s="656"/>
    </row>
    <row r="108" spans="1:11" ht="14.25">
      <c r="A108" s="656"/>
      <c r="B108" s="656"/>
      <c r="C108" s="656"/>
      <c r="D108" s="656"/>
      <c r="E108" s="656"/>
      <c r="F108" s="656"/>
      <c r="G108" s="656"/>
      <c r="H108" s="656"/>
      <c r="I108" s="656"/>
      <c r="J108" s="656"/>
      <c r="K108" s="656"/>
    </row>
    <row r="109" spans="1:11" ht="14.25">
      <c r="A109" s="656"/>
      <c r="B109" s="656"/>
      <c r="C109" s="656"/>
      <c r="D109" s="656"/>
      <c r="E109" s="656"/>
      <c r="F109" s="656"/>
      <c r="G109" s="656"/>
      <c r="H109" s="656"/>
      <c r="I109" s="656"/>
      <c r="J109" s="656"/>
      <c r="K109" s="656"/>
    </row>
    <row r="110" spans="1:11" ht="14.25">
      <c r="A110" s="656"/>
      <c r="B110" s="656"/>
      <c r="C110" s="656"/>
      <c r="D110" s="656"/>
      <c r="E110" s="656"/>
      <c r="F110" s="656"/>
      <c r="G110" s="656"/>
      <c r="H110" s="656"/>
      <c r="I110" s="656"/>
      <c r="J110" s="656"/>
      <c r="K110" s="656"/>
    </row>
    <row r="111" spans="1:11" ht="14.25">
      <c r="A111" s="656"/>
      <c r="B111" s="656"/>
      <c r="C111" s="656"/>
      <c r="D111" s="656"/>
      <c r="E111" s="656"/>
      <c r="F111" s="656"/>
      <c r="G111" s="656"/>
      <c r="H111" s="656"/>
      <c r="I111" s="656"/>
      <c r="J111" s="656"/>
      <c r="K111" s="656"/>
    </row>
    <row r="112" spans="1:11" ht="14.25">
      <c r="A112" s="656"/>
      <c r="B112" s="656"/>
      <c r="C112" s="656"/>
      <c r="D112" s="656"/>
      <c r="E112" s="656"/>
      <c r="F112" s="656"/>
      <c r="G112" s="656"/>
      <c r="H112" s="656"/>
      <c r="I112" s="656"/>
      <c r="J112" s="656"/>
      <c r="K112" s="656"/>
    </row>
    <row r="113" spans="1:11" ht="14.25">
      <c r="A113" s="656"/>
      <c r="B113" s="656"/>
      <c r="C113" s="656"/>
      <c r="D113" s="656"/>
      <c r="E113" s="656"/>
      <c r="F113" s="656"/>
      <c r="G113" s="656"/>
      <c r="H113" s="656"/>
      <c r="I113" s="656"/>
      <c r="J113" s="656"/>
      <c r="K113" s="656"/>
    </row>
    <row r="114" spans="1:11" ht="14.25">
      <c r="A114" s="656"/>
      <c r="B114" s="656"/>
      <c r="C114" s="656"/>
      <c r="D114" s="656"/>
      <c r="E114" s="656"/>
      <c r="F114" s="656"/>
      <c r="G114" s="656"/>
      <c r="H114" s="656"/>
      <c r="I114" s="656"/>
      <c r="J114" s="656"/>
      <c r="K114" s="656"/>
    </row>
    <row r="115" spans="1:11" ht="14.25">
      <c r="A115" s="656"/>
      <c r="B115" s="656"/>
      <c r="C115" s="656"/>
      <c r="D115" s="656"/>
      <c r="E115" s="656"/>
      <c r="F115" s="656"/>
      <c r="G115" s="656"/>
      <c r="H115" s="656"/>
      <c r="I115" s="656"/>
      <c r="J115" s="656"/>
      <c r="K115" s="656"/>
    </row>
    <row r="116" spans="1:11" ht="14.25">
      <c r="A116" s="656"/>
      <c r="B116" s="656"/>
      <c r="C116" s="656"/>
      <c r="D116" s="656"/>
      <c r="E116" s="656"/>
      <c r="F116" s="656"/>
      <c r="G116" s="656"/>
      <c r="H116" s="656"/>
      <c r="I116" s="656"/>
      <c r="J116" s="656"/>
      <c r="K116" s="656"/>
    </row>
    <row r="117" spans="1:11" ht="14.25">
      <c r="A117" s="656"/>
      <c r="B117" s="656"/>
      <c r="C117" s="656"/>
      <c r="D117" s="656"/>
      <c r="E117" s="656"/>
      <c r="F117" s="656"/>
      <c r="G117" s="656"/>
      <c r="H117" s="656"/>
      <c r="I117" s="656"/>
      <c r="J117" s="656"/>
      <c r="K117" s="656"/>
    </row>
    <row r="118" spans="1:11" ht="14.25">
      <c r="A118" s="656"/>
      <c r="B118" s="656"/>
      <c r="C118" s="656"/>
      <c r="D118" s="656"/>
      <c r="E118" s="656"/>
      <c r="F118" s="656"/>
      <c r="G118" s="656"/>
      <c r="H118" s="656"/>
      <c r="I118" s="656"/>
      <c r="J118" s="656"/>
      <c r="K118" s="656"/>
    </row>
    <row r="119" spans="1:11" ht="14.25">
      <c r="A119" s="656"/>
      <c r="B119" s="656"/>
      <c r="C119" s="656"/>
      <c r="D119" s="656"/>
      <c r="E119" s="656"/>
      <c r="F119" s="656"/>
      <c r="G119" s="656"/>
      <c r="H119" s="656"/>
      <c r="I119" s="656"/>
      <c r="J119" s="656"/>
      <c r="K119" s="656"/>
    </row>
    <row r="120" spans="1:11" ht="14.25">
      <c r="A120" s="656"/>
      <c r="B120" s="656"/>
      <c r="C120" s="656"/>
      <c r="D120" s="656"/>
      <c r="E120" s="656"/>
      <c r="F120" s="656"/>
      <c r="G120" s="656"/>
      <c r="H120" s="656"/>
      <c r="I120" s="656"/>
      <c r="J120" s="656"/>
      <c r="K120" s="656"/>
    </row>
    <row r="121" spans="1:11" ht="14.25">
      <c r="A121" s="656"/>
      <c r="B121" s="656"/>
      <c r="C121" s="656"/>
      <c r="D121" s="656"/>
      <c r="E121" s="656"/>
      <c r="F121" s="656"/>
      <c r="G121" s="656"/>
      <c r="H121" s="656"/>
      <c r="I121" s="656"/>
      <c r="J121" s="656"/>
      <c r="K121" s="656"/>
    </row>
    <row r="122" spans="1:11" ht="14.25">
      <c r="A122" s="656"/>
      <c r="B122" s="656"/>
      <c r="C122" s="656"/>
      <c r="D122" s="656"/>
      <c r="E122" s="656"/>
      <c r="F122" s="656"/>
      <c r="G122" s="656"/>
      <c r="H122" s="656"/>
      <c r="I122" s="656"/>
      <c r="J122" s="656"/>
      <c r="K122" s="656"/>
    </row>
    <row r="123" spans="1:11" ht="14.25">
      <c r="A123" s="656"/>
      <c r="B123" s="656"/>
      <c r="C123" s="656"/>
      <c r="D123" s="656"/>
      <c r="E123" s="656"/>
      <c r="F123" s="656"/>
      <c r="G123" s="656"/>
      <c r="H123" s="656"/>
      <c r="I123" s="656"/>
      <c r="J123" s="656"/>
      <c r="K123" s="656"/>
    </row>
    <row r="124" spans="1:11" ht="14.25">
      <c r="A124" s="656"/>
      <c r="B124" s="656"/>
      <c r="C124" s="656"/>
      <c r="D124" s="656"/>
      <c r="E124" s="656"/>
      <c r="F124" s="656"/>
      <c r="G124" s="656"/>
      <c r="H124" s="656"/>
      <c r="I124" s="656"/>
      <c r="J124" s="656"/>
      <c r="K124" s="656"/>
    </row>
    <row r="125" spans="1:11" ht="14.25">
      <c r="A125" s="656"/>
      <c r="B125" s="656"/>
      <c r="C125" s="656"/>
      <c r="D125" s="656"/>
      <c r="E125" s="656"/>
      <c r="F125" s="656"/>
      <c r="G125" s="656"/>
      <c r="H125" s="656"/>
      <c r="I125" s="656"/>
      <c r="J125" s="656"/>
      <c r="K125" s="656"/>
    </row>
    <row r="126" spans="1:11" ht="14.25">
      <c r="A126" s="656"/>
      <c r="B126" s="656"/>
      <c r="C126" s="656"/>
      <c r="D126" s="656"/>
      <c r="E126" s="656"/>
      <c r="F126" s="656"/>
      <c r="G126" s="656"/>
      <c r="H126" s="656"/>
      <c r="I126" s="656"/>
      <c r="J126" s="656"/>
      <c r="K126" s="656"/>
    </row>
    <row r="127" spans="1:11" ht="14.25">
      <c r="A127" s="656"/>
      <c r="B127" s="656"/>
      <c r="C127" s="656"/>
      <c r="D127" s="656"/>
      <c r="E127" s="656"/>
      <c r="F127" s="656"/>
      <c r="G127" s="656"/>
      <c r="H127" s="656"/>
      <c r="I127" s="656"/>
      <c r="J127" s="656"/>
      <c r="K127" s="656"/>
    </row>
    <row r="128" spans="1:11" ht="14.25">
      <c r="A128" s="656"/>
      <c r="B128" s="656"/>
      <c r="C128" s="656"/>
      <c r="D128" s="656"/>
      <c r="E128" s="656"/>
      <c r="F128" s="656"/>
      <c r="G128" s="656"/>
      <c r="H128" s="656"/>
      <c r="I128" s="656"/>
      <c r="J128" s="656"/>
      <c r="K128" s="656"/>
    </row>
    <row r="129" spans="1:11" ht="14.25">
      <c r="A129" s="656"/>
      <c r="B129" s="656"/>
      <c r="C129" s="656"/>
      <c r="D129" s="656"/>
      <c r="E129" s="656"/>
      <c r="F129" s="656"/>
      <c r="G129" s="656"/>
      <c r="H129" s="656"/>
      <c r="I129" s="656"/>
      <c r="J129" s="656"/>
      <c r="K129" s="656"/>
    </row>
    <row r="130" spans="1:11" ht="14.25">
      <c r="A130" s="656"/>
      <c r="B130" s="656"/>
      <c r="C130" s="656"/>
      <c r="D130" s="656"/>
      <c r="E130" s="656"/>
      <c r="F130" s="656"/>
      <c r="G130" s="656"/>
      <c r="H130" s="656"/>
      <c r="I130" s="656"/>
      <c r="J130" s="656"/>
      <c r="K130" s="656"/>
    </row>
    <row r="131" spans="1:11" ht="14.25">
      <c r="A131" s="656"/>
      <c r="B131" s="656"/>
      <c r="C131" s="656"/>
      <c r="D131" s="656"/>
      <c r="E131" s="656"/>
      <c r="F131" s="656"/>
      <c r="G131" s="656"/>
      <c r="H131" s="656"/>
      <c r="I131" s="656"/>
      <c r="J131" s="656"/>
      <c r="K131" s="656"/>
    </row>
    <row r="132" spans="1:11" ht="14.25">
      <c r="A132" s="656"/>
      <c r="B132" s="656"/>
      <c r="C132" s="656"/>
      <c r="D132" s="656"/>
      <c r="E132" s="656"/>
      <c r="F132" s="656"/>
      <c r="G132" s="656"/>
      <c r="H132" s="656"/>
      <c r="I132" s="656"/>
      <c r="J132" s="656"/>
      <c r="K132" s="656"/>
    </row>
    <row r="133" spans="1:11" ht="14.25">
      <c r="A133" s="656"/>
      <c r="B133" s="656"/>
      <c r="C133" s="656"/>
      <c r="D133" s="656"/>
      <c r="E133" s="656"/>
      <c r="F133" s="656"/>
      <c r="G133" s="656"/>
      <c r="H133" s="656"/>
      <c r="I133" s="656"/>
      <c r="J133" s="656"/>
      <c r="K133" s="656"/>
    </row>
    <row r="134" spans="1:11" ht="14.25">
      <c r="A134" s="656"/>
      <c r="B134" s="656"/>
      <c r="C134" s="656"/>
      <c r="D134" s="656"/>
      <c r="E134" s="656"/>
      <c r="F134" s="656"/>
      <c r="G134" s="656"/>
      <c r="H134" s="656"/>
      <c r="I134" s="656"/>
      <c r="J134" s="656"/>
      <c r="K134" s="656"/>
    </row>
    <row r="135" spans="1:11" ht="14.25">
      <c r="A135" s="656"/>
      <c r="B135" s="656"/>
      <c r="C135" s="656"/>
      <c r="D135" s="656"/>
      <c r="E135" s="656"/>
      <c r="F135" s="656"/>
      <c r="G135" s="656"/>
      <c r="H135" s="656"/>
      <c r="I135" s="656"/>
      <c r="J135" s="656"/>
      <c r="K135" s="656"/>
    </row>
    <row r="136" spans="1:11" ht="14.25">
      <c r="A136" s="656"/>
      <c r="B136" s="656"/>
      <c r="C136" s="656"/>
      <c r="D136" s="656"/>
      <c r="E136" s="656"/>
      <c r="F136" s="656"/>
      <c r="G136" s="656"/>
      <c r="H136" s="656"/>
      <c r="I136" s="656"/>
      <c r="J136" s="656"/>
      <c r="K136" s="656"/>
    </row>
    <row r="137" spans="1:11" ht="14.25">
      <c r="A137" s="656"/>
      <c r="B137" s="656"/>
      <c r="C137" s="656"/>
      <c r="D137" s="656"/>
      <c r="E137" s="656"/>
      <c r="F137" s="656"/>
      <c r="G137" s="656"/>
      <c r="H137" s="656"/>
      <c r="I137" s="656"/>
      <c r="J137" s="656"/>
      <c r="K137" s="656"/>
    </row>
    <row r="138" spans="1:11" ht="14.25">
      <c r="A138" s="656"/>
      <c r="B138" s="656"/>
      <c r="C138" s="656"/>
      <c r="D138" s="656"/>
      <c r="E138" s="656"/>
      <c r="F138" s="656"/>
      <c r="G138" s="656"/>
      <c r="H138" s="656"/>
      <c r="I138" s="656"/>
      <c r="J138" s="656"/>
      <c r="K138" s="656"/>
    </row>
    <row r="139" spans="1:11" ht="14.25">
      <c r="A139" s="656"/>
      <c r="B139" s="656"/>
      <c r="C139" s="656"/>
      <c r="D139" s="656"/>
      <c r="E139" s="656"/>
      <c r="F139" s="656"/>
      <c r="G139" s="656"/>
      <c r="H139" s="656"/>
      <c r="I139" s="656"/>
      <c r="J139" s="656"/>
      <c r="K139" s="656"/>
    </row>
    <row r="140" spans="1:11" ht="14.25">
      <c r="A140" s="656"/>
      <c r="B140" s="656"/>
      <c r="C140" s="656"/>
      <c r="D140" s="656"/>
      <c r="E140" s="656"/>
      <c r="F140" s="656"/>
      <c r="G140" s="656"/>
      <c r="H140" s="656"/>
      <c r="I140" s="656"/>
      <c r="J140" s="656"/>
      <c r="K140" s="656"/>
    </row>
    <row r="141" spans="1:11" ht="14.25">
      <c r="A141" s="656"/>
      <c r="B141" s="656"/>
      <c r="C141" s="656"/>
      <c r="D141" s="656"/>
      <c r="E141" s="656"/>
      <c r="F141" s="656"/>
      <c r="G141" s="656"/>
      <c r="H141" s="656"/>
      <c r="I141" s="656"/>
      <c r="J141" s="656"/>
      <c r="K141" s="656"/>
    </row>
    <row r="142" spans="1:11" ht="14.25">
      <c r="A142" s="656"/>
      <c r="B142" s="656"/>
      <c r="C142" s="656"/>
      <c r="D142" s="656"/>
      <c r="E142" s="656"/>
      <c r="F142" s="656"/>
      <c r="G142" s="656"/>
      <c r="H142" s="656"/>
      <c r="I142" s="656"/>
      <c r="J142" s="656"/>
      <c r="K142" s="656"/>
    </row>
    <row r="143" spans="1:11" ht="14.25">
      <c r="A143" s="656"/>
      <c r="B143" s="656"/>
      <c r="C143" s="656"/>
      <c r="D143" s="656"/>
      <c r="E143" s="656"/>
      <c r="F143" s="656"/>
      <c r="G143" s="656"/>
      <c r="H143" s="656"/>
      <c r="I143" s="656"/>
      <c r="J143" s="656"/>
      <c r="K143" s="656"/>
    </row>
    <row r="144" spans="1:11" ht="14.25">
      <c r="A144" s="656"/>
      <c r="B144" s="656"/>
      <c r="C144" s="656"/>
      <c r="D144" s="656"/>
      <c r="E144" s="656"/>
      <c r="F144" s="656"/>
      <c r="G144" s="656"/>
      <c r="H144" s="656"/>
      <c r="I144" s="656"/>
      <c r="J144" s="656"/>
      <c r="K144" s="656"/>
    </row>
    <row r="145" spans="1:11" ht="14.25">
      <c r="A145" s="656"/>
      <c r="B145" s="656"/>
      <c r="C145" s="656"/>
      <c r="D145" s="656"/>
      <c r="E145" s="656"/>
      <c r="F145" s="656"/>
      <c r="G145" s="656"/>
      <c r="H145" s="656"/>
      <c r="I145" s="656"/>
      <c r="J145" s="656"/>
      <c r="K145" s="656"/>
    </row>
    <row r="146" spans="1:11" ht="14.25">
      <c r="A146" s="656"/>
      <c r="B146" s="656"/>
      <c r="C146" s="656"/>
      <c r="D146" s="656"/>
      <c r="E146" s="656"/>
      <c r="F146" s="656"/>
      <c r="G146" s="656"/>
      <c r="H146" s="656"/>
      <c r="I146" s="656"/>
      <c r="J146" s="656"/>
      <c r="K146" s="656"/>
    </row>
    <row r="147" spans="1:11" ht="14.25">
      <c r="A147" s="656"/>
      <c r="B147" s="656"/>
      <c r="C147" s="656"/>
      <c r="D147" s="656"/>
      <c r="E147" s="656"/>
      <c r="F147" s="656"/>
      <c r="G147" s="656"/>
      <c r="H147" s="656"/>
      <c r="I147" s="656"/>
      <c r="J147" s="656"/>
      <c r="K147" s="656"/>
    </row>
    <row r="148" spans="1:11" ht="14.25">
      <c r="A148" s="656"/>
      <c r="B148" s="656"/>
      <c r="C148" s="656"/>
      <c r="D148" s="656"/>
      <c r="E148" s="656"/>
      <c r="F148" s="656"/>
      <c r="G148" s="656"/>
      <c r="H148" s="656"/>
      <c r="I148" s="656"/>
      <c r="J148" s="656"/>
      <c r="K148" s="656"/>
    </row>
    <row r="149" spans="1:11" ht="14.25">
      <c r="A149" s="656"/>
      <c r="B149" s="656"/>
      <c r="C149" s="656"/>
      <c r="D149" s="656"/>
      <c r="E149" s="656"/>
      <c r="F149" s="656"/>
      <c r="G149" s="656"/>
      <c r="H149" s="656"/>
      <c r="I149" s="656"/>
      <c r="J149" s="656"/>
      <c r="K149" s="656"/>
    </row>
    <row r="150" spans="1:11" ht="14.25">
      <c r="A150" s="656"/>
      <c r="B150" s="656"/>
      <c r="C150" s="656"/>
      <c r="D150" s="656"/>
      <c r="E150" s="656"/>
      <c r="F150" s="656"/>
      <c r="G150" s="656"/>
      <c r="H150" s="656"/>
      <c r="I150" s="656"/>
      <c r="J150" s="656"/>
      <c r="K150" s="656"/>
    </row>
    <row r="151" spans="1:11" ht="14.25">
      <c r="A151" s="656"/>
      <c r="B151" s="656"/>
      <c r="C151" s="656"/>
      <c r="D151" s="656"/>
      <c r="E151" s="656"/>
      <c r="F151" s="656"/>
      <c r="G151" s="656"/>
      <c r="H151" s="656"/>
      <c r="I151" s="656"/>
      <c r="J151" s="656"/>
      <c r="K151" s="656"/>
    </row>
    <row r="152" spans="1:11" ht="14.25">
      <c r="A152" s="656"/>
      <c r="B152" s="656"/>
      <c r="C152" s="656"/>
      <c r="D152" s="656"/>
      <c r="E152" s="656"/>
      <c r="F152" s="656"/>
      <c r="G152" s="656"/>
      <c r="H152" s="656"/>
      <c r="I152" s="656"/>
      <c r="J152" s="656"/>
      <c r="K152" s="656"/>
    </row>
    <row r="153" spans="1:11" ht="14.25">
      <c r="A153" s="656"/>
      <c r="B153" s="656"/>
      <c r="C153" s="656"/>
      <c r="D153" s="656"/>
      <c r="E153" s="656"/>
      <c r="F153" s="656"/>
      <c r="G153" s="656"/>
      <c r="H153" s="656"/>
      <c r="I153" s="656"/>
      <c r="J153" s="656"/>
      <c r="K153" s="656"/>
    </row>
    <row r="154" spans="1:11" ht="14.25">
      <c r="A154" s="656"/>
      <c r="B154" s="656"/>
      <c r="C154" s="656"/>
      <c r="D154" s="656"/>
      <c r="E154" s="656"/>
      <c r="F154" s="656"/>
      <c r="G154" s="656"/>
      <c r="H154" s="656"/>
      <c r="I154" s="656"/>
      <c r="J154" s="656"/>
      <c r="K154" s="656"/>
    </row>
    <row r="155" spans="1:11" ht="14.25">
      <c r="A155" s="656"/>
      <c r="B155" s="656"/>
      <c r="C155" s="656"/>
      <c r="D155" s="656"/>
      <c r="E155" s="656"/>
      <c r="F155" s="656"/>
      <c r="G155" s="656"/>
      <c r="H155" s="656"/>
      <c r="I155" s="656"/>
      <c r="J155" s="656"/>
      <c r="K155" s="656"/>
    </row>
    <row r="156" spans="1:11" ht="14.25">
      <c r="A156" s="656"/>
      <c r="B156" s="656"/>
      <c r="C156" s="656"/>
      <c r="D156" s="656"/>
      <c r="E156" s="656"/>
      <c r="F156" s="656"/>
      <c r="G156" s="656"/>
      <c r="H156" s="656"/>
      <c r="I156" s="656"/>
      <c r="J156" s="656"/>
      <c r="K156" s="656"/>
    </row>
    <row r="157" spans="1:11" ht="14.25">
      <c r="A157" s="656"/>
      <c r="B157" s="656"/>
      <c r="C157" s="656"/>
      <c r="D157" s="656"/>
      <c r="E157" s="656"/>
      <c r="F157" s="656"/>
      <c r="G157" s="656"/>
      <c r="H157" s="656"/>
      <c r="I157" s="656"/>
      <c r="J157" s="656"/>
      <c r="K157" s="656"/>
    </row>
    <row r="158" spans="1:11" ht="14.25">
      <c r="A158" s="656"/>
      <c r="B158" s="656"/>
      <c r="C158" s="656"/>
      <c r="D158" s="656"/>
      <c r="E158" s="656"/>
      <c r="F158" s="656"/>
      <c r="G158" s="656"/>
      <c r="H158" s="656"/>
      <c r="I158" s="656"/>
      <c r="J158" s="656"/>
      <c r="K158" s="656"/>
    </row>
    <row r="159" spans="1:11" ht="14.25">
      <c r="A159" s="656"/>
      <c r="B159" s="656"/>
      <c r="C159" s="656"/>
      <c r="D159" s="656"/>
      <c r="E159" s="656"/>
      <c r="F159" s="656"/>
      <c r="G159" s="656"/>
      <c r="H159" s="656"/>
      <c r="I159" s="656"/>
      <c r="J159" s="656"/>
      <c r="K159" s="656"/>
    </row>
    <row r="160" spans="1:11" ht="14.25">
      <c r="A160" s="656"/>
      <c r="B160" s="656"/>
      <c r="C160" s="656"/>
      <c r="D160" s="656"/>
      <c r="E160" s="656"/>
      <c r="F160" s="656"/>
      <c r="G160" s="656"/>
      <c r="H160" s="656"/>
      <c r="I160" s="656"/>
      <c r="J160" s="656"/>
      <c r="K160" s="656"/>
    </row>
    <row r="161" spans="1:11" ht="14.25">
      <c r="A161" s="656"/>
      <c r="B161" s="656"/>
      <c r="C161" s="656"/>
      <c r="D161" s="656"/>
      <c r="E161" s="656"/>
      <c r="F161" s="656"/>
      <c r="G161" s="656"/>
      <c r="H161" s="656"/>
      <c r="I161" s="656"/>
      <c r="J161" s="656"/>
      <c r="K161" s="656"/>
    </row>
    <row r="162" spans="1:11" ht="14.25">
      <c r="A162" s="656"/>
      <c r="B162" s="656"/>
      <c r="C162" s="656"/>
      <c r="D162" s="656"/>
      <c r="E162" s="656"/>
      <c r="F162" s="656"/>
      <c r="G162" s="656"/>
      <c r="H162" s="656"/>
      <c r="I162" s="656"/>
      <c r="J162" s="656"/>
      <c r="K162" s="656"/>
    </row>
    <row r="163" spans="1:11" ht="14.25">
      <c r="A163" s="656"/>
      <c r="B163" s="656"/>
      <c r="C163" s="656"/>
      <c r="D163" s="656"/>
      <c r="E163" s="656"/>
      <c r="F163" s="656"/>
      <c r="G163" s="656"/>
      <c r="H163" s="656"/>
      <c r="I163" s="656"/>
      <c r="J163" s="656"/>
      <c r="K163" s="656"/>
    </row>
    <row r="164" spans="1:11" ht="14.25">
      <c r="A164" s="656"/>
      <c r="B164" s="656"/>
      <c r="C164" s="656"/>
      <c r="D164" s="656"/>
      <c r="E164" s="656"/>
      <c r="F164" s="656"/>
      <c r="G164" s="656"/>
      <c r="H164" s="656"/>
      <c r="I164" s="656"/>
      <c r="J164" s="656"/>
      <c r="K164" s="656"/>
    </row>
    <row r="165" spans="1:11" ht="14.25">
      <c r="A165" s="656"/>
      <c r="B165" s="656"/>
      <c r="C165" s="656"/>
      <c r="D165" s="656"/>
      <c r="E165" s="656"/>
      <c r="F165" s="656"/>
      <c r="G165" s="656"/>
      <c r="H165" s="656"/>
      <c r="I165" s="656"/>
      <c r="J165" s="656"/>
      <c r="K165" s="656"/>
    </row>
    <row r="166" spans="1:11" ht="14.25">
      <c r="A166" s="656"/>
      <c r="B166" s="656"/>
      <c r="C166" s="656"/>
      <c r="D166" s="656"/>
      <c r="E166" s="656"/>
      <c r="F166" s="656"/>
      <c r="G166" s="656"/>
      <c r="H166" s="656"/>
      <c r="I166" s="656"/>
      <c r="J166" s="656"/>
      <c r="K166" s="656"/>
    </row>
    <row r="167" spans="1:11" ht="14.25">
      <c r="A167" s="656"/>
      <c r="B167" s="656"/>
      <c r="C167" s="656"/>
      <c r="D167" s="656"/>
      <c r="E167" s="656"/>
      <c r="F167" s="656"/>
      <c r="G167" s="656"/>
      <c r="H167" s="656"/>
      <c r="I167" s="656"/>
      <c r="J167" s="656"/>
      <c r="K167" s="656"/>
    </row>
    <row r="168" spans="1:11" ht="14.25">
      <c r="A168" s="656"/>
      <c r="B168" s="656"/>
      <c r="C168" s="656"/>
      <c r="D168" s="656"/>
      <c r="E168" s="656"/>
      <c r="F168" s="656"/>
      <c r="G168" s="656"/>
      <c r="H168" s="656"/>
      <c r="I168" s="656"/>
      <c r="J168" s="656"/>
      <c r="K168" s="656"/>
    </row>
    <row r="169" spans="1:11" ht="14.25">
      <c r="A169" s="656"/>
      <c r="B169" s="656"/>
      <c r="C169" s="656"/>
      <c r="D169" s="656"/>
      <c r="E169" s="656"/>
      <c r="F169" s="656"/>
      <c r="G169" s="656"/>
      <c r="H169" s="656"/>
      <c r="I169" s="656"/>
      <c r="J169" s="656"/>
      <c r="K169" s="656"/>
    </row>
    <row r="170" spans="1:11" ht="14.25">
      <c r="A170" s="656"/>
      <c r="B170" s="656"/>
      <c r="C170" s="656"/>
      <c r="D170" s="656"/>
      <c r="E170" s="656"/>
      <c r="F170" s="656"/>
      <c r="G170" s="656"/>
      <c r="H170" s="656"/>
      <c r="I170" s="656"/>
      <c r="J170" s="656"/>
      <c r="K170" s="656"/>
    </row>
    <row r="171" spans="1:11" ht="14.25">
      <c r="A171" s="656"/>
      <c r="B171" s="656"/>
      <c r="C171" s="656"/>
      <c r="D171" s="656"/>
      <c r="E171" s="656"/>
      <c r="F171" s="656"/>
      <c r="G171" s="656"/>
      <c r="H171" s="656"/>
      <c r="I171" s="656"/>
      <c r="J171" s="656"/>
      <c r="K171" s="656"/>
    </row>
    <row r="172" spans="1:11" ht="14.25">
      <c r="A172" s="656"/>
      <c r="B172" s="656"/>
      <c r="C172" s="656"/>
      <c r="D172" s="656"/>
      <c r="E172" s="656"/>
      <c r="F172" s="656"/>
      <c r="G172" s="656"/>
      <c r="H172" s="656"/>
      <c r="I172" s="656"/>
      <c r="J172" s="656"/>
      <c r="K172" s="656"/>
    </row>
    <row r="173" spans="1:11" ht="14.25">
      <c r="A173" s="656"/>
      <c r="B173" s="656"/>
      <c r="C173" s="656"/>
      <c r="D173" s="656"/>
      <c r="E173" s="656"/>
      <c r="F173" s="656"/>
      <c r="G173" s="656"/>
      <c r="H173" s="656"/>
      <c r="I173" s="656"/>
      <c r="J173" s="656"/>
      <c r="K173" s="656"/>
    </row>
    <row r="174" spans="1:11" ht="14.25">
      <c r="A174" s="656"/>
      <c r="B174" s="656"/>
      <c r="C174" s="656"/>
      <c r="D174" s="656"/>
      <c r="E174" s="656"/>
      <c r="F174" s="656"/>
      <c r="G174" s="656"/>
      <c r="H174" s="656"/>
      <c r="I174" s="656"/>
      <c r="J174" s="656"/>
      <c r="K174" s="656"/>
    </row>
    <row r="175" spans="1:11" ht="14.25">
      <c r="A175" s="656"/>
      <c r="B175" s="656"/>
      <c r="C175" s="656"/>
      <c r="D175" s="656"/>
      <c r="E175" s="656"/>
      <c r="F175" s="656"/>
      <c r="G175" s="656"/>
      <c r="H175" s="656"/>
      <c r="I175" s="656"/>
      <c r="J175" s="656"/>
      <c r="K175" s="656"/>
    </row>
    <row r="176" spans="1:11" ht="14.25">
      <c r="A176" s="656"/>
      <c r="B176" s="656"/>
      <c r="C176" s="656"/>
      <c r="D176" s="656"/>
      <c r="E176" s="656"/>
      <c r="F176" s="656"/>
      <c r="G176" s="656"/>
      <c r="H176" s="656"/>
      <c r="I176" s="656"/>
      <c r="J176" s="656"/>
      <c r="K176" s="656"/>
    </row>
    <row r="177" spans="1:11" ht="14.25">
      <c r="A177" s="656"/>
      <c r="B177" s="656"/>
      <c r="C177" s="656"/>
      <c r="D177" s="656"/>
      <c r="E177" s="656"/>
      <c r="F177" s="656"/>
      <c r="G177" s="656"/>
      <c r="H177" s="656"/>
      <c r="I177" s="656"/>
      <c r="J177" s="656"/>
      <c r="K177" s="656"/>
    </row>
    <row r="178" spans="1:11" ht="14.25">
      <c r="A178" s="656"/>
      <c r="B178" s="656"/>
      <c r="C178" s="656"/>
      <c r="D178" s="656"/>
      <c r="E178" s="656"/>
      <c r="F178" s="656"/>
      <c r="G178" s="656"/>
      <c r="H178" s="656"/>
      <c r="I178" s="656"/>
      <c r="J178" s="656"/>
      <c r="K178" s="656"/>
    </row>
    <row r="179" spans="1:11" ht="14.25">
      <c r="A179" s="656"/>
      <c r="B179" s="656"/>
      <c r="C179" s="656"/>
      <c r="D179" s="656"/>
      <c r="E179" s="656"/>
      <c r="F179" s="656"/>
      <c r="G179" s="656"/>
      <c r="H179" s="656"/>
      <c r="I179" s="656"/>
      <c r="J179" s="656"/>
      <c r="K179" s="656"/>
    </row>
    <row r="180" spans="1:11" ht="14.25">
      <c r="A180" s="656"/>
      <c r="B180" s="656"/>
      <c r="C180" s="656"/>
      <c r="D180" s="656"/>
      <c r="E180" s="656"/>
      <c r="F180" s="656"/>
      <c r="G180" s="656"/>
      <c r="H180" s="656"/>
      <c r="I180" s="656"/>
      <c r="J180" s="656"/>
      <c r="K180" s="656"/>
    </row>
    <row r="181" spans="1:11" ht="14.25">
      <c r="A181" s="656"/>
      <c r="B181" s="656"/>
      <c r="C181" s="656"/>
      <c r="D181" s="656"/>
      <c r="E181" s="656"/>
      <c r="F181" s="656"/>
      <c r="G181" s="656"/>
      <c r="H181" s="656"/>
      <c r="I181" s="656"/>
      <c r="J181" s="656"/>
      <c r="K181" s="656"/>
    </row>
    <row r="182" spans="1:11" ht="14.25">
      <c r="A182" s="656"/>
      <c r="B182" s="656"/>
      <c r="C182" s="656"/>
      <c r="D182" s="656"/>
      <c r="E182" s="656"/>
      <c r="F182" s="656"/>
      <c r="G182" s="656"/>
      <c r="H182" s="656"/>
      <c r="I182" s="656"/>
      <c r="J182" s="656"/>
      <c r="K182" s="656"/>
    </row>
    <row r="183" spans="1:11" ht="14.25">
      <c r="A183" s="656"/>
      <c r="B183" s="656"/>
      <c r="C183" s="656"/>
      <c r="D183" s="656"/>
      <c r="E183" s="656"/>
      <c r="F183" s="656"/>
      <c r="G183" s="656"/>
      <c r="H183" s="656"/>
      <c r="I183" s="656"/>
      <c r="J183" s="656"/>
      <c r="K183" s="656"/>
    </row>
    <row r="184" spans="1:11" ht="14.25">
      <c r="A184" s="656"/>
      <c r="B184" s="656"/>
      <c r="C184" s="656"/>
      <c r="D184" s="656"/>
      <c r="E184" s="656"/>
      <c r="F184" s="656"/>
      <c r="G184" s="656"/>
      <c r="H184" s="656"/>
      <c r="I184" s="656"/>
      <c r="J184" s="656"/>
      <c r="K184" s="656"/>
    </row>
    <row r="185" spans="1:11" ht="14.25">
      <c r="A185" s="656"/>
      <c r="B185" s="656"/>
      <c r="C185" s="656"/>
      <c r="D185" s="656"/>
      <c r="E185" s="656"/>
      <c r="F185" s="656"/>
      <c r="G185" s="656"/>
      <c r="H185" s="656"/>
      <c r="I185" s="656"/>
      <c r="J185" s="656"/>
      <c r="K185" s="656"/>
    </row>
    <row r="186" spans="1:11" ht="14.25">
      <c r="A186" s="656"/>
      <c r="B186" s="656"/>
      <c r="C186" s="656"/>
      <c r="D186" s="656"/>
      <c r="E186" s="656"/>
      <c r="F186" s="656"/>
      <c r="G186" s="656"/>
      <c r="H186" s="656"/>
      <c r="I186" s="656"/>
      <c r="J186" s="656"/>
      <c r="K186" s="656"/>
    </row>
    <row r="187" spans="1:11" ht="14.25">
      <c r="A187" s="656"/>
      <c r="B187" s="656"/>
      <c r="C187" s="656"/>
      <c r="D187" s="656"/>
      <c r="E187" s="656"/>
      <c r="F187" s="656"/>
      <c r="G187" s="656"/>
      <c r="H187" s="656"/>
      <c r="I187" s="656"/>
      <c r="J187" s="656"/>
      <c r="K187" s="656"/>
    </row>
    <row r="188" spans="1:11" ht="14.25">
      <c r="A188" s="656"/>
      <c r="B188" s="656"/>
      <c r="C188" s="656"/>
      <c r="D188" s="656"/>
      <c r="E188" s="656"/>
      <c r="F188" s="656"/>
      <c r="G188" s="656"/>
      <c r="H188" s="656"/>
      <c r="I188" s="656"/>
      <c r="J188" s="656"/>
      <c r="K188" s="656"/>
    </row>
    <row r="189" spans="1:11" ht="14.25">
      <c r="A189" s="656"/>
      <c r="B189" s="656"/>
      <c r="C189" s="656"/>
      <c r="D189" s="656"/>
      <c r="E189" s="656"/>
      <c r="F189" s="656"/>
      <c r="G189" s="656"/>
      <c r="H189" s="656"/>
      <c r="I189" s="656"/>
      <c r="J189" s="656"/>
      <c r="K189" s="656"/>
    </row>
    <row r="190" spans="1:11" ht="14.25">
      <c r="A190" s="656"/>
      <c r="B190" s="656"/>
      <c r="C190" s="656"/>
      <c r="D190" s="656"/>
      <c r="E190" s="656"/>
      <c r="F190" s="656"/>
      <c r="G190" s="656"/>
      <c r="H190" s="656"/>
      <c r="I190" s="656"/>
      <c r="J190" s="656"/>
      <c r="K190" s="656"/>
    </row>
    <row r="191" spans="1:11" ht="14.25">
      <c r="A191" s="656"/>
      <c r="B191" s="656"/>
      <c r="C191" s="656"/>
      <c r="D191" s="656"/>
      <c r="E191" s="656"/>
      <c r="F191" s="656"/>
      <c r="G191" s="656"/>
      <c r="H191" s="656"/>
      <c r="I191" s="656"/>
      <c r="J191" s="656"/>
      <c r="K191" s="656"/>
    </row>
    <row r="192" spans="1:11" ht="14.25">
      <c r="A192" s="656"/>
      <c r="B192" s="656"/>
      <c r="C192" s="656"/>
      <c r="D192" s="656"/>
      <c r="E192" s="656"/>
      <c r="F192" s="656"/>
      <c r="G192" s="656"/>
      <c r="H192" s="656"/>
      <c r="I192" s="656"/>
      <c r="J192" s="656"/>
      <c r="K192" s="656"/>
    </row>
    <row r="193" spans="1:11" ht="14.25">
      <c r="A193" s="656"/>
      <c r="B193" s="656"/>
      <c r="C193" s="656"/>
      <c r="D193" s="656"/>
      <c r="E193" s="656"/>
      <c r="F193" s="656"/>
      <c r="G193" s="656"/>
      <c r="H193" s="656"/>
      <c r="I193" s="656"/>
      <c r="J193" s="656"/>
      <c r="K193" s="656"/>
    </row>
    <row r="194" spans="1:11" ht="14.25">
      <c r="A194" s="656"/>
      <c r="B194" s="656"/>
      <c r="C194" s="656"/>
      <c r="D194" s="656"/>
      <c r="E194" s="656"/>
      <c r="F194" s="656"/>
      <c r="G194" s="656"/>
      <c r="H194" s="656"/>
      <c r="I194" s="656"/>
      <c r="J194" s="656"/>
      <c r="K194" s="656"/>
    </row>
  </sheetData>
  <mergeCells count="5">
    <mergeCell ref="A10:I10"/>
    <mergeCell ref="A11:I11"/>
    <mergeCell ref="A12:I12"/>
    <mergeCell ref="A13:I13"/>
    <mergeCell ref="A14:I14"/>
  </mergeCells>
  <pageMargins left="0.7" right="0.7" top="0.75" bottom="0.75" header="0.3" footer="0.3"/>
  <pageSetup scale="83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66"/>
    <pageSetUpPr fitToPage="1"/>
  </sheetPr>
  <dimension ref="A1:J64"/>
  <sheetViews>
    <sheetView view="pageBreakPreview" zoomScale="130" zoomScaleNormal="100" zoomScaleSheetLayoutView="130" workbookViewId="0">
      <selection activeCell="D6" sqref="D6"/>
    </sheetView>
  </sheetViews>
  <sheetFormatPr defaultColWidth="9.140625" defaultRowHeight="12.75"/>
  <cols>
    <col min="1" max="1" width="3.140625" style="675" customWidth="1"/>
    <col min="2" max="2" width="27.85546875" style="675" customWidth="1"/>
    <col min="3" max="3" width="20.5703125" style="675" customWidth="1"/>
    <col min="4" max="4" width="11" style="675" customWidth="1"/>
    <col min="5" max="5" width="15.7109375" style="675" customWidth="1"/>
    <col min="6" max="6" width="18.5703125" style="675" customWidth="1"/>
    <col min="7" max="16384" width="9.140625" style="675"/>
  </cols>
  <sheetData>
    <row r="1" spans="1:10" ht="14.25">
      <c r="E1" s="404" t="s">
        <v>553</v>
      </c>
    </row>
    <row r="2" spans="1:10" ht="14.25">
      <c r="E2" s="404" t="s">
        <v>1119</v>
      </c>
    </row>
    <row r="3" spans="1:10" ht="14.25">
      <c r="E3" s="404" t="s">
        <v>141</v>
      </c>
    </row>
    <row r="4" spans="1:10" ht="14.25">
      <c r="E4" s="404" t="s">
        <v>1105</v>
      </c>
    </row>
    <row r="5" spans="1:10" ht="14.25">
      <c r="E5" s="404" t="s">
        <v>1106</v>
      </c>
    </row>
    <row r="6" spans="1:10" ht="14.25">
      <c r="E6" s="404" t="s">
        <v>1051</v>
      </c>
    </row>
    <row r="7" spans="1:10" ht="14.25">
      <c r="E7" s="404" t="s">
        <v>420</v>
      </c>
    </row>
    <row r="8" spans="1:10" ht="14.25">
      <c r="E8" s="404"/>
    </row>
    <row r="9" spans="1:10" ht="15">
      <c r="A9" s="676" t="s">
        <v>5</v>
      </c>
      <c r="B9" s="677"/>
      <c r="C9" s="676"/>
      <c r="D9" s="653"/>
      <c r="E9" s="653"/>
      <c r="F9" s="653"/>
    </row>
    <row r="10" spans="1:10" ht="15">
      <c r="A10" s="678" t="s">
        <v>65</v>
      </c>
      <c r="B10" s="677"/>
      <c r="C10" s="676"/>
      <c r="D10" s="653"/>
      <c r="E10" s="653"/>
      <c r="F10" s="653"/>
    </row>
    <row r="11" spans="1:10" ht="15">
      <c r="A11" s="678" t="s">
        <v>1040</v>
      </c>
      <c r="B11" s="677"/>
      <c r="C11" s="678"/>
      <c r="D11" s="678"/>
      <c r="E11" s="678"/>
      <c r="F11" s="678"/>
    </row>
    <row r="12" spans="1:10" ht="15">
      <c r="A12" s="679" t="s">
        <v>1066</v>
      </c>
      <c r="B12" s="677"/>
      <c r="C12" s="679"/>
      <c r="D12" s="679"/>
      <c r="E12" s="679"/>
      <c r="F12" s="679"/>
    </row>
    <row r="13" spans="1:10" ht="15">
      <c r="A13" s="678" t="s">
        <v>6</v>
      </c>
      <c r="B13" s="677"/>
      <c r="C13" s="678"/>
      <c r="D13" s="678"/>
      <c r="E13" s="678"/>
      <c r="F13" s="678"/>
    </row>
    <row r="14" spans="1:10" ht="15">
      <c r="A14" s="680"/>
      <c r="B14" s="656"/>
      <c r="C14" s="656"/>
      <c r="D14" s="656"/>
      <c r="E14" s="656"/>
      <c r="F14" s="656"/>
      <c r="G14" s="656"/>
      <c r="H14" s="656"/>
      <c r="I14" s="656"/>
      <c r="J14" s="656"/>
    </row>
    <row r="15" spans="1:10" ht="14.25">
      <c r="A15" s="656"/>
      <c r="B15" s="656"/>
      <c r="C15" s="656"/>
      <c r="D15" s="656"/>
      <c r="E15" s="656"/>
      <c r="F15" s="656"/>
      <c r="G15" s="656"/>
      <c r="H15" s="656"/>
      <c r="I15" s="656"/>
      <c r="J15" s="656"/>
    </row>
    <row r="16" spans="1:10" ht="14.25">
      <c r="A16" s="656"/>
      <c r="B16" s="656"/>
      <c r="C16" s="656"/>
      <c r="D16" s="656"/>
      <c r="E16" s="656"/>
      <c r="F16" s="656"/>
      <c r="G16" s="656"/>
      <c r="H16" s="656"/>
      <c r="I16" s="656"/>
      <c r="J16" s="656"/>
    </row>
    <row r="17" spans="1:10" ht="15">
      <c r="A17" s="660" t="s">
        <v>68</v>
      </c>
      <c r="B17" s="656"/>
      <c r="C17" s="656"/>
      <c r="D17" s="656"/>
      <c r="E17" s="656"/>
      <c r="F17" s="656"/>
      <c r="G17" s="656"/>
      <c r="H17" s="656"/>
      <c r="I17" s="656"/>
      <c r="J17" s="656"/>
    </row>
    <row r="18" spans="1:10" ht="14.25">
      <c r="A18" s="656"/>
      <c r="B18" s="682" t="s">
        <v>1041</v>
      </c>
      <c r="C18" s="683" t="s">
        <v>84</v>
      </c>
      <c r="D18" s="684" t="s">
        <v>1042</v>
      </c>
      <c r="E18" s="684" t="s">
        <v>1043</v>
      </c>
      <c r="F18" s="684" t="s">
        <v>67</v>
      </c>
      <c r="G18" s="656"/>
      <c r="H18" s="656"/>
      <c r="I18" s="656"/>
      <c r="J18" s="656"/>
    </row>
    <row r="19" spans="1:10" ht="15" customHeight="1">
      <c r="A19" s="656"/>
      <c r="B19" s="656" t="s">
        <v>134</v>
      </c>
      <c r="C19" s="685">
        <v>128118</v>
      </c>
      <c r="D19" s="686">
        <v>36.36</v>
      </c>
      <c r="E19" s="687">
        <v>4.96</v>
      </c>
      <c r="F19" s="685">
        <v>2311</v>
      </c>
      <c r="G19" s="656"/>
      <c r="H19" s="656"/>
      <c r="I19" s="656"/>
      <c r="J19" s="656"/>
    </row>
    <row r="20" spans="1:10" ht="14.25">
      <c r="A20" s="656"/>
      <c r="B20" s="656" t="s">
        <v>135</v>
      </c>
      <c r="C20" s="685">
        <v>128118</v>
      </c>
      <c r="D20" s="686">
        <v>1.47</v>
      </c>
      <c r="E20" s="687">
        <v>0.82</v>
      </c>
      <c r="F20" s="685">
        <v>15</v>
      </c>
      <c r="G20" s="656"/>
      <c r="H20" s="656"/>
      <c r="I20" s="656"/>
      <c r="J20" s="656"/>
    </row>
    <row r="21" spans="1:10" ht="14.25">
      <c r="A21" s="656"/>
      <c r="B21" s="656" t="s">
        <v>137</v>
      </c>
      <c r="C21" s="685">
        <v>128118</v>
      </c>
      <c r="D21" s="686">
        <v>1.1100000000000001</v>
      </c>
      <c r="E21" s="687">
        <v>2.2999999999999998</v>
      </c>
      <c r="F21" s="685">
        <v>33</v>
      </c>
      <c r="G21" s="656"/>
      <c r="H21" s="656"/>
      <c r="I21" s="656"/>
      <c r="J21" s="656"/>
    </row>
    <row r="22" spans="1:10" ht="14.25">
      <c r="A22" s="656"/>
      <c r="B22" s="656" t="s">
        <v>1044</v>
      </c>
      <c r="C22" s="685">
        <v>128118</v>
      </c>
      <c r="D22" s="686">
        <v>0.05</v>
      </c>
      <c r="E22" s="687">
        <v>4.96</v>
      </c>
      <c r="F22" s="688">
        <v>3</v>
      </c>
      <c r="G22" s="656"/>
      <c r="H22" s="656"/>
      <c r="I22" s="656"/>
      <c r="J22" s="656"/>
    </row>
    <row r="23" spans="1:10" ht="15" thickBot="1">
      <c r="A23" s="656"/>
      <c r="B23" s="656" t="s">
        <v>1045</v>
      </c>
      <c r="C23" s="656"/>
      <c r="D23" s="656"/>
      <c r="E23" s="656"/>
      <c r="F23" s="689">
        <v>2362</v>
      </c>
      <c r="G23" s="656"/>
      <c r="H23" s="656"/>
      <c r="I23" s="656"/>
      <c r="J23" s="656"/>
    </row>
    <row r="24" spans="1:10" ht="15" thickTop="1">
      <c r="A24" s="656"/>
      <c r="B24" s="656"/>
      <c r="C24" s="656"/>
      <c r="D24" s="656"/>
      <c r="E24" s="656"/>
      <c r="F24" s="685"/>
      <c r="G24" s="656"/>
      <c r="H24" s="656"/>
      <c r="I24" s="656"/>
      <c r="J24" s="656"/>
    </row>
    <row r="25" spans="1:10" ht="14.25">
      <c r="A25" s="656"/>
      <c r="B25" s="656" t="s">
        <v>1046</v>
      </c>
      <c r="C25" s="690"/>
      <c r="D25" s="656"/>
      <c r="E25" s="690"/>
      <c r="F25" s="685">
        <v>781</v>
      </c>
      <c r="G25" s="656"/>
      <c r="H25" s="656"/>
      <c r="I25" s="656"/>
      <c r="J25" s="656"/>
    </row>
    <row r="26" spans="1:10" ht="14.25">
      <c r="A26" s="656"/>
      <c r="B26" s="656" t="s">
        <v>1047</v>
      </c>
      <c r="C26" s="690"/>
      <c r="D26" s="656"/>
      <c r="E26" s="690"/>
      <c r="F26" s="685">
        <v>130</v>
      </c>
      <c r="G26" s="656"/>
      <c r="H26" s="656"/>
      <c r="I26" s="656"/>
      <c r="J26" s="656"/>
    </row>
    <row r="27" spans="1:10" ht="15" thickBot="1">
      <c r="A27" s="656"/>
      <c r="B27" s="656" t="s">
        <v>1048</v>
      </c>
      <c r="C27" s="690"/>
      <c r="D27" s="656"/>
      <c r="E27" s="690"/>
      <c r="F27" s="689">
        <v>911</v>
      </c>
      <c r="G27" s="656"/>
      <c r="H27" s="656"/>
      <c r="I27" s="656"/>
      <c r="J27" s="656"/>
    </row>
    <row r="28" spans="1:10" s="694" customFormat="1" ht="15" thickTop="1">
      <c r="A28" s="670"/>
      <c r="B28" s="691"/>
      <c r="C28" s="691"/>
      <c r="D28" s="692"/>
      <c r="E28" s="693"/>
      <c r="F28" s="692"/>
      <c r="G28" s="670"/>
      <c r="H28" s="670"/>
      <c r="I28" s="670"/>
      <c r="J28" s="670"/>
    </row>
    <row r="29" spans="1:10" s="694" customFormat="1" ht="14.25">
      <c r="A29" s="670"/>
      <c r="B29" s="691"/>
      <c r="C29" s="691"/>
      <c r="D29" s="691"/>
      <c r="E29" s="691"/>
      <c r="F29" s="692"/>
      <c r="G29" s="670"/>
      <c r="H29" s="670"/>
      <c r="I29" s="670"/>
      <c r="J29" s="670"/>
    </row>
    <row r="30" spans="1:10" s="694" customFormat="1" ht="14.25">
      <c r="A30" s="670"/>
      <c r="B30" s="691"/>
      <c r="C30" s="691"/>
      <c r="D30" s="691"/>
      <c r="E30" s="691"/>
      <c r="F30" s="692"/>
      <c r="G30" s="670"/>
      <c r="H30" s="670"/>
      <c r="I30" s="670"/>
      <c r="J30" s="670"/>
    </row>
    <row r="31" spans="1:10" s="694" customFormat="1" ht="15">
      <c r="A31" s="660" t="s">
        <v>14</v>
      </c>
      <c r="B31" s="656"/>
      <c r="C31" s="656"/>
      <c r="D31" s="656"/>
      <c r="E31" s="656"/>
      <c r="F31" s="656"/>
      <c r="G31" s="670"/>
      <c r="H31" s="670"/>
      <c r="I31" s="670"/>
      <c r="J31" s="670"/>
    </row>
    <row r="32" spans="1:10" s="694" customFormat="1" ht="14.25">
      <c r="A32" s="656"/>
      <c r="B32" s="682" t="s">
        <v>1041</v>
      </c>
      <c r="C32" s="683" t="s">
        <v>84</v>
      </c>
      <c r="D32" s="684" t="s">
        <v>1042</v>
      </c>
      <c r="E32" s="684" t="s">
        <v>1043</v>
      </c>
      <c r="F32" s="684" t="s">
        <v>67</v>
      </c>
      <c r="G32" s="670"/>
      <c r="H32" s="670"/>
      <c r="I32" s="670"/>
      <c r="J32" s="670"/>
    </row>
    <row r="33" spans="1:10" s="694" customFormat="1" ht="14.25">
      <c r="A33" s="656"/>
      <c r="B33" s="656" t="s">
        <v>134</v>
      </c>
      <c r="C33" s="685">
        <v>124730</v>
      </c>
      <c r="D33" s="686">
        <v>36.36</v>
      </c>
      <c r="E33" s="686">
        <v>4.96</v>
      </c>
      <c r="F33" s="685">
        <v>2249</v>
      </c>
      <c r="G33" s="670"/>
      <c r="H33" s="670"/>
      <c r="I33" s="670"/>
      <c r="J33" s="670"/>
    </row>
    <row r="34" spans="1:10" s="694" customFormat="1" ht="14.25">
      <c r="A34" s="656"/>
      <c r="B34" s="656" t="s">
        <v>135</v>
      </c>
      <c r="C34" s="685">
        <v>124730</v>
      </c>
      <c r="D34" s="686">
        <v>1.47</v>
      </c>
      <c r="E34" s="686">
        <v>0.82</v>
      </c>
      <c r="F34" s="685">
        <v>15</v>
      </c>
      <c r="G34" s="670"/>
      <c r="H34" s="670"/>
      <c r="I34" s="670"/>
      <c r="J34" s="670"/>
    </row>
    <row r="35" spans="1:10" s="694" customFormat="1" ht="14.25">
      <c r="A35" s="656"/>
      <c r="B35" s="656" t="s">
        <v>137</v>
      </c>
      <c r="C35" s="685">
        <v>124730</v>
      </c>
      <c r="D35" s="686">
        <v>1.1100000000000001</v>
      </c>
      <c r="E35" s="686">
        <v>2.2999999999999998</v>
      </c>
      <c r="F35" s="685">
        <v>32</v>
      </c>
      <c r="G35" s="670"/>
      <c r="H35" s="670"/>
      <c r="I35" s="670"/>
      <c r="J35" s="670"/>
    </row>
    <row r="36" spans="1:10" s="694" customFormat="1" ht="14.25">
      <c r="A36" s="656"/>
      <c r="B36" s="656" t="s">
        <v>1044</v>
      </c>
      <c r="C36" s="685">
        <v>124730</v>
      </c>
      <c r="D36" s="686">
        <v>0.05</v>
      </c>
      <c r="E36" s="686">
        <v>4.96</v>
      </c>
      <c r="F36" s="688">
        <v>3</v>
      </c>
      <c r="G36" s="670"/>
      <c r="H36" s="670"/>
      <c r="I36" s="670"/>
      <c r="J36" s="670"/>
    </row>
    <row r="37" spans="1:10" s="694" customFormat="1" ht="15" thickBot="1">
      <c r="A37" s="656"/>
      <c r="B37" s="656" t="s">
        <v>1049</v>
      </c>
      <c r="C37" s="656"/>
      <c r="D37" s="656"/>
      <c r="E37" s="656"/>
      <c r="F37" s="689">
        <v>2299</v>
      </c>
      <c r="G37" s="670"/>
      <c r="H37" s="670"/>
      <c r="I37" s="670"/>
      <c r="J37" s="670"/>
    </row>
    <row r="38" spans="1:10" s="694" customFormat="1" ht="15" thickTop="1">
      <c r="A38" s="656"/>
      <c r="B38" s="656"/>
      <c r="C38" s="656"/>
      <c r="D38" s="656"/>
      <c r="E38" s="656"/>
      <c r="F38" s="685"/>
      <c r="G38" s="670"/>
      <c r="H38" s="670"/>
      <c r="I38" s="670"/>
      <c r="J38" s="670"/>
    </row>
    <row r="39" spans="1:10" s="694" customFormat="1" ht="14.25">
      <c r="A39" s="656"/>
      <c r="B39" s="656" t="s">
        <v>1046</v>
      </c>
      <c r="C39" s="690"/>
      <c r="D39" s="656"/>
      <c r="E39" s="690"/>
      <c r="F39" s="685">
        <v>760</v>
      </c>
      <c r="G39" s="670"/>
      <c r="H39" s="670"/>
      <c r="I39" s="670"/>
      <c r="J39" s="670"/>
    </row>
    <row r="40" spans="1:10" s="694" customFormat="1" ht="14.25">
      <c r="A40" s="656"/>
      <c r="B40" s="656" t="s">
        <v>1047</v>
      </c>
      <c r="C40" s="690"/>
      <c r="D40" s="656"/>
      <c r="E40" s="690"/>
      <c r="F40" s="685">
        <v>126</v>
      </c>
      <c r="G40" s="670"/>
      <c r="H40" s="670"/>
      <c r="I40" s="670"/>
      <c r="J40" s="670"/>
    </row>
    <row r="41" spans="1:10" s="694" customFormat="1" ht="15" thickBot="1">
      <c r="A41" s="656"/>
      <c r="B41" s="656" t="s">
        <v>1050</v>
      </c>
      <c r="C41" s="690"/>
      <c r="D41" s="656"/>
      <c r="E41" s="690"/>
      <c r="F41" s="689">
        <v>886</v>
      </c>
      <c r="G41" s="670"/>
      <c r="H41" s="670"/>
      <c r="I41" s="670"/>
      <c r="J41" s="670"/>
    </row>
    <row r="42" spans="1:10" s="694" customFormat="1" ht="15" thickTop="1">
      <c r="A42" s="670"/>
      <c r="B42" s="691"/>
      <c r="C42" s="691"/>
      <c r="D42" s="691"/>
      <c r="E42" s="691"/>
      <c r="F42" s="692"/>
      <c r="G42" s="670"/>
      <c r="H42" s="670"/>
      <c r="I42" s="670"/>
      <c r="J42" s="670"/>
    </row>
    <row r="43" spans="1:10" s="694" customFormat="1" ht="15">
      <c r="A43" s="670"/>
      <c r="B43" s="706"/>
      <c r="C43" s="707"/>
      <c r="D43" s="691"/>
      <c r="E43" s="691"/>
      <c r="F43" s="692"/>
      <c r="G43" s="670"/>
      <c r="H43" s="670"/>
      <c r="I43" s="670"/>
      <c r="J43" s="670"/>
    </row>
    <row r="44" spans="1:10" s="694" customFormat="1" ht="14.25">
      <c r="A44" s="670"/>
      <c r="B44" s="691"/>
      <c r="C44" s="691"/>
      <c r="D44" s="691"/>
      <c r="E44" s="691"/>
      <c r="F44" s="692"/>
      <c r="G44" s="670"/>
      <c r="H44" s="670"/>
      <c r="I44" s="670"/>
      <c r="J44" s="670"/>
    </row>
    <row r="45" spans="1:10" s="694" customFormat="1" ht="14.25">
      <c r="A45" s="670"/>
      <c r="B45" s="691"/>
      <c r="C45" s="691"/>
      <c r="D45" s="692"/>
      <c r="E45" s="693"/>
      <c r="F45" s="692"/>
      <c r="G45" s="670"/>
      <c r="H45" s="670"/>
      <c r="I45" s="670"/>
      <c r="J45" s="670"/>
    </row>
    <row r="46" spans="1:10" s="694" customFormat="1" ht="14.25">
      <c r="A46" s="670"/>
      <c r="B46" s="691"/>
      <c r="C46" s="691"/>
      <c r="D46" s="692"/>
      <c r="E46" s="693"/>
      <c r="F46" s="692"/>
      <c r="G46" s="670"/>
      <c r="H46" s="670"/>
      <c r="I46" s="670"/>
      <c r="J46" s="670"/>
    </row>
    <row r="47" spans="1:10" s="694" customFormat="1" ht="14.25">
      <c r="A47" s="670"/>
      <c r="B47" s="691"/>
      <c r="C47" s="691"/>
      <c r="D47" s="692"/>
      <c r="E47" s="693"/>
      <c r="F47" s="692"/>
      <c r="G47" s="670"/>
      <c r="H47" s="670"/>
      <c r="I47" s="670"/>
      <c r="J47" s="670"/>
    </row>
    <row r="48" spans="1:10" s="694" customFormat="1" ht="14.25">
      <c r="A48" s="670"/>
      <c r="B48" s="691"/>
      <c r="C48" s="691"/>
      <c r="D48" s="692"/>
      <c r="E48" s="693"/>
      <c r="F48" s="692"/>
      <c r="G48" s="670"/>
      <c r="H48" s="670"/>
      <c r="I48" s="670"/>
      <c r="J48" s="670"/>
    </row>
    <row r="49" spans="1:10" s="694" customFormat="1" ht="14.25">
      <c r="A49" s="670"/>
      <c r="B49" s="691"/>
      <c r="C49" s="691"/>
      <c r="D49" s="693"/>
      <c r="E49" s="691"/>
      <c r="F49" s="692"/>
      <c r="G49" s="670"/>
      <c r="H49" s="670"/>
      <c r="I49" s="670"/>
      <c r="J49" s="670"/>
    </row>
    <row r="50" spans="1:10" s="694" customFormat="1" ht="14.25">
      <c r="A50" s="670"/>
      <c r="B50" s="691"/>
      <c r="C50" s="691"/>
      <c r="D50" s="691"/>
      <c r="E50" s="691"/>
      <c r="F50" s="692"/>
      <c r="G50" s="670"/>
      <c r="H50" s="670"/>
      <c r="I50" s="670"/>
      <c r="J50" s="670"/>
    </row>
    <row r="51" spans="1:10" s="694" customFormat="1" ht="14.25">
      <c r="A51" s="670"/>
      <c r="B51" s="691"/>
      <c r="C51" s="691"/>
      <c r="D51" s="691"/>
      <c r="E51" s="691"/>
      <c r="F51" s="692"/>
      <c r="G51" s="670"/>
      <c r="H51" s="670"/>
      <c r="I51" s="670"/>
      <c r="J51" s="670"/>
    </row>
    <row r="52" spans="1:10" s="694" customFormat="1" ht="14.25">
      <c r="A52" s="670"/>
      <c r="B52" s="691"/>
      <c r="C52" s="691"/>
      <c r="D52" s="691"/>
      <c r="E52" s="692"/>
      <c r="F52" s="692"/>
      <c r="G52" s="670"/>
      <c r="H52" s="670"/>
      <c r="I52" s="670"/>
      <c r="J52" s="670"/>
    </row>
    <row r="53" spans="1:10" s="694" customFormat="1" ht="14.25">
      <c r="A53" s="670"/>
      <c r="B53" s="691"/>
      <c r="C53" s="691"/>
      <c r="D53" s="691"/>
      <c r="E53" s="692"/>
      <c r="F53" s="692"/>
      <c r="G53" s="670"/>
      <c r="H53" s="670"/>
      <c r="I53" s="670"/>
      <c r="J53" s="670"/>
    </row>
    <row r="54" spans="1:10" s="694" customFormat="1" ht="14.25">
      <c r="A54" s="670"/>
      <c r="B54" s="691"/>
      <c r="C54" s="691"/>
      <c r="D54" s="691"/>
      <c r="E54" s="692"/>
      <c r="F54" s="692"/>
      <c r="G54" s="670"/>
      <c r="H54" s="670"/>
      <c r="I54" s="670"/>
      <c r="J54" s="670"/>
    </row>
    <row r="55" spans="1:10" s="694" customFormat="1" ht="14.25">
      <c r="A55" s="670"/>
      <c r="B55" s="691"/>
      <c r="C55" s="691"/>
      <c r="D55" s="691"/>
      <c r="E55" s="692"/>
      <c r="F55" s="692"/>
      <c r="G55" s="670"/>
      <c r="H55" s="670"/>
      <c r="I55" s="670"/>
      <c r="J55" s="670"/>
    </row>
    <row r="56" spans="1:10" s="694" customFormat="1" ht="14.25">
      <c r="A56" s="670"/>
      <c r="B56" s="691"/>
      <c r="C56" s="691"/>
      <c r="D56" s="691"/>
      <c r="E56" s="708"/>
      <c r="F56" s="692"/>
      <c r="G56" s="670"/>
      <c r="H56" s="670"/>
      <c r="I56" s="670"/>
      <c r="J56" s="670"/>
    </row>
    <row r="57" spans="1:10" s="694" customFormat="1" ht="14.25">
      <c r="A57" s="670"/>
      <c r="B57" s="691"/>
      <c r="C57" s="691"/>
      <c r="D57" s="691"/>
      <c r="E57" s="691"/>
      <c r="F57" s="692"/>
      <c r="G57" s="670"/>
      <c r="H57" s="670"/>
      <c r="I57" s="670"/>
      <c r="J57" s="670"/>
    </row>
    <row r="58" spans="1:10" s="694" customFormat="1" ht="14.25">
      <c r="A58" s="670"/>
      <c r="B58" s="691"/>
      <c r="C58" s="691"/>
      <c r="D58" s="691"/>
      <c r="E58" s="691"/>
      <c r="F58" s="692"/>
      <c r="G58" s="670"/>
      <c r="H58" s="670"/>
      <c r="I58" s="670"/>
      <c r="J58" s="670"/>
    </row>
    <row r="59" spans="1:10" s="694" customFormat="1" ht="14.25">
      <c r="A59" s="670"/>
      <c r="B59" s="691"/>
      <c r="C59" s="691"/>
      <c r="D59" s="691"/>
      <c r="E59" s="691"/>
      <c r="F59" s="692"/>
      <c r="G59" s="670"/>
      <c r="H59" s="670"/>
      <c r="I59" s="670"/>
      <c r="J59" s="670"/>
    </row>
    <row r="60" spans="1:10" s="694" customFormat="1" ht="14.25">
      <c r="A60" s="670"/>
      <c r="B60" s="691"/>
      <c r="C60" s="691"/>
      <c r="D60" s="691"/>
      <c r="E60" s="691"/>
      <c r="F60" s="692"/>
      <c r="G60" s="670"/>
      <c r="H60" s="670"/>
      <c r="I60" s="670"/>
      <c r="J60" s="670"/>
    </row>
    <row r="61" spans="1:10" s="694" customFormat="1" ht="14.25">
      <c r="A61" s="670"/>
      <c r="B61" s="691"/>
      <c r="C61" s="691"/>
      <c r="D61" s="691"/>
      <c r="E61" s="691"/>
      <c r="F61" s="692"/>
      <c r="G61" s="670"/>
      <c r="H61" s="670"/>
      <c r="I61" s="670"/>
      <c r="J61" s="670"/>
    </row>
    <row r="62" spans="1:10" s="694" customFormat="1" ht="14.25">
      <c r="A62" s="670"/>
      <c r="B62" s="691"/>
      <c r="C62" s="691"/>
      <c r="D62" s="691"/>
      <c r="E62" s="691"/>
      <c r="F62" s="692"/>
      <c r="G62" s="670"/>
      <c r="H62" s="670"/>
      <c r="I62" s="670"/>
      <c r="J62" s="670"/>
    </row>
    <row r="63" spans="1:10" s="694" customFormat="1" ht="14.25">
      <c r="B63" s="695"/>
      <c r="C63" s="695"/>
      <c r="D63" s="695"/>
      <c r="E63" s="695"/>
      <c r="F63" s="696"/>
    </row>
    <row r="64" spans="1:10" s="694" customFormat="1" ht="14.25">
      <c r="B64" s="695"/>
      <c r="C64" s="695"/>
      <c r="D64" s="695"/>
      <c r="E64" s="695"/>
      <c r="F64" s="696"/>
    </row>
  </sheetData>
  <pageMargins left="0.7" right="0.7" top="0.75" bottom="0.75" header="0.3" footer="0.3"/>
  <pageSetup scale="94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66"/>
    <pageSetUpPr fitToPage="1"/>
  </sheetPr>
  <dimension ref="A1:P49"/>
  <sheetViews>
    <sheetView workbookViewId="0">
      <selection activeCell="K10" sqref="K10"/>
    </sheetView>
  </sheetViews>
  <sheetFormatPr defaultColWidth="9.140625" defaultRowHeight="14.25"/>
  <cols>
    <col min="1" max="1" width="9.85546875" style="656" customWidth="1"/>
    <col min="2" max="2" width="14" style="656" customWidth="1"/>
    <col min="3" max="3" width="13.7109375" style="656" customWidth="1"/>
    <col min="4" max="4" width="12.5703125" style="656" customWidth="1"/>
    <col min="5" max="5" width="1.85546875" style="656" customWidth="1"/>
    <col min="6" max="6" width="12.85546875" style="656" customWidth="1"/>
    <col min="7" max="7" width="13.140625" style="656" customWidth="1"/>
    <col min="8" max="8" width="13.85546875" style="656" customWidth="1"/>
    <col min="9" max="9" width="12.140625" style="656" customWidth="1"/>
    <col min="10" max="13" width="9.140625" style="656"/>
    <col min="14" max="14" width="5.7109375" style="656" customWidth="1"/>
    <col min="15" max="16384" width="9.140625" style="656"/>
  </cols>
  <sheetData>
    <row r="1" spans="1:12">
      <c r="G1" s="404" t="s">
        <v>553</v>
      </c>
    </row>
    <row r="2" spans="1:12">
      <c r="G2" s="404" t="s">
        <v>1119</v>
      </c>
    </row>
    <row r="3" spans="1:12">
      <c r="G3" s="404" t="s">
        <v>141</v>
      </c>
    </row>
    <row r="4" spans="1:12">
      <c r="G4" s="404" t="s">
        <v>1105</v>
      </c>
    </row>
    <row r="5" spans="1:12">
      <c r="G5" s="404" t="s">
        <v>1106</v>
      </c>
    </row>
    <row r="6" spans="1:12">
      <c r="G6" s="404" t="s">
        <v>1068</v>
      </c>
    </row>
    <row r="7" spans="1:12">
      <c r="G7" s="404" t="s">
        <v>560</v>
      </c>
    </row>
    <row r="8" spans="1:12">
      <c r="G8" s="404"/>
    </row>
    <row r="10" spans="1:12" ht="15">
      <c r="A10" s="808" t="s">
        <v>5</v>
      </c>
      <c r="B10" s="808"/>
      <c r="C10" s="808"/>
      <c r="D10" s="808"/>
      <c r="E10" s="808"/>
      <c r="F10" s="808"/>
      <c r="G10" s="808"/>
      <c r="H10" s="808"/>
      <c r="I10" s="808"/>
      <c r="J10" s="709"/>
    </row>
    <row r="11" spans="1:12" ht="15">
      <c r="A11" s="809" t="s">
        <v>1069</v>
      </c>
      <c r="B11" s="809"/>
      <c r="C11" s="809"/>
      <c r="D11" s="809"/>
      <c r="E11" s="809"/>
      <c r="F11" s="809"/>
      <c r="G11" s="809"/>
      <c r="H11" s="809"/>
      <c r="I11" s="809"/>
      <c r="J11" s="654"/>
    </row>
    <row r="12" spans="1:12" ht="15">
      <c r="A12" s="809" t="s">
        <v>6</v>
      </c>
      <c r="B12" s="809"/>
      <c r="C12" s="809"/>
      <c r="D12" s="809"/>
      <c r="E12" s="809"/>
      <c r="F12" s="809"/>
      <c r="G12" s="809"/>
      <c r="H12" s="809"/>
      <c r="I12" s="809"/>
      <c r="J12" s="654"/>
    </row>
    <row r="13" spans="1:12" ht="15">
      <c r="A13" s="710"/>
      <c r="B13" s="710"/>
      <c r="C13" s="710"/>
      <c r="D13" s="710"/>
      <c r="E13" s="710"/>
      <c r="F13" s="710"/>
      <c r="G13" s="710"/>
      <c r="H13" s="710"/>
      <c r="I13" s="710"/>
      <c r="J13" s="654"/>
    </row>
    <row r="15" spans="1:12">
      <c r="B15" s="657" t="s">
        <v>7</v>
      </c>
      <c r="C15" s="711" t="s">
        <v>8</v>
      </c>
      <c r="D15" s="711" t="s">
        <v>9</v>
      </c>
      <c r="E15" s="711"/>
      <c r="F15" s="711" t="s">
        <v>10</v>
      </c>
      <c r="G15" s="712" t="s">
        <v>11</v>
      </c>
      <c r="H15" s="711" t="s">
        <v>12</v>
      </c>
      <c r="I15" s="712" t="s">
        <v>13</v>
      </c>
      <c r="J15" s="711"/>
      <c r="K15" s="713"/>
    </row>
    <row r="16" spans="1:12" ht="15" thickBot="1">
      <c r="A16" s="714"/>
      <c r="B16" s="817" t="s">
        <v>1070</v>
      </c>
      <c r="C16" s="817"/>
      <c r="D16" s="817"/>
      <c r="E16" s="715"/>
      <c r="F16" s="818" t="s">
        <v>1071</v>
      </c>
      <c r="G16" s="818" t="s">
        <v>1072</v>
      </c>
      <c r="H16" s="818" t="s">
        <v>1073</v>
      </c>
      <c r="I16" s="818" t="s">
        <v>1074</v>
      </c>
      <c r="J16" s="713"/>
      <c r="K16" s="713"/>
      <c r="L16" s="714"/>
    </row>
    <row r="17" spans="1:16" ht="15" thickBot="1">
      <c r="B17" s="716" t="s">
        <v>1075</v>
      </c>
      <c r="C17" s="716" t="s">
        <v>1076</v>
      </c>
      <c r="D17" s="716" t="s">
        <v>1077</v>
      </c>
      <c r="E17" s="717"/>
      <c r="F17" s="819"/>
      <c r="G17" s="819"/>
      <c r="H17" s="819"/>
      <c r="I17" s="819"/>
      <c r="J17" s="718"/>
      <c r="K17" s="690"/>
    </row>
    <row r="18" spans="1:16">
      <c r="B18" s="690"/>
      <c r="C18" s="690"/>
      <c r="D18" s="690"/>
      <c r="E18" s="717"/>
      <c r="F18" s="690"/>
      <c r="G18" s="690" t="s">
        <v>201</v>
      </c>
      <c r="H18" s="690" t="s">
        <v>388</v>
      </c>
      <c r="I18" s="690" t="s">
        <v>389</v>
      </c>
      <c r="J18" s="718"/>
      <c r="K18" s="690"/>
    </row>
    <row r="19" spans="1:16">
      <c r="B19" s="690"/>
      <c r="C19" s="690"/>
      <c r="D19" s="690"/>
      <c r="E19" s="717"/>
      <c r="F19" s="690"/>
      <c r="G19" s="690"/>
      <c r="H19" s="690"/>
      <c r="I19" s="690"/>
      <c r="J19" s="718"/>
      <c r="K19" s="690"/>
    </row>
    <row r="20" spans="1:16">
      <c r="A20" s="719" t="s">
        <v>1078</v>
      </c>
      <c r="B20" s="720"/>
      <c r="C20" s="720"/>
      <c r="D20" s="720"/>
      <c r="E20" s="721"/>
      <c r="F20" s="685"/>
      <c r="G20" s="685"/>
      <c r="H20" s="685"/>
      <c r="I20" s="685">
        <v>0</v>
      </c>
    </row>
    <row r="21" spans="1:16">
      <c r="A21" s="719" t="s">
        <v>1079</v>
      </c>
      <c r="B21" s="685">
        <v>30538</v>
      </c>
      <c r="C21" s="685">
        <v>32685</v>
      </c>
      <c r="D21" s="685">
        <v>31612</v>
      </c>
      <c r="E21" s="722"/>
      <c r="F21" s="685">
        <v>41</v>
      </c>
      <c r="G21" s="656">
        <v>172</v>
      </c>
      <c r="H21" s="723">
        <v>53</v>
      </c>
      <c r="I21" s="685">
        <v>160</v>
      </c>
      <c r="K21" s="685"/>
    </row>
    <row r="22" spans="1:16">
      <c r="A22" s="719" t="s">
        <v>1080</v>
      </c>
      <c r="B22" s="724">
        <v>32685</v>
      </c>
      <c r="C22" s="685">
        <v>34102</v>
      </c>
      <c r="D22" s="685">
        <v>33394</v>
      </c>
      <c r="E22" s="722"/>
      <c r="F22" s="685">
        <v>41</v>
      </c>
      <c r="G22" s="656">
        <v>183</v>
      </c>
      <c r="H22" s="723">
        <v>53</v>
      </c>
      <c r="I22" s="685">
        <v>331</v>
      </c>
      <c r="K22" s="685"/>
    </row>
    <row r="23" spans="1:16">
      <c r="A23" s="719" t="s">
        <v>1081</v>
      </c>
      <c r="B23" s="724">
        <v>34102</v>
      </c>
      <c r="C23" s="685">
        <v>35520</v>
      </c>
      <c r="D23" s="685">
        <v>34811</v>
      </c>
      <c r="E23" s="722"/>
      <c r="F23" s="685">
        <v>41</v>
      </c>
      <c r="G23" s="656">
        <v>191</v>
      </c>
      <c r="H23" s="723">
        <v>53</v>
      </c>
      <c r="I23" s="685">
        <v>510</v>
      </c>
      <c r="K23" s="685"/>
    </row>
    <row r="24" spans="1:16">
      <c r="A24" s="719" t="s">
        <v>1082</v>
      </c>
      <c r="B24" s="724">
        <v>35520</v>
      </c>
      <c r="C24" s="685">
        <v>53150</v>
      </c>
      <c r="D24" s="685">
        <v>44335</v>
      </c>
      <c r="E24" s="722"/>
      <c r="F24" s="685">
        <v>41</v>
      </c>
      <c r="G24" s="656">
        <v>244</v>
      </c>
      <c r="H24" s="723">
        <v>53</v>
      </c>
      <c r="I24" s="685">
        <v>742</v>
      </c>
      <c r="K24" s="685"/>
    </row>
    <row r="25" spans="1:16">
      <c r="A25" s="719" t="s">
        <v>1083</v>
      </c>
      <c r="B25" s="724">
        <v>53150</v>
      </c>
      <c r="C25" s="685">
        <v>91891</v>
      </c>
      <c r="D25" s="685">
        <v>72521</v>
      </c>
      <c r="E25" s="722"/>
      <c r="F25" s="685">
        <v>105</v>
      </c>
      <c r="G25" s="656">
        <v>399</v>
      </c>
      <c r="H25" s="723">
        <v>53</v>
      </c>
      <c r="I25" s="685">
        <v>1193</v>
      </c>
      <c r="K25" s="685"/>
    </row>
    <row r="26" spans="1:16">
      <c r="A26" s="719" t="s">
        <v>1084</v>
      </c>
      <c r="B26" s="724">
        <v>91891</v>
      </c>
      <c r="C26" s="685">
        <v>124963</v>
      </c>
      <c r="D26" s="685">
        <v>108427</v>
      </c>
      <c r="E26" s="722"/>
      <c r="F26" s="685">
        <v>221</v>
      </c>
      <c r="G26" s="656">
        <v>597</v>
      </c>
      <c r="H26" s="723">
        <v>53</v>
      </c>
      <c r="I26" s="685">
        <v>1958</v>
      </c>
      <c r="J26" s="725"/>
      <c r="K26" s="685"/>
    </row>
    <row r="27" spans="1:16">
      <c r="A27" s="726"/>
      <c r="B27" s="726"/>
      <c r="C27" s="726"/>
      <c r="D27" s="726"/>
      <c r="E27" s="726"/>
      <c r="I27" s="727"/>
      <c r="J27" s="727"/>
    </row>
    <row r="28" spans="1:16">
      <c r="A28" s="726"/>
      <c r="B28" s="726"/>
      <c r="C28" s="726"/>
      <c r="D28" s="726"/>
      <c r="E28" s="726"/>
      <c r="I28" s="727"/>
      <c r="J28" s="727"/>
    </row>
    <row r="29" spans="1:16">
      <c r="A29" s="728" t="s">
        <v>1085</v>
      </c>
      <c r="B29" s="726"/>
      <c r="C29" s="726"/>
      <c r="D29" s="726"/>
      <c r="E29" s="726"/>
      <c r="I29" s="727"/>
      <c r="J29" s="727"/>
      <c r="N29" s="729"/>
      <c r="O29" s="729"/>
      <c r="P29" s="729"/>
    </row>
    <row r="30" spans="1:16">
      <c r="A30" s="730" t="s">
        <v>201</v>
      </c>
      <c r="B30" s="811" t="s">
        <v>1086</v>
      </c>
      <c r="C30" s="811"/>
      <c r="D30" s="811"/>
      <c r="E30" s="811"/>
      <c r="F30" s="811"/>
      <c r="G30" s="811"/>
      <c r="H30" s="811"/>
      <c r="I30" s="811"/>
      <c r="J30" s="727"/>
      <c r="N30" s="729"/>
      <c r="O30" s="729"/>
      <c r="P30" s="729"/>
    </row>
    <row r="31" spans="1:16">
      <c r="A31" s="730"/>
      <c r="B31" s="811"/>
      <c r="C31" s="811"/>
      <c r="D31" s="811"/>
      <c r="E31" s="811"/>
      <c r="F31" s="811"/>
      <c r="G31" s="811"/>
      <c r="H31" s="811"/>
      <c r="I31" s="811"/>
      <c r="J31" s="727"/>
      <c r="N31" s="729"/>
      <c r="O31" s="729"/>
      <c r="P31" s="729"/>
    </row>
    <row r="32" spans="1:16">
      <c r="A32" s="726"/>
      <c r="B32" s="726"/>
      <c r="C32" s="726"/>
      <c r="D32" s="726"/>
      <c r="E32" s="726"/>
      <c r="I32" s="727"/>
      <c r="J32" s="727"/>
      <c r="N32" s="729"/>
      <c r="O32" s="729"/>
      <c r="P32" s="729"/>
    </row>
    <row r="33" spans="1:16">
      <c r="A33" s="726"/>
      <c r="B33" s="726"/>
      <c r="C33" s="726" t="s">
        <v>1087</v>
      </c>
      <c r="D33" s="726"/>
      <c r="E33" s="726"/>
      <c r="I33" s="727"/>
      <c r="J33" s="727"/>
      <c r="N33" s="729"/>
      <c r="O33" s="729"/>
      <c r="P33" s="729"/>
    </row>
    <row r="34" spans="1:16">
      <c r="A34" s="726"/>
      <c r="B34" s="812" t="s">
        <v>1088</v>
      </c>
      <c r="C34" s="813" t="s">
        <v>1089</v>
      </c>
      <c r="D34" s="813"/>
      <c r="E34" s="813"/>
      <c r="F34" s="813"/>
      <c r="G34" s="813"/>
      <c r="H34" s="813"/>
      <c r="I34" s="813"/>
      <c r="J34" s="731"/>
      <c r="K34" s="732"/>
      <c r="L34" s="732"/>
      <c r="N34" s="729"/>
      <c r="O34" s="729"/>
      <c r="P34" s="729"/>
    </row>
    <row r="35" spans="1:16">
      <c r="A35" s="726"/>
      <c r="B35" s="812"/>
      <c r="C35" s="814"/>
      <c r="D35" s="814"/>
      <c r="E35" s="814"/>
      <c r="F35" s="814"/>
      <c r="G35" s="814"/>
      <c r="H35" s="814"/>
      <c r="I35" s="814"/>
      <c r="J35" s="731"/>
      <c r="K35" s="732"/>
      <c r="L35" s="732"/>
      <c r="N35" s="729"/>
      <c r="O35" s="729"/>
      <c r="P35" s="729"/>
    </row>
    <row r="36" spans="1:16">
      <c r="A36" s="726"/>
      <c r="B36" s="726" t="s">
        <v>1090</v>
      </c>
      <c r="C36" s="726" t="s">
        <v>15</v>
      </c>
      <c r="D36" s="726"/>
      <c r="E36" s="726"/>
      <c r="I36" s="727"/>
      <c r="J36" s="727"/>
      <c r="N36" s="729"/>
      <c r="O36" s="729"/>
      <c r="P36" s="729"/>
    </row>
    <row r="37" spans="1:16">
      <c r="A37" s="726"/>
      <c r="B37" s="726" t="s">
        <v>1091</v>
      </c>
      <c r="C37" s="733" t="s">
        <v>1092</v>
      </c>
      <c r="D37" s="733"/>
      <c r="E37" s="733"/>
      <c r="F37" s="734"/>
      <c r="G37" s="734"/>
      <c r="H37" s="734"/>
      <c r="I37" s="735"/>
      <c r="J37" s="731"/>
      <c r="K37" s="732"/>
      <c r="L37" s="732"/>
      <c r="M37" s="732"/>
      <c r="N37" s="729"/>
      <c r="O37" s="729"/>
      <c r="P37" s="729"/>
    </row>
    <row r="38" spans="1:16" ht="15">
      <c r="A38" s="726"/>
      <c r="B38" s="726" t="s">
        <v>1090</v>
      </c>
      <c r="C38" s="736" t="s">
        <v>1093</v>
      </c>
      <c r="D38" s="736"/>
      <c r="E38" s="736"/>
      <c r="F38" s="681"/>
      <c r="G38" s="681"/>
      <c r="I38" s="727"/>
      <c r="J38" s="727"/>
      <c r="N38" s="729"/>
      <c r="O38" s="729"/>
      <c r="P38" s="729"/>
    </row>
    <row r="39" spans="1:16">
      <c r="A39" s="726"/>
      <c r="B39" s="726"/>
      <c r="C39" s="726"/>
      <c r="D39" s="726"/>
      <c r="E39" s="726"/>
      <c r="I39" s="727"/>
      <c r="J39" s="727"/>
      <c r="N39" s="729"/>
      <c r="O39" s="729"/>
      <c r="P39" s="729"/>
    </row>
    <row r="40" spans="1:16">
      <c r="A40" s="726"/>
      <c r="B40" s="815" t="s">
        <v>1094</v>
      </c>
      <c r="C40" s="816" t="s">
        <v>1095</v>
      </c>
      <c r="D40" s="816"/>
      <c r="E40" s="816"/>
      <c r="F40" s="816"/>
      <c r="G40" s="816"/>
      <c r="H40" s="816"/>
      <c r="I40" s="816"/>
      <c r="J40" s="727"/>
      <c r="N40" s="729"/>
      <c r="O40" s="729"/>
      <c r="P40" s="729"/>
    </row>
    <row r="41" spans="1:16">
      <c r="A41" s="726"/>
      <c r="B41" s="815"/>
      <c r="C41" s="816"/>
      <c r="D41" s="816"/>
      <c r="E41" s="816"/>
      <c r="F41" s="816"/>
      <c r="G41" s="816"/>
      <c r="H41" s="816"/>
      <c r="I41" s="816"/>
      <c r="J41" s="727"/>
      <c r="N41" s="729"/>
      <c r="O41" s="729"/>
      <c r="P41" s="729"/>
    </row>
    <row r="42" spans="1:16">
      <c r="A42" s="726"/>
      <c r="B42" s="726"/>
      <c r="C42" s="726"/>
      <c r="D42" s="726"/>
      <c r="E42" s="726"/>
      <c r="I42" s="727"/>
      <c r="J42" s="727"/>
      <c r="N42" s="729"/>
      <c r="O42" s="729"/>
      <c r="P42" s="729"/>
    </row>
    <row r="43" spans="1:16">
      <c r="A43" s="737" t="s">
        <v>388</v>
      </c>
      <c r="B43" s="656" t="s">
        <v>1096</v>
      </c>
      <c r="E43" s="726"/>
      <c r="I43" s="727"/>
      <c r="J43" s="727"/>
      <c r="N43" s="729"/>
      <c r="O43" s="729"/>
      <c r="P43" s="729"/>
    </row>
    <row r="44" spans="1:16">
      <c r="A44" s="726"/>
      <c r="B44" s="726"/>
      <c r="C44" s="726"/>
      <c r="D44" s="726"/>
      <c r="E44" s="726"/>
      <c r="I44" s="727"/>
      <c r="J44" s="727"/>
      <c r="N44" s="729"/>
      <c r="O44" s="729"/>
      <c r="P44" s="729"/>
    </row>
    <row r="45" spans="1:16">
      <c r="A45" s="730" t="s">
        <v>389</v>
      </c>
      <c r="B45" s="726" t="s">
        <v>1097</v>
      </c>
      <c r="C45" s="726"/>
      <c r="D45" s="726"/>
      <c r="J45" s="727"/>
      <c r="N45" s="729"/>
      <c r="O45" s="729"/>
      <c r="P45" s="729"/>
    </row>
    <row r="46" spans="1:16">
      <c r="J46" s="738"/>
    </row>
    <row r="47" spans="1:16">
      <c r="J47" s="727"/>
    </row>
    <row r="49" spans="10:10">
      <c r="J49" s="727"/>
    </row>
  </sheetData>
  <mergeCells count="13">
    <mergeCell ref="A10:I10"/>
    <mergeCell ref="A11:I11"/>
    <mergeCell ref="A12:I12"/>
    <mergeCell ref="B16:D16"/>
    <mergeCell ref="F16:F17"/>
    <mergeCell ref="G16:G17"/>
    <mergeCell ref="H16:H17"/>
    <mergeCell ref="I16:I17"/>
    <mergeCell ref="B30:I31"/>
    <mergeCell ref="B34:B35"/>
    <mergeCell ref="C34:I35"/>
    <mergeCell ref="B40:B41"/>
    <mergeCell ref="C40:I41"/>
  </mergeCells>
  <pageMargins left="0.7" right="0.7" top="0.75" bottom="0.75" header="0.3" footer="0.3"/>
  <pageSetup scale="86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66"/>
    <pageSetUpPr fitToPage="1"/>
  </sheetPr>
  <dimension ref="A1:K25"/>
  <sheetViews>
    <sheetView view="pageBreakPreview" zoomScale="130" zoomScaleNormal="100" zoomScaleSheetLayoutView="130" workbookViewId="0">
      <selection activeCell="E6" sqref="E6"/>
    </sheetView>
  </sheetViews>
  <sheetFormatPr defaultColWidth="9.140625" defaultRowHeight="14.25"/>
  <cols>
    <col min="1" max="4" width="9.140625" style="656"/>
    <col min="5" max="5" width="22.140625" style="656" customWidth="1"/>
    <col min="6" max="6" width="9.7109375" style="656" customWidth="1"/>
    <col min="7" max="7" width="4.42578125" style="656" customWidth="1"/>
    <col min="8" max="8" width="9.140625" style="656"/>
    <col min="9" max="9" width="10.85546875" style="656" customWidth="1"/>
    <col min="10" max="10" width="11" style="656" customWidth="1"/>
    <col min="11" max="16384" width="9.140625" style="656"/>
  </cols>
  <sheetData>
    <row r="1" spans="1:11">
      <c r="F1" s="404" t="s">
        <v>553</v>
      </c>
    </row>
    <row r="2" spans="1:11">
      <c r="F2" s="404" t="s">
        <v>1119</v>
      </c>
    </row>
    <row r="3" spans="1:11">
      <c r="F3" s="404" t="s">
        <v>141</v>
      </c>
    </row>
    <row r="4" spans="1:11">
      <c r="F4" s="404" t="s">
        <v>1105</v>
      </c>
    </row>
    <row r="5" spans="1:11">
      <c r="F5" s="404" t="s">
        <v>1106</v>
      </c>
    </row>
    <row r="6" spans="1:11">
      <c r="F6" s="404" t="s">
        <v>1068</v>
      </c>
    </row>
    <row r="7" spans="1:11">
      <c r="F7" s="404" t="s">
        <v>420</v>
      </c>
    </row>
    <row r="8" spans="1:11">
      <c r="H8" s="404"/>
    </row>
    <row r="10" spans="1:11" ht="15">
      <c r="A10" s="808" t="s">
        <v>5</v>
      </c>
      <c r="B10" s="808"/>
      <c r="C10" s="808"/>
      <c r="D10" s="808"/>
      <c r="E10" s="808"/>
      <c r="F10" s="808"/>
      <c r="G10" s="808"/>
      <c r="H10" s="808"/>
      <c r="I10" s="808"/>
      <c r="J10" s="739"/>
      <c r="K10" s="709"/>
    </row>
    <row r="11" spans="1:11" ht="15">
      <c r="A11" s="809" t="s">
        <v>1098</v>
      </c>
      <c r="B11" s="809"/>
      <c r="C11" s="809"/>
      <c r="D11" s="809"/>
      <c r="E11" s="809"/>
      <c r="F11" s="809"/>
      <c r="G11" s="809"/>
      <c r="H11" s="809"/>
      <c r="I11" s="809"/>
      <c r="J11" s="654"/>
      <c r="K11" s="654"/>
    </row>
    <row r="12" spans="1:11" ht="15">
      <c r="A12" s="809" t="s">
        <v>6</v>
      </c>
      <c r="B12" s="809"/>
      <c r="C12" s="809"/>
      <c r="D12" s="809"/>
      <c r="E12" s="809"/>
      <c r="F12" s="809"/>
      <c r="G12" s="809"/>
      <c r="H12" s="809"/>
      <c r="I12" s="809"/>
      <c r="J12" s="654"/>
      <c r="K12" s="654"/>
    </row>
    <row r="17" spans="1:11" ht="15">
      <c r="A17" s="740" t="s">
        <v>1099</v>
      </c>
      <c r="B17" s="741"/>
      <c r="C17" s="741"/>
      <c r="D17" s="741"/>
      <c r="E17" s="741"/>
      <c r="F17" s="732"/>
      <c r="G17" s="732"/>
      <c r="J17" s="727"/>
      <c r="K17" s="727"/>
    </row>
    <row r="18" spans="1:11">
      <c r="A18" s="741"/>
      <c r="B18" s="741"/>
      <c r="C18" s="741"/>
      <c r="D18" s="741"/>
      <c r="E18" s="741"/>
      <c r="F18" s="732"/>
      <c r="G18" s="732"/>
      <c r="J18" s="727"/>
      <c r="K18" s="727"/>
    </row>
    <row r="19" spans="1:11">
      <c r="A19" s="732" t="s">
        <v>1100</v>
      </c>
      <c r="B19" s="732"/>
      <c r="C19" s="732"/>
      <c r="D19" s="732"/>
      <c r="E19" s="741"/>
      <c r="F19" s="742">
        <v>1958</v>
      </c>
      <c r="G19" s="742"/>
      <c r="J19" s="727"/>
      <c r="K19" s="727"/>
    </row>
    <row r="20" spans="1:11">
      <c r="A20" s="732" t="s">
        <v>1101</v>
      </c>
      <c r="B20" s="732"/>
      <c r="C20" s="732"/>
      <c r="D20" s="732"/>
      <c r="E20" s="741"/>
      <c r="F20" s="743">
        <v>4</v>
      </c>
      <c r="G20" s="743"/>
      <c r="J20" s="727"/>
      <c r="K20" s="727"/>
    </row>
    <row r="21" spans="1:11" ht="15" thickBot="1">
      <c r="A21" s="732" t="s">
        <v>1102</v>
      </c>
      <c r="B21" s="732"/>
      <c r="C21" s="732"/>
      <c r="D21" s="732"/>
      <c r="E21" s="741"/>
      <c r="F21" s="674">
        <v>490</v>
      </c>
      <c r="G21" s="742"/>
      <c r="J21" s="727"/>
      <c r="K21" s="727"/>
    </row>
    <row r="22" spans="1:11" ht="15" thickTop="1">
      <c r="A22" s="732"/>
      <c r="B22" s="732"/>
      <c r="C22" s="732"/>
      <c r="D22" s="732"/>
      <c r="E22" s="741"/>
      <c r="F22" s="744"/>
      <c r="G22" s="744"/>
      <c r="J22" s="727"/>
      <c r="K22" s="727"/>
    </row>
    <row r="23" spans="1:11" ht="15" thickBot="1">
      <c r="A23" s="732" t="s">
        <v>1103</v>
      </c>
      <c r="B23" s="732"/>
      <c r="C23" s="732"/>
      <c r="D23" s="732"/>
      <c r="E23" s="741"/>
      <c r="F23" s="745">
        <v>1713</v>
      </c>
      <c r="G23" s="742"/>
      <c r="J23" s="727"/>
      <c r="K23" s="727"/>
    </row>
    <row r="24" spans="1:11" ht="15" thickTop="1">
      <c r="A24" s="741"/>
      <c r="B24" s="741"/>
      <c r="C24" s="741"/>
      <c r="D24" s="741"/>
      <c r="E24" s="741"/>
      <c r="F24" s="744"/>
      <c r="G24" s="744"/>
      <c r="J24" s="727"/>
      <c r="K24" s="727"/>
    </row>
    <row r="25" spans="1:11">
      <c r="A25" s="726"/>
      <c r="B25" s="726"/>
      <c r="C25" s="726"/>
      <c r="D25" s="726"/>
      <c r="E25" s="726"/>
      <c r="J25" s="727"/>
      <c r="K25" s="727"/>
    </row>
  </sheetData>
  <mergeCells count="3">
    <mergeCell ref="A10:I10"/>
    <mergeCell ref="A11:I11"/>
    <mergeCell ref="A12:I12"/>
  </mergeCells>
  <pageMargins left="0.7" right="0.7" top="0.75" bottom="0.75" header="0.3" footer="0.3"/>
  <pageSetup scale="9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F44"/>
  <sheetViews>
    <sheetView view="pageBreakPreview" topLeftCell="A13" zoomScaleNormal="100" zoomScaleSheetLayoutView="100" workbookViewId="0">
      <selection activeCell="B28" sqref="B28:B40"/>
    </sheetView>
  </sheetViews>
  <sheetFormatPr defaultColWidth="9.140625" defaultRowHeight="12.75"/>
  <cols>
    <col min="1" max="1" width="24.7109375" style="629" customWidth="1"/>
    <col min="2" max="3" width="24.7109375" style="630" customWidth="1"/>
    <col min="4" max="4" width="2.85546875" style="630" customWidth="1"/>
    <col min="5" max="5" width="12.7109375" style="629" customWidth="1"/>
    <col min="6" max="6" width="7.42578125" style="629" customWidth="1"/>
    <col min="7" max="16384" width="9.140625" style="629"/>
  </cols>
  <sheetData>
    <row r="1" spans="1:6" ht="127.5" customHeight="1">
      <c r="C1" s="755" t="s">
        <v>1108</v>
      </c>
      <c r="D1" s="755"/>
      <c r="E1" s="755"/>
    </row>
    <row r="2" spans="1:6" ht="18.75" customHeight="1"/>
    <row r="3" spans="1:6" ht="18.75" customHeight="1"/>
    <row r="4" spans="1:6" ht="17.25" customHeight="1">
      <c r="A4" s="756" t="s">
        <v>141</v>
      </c>
      <c r="B4" s="756"/>
      <c r="C4" s="756"/>
      <c r="D4" s="756"/>
      <c r="E4" s="756"/>
      <c r="F4" s="631"/>
    </row>
    <row r="5" spans="1:6" ht="15" customHeight="1"/>
    <row r="6" spans="1:6">
      <c r="A6" s="757" t="s">
        <v>870</v>
      </c>
      <c r="B6" s="757"/>
      <c r="C6" s="757"/>
      <c r="D6" s="757"/>
      <c r="E6" s="757"/>
      <c r="F6" s="632"/>
    </row>
    <row r="7" spans="1:6" ht="15" customHeight="1">
      <c r="A7" s="757" t="s">
        <v>578</v>
      </c>
      <c r="B7" s="757"/>
      <c r="C7" s="757"/>
      <c r="D7" s="757"/>
      <c r="E7" s="757"/>
      <c r="F7" s="632"/>
    </row>
    <row r="8" spans="1:6" ht="15" customHeight="1">
      <c r="A8" s="757" t="s">
        <v>579</v>
      </c>
      <c r="B8" s="757"/>
      <c r="C8" s="757"/>
      <c r="D8" s="757"/>
      <c r="E8" s="757"/>
      <c r="F8" s="632"/>
    </row>
    <row r="9" spans="1:6" ht="15" customHeight="1">
      <c r="A9" s="633"/>
      <c r="E9" s="633"/>
      <c r="F9" s="633"/>
    </row>
    <row r="10" spans="1:6" ht="15" customHeight="1">
      <c r="A10" s="633"/>
      <c r="E10" s="633"/>
      <c r="F10" s="633"/>
    </row>
    <row r="11" spans="1:6">
      <c r="B11" s="630" t="s">
        <v>528</v>
      </c>
      <c r="C11" s="630" t="s">
        <v>528</v>
      </c>
    </row>
    <row r="12" spans="1:6">
      <c r="B12" s="630" t="s">
        <v>1000</v>
      </c>
      <c r="C12" s="630" t="s">
        <v>1001</v>
      </c>
      <c r="D12" s="633"/>
    </row>
    <row r="13" spans="1:6">
      <c r="A13" s="634" t="s">
        <v>534</v>
      </c>
      <c r="B13" s="642" t="s">
        <v>999</v>
      </c>
      <c r="C13" s="643" t="s">
        <v>20</v>
      </c>
      <c r="D13" s="650" t="s">
        <v>1015</v>
      </c>
      <c r="E13" s="635" t="s">
        <v>582</v>
      </c>
    </row>
    <row r="14" spans="1:6">
      <c r="E14" s="636"/>
    </row>
    <row r="15" spans="1:6">
      <c r="A15" s="629" t="s">
        <v>537</v>
      </c>
      <c r="B15" s="497">
        <v>302424</v>
      </c>
      <c r="C15" s="497">
        <v>38384</v>
      </c>
      <c r="D15" s="497"/>
      <c r="E15" s="637" t="s">
        <v>583</v>
      </c>
    </row>
    <row r="16" spans="1:6">
      <c r="B16" s="497"/>
      <c r="C16" s="497"/>
      <c r="D16" s="497"/>
      <c r="E16" s="637"/>
    </row>
    <row r="17" spans="1:5">
      <c r="A17" s="629" t="s">
        <v>529</v>
      </c>
      <c r="B17" s="497">
        <v>114936</v>
      </c>
      <c r="C17" s="498">
        <v>114936</v>
      </c>
      <c r="D17" s="498"/>
      <c r="E17" s="637" t="s">
        <v>584</v>
      </c>
    </row>
    <row r="18" spans="1:5">
      <c r="B18" s="497"/>
      <c r="C18" s="498"/>
      <c r="D18" s="498"/>
      <c r="E18" s="637"/>
    </row>
    <row r="19" spans="1:5">
      <c r="A19" s="629" t="s">
        <v>530</v>
      </c>
      <c r="B19" s="497">
        <v>52174</v>
      </c>
      <c r="C19" s="497">
        <v>45348</v>
      </c>
      <c r="D19" s="644" t="s">
        <v>988</v>
      </c>
      <c r="E19" s="637" t="s">
        <v>853</v>
      </c>
    </row>
    <row r="20" spans="1:5">
      <c r="B20" s="497"/>
      <c r="C20" s="498"/>
      <c r="D20" s="498"/>
      <c r="E20" s="637"/>
    </row>
    <row r="21" spans="1:5">
      <c r="A21" s="629" t="s">
        <v>585</v>
      </c>
      <c r="B21" s="497">
        <v>8448</v>
      </c>
      <c r="C21" s="498">
        <v>8289</v>
      </c>
      <c r="D21" s="498"/>
      <c r="E21" s="637" t="s">
        <v>907</v>
      </c>
    </row>
    <row r="22" spans="1:5">
      <c r="B22" s="499"/>
      <c r="C22" s="499"/>
      <c r="D22" s="499"/>
    </row>
    <row r="23" spans="1:5">
      <c r="B23" s="500"/>
      <c r="C23" s="500"/>
      <c r="D23" s="500"/>
    </row>
    <row r="24" spans="1:5">
      <c r="B24" s="499"/>
      <c r="C24" s="499"/>
      <c r="D24" s="499"/>
    </row>
    <row r="25" spans="1:5" ht="13.5" thickBot="1">
      <c r="A25" s="638" t="s">
        <v>586</v>
      </c>
      <c r="B25" s="501">
        <f>SUM(B15:B21)</f>
        <v>477982</v>
      </c>
      <c r="C25" s="501">
        <f>SUM(C15:C21)</f>
        <v>206957</v>
      </c>
      <c r="D25" s="639"/>
    </row>
    <row r="26" spans="1:5" ht="13.5" thickTop="1"/>
    <row r="29" spans="1:5">
      <c r="A29" s="629" t="s">
        <v>872</v>
      </c>
    </row>
    <row r="30" spans="1:5">
      <c r="A30" s="632" t="s">
        <v>998</v>
      </c>
    </row>
    <row r="44" spans="1:1">
      <c r="A44" s="518"/>
    </row>
  </sheetData>
  <mergeCells count="5">
    <mergeCell ref="C1:E1"/>
    <mergeCell ref="A4:E4"/>
    <mergeCell ref="A6:E6"/>
    <mergeCell ref="A7:E7"/>
    <mergeCell ref="A8:E8"/>
  </mergeCells>
  <printOptions horizontalCentered="1"/>
  <pageMargins left="1" right="0.5" top="0.75" bottom="0.5" header="0" footer="0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68"/>
  <sheetViews>
    <sheetView zoomScale="85" zoomScaleNormal="85" workbookViewId="0">
      <selection activeCell="B28" sqref="B28:B40"/>
    </sheetView>
  </sheetViews>
  <sheetFormatPr defaultColWidth="9.140625" defaultRowHeight="14.25"/>
  <cols>
    <col min="1" max="1" width="37" style="430" customWidth="1"/>
    <col min="2" max="2" width="20.140625" style="430" customWidth="1"/>
    <col min="3" max="3" width="3.7109375" style="430" customWidth="1"/>
    <col min="4" max="4" width="15.140625" style="430" customWidth="1"/>
    <col min="5" max="5" width="5.140625" style="403" customWidth="1"/>
    <col min="6" max="6" width="3.7109375" style="430" customWidth="1"/>
    <col min="7" max="7" width="28.28515625" style="430" customWidth="1"/>
    <col min="8" max="16384" width="9.140625" style="430"/>
  </cols>
  <sheetData>
    <row r="1" spans="1:7" s="403" customFormat="1" ht="14.25" customHeight="1">
      <c r="E1" s="404" t="s">
        <v>553</v>
      </c>
    </row>
    <row r="2" spans="1:7" s="403" customFormat="1" ht="14.25" customHeight="1">
      <c r="B2" s="405"/>
      <c r="C2" s="405"/>
      <c r="D2" s="405"/>
      <c r="E2" s="404" t="s">
        <v>1107</v>
      </c>
      <c r="F2" s="406"/>
    </row>
    <row r="3" spans="1:7" s="403" customFormat="1" ht="14.25" customHeight="1">
      <c r="B3" s="405"/>
      <c r="C3" s="405"/>
      <c r="D3" s="405"/>
      <c r="E3" s="404" t="s">
        <v>141</v>
      </c>
      <c r="F3" s="406"/>
    </row>
    <row r="4" spans="1:7" s="403" customFormat="1" ht="14.25" customHeight="1">
      <c r="B4" s="405"/>
      <c r="C4" s="405"/>
      <c r="D4" s="405"/>
      <c r="E4" s="404" t="s">
        <v>1105</v>
      </c>
    </row>
    <row r="5" spans="1:7" s="403" customFormat="1" ht="14.25" customHeight="1">
      <c r="B5" s="405"/>
      <c r="C5" s="405"/>
      <c r="D5" s="405"/>
      <c r="E5" s="404" t="s">
        <v>1109</v>
      </c>
    </row>
    <row r="6" spans="1:7" s="403" customFormat="1" ht="14.25" customHeight="1">
      <c r="B6" s="405"/>
      <c r="C6" s="405"/>
      <c r="D6" s="405"/>
      <c r="E6" s="404" t="s">
        <v>58</v>
      </c>
    </row>
    <row r="7" spans="1:7" s="408" customFormat="1" ht="14.25" customHeight="1">
      <c r="A7" s="407"/>
      <c r="B7" s="407"/>
      <c r="C7" s="407"/>
      <c r="D7" s="407"/>
      <c r="E7" s="404" t="s">
        <v>554</v>
      </c>
    </row>
    <row r="8" spans="1:7" s="408" customFormat="1" ht="18" customHeight="1"/>
    <row r="9" spans="1:7" s="408" customFormat="1" ht="18" customHeight="1"/>
    <row r="10" spans="1:7" s="408" customFormat="1" ht="18" customHeight="1"/>
    <row r="11" spans="1:7" s="408" customFormat="1" ht="21.75" customHeight="1">
      <c r="A11" s="758" t="s">
        <v>141</v>
      </c>
      <c r="B11" s="758"/>
      <c r="C11" s="758"/>
      <c r="D11" s="758"/>
      <c r="E11" s="758"/>
      <c r="F11" s="758"/>
      <c r="G11" s="758"/>
    </row>
    <row r="12" spans="1:7" s="408" customFormat="1" ht="18" customHeight="1"/>
    <row r="13" spans="1:7" s="408" customFormat="1" ht="18" customHeight="1">
      <c r="A13" s="759" t="s">
        <v>852</v>
      </c>
      <c r="B13" s="759"/>
      <c r="C13" s="759"/>
      <c r="D13" s="759"/>
      <c r="E13" s="759"/>
      <c r="F13" s="759"/>
      <c r="G13" s="759"/>
    </row>
    <row r="14" spans="1:7" s="408" customFormat="1" ht="18" customHeight="1">
      <c r="A14" s="759" t="s">
        <v>578</v>
      </c>
      <c r="B14" s="759"/>
      <c r="C14" s="759"/>
      <c r="D14" s="759"/>
      <c r="E14" s="759"/>
      <c r="F14" s="759"/>
      <c r="G14" s="759"/>
    </row>
    <row r="15" spans="1:7" s="408" customFormat="1" ht="18" customHeight="1">
      <c r="A15" s="760" t="s">
        <v>579</v>
      </c>
      <c r="B15" s="760"/>
      <c r="C15" s="760"/>
      <c r="D15" s="760"/>
      <c r="E15" s="760"/>
      <c r="F15" s="760"/>
      <c r="G15" s="760"/>
    </row>
    <row r="16" spans="1:7" s="408" customFormat="1" ht="18" customHeight="1">
      <c r="A16" s="407"/>
    </row>
    <row r="17" spans="1:69" s="408" customFormat="1" ht="18" customHeight="1"/>
    <row r="18" spans="1:69" s="409" customFormat="1" ht="18" customHeight="1">
      <c r="E18" s="408"/>
    </row>
    <row r="19" spans="1:69" s="409" customFormat="1" ht="18" customHeight="1">
      <c r="C19" s="410"/>
      <c r="D19" s="410"/>
      <c r="E19" s="408"/>
    </row>
    <row r="20" spans="1:69" s="409" customFormat="1" ht="18" customHeight="1">
      <c r="B20" s="411" t="s">
        <v>528</v>
      </c>
      <c r="D20" s="408" t="s">
        <v>528</v>
      </c>
      <c r="E20" s="408"/>
    </row>
    <row r="21" spans="1:69" s="416" customFormat="1" ht="17.850000000000001" customHeight="1">
      <c r="A21" s="412" t="s">
        <v>534</v>
      </c>
      <c r="B21" s="413" t="s">
        <v>580</v>
      </c>
      <c r="C21" s="414"/>
      <c r="D21" s="414" t="s">
        <v>581</v>
      </c>
      <c r="E21" s="414"/>
      <c r="F21" s="414"/>
      <c r="G21" s="415" t="s">
        <v>582</v>
      </c>
    </row>
    <row r="22" spans="1:69" s="403" customFormat="1" ht="17.850000000000001" customHeight="1">
      <c r="A22" s="417"/>
      <c r="B22" s="418"/>
    </row>
    <row r="23" spans="1:69" s="419" customFormat="1" ht="17.100000000000001" customHeight="1">
      <c r="B23" s="420"/>
      <c r="C23" s="420"/>
      <c r="D23" s="420"/>
      <c r="E23" s="420"/>
      <c r="F23" s="420"/>
      <c r="H23" s="421"/>
      <c r="I23" s="421"/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  <c r="W23" s="421"/>
      <c r="X23" s="421"/>
      <c r="Y23" s="421"/>
      <c r="Z23" s="421"/>
      <c r="AA23" s="421"/>
      <c r="AB23" s="421"/>
      <c r="AC23" s="421"/>
      <c r="AD23" s="421"/>
      <c r="AE23" s="421"/>
      <c r="AF23" s="421"/>
      <c r="AG23" s="421"/>
      <c r="AH23" s="421"/>
      <c r="AI23" s="421"/>
      <c r="AJ23" s="421"/>
      <c r="AK23" s="421"/>
      <c r="AL23" s="421"/>
      <c r="AM23" s="421"/>
      <c r="AN23" s="421"/>
      <c r="AO23" s="421"/>
      <c r="AP23" s="421"/>
      <c r="AQ23" s="421"/>
      <c r="AR23" s="421"/>
      <c r="AS23" s="421"/>
      <c r="AT23" s="421"/>
      <c r="AU23" s="421"/>
      <c r="AV23" s="421"/>
      <c r="AW23" s="421"/>
      <c r="AX23" s="421"/>
      <c r="AY23" s="421"/>
      <c r="AZ23" s="421"/>
      <c r="BA23" s="421"/>
      <c r="BB23" s="421"/>
      <c r="BC23" s="421"/>
      <c r="BD23" s="421"/>
      <c r="BE23" s="421"/>
      <c r="BF23" s="421"/>
      <c r="BG23" s="421"/>
      <c r="BH23" s="421"/>
      <c r="BI23" s="421"/>
      <c r="BJ23" s="421"/>
      <c r="BK23" s="421"/>
      <c r="BL23" s="421"/>
      <c r="BM23" s="421"/>
      <c r="BN23" s="421"/>
      <c r="BO23" s="421"/>
      <c r="BP23" s="421"/>
      <c r="BQ23" s="421"/>
    </row>
    <row r="24" spans="1:69" s="419" customFormat="1" ht="17.850000000000001" customHeight="1">
      <c r="A24" s="419" t="s">
        <v>537</v>
      </c>
      <c r="B24" s="420">
        <v>845617</v>
      </c>
      <c r="C24" s="420"/>
      <c r="D24" s="420">
        <v>106736</v>
      </c>
      <c r="E24" s="420"/>
      <c r="F24" s="420"/>
      <c r="G24" s="583" t="s">
        <v>583</v>
      </c>
      <c r="H24" s="421"/>
      <c r="I24" s="421"/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  <c r="W24" s="421"/>
      <c r="X24" s="421"/>
      <c r="Y24" s="421"/>
      <c r="Z24" s="421"/>
      <c r="AA24" s="421"/>
      <c r="AB24" s="421"/>
      <c r="AC24" s="421"/>
      <c r="AD24" s="421"/>
      <c r="AE24" s="421"/>
      <c r="AF24" s="421"/>
      <c r="AG24" s="421"/>
      <c r="AH24" s="421"/>
      <c r="AI24" s="421"/>
      <c r="AJ24" s="421"/>
      <c r="AK24" s="421"/>
      <c r="AL24" s="421"/>
      <c r="AM24" s="421"/>
      <c r="AN24" s="421"/>
      <c r="AO24" s="421"/>
      <c r="AP24" s="421"/>
      <c r="AQ24" s="421"/>
      <c r="AR24" s="421"/>
      <c r="AS24" s="421"/>
      <c r="AT24" s="421"/>
      <c r="AU24" s="421"/>
      <c r="AV24" s="421"/>
      <c r="AW24" s="421"/>
      <c r="AX24" s="421"/>
      <c r="AY24" s="421"/>
      <c r="AZ24" s="421"/>
      <c r="BA24" s="421"/>
      <c r="BB24" s="421"/>
      <c r="BC24" s="421"/>
      <c r="BD24" s="421"/>
      <c r="BE24" s="421"/>
      <c r="BF24" s="421"/>
      <c r="BG24" s="421"/>
      <c r="BH24" s="421"/>
      <c r="BI24" s="421"/>
      <c r="BJ24" s="421"/>
      <c r="BK24" s="421"/>
      <c r="BL24" s="421"/>
      <c r="BM24" s="421"/>
      <c r="BN24" s="421"/>
      <c r="BO24" s="421"/>
      <c r="BP24" s="421"/>
      <c r="BQ24" s="421"/>
    </row>
    <row r="25" spans="1:69" s="419" customFormat="1" ht="17.850000000000001" customHeight="1">
      <c r="B25" s="420"/>
      <c r="C25" s="420"/>
      <c r="D25" s="420"/>
      <c r="E25" s="420"/>
      <c r="F25" s="420"/>
      <c r="G25" s="583"/>
      <c r="H25" s="421"/>
      <c r="I25" s="421"/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1"/>
      <c r="W25" s="421"/>
      <c r="X25" s="421"/>
      <c r="Y25" s="421"/>
      <c r="Z25" s="421"/>
      <c r="AA25" s="421"/>
      <c r="AB25" s="421"/>
      <c r="AC25" s="421"/>
      <c r="AD25" s="421"/>
      <c r="AE25" s="421"/>
      <c r="AF25" s="421"/>
      <c r="AG25" s="421"/>
      <c r="AH25" s="421"/>
      <c r="AI25" s="421"/>
      <c r="AJ25" s="421"/>
      <c r="AK25" s="421"/>
      <c r="AL25" s="421"/>
      <c r="AM25" s="421"/>
      <c r="AN25" s="421"/>
      <c r="AO25" s="421"/>
      <c r="AP25" s="421"/>
      <c r="AQ25" s="421"/>
      <c r="AR25" s="421"/>
      <c r="AS25" s="421"/>
      <c r="AT25" s="421"/>
      <c r="AU25" s="421"/>
      <c r="AV25" s="421"/>
      <c r="AW25" s="421"/>
      <c r="AX25" s="421"/>
      <c r="AY25" s="421"/>
      <c r="AZ25" s="421"/>
      <c r="BA25" s="421"/>
      <c r="BB25" s="421"/>
      <c r="BC25" s="421"/>
      <c r="BD25" s="421"/>
      <c r="BE25" s="421"/>
      <c r="BF25" s="421"/>
      <c r="BG25" s="421"/>
      <c r="BH25" s="421"/>
      <c r="BI25" s="421"/>
      <c r="BJ25" s="421"/>
      <c r="BK25" s="421"/>
      <c r="BL25" s="421"/>
      <c r="BM25" s="421"/>
      <c r="BN25" s="421"/>
      <c r="BO25" s="421"/>
      <c r="BP25" s="421"/>
      <c r="BQ25" s="421"/>
    </row>
    <row r="26" spans="1:69" s="419" customFormat="1" ht="17.850000000000001" customHeight="1">
      <c r="A26" s="419" t="s">
        <v>529</v>
      </c>
      <c r="B26" s="420">
        <v>27386</v>
      </c>
      <c r="C26" s="420"/>
      <c r="D26" s="420">
        <v>13733</v>
      </c>
      <c r="E26" s="420"/>
      <c r="F26" s="420"/>
      <c r="G26" s="583" t="s">
        <v>584</v>
      </c>
      <c r="H26" s="421"/>
      <c r="I26" s="421"/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  <c r="W26" s="421"/>
      <c r="X26" s="421"/>
      <c r="Y26" s="421"/>
      <c r="Z26" s="421"/>
      <c r="AA26" s="421"/>
      <c r="AB26" s="421"/>
      <c r="AC26" s="421"/>
      <c r="AD26" s="421"/>
      <c r="AE26" s="421"/>
      <c r="AF26" s="421"/>
      <c r="AG26" s="421"/>
      <c r="AH26" s="421"/>
      <c r="AI26" s="421"/>
      <c r="AJ26" s="421"/>
      <c r="AK26" s="421"/>
      <c r="AL26" s="421"/>
      <c r="AM26" s="421"/>
      <c r="AN26" s="421"/>
      <c r="AO26" s="421"/>
      <c r="AP26" s="421"/>
      <c r="AQ26" s="421"/>
      <c r="AR26" s="421"/>
      <c r="AS26" s="421"/>
      <c r="AT26" s="421"/>
      <c r="AU26" s="421"/>
      <c r="AV26" s="421"/>
      <c r="AW26" s="421"/>
      <c r="AX26" s="421"/>
      <c r="AY26" s="421"/>
      <c r="AZ26" s="421"/>
      <c r="BA26" s="421"/>
      <c r="BB26" s="421"/>
      <c r="BC26" s="421"/>
      <c r="BD26" s="421"/>
      <c r="BE26" s="421"/>
      <c r="BF26" s="421"/>
      <c r="BG26" s="421"/>
      <c r="BH26" s="421"/>
      <c r="BI26" s="421"/>
      <c r="BJ26" s="421"/>
      <c r="BK26" s="421"/>
      <c r="BL26" s="421"/>
      <c r="BM26" s="421"/>
      <c r="BN26" s="421"/>
      <c r="BO26" s="421"/>
      <c r="BP26" s="421"/>
      <c r="BQ26" s="421"/>
    </row>
    <row r="27" spans="1:69" s="419" customFormat="1" ht="17.850000000000001" customHeight="1">
      <c r="B27" s="420"/>
      <c r="C27" s="420"/>
      <c r="D27" s="420"/>
      <c r="E27" s="420"/>
      <c r="F27" s="420"/>
      <c r="G27" s="583"/>
      <c r="H27" s="421"/>
      <c r="I27" s="421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  <c r="V27" s="421"/>
      <c r="W27" s="421"/>
      <c r="X27" s="421"/>
      <c r="Y27" s="421"/>
      <c r="Z27" s="421"/>
      <c r="AA27" s="421"/>
      <c r="AB27" s="421"/>
      <c r="AC27" s="421"/>
      <c r="AD27" s="421"/>
      <c r="AE27" s="421"/>
      <c r="AF27" s="421"/>
      <c r="AG27" s="421"/>
      <c r="AH27" s="421"/>
      <c r="AI27" s="421"/>
      <c r="AJ27" s="421"/>
      <c r="AK27" s="421"/>
      <c r="AL27" s="421"/>
      <c r="AM27" s="421"/>
      <c r="AN27" s="421"/>
      <c r="AO27" s="421"/>
      <c r="AP27" s="421"/>
      <c r="AQ27" s="421"/>
      <c r="AR27" s="421"/>
      <c r="AS27" s="421"/>
      <c r="AT27" s="421"/>
      <c r="AU27" s="421"/>
      <c r="AV27" s="421"/>
      <c r="AW27" s="421"/>
      <c r="AX27" s="421"/>
      <c r="AY27" s="421"/>
      <c r="AZ27" s="421"/>
      <c r="BA27" s="421"/>
      <c r="BB27" s="421"/>
      <c r="BC27" s="421"/>
      <c r="BD27" s="421"/>
      <c r="BE27" s="421"/>
      <c r="BF27" s="421"/>
      <c r="BG27" s="421"/>
      <c r="BH27" s="421"/>
      <c r="BI27" s="421"/>
      <c r="BJ27" s="421"/>
      <c r="BK27" s="421"/>
      <c r="BL27" s="421"/>
      <c r="BM27" s="421"/>
      <c r="BN27" s="421"/>
      <c r="BO27" s="421"/>
      <c r="BP27" s="421"/>
      <c r="BQ27" s="421"/>
    </row>
    <row r="28" spans="1:69" s="419" customFormat="1" ht="17.850000000000001" customHeight="1">
      <c r="A28" s="419" t="s">
        <v>530</v>
      </c>
      <c r="B28" s="420">
        <v>45738</v>
      </c>
      <c r="C28" s="420"/>
      <c r="D28" s="420">
        <v>42070</v>
      </c>
      <c r="E28" s="420"/>
      <c r="F28" s="420"/>
      <c r="G28" s="583" t="s">
        <v>853</v>
      </c>
      <c r="H28" s="421"/>
      <c r="I28" s="421"/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  <c r="W28" s="421"/>
      <c r="X28" s="421"/>
      <c r="Y28" s="421"/>
      <c r="Z28" s="421"/>
      <c r="AA28" s="421"/>
      <c r="AB28" s="421"/>
      <c r="AC28" s="421"/>
      <c r="AD28" s="421"/>
      <c r="AE28" s="421"/>
      <c r="AF28" s="421"/>
      <c r="AG28" s="421"/>
      <c r="AH28" s="421"/>
      <c r="AI28" s="421"/>
      <c r="AJ28" s="421"/>
      <c r="AK28" s="421"/>
      <c r="AL28" s="421"/>
      <c r="AM28" s="421"/>
      <c r="AN28" s="421"/>
      <c r="AO28" s="421"/>
      <c r="AP28" s="421"/>
      <c r="AQ28" s="421"/>
      <c r="AR28" s="421"/>
      <c r="AS28" s="421"/>
      <c r="AT28" s="421"/>
      <c r="AU28" s="421"/>
      <c r="AV28" s="421"/>
      <c r="AW28" s="421"/>
      <c r="AX28" s="421"/>
      <c r="AY28" s="421"/>
      <c r="AZ28" s="421"/>
      <c r="BA28" s="421"/>
      <c r="BB28" s="421"/>
      <c r="BC28" s="421"/>
      <c r="BD28" s="421"/>
      <c r="BE28" s="421"/>
      <c r="BF28" s="421"/>
      <c r="BG28" s="421"/>
      <c r="BH28" s="421"/>
      <c r="BI28" s="421"/>
      <c r="BJ28" s="421"/>
      <c r="BK28" s="421"/>
      <c r="BL28" s="421"/>
      <c r="BM28" s="421"/>
      <c r="BN28" s="421"/>
      <c r="BO28" s="421"/>
      <c r="BP28" s="421"/>
      <c r="BQ28" s="421"/>
    </row>
    <row r="29" spans="1:69" s="419" customFormat="1" ht="17.850000000000001" customHeight="1">
      <c r="B29" s="420"/>
      <c r="C29" s="420"/>
      <c r="D29" s="420"/>
      <c r="E29" s="420"/>
      <c r="F29" s="420"/>
      <c r="G29" s="583"/>
      <c r="H29" s="421"/>
      <c r="I29" s="421"/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  <c r="V29" s="421"/>
      <c r="W29" s="421"/>
      <c r="X29" s="421"/>
      <c r="Y29" s="421"/>
      <c r="Z29" s="421"/>
      <c r="AA29" s="421"/>
      <c r="AB29" s="421"/>
      <c r="AC29" s="421"/>
      <c r="AD29" s="421"/>
      <c r="AE29" s="421"/>
      <c r="AF29" s="421"/>
      <c r="AG29" s="421"/>
      <c r="AH29" s="421"/>
      <c r="AI29" s="421"/>
      <c r="AJ29" s="421"/>
      <c r="AK29" s="421"/>
      <c r="AL29" s="421"/>
      <c r="AM29" s="421"/>
      <c r="AN29" s="421"/>
      <c r="AO29" s="421"/>
      <c r="AP29" s="421"/>
      <c r="AQ29" s="421"/>
      <c r="AR29" s="421"/>
      <c r="AS29" s="421"/>
      <c r="AT29" s="421"/>
      <c r="AU29" s="421"/>
      <c r="AV29" s="421"/>
      <c r="AW29" s="421"/>
      <c r="AX29" s="421"/>
      <c r="AY29" s="421"/>
      <c r="AZ29" s="421"/>
      <c r="BA29" s="421"/>
      <c r="BB29" s="421"/>
      <c r="BC29" s="421"/>
      <c r="BD29" s="421"/>
      <c r="BE29" s="421"/>
      <c r="BF29" s="421"/>
      <c r="BG29" s="421"/>
      <c r="BH29" s="421"/>
      <c r="BI29" s="421"/>
      <c r="BJ29" s="421"/>
      <c r="BK29" s="421"/>
      <c r="BL29" s="421"/>
      <c r="BM29" s="421"/>
      <c r="BN29" s="421"/>
      <c r="BO29" s="421"/>
      <c r="BP29" s="421"/>
      <c r="BQ29" s="421"/>
    </row>
    <row r="30" spans="1:69" s="419" customFormat="1" ht="17.850000000000001" customHeight="1">
      <c r="A30" s="419" t="s">
        <v>531</v>
      </c>
      <c r="B30" s="420">
        <v>25850</v>
      </c>
      <c r="C30" s="420"/>
      <c r="D30" s="420">
        <v>25795</v>
      </c>
      <c r="E30" s="420"/>
      <c r="F30" s="420"/>
      <c r="G30" s="583" t="s">
        <v>587</v>
      </c>
      <c r="H30" s="421"/>
      <c r="I30" s="421"/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  <c r="V30" s="421"/>
      <c r="W30" s="421"/>
      <c r="X30" s="421"/>
      <c r="Y30" s="421"/>
      <c r="Z30" s="421"/>
      <c r="AA30" s="421"/>
      <c r="AB30" s="421"/>
      <c r="AC30" s="421"/>
      <c r="AD30" s="421"/>
      <c r="AE30" s="421"/>
      <c r="AF30" s="421"/>
      <c r="AG30" s="421"/>
      <c r="AH30" s="421"/>
      <c r="AI30" s="421"/>
      <c r="AJ30" s="421"/>
      <c r="AK30" s="421"/>
      <c r="AL30" s="421"/>
      <c r="AM30" s="421"/>
      <c r="AN30" s="421"/>
      <c r="AO30" s="421"/>
      <c r="AP30" s="421"/>
      <c r="AQ30" s="421"/>
      <c r="AR30" s="421"/>
      <c r="AS30" s="421"/>
      <c r="AT30" s="421"/>
      <c r="AU30" s="421"/>
      <c r="AV30" s="421"/>
      <c r="AW30" s="421"/>
      <c r="AX30" s="421"/>
      <c r="AY30" s="421"/>
      <c r="AZ30" s="421"/>
      <c r="BA30" s="421"/>
      <c r="BB30" s="421"/>
      <c r="BC30" s="421"/>
      <c r="BD30" s="421"/>
      <c r="BE30" s="421"/>
      <c r="BF30" s="421"/>
      <c r="BG30" s="421"/>
      <c r="BH30" s="421"/>
      <c r="BI30" s="421"/>
      <c r="BJ30" s="421"/>
      <c r="BK30" s="421"/>
      <c r="BL30" s="421"/>
      <c r="BM30" s="421"/>
      <c r="BN30" s="421"/>
      <c r="BO30" s="421"/>
      <c r="BP30" s="421"/>
      <c r="BQ30" s="421"/>
    </row>
    <row r="31" spans="1:69" s="419" customFormat="1" ht="17.850000000000001" customHeight="1">
      <c r="B31" s="420"/>
      <c r="C31" s="420"/>
      <c r="D31" s="420"/>
      <c r="E31" s="420"/>
      <c r="F31" s="420"/>
      <c r="G31" s="583"/>
      <c r="H31" s="421"/>
      <c r="I31" s="421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  <c r="W31" s="421"/>
      <c r="X31" s="421"/>
      <c r="Y31" s="421"/>
      <c r="Z31" s="421"/>
      <c r="AA31" s="421"/>
      <c r="AB31" s="421"/>
      <c r="AC31" s="421"/>
      <c r="AD31" s="421"/>
      <c r="AE31" s="421"/>
      <c r="AF31" s="421"/>
      <c r="AG31" s="421"/>
      <c r="AH31" s="421"/>
      <c r="AI31" s="421"/>
      <c r="AJ31" s="421"/>
      <c r="AK31" s="421"/>
      <c r="AL31" s="421"/>
      <c r="AM31" s="421"/>
      <c r="AN31" s="421"/>
      <c r="AO31" s="421"/>
      <c r="AP31" s="421"/>
      <c r="AQ31" s="421"/>
      <c r="AR31" s="421"/>
      <c r="AS31" s="421"/>
      <c r="AT31" s="421"/>
      <c r="AU31" s="421"/>
      <c r="AV31" s="421"/>
      <c r="AW31" s="421"/>
      <c r="AX31" s="421"/>
      <c r="AY31" s="421"/>
      <c r="AZ31" s="421"/>
      <c r="BA31" s="421"/>
      <c r="BB31" s="421"/>
      <c r="BC31" s="421"/>
      <c r="BD31" s="421"/>
      <c r="BE31" s="421"/>
      <c r="BF31" s="421"/>
      <c r="BG31" s="421"/>
      <c r="BH31" s="421"/>
      <c r="BI31" s="421"/>
      <c r="BJ31" s="421"/>
      <c r="BK31" s="421"/>
      <c r="BL31" s="421"/>
      <c r="BM31" s="421"/>
      <c r="BN31" s="421"/>
      <c r="BO31" s="421"/>
      <c r="BP31" s="421"/>
      <c r="BQ31" s="421"/>
    </row>
    <row r="32" spans="1:69" s="419" customFormat="1" ht="17.850000000000001" customHeight="1">
      <c r="A32" s="419" t="s">
        <v>532</v>
      </c>
      <c r="B32" s="420">
        <v>38602</v>
      </c>
      <c r="C32" s="420"/>
      <c r="D32" s="420">
        <v>16644</v>
      </c>
      <c r="E32" s="420"/>
      <c r="F32" s="420"/>
      <c r="G32" s="583" t="s">
        <v>854</v>
      </c>
      <c r="H32" s="421"/>
      <c r="I32" s="421"/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  <c r="W32" s="421"/>
      <c r="X32" s="421"/>
      <c r="Y32" s="421"/>
      <c r="Z32" s="421"/>
      <c r="AA32" s="421"/>
      <c r="AB32" s="421"/>
      <c r="AC32" s="421"/>
      <c r="AD32" s="421"/>
      <c r="AE32" s="421"/>
      <c r="AF32" s="421"/>
      <c r="AG32" s="421"/>
      <c r="AH32" s="421"/>
      <c r="AI32" s="421"/>
      <c r="AJ32" s="421"/>
      <c r="AK32" s="421"/>
      <c r="AL32" s="421"/>
      <c r="AM32" s="421"/>
      <c r="AN32" s="421"/>
      <c r="AO32" s="421"/>
      <c r="AP32" s="421"/>
      <c r="AQ32" s="421"/>
      <c r="AR32" s="421"/>
      <c r="AS32" s="421"/>
      <c r="AT32" s="421"/>
      <c r="AU32" s="421"/>
      <c r="AV32" s="421"/>
      <c r="AW32" s="421"/>
      <c r="AX32" s="421"/>
      <c r="AY32" s="421"/>
      <c r="AZ32" s="421"/>
      <c r="BA32" s="421"/>
      <c r="BB32" s="421"/>
      <c r="BC32" s="421"/>
      <c r="BD32" s="421"/>
      <c r="BE32" s="421"/>
      <c r="BF32" s="421"/>
      <c r="BG32" s="421"/>
      <c r="BH32" s="421"/>
      <c r="BI32" s="421"/>
      <c r="BJ32" s="421"/>
      <c r="BK32" s="421"/>
      <c r="BL32" s="421"/>
      <c r="BM32" s="421"/>
      <c r="BN32" s="421"/>
      <c r="BO32" s="421"/>
      <c r="BP32" s="421"/>
      <c r="BQ32" s="421"/>
    </row>
    <row r="33" spans="1:69" s="419" customFormat="1" ht="17.850000000000001" customHeight="1">
      <c r="B33" s="420"/>
      <c r="C33" s="420"/>
      <c r="D33" s="420"/>
      <c r="E33" s="420"/>
      <c r="F33" s="420"/>
      <c r="G33" s="583"/>
      <c r="H33" s="421"/>
      <c r="I33" s="421"/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  <c r="V33" s="421"/>
      <c r="W33" s="421"/>
      <c r="X33" s="421"/>
      <c r="Y33" s="421"/>
      <c r="Z33" s="421"/>
      <c r="AA33" s="421"/>
      <c r="AB33" s="421"/>
      <c r="AC33" s="421"/>
      <c r="AD33" s="421"/>
      <c r="AE33" s="421"/>
      <c r="AF33" s="421"/>
      <c r="AG33" s="421"/>
      <c r="AH33" s="421"/>
      <c r="AI33" s="421"/>
      <c r="AJ33" s="421"/>
      <c r="AK33" s="421"/>
      <c r="AL33" s="421"/>
      <c r="AM33" s="421"/>
      <c r="AN33" s="421"/>
      <c r="AO33" s="421"/>
      <c r="AP33" s="421"/>
      <c r="AQ33" s="421"/>
      <c r="AR33" s="421"/>
      <c r="AS33" s="421"/>
      <c r="AT33" s="421"/>
      <c r="AU33" s="421"/>
      <c r="AV33" s="421"/>
      <c r="AW33" s="421"/>
      <c r="AX33" s="421"/>
      <c r="AY33" s="421"/>
      <c r="AZ33" s="421"/>
      <c r="BA33" s="421"/>
      <c r="BB33" s="421"/>
      <c r="BC33" s="421"/>
      <c r="BD33" s="421"/>
      <c r="BE33" s="421"/>
      <c r="BF33" s="421"/>
      <c r="BG33" s="421"/>
      <c r="BH33" s="421"/>
      <c r="BI33" s="421"/>
      <c r="BJ33" s="421"/>
      <c r="BK33" s="421"/>
      <c r="BL33" s="421"/>
      <c r="BM33" s="421"/>
      <c r="BN33" s="421"/>
      <c r="BO33" s="421"/>
      <c r="BP33" s="421"/>
      <c r="BQ33" s="421"/>
    </row>
    <row r="34" spans="1:69" s="419" customFormat="1" ht="17.850000000000001" customHeight="1">
      <c r="A34" s="419" t="s">
        <v>538</v>
      </c>
      <c r="B34" s="420">
        <v>1391</v>
      </c>
      <c r="C34" s="420"/>
      <c r="D34" s="420">
        <v>1171</v>
      </c>
      <c r="E34" s="420"/>
      <c r="F34" s="420"/>
      <c r="G34" s="583" t="s">
        <v>854</v>
      </c>
      <c r="H34" s="421"/>
      <c r="I34" s="421"/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  <c r="W34" s="421"/>
      <c r="X34" s="421"/>
      <c r="Y34" s="421"/>
      <c r="Z34" s="421"/>
      <c r="AA34" s="421"/>
      <c r="AB34" s="421"/>
      <c r="AC34" s="421"/>
      <c r="AD34" s="421"/>
      <c r="AE34" s="421"/>
      <c r="AF34" s="421"/>
      <c r="AG34" s="421"/>
      <c r="AH34" s="421"/>
      <c r="AI34" s="421"/>
      <c r="AJ34" s="421"/>
      <c r="AK34" s="421"/>
      <c r="AL34" s="421"/>
      <c r="AM34" s="421"/>
      <c r="AN34" s="421"/>
      <c r="AO34" s="421"/>
      <c r="AP34" s="421"/>
      <c r="AQ34" s="421"/>
      <c r="AR34" s="421"/>
      <c r="AS34" s="421"/>
      <c r="AT34" s="421"/>
      <c r="AU34" s="421"/>
      <c r="AV34" s="421"/>
      <c r="AW34" s="421"/>
      <c r="AX34" s="421"/>
      <c r="AY34" s="421"/>
      <c r="AZ34" s="421"/>
      <c r="BA34" s="421"/>
      <c r="BB34" s="421"/>
      <c r="BC34" s="421"/>
      <c r="BD34" s="421"/>
      <c r="BE34" s="421"/>
      <c r="BF34" s="421"/>
      <c r="BG34" s="421"/>
      <c r="BH34" s="421"/>
      <c r="BI34" s="421"/>
      <c r="BJ34" s="421"/>
      <c r="BK34" s="421"/>
      <c r="BL34" s="421"/>
      <c r="BM34" s="421"/>
      <c r="BN34" s="421"/>
      <c r="BO34" s="421"/>
      <c r="BP34" s="421"/>
      <c r="BQ34" s="421"/>
    </row>
    <row r="35" spans="1:69" s="419" customFormat="1" ht="17.850000000000001" customHeight="1">
      <c r="B35" s="420"/>
      <c r="C35" s="420"/>
      <c r="D35" s="420"/>
      <c r="E35" s="420"/>
      <c r="F35" s="420"/>
      <c r="G35" s="583"/>
      <c r="H35" s="421"/>
      <c r="I35" s="421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  <c r="W35" s="421"/>
      <c r="X35" s="421"/>
      <c r="Y35" s="421"/>
      <c r="Z35" s="421"/>
      <c r="AA35" s="421"/>
      <c r="AB35" s="421"/>
      <c r="AC35" s="421"/>
      <c r="AD35" s="421"/>
      <c r="AE35" s="421"/>
      <c r="AF35" s="421"/>
      <c r="AG35" s="421"/>
      <c r="AH35" s="421"/>
      <c r="AI35" s="421"/>
      <c r="AJ35" s="421"/>
      <c r="AK35" s="421"/>
      <c r="AL35" s="421"/>
      <c r="AM35" s="421"/>
      <c r="AN35" s="421"/>
      <c r="AO35" s="421"/>
      <c r="AP35" s="421"/>
      <c r="AQ35" s="421"/>
      <c r="AR35" s="421"/>
      <c r="AS35" s="421"/>
      <c r="AT35" s="421"/>
      <c r="AU35" s="421"/>
      <c r="AV35" s="421"/>
      <c r="AW35" s="421"/>
      <c r="AX35" s="421"/>
      <c r="AY35" s="421"/>
      <c r="AZ35" s="421"/>
      <c r="BA35" s="421"/>
      <c r="BB35" s="421"/>
      <c r="BC35" s="421"/>
      <c r="BD35" s="421"/>
      <c r="BE35" s="421"/>
      <c r="BF35" s="421"/>
      <c r="BG35" s="421"/>
      <c r="BH35" s="421"/>
      <c r="BI35" s="421"/>
      <c r="BJ35" s="421"/>
      <c r="BK35" s="421"/>
      <c r="BL35" s="421"/>
      <c r="BM35" s="421"/>
      <c r="BN35" s="421"/>
      <c r="BO35" s="421"/>
      <c r="BP35" s="421"/>
      <c r="BQ35" s="421"/>
    </row>
    <row r="36" spans="1:69" s="419" customFormat="1" ht="18" customHeight="1">
      <c r="A36" s="419" t="s">
        <v>533</v>
      </c>
      <c r="B36" s="422">
        <v>88996</v>
      </c>
      <c r="C36" s="422"/>
      <c r="D36" s="422">
        <v>89767</v>
      </c>
      <c r="E36" s="420"/>
      <c r="F36" s="420"/>
      <c r="G36" s="583" t="s">
        <v>950</v>
      </c>
      <c r="H36" s="421"/>
      <c r="I36" s="421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  <c r="W36" s="421"/>
      <c r="X36" s="421"/>
      <c r="Y36" s="421"/>
      <c r="Z36" s="421"/>
      <c r="AA36" s="421"/>
      <c r="AB36" s="421"/>
      <c r="AC36" s="421"/>
      <c r="AD36" s="421"/>
      <c r="AE36" s="421"/>
      <c r="AF36" s="421"/>
      <c r="AG36" s="421"/>
      <c r="AH36" s="421"/>
      <c r="AI36" s="421"/>
      <c r="AJ36" s="421"/>
      <c r="AK36" s="421"/>
      <c r="AL36" s="421"/>
      <c r="AM36" s="421"/>
      <c r="AN36" s="421"/>
      <c r="AO36" s="421"/>
      <c r="AP36" s="421"/>
      <c r="AQ36" s="421"/>
      <c r="AR36" s="421"/>
      <c r="AS36" s="421"/>
      <c r="AT36" s="421"/>
      <c r="AU36" s="421"/>
      <c r="AV36" s="421"/>
      <c r="AW36" s="421"/>
      <c r="AX36" s="421"/>
      <c r="AY36" s="421"/>
      <c r="AZ36" s="421"/>
      <c r="BA36" s="421"/>
      <c r="BB36" s="421"/>
      <c r="BC36" s="421"/>
      <c r="BD36" s="421"/>
      <c r="BE36" s="421"/>
      <c r="BF36" s="421"/>
      <c r="BG36" s="421"/>
      <c r="BH36" s="421"/>
      <c r="BI36" s="421"/>
      <c r="BJ36" s="421"/>
      <c r="BK36" s="421"/>
      <c r="BL36" s="421"/>
      <c r="BM36" s="421"/>
      <c r="BN36" s="421"/>
      <c r="BO36" s="421"/>
      <c r="BP36" s="421"/>
      <c r="BQ36" s="421"/>
    </row>
    <row r="37" spans="1:69" s="419" customFormat="1" ht="17.850000000000001" customHeight="1">
      <c r="B37" s="420"/>
      <c r="C37" s="421"/>
      <c r="D37" s="421"/>
      <c r="E37" s="421"/>
      <c r="F37" s="421"/>
      <c r="G37" s="421"/>
      <c r="H37" s="421"/>
      <c r="I37" s="421"/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  <c r="W37" s="421"/>
      <c r="X37" s="421"/>
      <c r="Y37" s="421"/>
      <c r="Z37" s="421"/>
      <c r="AA37" s="421"/>
      <c r="AB37" s="421"/>
      <c r="AC37" s="421"/>
      <c r="AD37" s="421"/>
      <c r="AE37" s="421"/>
      <c r="AF37" s="421"/>
      <c r="AG37" s="421"/>
      <c r="AH37" s="421"/>
      <c r="AI37" s="421"/>
      <c r="AJ37" s="421"/>
      <c r="AK37" s="421"/>
      <c r="AL37" s="421"/>
      <c r="AM37" s="421"/>
      <c r="AN37" s="421"/>
      <c r="AO37" s="421"/>
      <c r="AP37" s="421"/>
      <c r="AQ37" s="421"/>
      <c r="AR37" s="421"/>
      <c r="AS37" s="421"/>
      <c r="AT37" s="421"/>
      <c r="AU37" s="421"/>
      <c r="AV37" s="421"/>
      <c r="AW37" s="421"/>
      <c r="AX37" s="421"/>
      <c r="AY37" s="421"/>
      <c r="AZ37" s="421"/>
      <c r="BA37" s="421"/>
      <c r="BB37" s="421"/>
      <c r="BC37" s="421"/>
      <c r="BD37" s="421"/>
      <c r="BE37" s="421"/>
      <c r="BF37" s="421"/>
      <c r="BG37" s="421"/>
      <c r="BH37" s="421"/>
      <c r="BI37" s="421"/>
      <c r="BJ37" s="421"/>
      <c r="BK37" s="421"/>
      <c r="BL37" s="421"/>
      <c r="BM37" s="421"/>
      <c r="BN37" s="421"/>
      <c r="BO37" s="421"/>
    </row>
    <row r="38" spans="1:69" s="419" customFormat="1" ht="12.75" customHeight="1">
      <c r="B38" s="420"/>
      <c r="C38" s="421"/>
      <c r="D38" s="421"/>
      <c r="E38" s="421"/>
      <c r="F38" s="421"/>
      <c r="G38" s="421"/>
      <c r="H38" s="421"/>
      <c r="I38" s="421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  <c r="W38" s="421"/>
      <c r="X38" s="421"/>
      <c r="Y38" s="421"/>
      <c r="Z38" s="421"/>
      <c r="AA38" s="421"/>
      <c r="AB38" s="421"/>
      <c r="AC38" s="421"/>
      <c r="AD38" s="421"/>
      <c r="AE38" s="421"/>
      <c r="AF38" s="421"/>
      <c r="AG38" s="421"/>
      <c r="AH38" s="421"/>
      <c r="AI38" s="421"/>
      <c r="AJ38" s="421"/>
      <c r="AK38" s="421"/>
      <c r="AL38" s="421"/>
      <c r="AM38" s="421"/>
      <c r="AN38" s="421"/>
      <c r="AO38" s="421"/>
      <c r="AP38" s="421"/>
      <c r="AQ38" s="421"/>
      <c r="AR38" s="421"/>
      <c r="AS38" s="421"/>
      <c r="AT38" s="421"/>
      <c r="AU38" s="421"/>
      <c r="AV38" s="421"/>
      <c r="AW38" s="421"/>
      <c r="AX38" s="421"/>
      <c r="AY38" s="421"/>
      <c r="AZ38" s="421"/>
      <c r="BA38" s="421"/>
      <c r="BB38" s="421"/>
      <c r="BC38" s="421"/>
      <c r="BD38" s="421"/>
      <c r="BE38" s="421"/>
      <c r="BF38" s="421"/>
      <c r="BG38" s="421"/>
      <c r="BH38" s="421"/>
      <c r="BI38" s="421"/>
      <c r="BJ38" s="421"/>
      <c r="BK38" s="421"/>
      <c r="BL38" s="421"/>
      <c r="BM38" s="421"/>
      <c r="BN38" s="421"/>
      <c r="BO38" s="421"/>
    </row>
    <row r="39" spans="1:69" s="419" customFormat="1" ht="17.850000000000001" customHeight="1" thickBot="1">
      <c r="A39" s="419" t="s">
        <v>588</v>
      </c>
      <c r="B39" s="423">
        <v>1073580</v>
      </c>
      <c r="C39" s="645"/>
      <c r="D39" s="425">
        <v>295916</v>
      </c>
      <c r="E39" s="424"/>
      <c r="F39" s="421"/>
      <c r="G39" s="421"/>
      <c r="H39" s="421"/>
      <c r="I39" s="42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  <c r="W39" s="421"/>
      <c r="X39" s="421"/>
      <c r="Y39" s="421"/>
      <c r="Z39" s="421"/>
      <c r="AA39" s="421"/>
      <c r="AB39" s="421"/>
      <c r="AC39" s="421"/>
      <c r="AD39" s="421"/>
      <c r="AE39" s="421"/>
      <c r="AF39" s="421"/>
      <c r="AG39" s="421"/>
      <c r="AH39" s="421"/>
      <c r="AI39" s="421"/>
      <c r="AJ39" s="421"/>
      <c r="AK39" s="421"/>
      <c r="AL39" s="421"/>
      <c r="AM39" s="421"/>
      <c r="AN39" s="421"/>
      <c r="AO39" s="421"/>
      <c r="AP39" s="421"/>
      <c r="AQ39" s="421"/>
      <c r="AR39" s="421"/>
      <c r="AS39" s="421"/>
      <c r="AT39" s="421"/>
      <c r="AU39" s="421"/>
      <c r="AV39" s="421"/>
      <c r="AW39" s="421"/>
      <c r="AX39" s="421"/>
      <c r="AY39" s="421"/>
      <c r="AZ39" s="421"/>
      <c r="BA39" s="421"/>
      <c r="BB39" s="421"/>
      <c r="BC39" s="421"/>
      <c r="BD39" s="421"/>
      <c r="BE39" s="421"/>
      <c r="BF39" s="421"/>
      <c r="BG39" s="421"/>
      <c r="BH39" s="421"/>
      <c r="BI39" s="421"/>
      <c r="BJ39" s="421"/>
      <c r="BK39" s="421"/>
      <c r="BL39" s="421"/>
      <c r="BM39" s="421"/>
      <c r="BN39" s="421"/>
      <c r="BO39" s="421"/>
    </row>
    <row r="40" spans="1:69" s="419" customFormat="1" ht="15" thickTop="1">
      <c r="A40" s="408"/>
      <c r="B40" s="421"/>
      <c r="C40" s="421"/>
      <c r="D40" s="421"/>
      <c r="E40" s="421"/>
      <c r="F40" s="421"/>
      <c r="G40" s="421"/>
      <c r="H40" s="421"/>
      <c r="I40" s="421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  <c r="W40" s="421"/>
      <c r="X40" s="421"/>
      <c r="Y40" s="421"/>
      <c r="Z40" s="421"/>
      <c r="AA40" s="421"/>
      <c r="AB40" s="421"/>
      <c r="AC40" s="421"/>
      <c r="AD40" s="421"/>
      <c r="AE40" s="421"/>
      <c r="AF40" s="421"/>
      <c r="AG40" s="421"/>
      <c r="AH40" s="421"/>
      <c r="AI40" s="421"/>
      <c r="AJ40" s="421"/>
      <c r="AK40" s="421"/>
      <c r="AL40" s="421"/>
      <c r="AM40" s="421"/>
      <c r="AN40" s="421"/>
      <c r="AO40" s="421"/>
      <c r="AP40" s="421"/>
      <c r="AQ40" s="421"/>
      <c r="AR40" s="421"/>
      <c r="AS40" s="421"/>
      <c r="AT40" s="421"/>
      <c r="AU40" s="421"/>
      <c r="AV40" s="421"/>
      <c r="AW40" s="421"/>
      <c r="AX40" s="421"/>
      <c r="AY40" s="421"/>
      <c r="AZ40" s="421"/>
      <c r="BA40" s="421"/>
      <c r="BB40" s="421"/>
      <c r="BC40" s="421"/>
      <c r="BD40" s="421"/>
      <c r="BE40" s="421"/>
      <c r="BF40" s="421"/>
      <c r="BG40" s="421"/>
      <c r="BH40" s="421"/>
      <c r="BI40" s="421"/>
      <c r="BJ40" s="421"/>
      <c r="BK40" s="421"/>
      <c r="BL40" s="421"/>
      <c r="BM40" s="421"/>
      <c r="BN40" s="421"/>
      <c r="BO40" s="421"/>
    </row>
    <row r="41" spans="1:69" s="419" customFormat="1">
      <c r="A41" s="408"/>
      <c r="B41" s="421"/>
      <c r="C41" s="421"/>
      <c r="D41" s="421"/>
      <c r="E41" s="421"/>
      <c r="F41" s="421"/>
      <c r="G41" s="421"/>
      <c r="H41" s="421"/>
      <c r="I41" s="42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  <c r="W41" s="421"/>
      <c r="X41" s="421"/>
      <c r="Y41" s="421"/>
      <c r="Z41" s="421"/>
      <c r="AA41" s="421"/>
      <c r="AB41" s="421"/>
      <c r="AC41" s="421"/>
      <c r="AD41" s="421"/>
      <c r="AE41" s="421"/>
      <c r="AF41" s="421"/>
      <c r="AG41" s="421"/>
      <c r="AH41" s="421"/>
      <c r="AI41" s="421"/>
      <c r="AJ41" s="421"/>
      <c r="AK41" s="421"/>
      <c r="AL41" s="421"/>
      <c r="AM41" s="421"/>
      <c r="AN41" s="421"/>
      <c r="AO41" s="421"/>
      <c r="AP41" s="421"/>
      <c r="AQ41" s="421"/>
      <c r="AR41" s="421"/>
      <c r="AS41" s="421"/>
      <c r="AT41" s="421"/>
      <c r="AU41" s="421"/>
      <c r="AV41" s="421"/>
      <c r="AW41" s="421"/>
      <c r="AX41" s="421"/>
      <c r="AY41" s="421"/>
      <c r="AZ41" s="421"/>
      <c r="BA41" s="421"/>
      <c r="BB41" s="421"/>
      <c r="BC41" s="421"/>
      <c r="BD41" s="421"/>
      <c r="BE41" s="421"/>
      <c r="BF41" s="421"/>
      <c r="BG41" s="421"/>
      <c r="BH41" s="421"/>
      <c r="BI41" s="421"/>
      <c r="BJ41" s="421"/>
      <c r="BK41" s="421"/>
      <c r="BL41" s="421"/>
      <c r="BM41" s="421"/>
      <c r="BN41" s="421"/>
      <c r="BO41" s="421"/>
    </row>
    <row r="42" spans="1:69" s="419" customFormat="1">
      <c r="A42" s="408"/>
      <c r="B42" s="421"/>
      <c r="C42" s="421"/>
      <c r="D42" s="421"/>
      <c r="E42" s="421"/>
      <c r="F42" s="421"/>
      <c r="G42" s="421"/>
      <c r="H42" s="421"/>
      <c r="I42" s="421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  <c r="W42" s="421"/>
      <c r="X42" s="421"/>
      <c r="Y42" s="421"/>
      <c r="Z42" s="421"/>
      <c r="AA42" s="421"/>
      <c r="AB42" s="421"/>
      <c r="AC42" s="421"/>
      <c r="AD42" s="421"/>
      <c r="AE42" s="421"/>
      <c r="AF42" s="421"/>
      <c r="AG42" s="421"/>
      <c r="AH42" s="421"/>
      <c r="AI42" s="421"/>
      <c r="AJ42" s="421"/>
      <c r="AK42" s="421"/>
      <c r="AL42" s="421"/>
      <c r="AM42" s="421"/>
      <c r="AN42" s="421"/>
      <c r="AO42" s="421"/>
      <c r="AP42" s="421"/>
      <c r="AQ42" s="421"/>
      <c r="AR42" s="421"/>
      <c r="AS42" s="421"/>
      <c r="AT42" s="421"/>
      <c r="AU42" s="421"/>
      <c r="AV42" s="421"/>
      <c r="AW42" s="421"/>
      <c r="AX42" s="421"/>
      <c r="AY42" s="421"/>
      <c r="AZ42" s="421"/>
      <c r="BA42" s="421"/>
      <c r="BB42" s="421"/>
      <c r="BC42" s="421"/>
      <c r="BD42" s="421"/>
      <c r="BE42" s="421"/>
      <c r="BF42" s="421"/>
      <c r="BG42" s="421"/>
      <c r="BH42" s="421"/>
      <c r="BI42" s="421"/>
      <c r="BJ42" s="421"/>
      <c r="BK42" s="421"/>
      <c r="BL42" s="421"/>
      <c r="BM42" s="421"/>
      <c r="BN42" s="421"/>
      <c r="BO42" s="421"/>
    </row>
    <row r="43" spans="1:69" s="419" customFormat="1">
      <c r="A43" s="404" t="s">
        <v>855</v>
      </c>
      <c r="B43" s="420"/>
      <c r="C43" s="420"/>
      <c r="D43" s="420"/>
      <c r="E43" s="420"/>
      <c r="F43" s="421"/>
      <c r="G43" s="421"/>
      <c r="H43" s="421"/>
      <c r="I43" s="421"/>
      <c r="J43" s="421"/>
      <c r="K43" s="421"/>
      <c r="L43" s="421"/>
      <c r="M43" s="421"/>
      <c r="N43" s="421"/>
      <c r="O43" s="421"/>
      <c r="P43" s="421"/>
      <c r="Q43" s="421"/>
      <c r="R43" s="421"/>
      <c r="S43" s="421"/>
      <c r="T43" s="421"/>
      <c r="U43" s="421"/>
      <c r="V43" s="421"/>
      <c r="W43" s="421"/>
      <c r="X43" s="421"/>
      <c r="Y43" s="421"/>
      <c r="Z43" s="421"/>
      <c r="AA43" s="421"/>
      <c r="AB43" s="421"/>
      <c r="AC43" s="421"/>
      <c r="AD43" s="421"/>
      <c r="AE43" s="421"/>
      <c r="AF43" s="421"/>
      <c r="AG43" s="421"/>
      <c r="AH43" s="421"/>
      <c r="AI43" s="421"/>
      <c r="AJ43" s="421"/>
      <c r="AK43" s="421"/>
      <c r="AL43" s="421"/>
      <c r="AM43" s="421"/>
      <c r="AN43" s="421"/>
      <c r="AO43" s="421"/>
      <c r="AP43" s="421"/>
      <c r="AQ43" s="421"/>
      <c r="AR43" s="421"/>
      <c r="AS43" s="421"/>
      <c r="AT43" s="421"/>
      <c r="AU43" s="421"/>
      <c r="AV43" s="421"/>
      <c r="AW43" s="421"/>
      <c r="AX43" s="421"/>
      <c r="AY43" s="421"/>
      <c r="AZ43" s="421"/>
      <c r="BA43" s="421"/>
      <c r="BB43" s="421"/>
      <c r="BC43" s="421"/>
      <c r="BD43" s="421"/>
      <c r="BE43" s="421"/>
      <c r="BF43" s="421"/>
      <c r="BG43" s="421"/>
      <c r="BH43" s="421"/>
      <c r="BI43" s="421"/>
      <c r="BJ43" s="421"/>
      <c r="BK43" s="421"/>
      <c r="BL43" s="421"/>
      <c r="BM43" s="421"/>
      <c r="BN43" s="421"/>
      <c r="BO43" s="421"/>
    </row>
    <row r="44" spans="1:69" s="419" customFormat="1">
      <c r="A44" s="408"/>
      <c r="B44" s="421"/>
      <c r="C44" s="421"/>
      <c r="D44" s="421"/>
      <c r="E44" s="421"/>
      <c r="F44" s="421" t="s">
        <v>589</v>
      </c>
      <c r="G44" s="421"/>
      <c r="H44" s="421"/>
      <c r="I44" s="421"/>
      <c r="J44" s="421"/>
      <c r="K44" s="421"/>
      <c r="L44" s="421"/>
      <c r="M44" s="421"/>
      <c r="N44" s="421"/>
      <c r="O44" s="421"/>
      <c r="P44" s="421"/>
      <c r="Q44" s="421"/>
      <c r="R44" s="421"/>
      <c r="S44" s="421"/>
      <c r="T44" s="421"/>
      <c r="U44" s="421"/>
      <c r="V44" s="421"/>
      <c r="W44" s="421"/>
      <c r="X44" s="421"/>
      <c r="Y44" s="421"/>
      <c r="Z44" s="421"/>
      <c r="AA44" s="421"/>
      <c r="AB44" s="421"/>
      <c r="AC44" s="421"/>
      <c r="AD44" s="421"/>
      <c r="AE44" s="421"/>
      <c r="AF44" s="421"/>
      <c r="AG44" s="421"/>
      <c r="AH44" s="421"/>
      <c r="AI44" s="421"/>
      <c r="AJ44" s="421"/>
      <c r="AK44" s="421"/>
      <c r="AL44" s="421"/>
      <c r="AM44" s="421"/>
      <c r="AN44" s="421"/>
      <c r="AO44" s="421"/>
      <c r="AP44" s="421"/>
      <c r="AQ44" s="421"/>
      <c r="AR44" s="421"/>
      <c r="AS44" s="421"/>
      <c r="AT44" s="421"/>
      <c r="AU44" s="421"/>
      <c r="AV44" s="421"/>
      <c r="AW44" s="421"/>
      <c r="AX44" s="421"/>
      <c r="AY44" s="421"/>
      <c r="AZ44" s="421"/>
      <c r="BA44" s="421"/>
      <c r="BB44" s="421"/>
      <c r="BC44" s="421"/>
      <c r="BD44" s="421"/>
      <c r="BE44" s="421"/>
      <c r="BF44" s="421"/>
      <c r="BG44" s="421"/>
      <c r="BH44" s="421"/>
      <c r="BI44" s="421"/>
      <c r="BJ44" s="421"/>
      <c r="BK44" s="421"/>
      <c r="BL44" s="421"/>
      <c r="BM44" s="421"/>
      <c r="BN44" s="421"/>
      <c r="BO44" s="421"/>
    </row>
    <row r="45" spans="1:69" s="419" customFormat="1">
      <c r="A45" s="408"/>
      <c r="B45" s="421"/>
      <c r="C45" s="421"/>
      <c r="D45" s="421"/>
      <c r="E45" s="421"/>
      <c r="F45" s="421"/>
      <c r="G45" s="421"/>
      <c r="H45" s="421"/>
      <c r="I45" s="421"/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  <c r="V45" s="421"/>
      <c r="W45" s="421"/>
      <c r="X45" s="421"/>
      <c r="Y45" s="421"/>
      <c r="Z45" s="421"/>
      <c r="AA45" s="421"/>
      <c r="AB45" s="421"/>
      <c r="AC45" s="421"/>
      <c r="AD45" s="421"/>
      <c r="AE45" s="421"/>
      <c r="AF45" s="421"/>
      <c r="AG45" s="421"/>
      <c r="AH45" s="421"/>
      <c r="AI45" s="421"/>
      <c r="AJ45" s="421"/>
      <c r="AK45" s="421"/>
      <c r="AL45" s="421"/>
      <c r="AM45" s="421"/>
      <c r="AN45" s="421"/>
      <c r="AO45" s="421"/>
      <c r="AP45" s="421"/>
      <c r="AQ45" s="421"/>
      <c r="AR45" s="421"/>
      <c r="AS45" s="421"/>
      <c r="AT45" s="421"/>
      <c r="AU45" s="421"/>
      <c r="AV45" s="421"/>
      <c r="AW45" s="421"/>
      <c r="AX45" s="421"/>
      <c r="AY45" s="421"/>
      <c r="AZ45" s="421"/>
      <c r="BA45" s="421"/>
      <c r="BB45" s="421"/>
      <c r="BC45" s="421"/>
      <c r="BD45" s="421"/>
      <c r="BE45" s="421"/>
      <c r="BF45" s="421"/>
      <c r="BG45" s="421"/>
      <c r="BH45" s="421"/>
      <c r="BI45" s="421"/>
      <c r="BJ45" s="421"/>
      <c r="BK45" s="421"/>
      <c r="BL45" s="421"/>
      <c r="BM45" s="421"/>
      <c r="BN45" s="421"/>
      <c r="BO45" s="421"/>
    </row>
    <row r="46" spans="1:69" s="419" customFormat="1">
      <c r="A46" s="408"/>
      <c r="B46" s="421"/>
      <c r="C46" s="421"/>
      <c r="D46" s="421"/>
      <c r="E46" s="421"/>
      <c r="F46" s="421"/>
      <c r="G46" s="421"/>
      <c r="H46" s="421"/>
      <c r="I46" s="421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1"/>
      <c r="V46" s="421"/>
      <c r="W46" s="421"/>
      <c r="X46" s="421"/>
      <c r="Y46" s="421"/>
      <c r="Z46" s="421"/>
      <c r="AA46" s="421"/>
      <c r="AB46" s="421"/>
      <c r="AC46" s="421"/>
      <c r="AD46" s="421"/>
      <c r="AE46" s="421"/>
      <c r="AF46" s="421"/>
      <c r="AG46" s="421"/>
      <c r="AH46" s="421"/>
      <c r="AI46" s="421"/>
      <c r="AJ46" s="421"/>
      <c r="AK46" s="421"/>
      <c r="AL46" s="421"/>
      <c r="AM46" s="421"/>
      <c r="AN46" s="421"/>
      <c r="AO46" s="421"/>
      <c r="AP46" s="421"/>
      <c r="AQ46" s="421"/>
      <c r="AR46" s="421"/>
      <c r="AS46" s="421"/>
      <c r="AT46" s="421"/>
      <c r="AU46" s="421"/>
      <c r="AV46" s="421"/>
      <c r="AW46" s="421"/>
      <c r="AX46" s="421"/>
      <c r="AY46" s="421"/>
      <c r="AZ46" s="421"/>
      <c r="BA46" s="421"/>
      <c r="BB46" s="421"/>
      <c r="BC46" s="421"/>
      <c r="BD46" s="421"/>
      <c r="BE46" s="421"/>
      <c r="BF46" s="421"/>
      <c r="BG46" s="421"/>
      <c r="BH46" s="421"/>
      <c r="BI46" s="421"/>
      <c r="BJ46" s="421"/>
      <c r="BK46" s="421"/>
      <c r="BL46" s="421"/>
      <c r="BM46" s="421"/>
      <c r="BN46" s="421"/>
      <c r="BO46" s="421"/>
    </row>
    <row r="47" spans="1:69" s="419" customFormat="1">
      <c r="A47" s="408"/>
      <c r="B47" s="421"/>
      <c r="C47" s="421"/>
      <c r="D47" s="421"/>
      <c r="E47" s="421"/>
      <c r="F47" s="421"/>
      <c r="G47" s="421"/>
      <c r="H47" s="421"/>
      <c r="I47" s="421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  <c r="W47" s="421"/>
      <c r="X47" s="421"/>
      <c r="Y47" s="421"/>
      <c r="Z47" s="421"/>
      <c r="AA47" s="421"/>
      <c r="AB47" s="421"/>
      <c r="AC47" s="421"/>
      <c r="AD47" s="421"/>
      <c r="AE47" s="421"/>
      <c r="AF47" s="421"/>
      <c r="AG47" s="421"/>
      <c r="AH47" s="421"/>
      <c r="AI47" s="421"/>
      <c r="AJ47" s="421"/>
      <c r="AK47" s="421"/>
      <c r="AL47" s="421"/>
      <c r="AM47" s="421"/>
      <c r="AN47" s="421"/>
      <c r="AO47" s="421"/>
      <c r="AP47" s="421"/>
      <c r="AQ47" s="421"/>
      <c r="AR47" s="421"/>
      <c r="AS47" s="421"/>
      <c r="AT47" s="421"/>
      <c r="AU47" s="421"/>
      <c r="AV47" s="421"/>
      <c r="AW47" s="421"/>
      <c r="AX47" s="421"/>
      <c r="AY47" s="421"/>
      <c r="AZ47" s="421"/>
      <c r="BA47" s="421"/>
      <c r="BB47" s="421"/>
      <c r="BC47" s="421"/>
      <c r="BD47" s="421"/>
      <c r="BE47" s="421"/>
      <c r="BF47" s="421"/>
      <c r="BG47" s="421"/>
      <c r="BH47" s="421"/>
      <c r="BI47" s="421"/>
      <c r="BJ47" s="421"/>
      <c r="BK47" s="421"/>
      <c r="BL47" s="421"/>
      <c r="BM47" s="421"/>
      <c r="BN47" s="421"/>
      <c r="BO47" s="421"/>
    </row>
    <row r="48" spans="1:69" s="419" customFormat="1">
      <c r="A48" s="408"/>
      <c r="B48" s="421"/>
      <c r="C48" s="421"/>
      <c r="D48" s="421"/>
      <c r="E48" s="421"/>
      <c r="F48" s="421"/>
      <c r="G48" s="421"/>
      <c r="H48" s="421"/>
      <c r="I48" s="421"/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421"/>
      <c r="U48" s="421"/>
      <c r="V48" s="421"/>
      <c r="W48" s="421"/>
      <c r="X48" s="421"/>
      <c r="Y48" s="421"/>
      <c r="Z48" s="421"/>
      <c r="AA48" s="421"/>
      <c r="AB48" s="421"/>
      <c r="AC48" s="421"/>
      <c r="AD48" s="421"/>
      <c r="AE48" s="421"/>
      <c r="AF48" s="421"/>
      <c r="AG48" s="421"/>
      <c r="AH48" s="421"/>
      <c r="AI48" s="421"/>
      <c r="AJ48" s="421"/>
      <c r="AK48" s="421"/>
      <c r="AL48" s="421"/>
      <c r="AM48" s="421"/>
      <c r="AN48" s="421"/>
      <c r="AO48" s="421"/>
      <c r="AP48" s="421"/>
      <c r="AQ48" s="421"/>
      <c r="AR48" s="421"/>
      <c r="AS48" s="421"/>
      <c r="AT48" s="421"/>
      <c r="AU48" s="421"/>
      <c r="AV48" s="421"/>
      <c r="AW48" s="421"/>
      <c r="AX48" s="421"/>
      <c r="AY48" s="421"/>
      <c r="AZ48" s="421"/>
      <c r="BA48" s="421"/>
      <c r="BB48" s="421"/>
      <c r="BC48" s="421"/>
      <c r="BD48" s="421"/>
      <c r="BE48" s="421"/>
      <c r="BF48" s="421"/>
      <c r="BG48" s="421"/>
      <c r="BH48" s="421"/>
      <c r="BI48" s="421"/>
      <c r="BJ48" s="421"/>
      <c r="BK48" s="421"/>
      <c r="BL48" s="421"/>
      <c r="BM48" s="421"/>
      <c r="BN48" s="421"/>
      <c r="BO48" s="421"/>
    </row>
    <row r="49" spans="1:67" s="419" customFormat="1">
      <c r="A49" s="408"/>
      <c r="B49" s="421"/>
      <c r="C49" s="421"/>
      <c r="D49" s="421"/>
      <c r="E49" s="421"/>
      <c r="F49" s="421"/>
      <c r="G49" s="421"/>
      <c r="H49" s="421"/>
      <c r="I49" s="421"/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  <c r="W49" s="421"/>
      <c r="X49" s="421"/>
      <c r="Y49" s="421"/>
      <c r="Z49" s="421"/>
      <c r="AA49" s="421"/>
      <c r="AB49" s="421"/>
      <c r="AC49" s="421"/>
      <c r="AD49" s="421"/>
      <c r="AE49" s="421"/>
      <c r="AF49" s="421"/>
      <c r="AG49" s="421"/>
      <c r="AH49" s="421"/>
      <c r="AI49" s="421"/>
      <c r="AJ49" s="421"/>
      <c r="AK49" s="421"/>
      <c r="AL49" s="421"/>
      <c r="AM49" s="421"/>
      <c r="AN49" s="421"/>
      <c r="AO49" s="421"/>
      <c r="AP49" s="421"/>
      <c r="AQ49" s="421"/>
      <c r="AR49" s="421"/>
      <c r="AS49" s="421"/>
      <c r="AT49" s="421"/>
      <c r="AU49" s="421"/>
      <c r="AV49" s="421"/>
      <c r="AW49" s="421"/>
      <c r="AX49" s="421"/>
      <c r="AY49" s="421"/>
      <c r="AZ49" s="421"/>
      <c r="BA49" s="421"/>
      <c r="BB49" s="421"/>
      <c r="BC49" s="421"/>
      <c r="BD49" s="421"/>
      <c r="BE49" s="421"/>
      <c r="BF49" s="421"/>
      <c r="BG49" s="421"/>
      <c r="BH49" s="421"/>
      <c r="BI49" s="421"/>
      <c r="BJ49" s="421"/>
      <c r="BK49" s="421"/>
      <c r="BL49" s="421"/>
      <c r="BM49" s="421"/>
      <c r="BN49" s="421"/>
      <c r="BO49" s="421"/>
    </row>
    <row r="50" spans="1:67" s="419" customFormat="1">
      <c r="A50" s="408"/>
      <c r="B50" s="421"/>
      <c r="C50" s="421"/>
      <c r="D50" s="421"/>
      <c r="E50" s="421"/>
      <c r="F50" s="421"/>
      <c r="G50" s="421"/>
      <c r="H50" s="421"/>
      <c r="I50" s="421"/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421"/>
      <c r="U50" s="421"/>
      <c r="V50" s="421"/>
      <c r="W50" s="421"/>
      <c r="X50" s="421"/>
      <c r="Y50" s="421"/>
      <c r="Z50" s="421"/>
      <c r="AA50" s="421"/>
      <c r="AB50" s="421"/>
      <c r="AC50" s="421"/>
      <c r="AD50" s="421"/>
      <c r="AE50" s="421"/>
      <c r="AF50" s="421"/>
      <c r="AG50" s="421"/>
      <c r="AH50" s="421"/>
      <c r="AI50" s="421"/>
      <c r="AJ50" s="421"/>
      <c r="AK50" s="421"/>
      <c r="AL50" s="421"/>
      <c r="AM50" s="421"/>
      <c r="AN50" s="421"/>
      <c r="AO50" s="421"/>
      <c r="AP50" s="421"/>
      <c r="AQ50" s="421"/>
      <c r="AR50" s="421"/>
      <c r="AS50" s="421"/>
      <c r="AT50" s="421"/>
      <c r="AU50" s="421"/>
      <c r="AV50" s="421"/>
      <c r="AW50" s="421"/>
      <c r="AX50" s="421"/>
      <c r="AY50" s="421"/>
      <c r="AZ50" s="421"/>
      <c r="BA50" s="421"/>
      <c r="BB50" s="421"/>
      <c r="BC50" s="421"/>
      <c r="BD50" s="421"/>
      <c r="BE50" s="421"/>
      <c r="BF50" s="421"/>
      <c r="BG50" s="421"/>
      <c r="BH50" s="421"/>
      <c r="BI50" s="421"/>
      <c r="BJ50" s="421"/>
      <c r="BK50" s="421"/>
      <c r="BL50" s="421"/>
      <c r="BM50" s="421"/>
      <c r="BN50" s="421"/>
      <c r="BO50" s="421"/>
    </row>
    <row r="51" spans="1:67" s="419" customFormat="1">
      <c r="A51" s="408"/>
      <c r="B51" s="421"/>
      <c r="C51" s="421"/>
      <c r="D51" s="421"/>
      <c r="E51" s="421"/>
      <c r="F51" s="421"/>
      <c r="G51" s="421"/>
      <c r="H51" s="421"/>
      <c r="I51" s="42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421"/>
      <c r="U51" s="421"/>
      <c r="V51" s="421"/>
      <c r="W51" s="421"/>
      <c r="X51" s="421"/>
      <c r="Y51" s="421"/>
      <c r="Z51" s="421"/>
      <c r="AA51" s="421"/>
      <c r="AB51" s="421"/>
      <c r="AC51" s="421"/>
      <c r="AD51" s="421"/>
      <c r="AE51" s="421"/>
      <c r="AF51" s="421"/>
      <c r="AG51" s="421"/>
      <c r="AH51" s="421"/>
      <c r="AI51" s="421"/>
      <c r="AJ51" s="421"/>
      <c r="AK51" s="421"/>
      <c r="AL51" s="421"/>
      <c r="AM51" s="421"/>
      <c r="AN51" s="421"/>
      <c r="AO51" s="421"/>
      <c r="AP51" s="421"/>
      <c r="AQ51" s="421"/>
      <c r="AR51" s="421"/>
      <c r="AS51" s="421"/>
      <c r="AT51" s="421"/>
      <c r="AU51" s="421"/>
      <c r="AV51" s="421"/>
      <c r="AW51" s="421"/>
      <c r="AX51" s="421"/>
      <c r="AY51" s="421"/>
      <c r="AZ51" s="421"/>
      <c r="BA51" s="421"/>
      <c r="BB51" s="421"/>
      <c r="BC51" s="421"/>
      <c r="BD51" s="421"/>
      <c r="BE51" s="421"/>
      <c r="BF51" s="421"/>
      <c r="BG51" s="421"/>
      <c r="BH51" s="421"/>
      <c r="BI51" s="421"/>
      <c r="BJ51" s="421"/>
      <c r="BK51" s="421"/>
      <c r="BL51" s="421"/>
      <c r="BM51" s="421"/>
      <c r="BN51" s="421"/>
      <c r="BO51" s="421"/>
    </row>
    <row r="52" spans="1:67" s="419" customFormat="1">
      <c r="A52" s="408"/>
      <c r="B52" s="421"/>
      <c r="C52" s="421"/>
      <c r="D52" s="421"/>
      <c r="E52" s="421"/>
      <c r="F52" s="421"/>
      <c r="G52" s="421"/>
      <c r="H52" s="421"/>
      <c r="I52" s="421"/>
      <c r="J52" s="421"/>
      <c r="K52" s="421"/>
      <c r="L52" s="421"/>
      <c r="M52" s="421"/>
      <c r="N52" s="421"/>
      <c r="O52" s="421"/>
      <c r="P52" s="421"/>
      <c r="Q52" s="421"/>
      <c r="R52" s="421"/>
      <c r="S52" s="421"/>
      <c r="T52" s="421"/>
      <c r="U52" s="421"/>
      <c r="V52" s="421"/>
      <c r="W52" s="421"/>
      <c r="X52" s="421"/>
      <c r="Y52" s="421"/>
      <c r="Z52" s="421"/>
      <c r="AA52" s="421"/>
      <c r="AB52" s="421"/>
      <c r="AC52" s="421"/>
      <c r="AD52" s="421"/>
      <c r="AE52" s="421"/>
      <c r="AF52" s="421"/>
      <c r="AG52" s="421"/>
      <c r="AH52" s="421"/>
      <c r="AI52" s="421"/>
      <c r="AJ52" s="421"/>
      <c r="AK52" s="421"/>
      <c r="AL52" s="421"/>
      <c r="AM52" s="421"/>
      <c r="AN52" s="421"/>
      <c r="AO52" s="421"/>
      <c r="AP52" s="421"/>
      <c r="AQ52" s="421"/>
      <c r="AR52" s="421"/>
      <c r="AS52" s="421"/>
      <c r="AT52" s="421"/>
      <c r="AU52" s="421"/>
      <c r="AV52" s="421"/>
      <c r="AW52" s="421"/>
      <c r="AX52" s="421"/>
      <c r="AY52" s="421"/>
      <c r="AZ52" s="421"/>
      <c r="BA52" s="421"/>
      <c r="BB52" s="421"/>
      <c r="BC52" s="421"/>
      <c r="BD52" s="421"/>
      <c r="BE52" s="421"/>
      <c r="BF52" s="421"/>
      <c r="BG52" s="421"/>
      <c r="BH52" s="421"/>
      <c r="BI52" s="421"/>
      <c r="BJ52" s="421"/>
      <c r="BK52" s="421"/>
      <c r="BL52" s="421"/>
      <c r="BM52" s="421"/>
      <c r="BN52" s="421"/>
      <c r="BO52" s="421"/>
    </row>
    <row r="53" spans="1:67" s="419" customFormat="1">
      <c r="A53" s="408"/>
      <c r="B53" s="421"/>
      <c r="C53" s="421"/>
      <c r="D53" s="421"/>
      <c r="E53" s="421"/>
      <c r="F53" s="421"/>
      <c r="G53" s="421"/>
      <c r="H53" s="421"/>
      <c r="I53" s="421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  <c r="W53" s="421"/>
      <c r="X53" s="421"/>
      <c r="Y53" s="421"/>
      <c r="Z53" s="421"/>
      <c r="AA53" s="421"/>
      <c r="AB53" s="421"/>
      <c r="AC53" s="421"/>
      <c r="AD53" s="421"/>
      <c r="AE53" s="421"/>
      <c r="AF53" s="421"/>
      <c r="AG53" s="421"/>
      <c r="AH53" s="421"/>
      <c r="AI53" s="421"/>
      <c r="AJ53" s="421"/>
      <c r="AK53" s="421"/>
      <c r="AL53" s="421"/>
      <c r="AM53" s="421"/>
      <c r="AN53" s="421"/>
      <c r="AO53" s="421"/>
      <c r="AP53" s="421"/>
      <c r="AQ53" s="421"/>
      <c r="AR53" s="421"/>
      <c r="AS53" s="421"/>
      <c r="AT53" s="421"/>
      <c r="AU53" s="421"/>
      <c r="AV53" s="421"/>
      <c r="AW53" s="421"/>
      <c r="AX53" s="421"/>
      <c r="AY53" s="421"/>
      <c r="AZ53" s="421"/>
      <c r="BA53" s="421"/>
      <c r="BB53" s="421"/>
      <c r="BC53" s="421"/>
      <c r="BD53" s="421"/>
      <c r="BE53" s="421"/>
      <c r="BF53" s="421"/>
      <c r="BG53" s="421"/>
      <c r="BH53" s="421"/>
      <c r="BI53" s="421"/>
      <c r="BJ53" s="421"/>
      <c r="BK53" s="421"/>
      <c r="BL53" s="421"/>
      <c r="BM53" s="421"/>
      <c r="BN53" s="421"/>
      <c r="BO53" s="421"/>
    </row>
    <row r="54" spans="1:67" s="419" customFormat="1">
      <c r="A54" s="408"/>
      <c r="B54" s="421"/>
      <c r="C54" s="421"/>
      <c r="D54" s="421"/>
      <c r="E54" s="421"/>
      <c r="F54" s="421"/>
      <c r="G54" s="421"/>
      <c r="H54" s="421"/>
      <c r="I54" s="421"/>
      <c r="J54" s="421"/>
      <c r="K54" s="421"/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  <c r="W54" s="421"/>
      <c r="X54" s="421"/>
      <c r="Y54" s="421"/>
      <c r="Z54" s="421"/>
      <c r="AA54" s="421"/>
      <c r="AB54" s="421"/>
      <c r="AC54" s="421"/>
      <c r="AD54" s="421"/>
      <c r="AE54" s="421"/>
      <c r="AF54" s="421"/>
      <c r="AG54" s="421"/>
      <c r="AH54" s="421"/>
      <c r="AI54" s="421"/>
      <c r="AJ54" s="421"/>
      <c r="AK54" s="421"/>
      <c r="AL54" s="421"/>
      <c r="AM54" s="421"/>
      <c r="AN54" s="421"/>
      <c r="AO54" s="421"/>
      <c r="AP54" s="421"/>
      <c r="AQ54" s="421"/>
      <c r="AR54" s="421"/>
      <c r="AS54" s="421"/>
      <c r="AT54" s="421"/>
      <c r="AU54" s="421"/>
      <c r="AV54" s="421"/>
      <c r="AW54" s="421"/>
      <c r="AX54" s="421"/>
      <c r="AY54" s="421"/>
      <c r="AZ54" s="421"/>
      <c r="BA54" s="421"/>
      <c r="BB54" s="421"/>
      <c r="BC54" s="421"/>
      <c r="BD54" s="421"/>
      <c r="BE54" s="421"/>
      <c r="BF54" s="421"/>
      <c r="BG54" s="421"/>
      <c r="BH54" s="421"/>
      <c r="BI54" s="421"/>
      <c r="BJ54" s="421"/>
      <c r="BK54" s="421"/>
      <c r="BL54" s="421"/>
      <c r="BM54" s="421"/>
      <c r="BN54" s="421"/>
      <c r="BO54" s="421"/>
    </row>
    <row r="55" spans="1:67" s="419" customFormat="1">
      <c r="A55" s="408"/>
      <c r="B55" s="421"/>
      <c r="C55" s="421"/>
      <c r="D55" s="421"/>
      <c r="E55" s="421"/>
      <c r="F55" s="421"/>
      <c r="G55" s="421"/>
      <c r="H55" s="421"/>
      <c r="I55" s="421"/>
      <c r="J55" s="421"/>
      <c r="K55" s="421"/>
      <c r="L55" s="421"/>
      <c r="M55" s="421"/>
      <c r="N55" s="421"/>
      <c r="O55" s="421"/>
      <c r="P55" s="421"/>
      <c r="Q55" s="421"/>
      <c r="R55" s="421"/>
      <c r="S55" s="421"/>
      <c r="T55" s="421"/>
      <c r="U55" s="421"/>
      <c r="V55" s="421"/>
      <c r="W55" s="421"/>
      <c r="X55" s="421"/>
      <c r="Y55" s="421"/>
      <c r="Z55" s="421"/>
      <c r="AA55" s="421"/>
      <c r="AB55" s="421"/>
      <c r="AC55" s="421"/>
      <c r="AD55" s="421"/>
      <c r="AE55" s="421"/>
      <c r="AF55" s="421"/>
      <c r="AG55" s="421"/>
      <c r="AH55" s="421"/>
      <c r="AI55" s="421"/>
      <c r="AJ55" s="421"/>
      <c r="AK55" s="421"/>
      <c r="AL55" s="421"/>
      <c r="AM55" s="421"/>
      <c r="AN55" s="421"/>
      <c r="AO55" s="421"/>
      <c r="AP55" s="421"/>
      <c r="AQ55" s="421"/>
      <c r="AR55" s="421"/>
      <c r="AS55" s="421"/>
      <c r="AT55" s="421"/>
      <c r="AU55" s="421"/>
      <c r="AV55" s="421"/>
      <c r="AW55" s="421"/>
      <c r="AX55" s="421"/>
      <c r="AY55" s="421"/>
      <c r="AZ55" s="421"/>
      <c r="BA55" s="421"/>
      <c r="BB55" s="421"/>
      <c r="BC55" s="421"/>
      <c r="BD55" s="421"/>
      <c r="BE55" s="421"/>
      <c r="BF55" s="421"/>
      <c r="BG55" s="421"/>
      <c r="BH55" s="421"/>
      <c r="BI55" s="421"/>
      <c r="BJ55" s="421"/>
      <c r="BK55" s="421"/>
      <c r="BL55" s="421"/>
      <c r="BM55" s="421"/>
      <c r="BN55" s="421"/>
      <c r="BO55" s="421"/>
    </row>
    <row r="56" spans="1:67" s="419" customFormat="1">
      <c r="A56" s="408"/>
      <c r="B56" s="421"/>
      <c r="C56" s="421"/>
      <c r="D56" s="421"/>
      <c r="E56" s="421"/>
      <c r="F56" s="421"/>
      <c r="G56" s="421"/>
      <c r="H56" s="421"/>
      <c r="I56" s="421"/>
      <c r="J56" s="421"/>
      <c r="K56" s="421"/>
      <c r="L56" s="421"/>
      <c r="M56" s="421"/>
      <c r="N56" s="421"/>
      <c r="O56" s="421"/>
      <c r="P56" s="421"/>
      <c r="Q56" s="421"/>
      <c r="R56" s="421"/>
      <c r="S56" s="421"/>
      <c r="T56" s="421"/>
      <c r="U56" s="421"/>
      <c r="V56" s="421"/>
      <c r="W56" s="421"/>
      <c r="X56" s="421"/>
      <c r="Y56" s="421"/>
      <c r="Z56" s="421"/>
      <c r="AA56" s="421"/>
      <c r="AB56" s="421"/>
      <c r="AC56" s="421"/>
      <c r="AD56" s="421"/>
      <c r="AE56" s="421"/>
      <c r="AF56" s="421"/>
      <c r="AG56" s="421"/>
      <c r="AH56" s="421"/>
      <c r="AI56" s="421"/>
      <c r="AJ56" s="421"/>
      <c r="AK56" s="421"/>
      <c r="AL56" s="421"/>
      <c r="AM56" s="421"/>
      <c r="AN56" s="421"/>
      <c r="AO56" s="421"/>
      <c r="AP56" s="421"/>
      <c r="AQ56" s="421"/>
      <c r="AR56" s="421"/>
      <c r="AS56" s="421"/>
      <c r="AT56" s="421"/>
      <c r="AU56" s="421"/>
      <c r="AV56" s="421"/>
      <c r="AW56" s="421"/>
      <c r="AX56" s="421"/>
      <c r="AY56" s="421"/>
      <c r="AZ56" s="421"/>
      <c r="BA56" s="421"/>
      <c r="BB56" s="421"/>
      <c r="BC56" s="421"/>
      <c r="BD56" s="421"/>
      <c r="BE56" s="421"/>
      <c r="BF56" s="421"/>
      <c r="BG56" s="421"/>
      <c r="BH56" s="421"/>
      <c r="BI56" s="421"/>
      <c r="BJ56" s="421"/>
      <c r="BK56" s="421"/>
      <c r="BL56" s="421"/>
      <c r="BM56" s="421"/>
      <c r="BN56" s="421"/>
      <c r="BO56" s="421"/>
    </row>
    <row r="57" spans="1:67" s="419" customFormat="1">
      <c r="A57" s="408"/>
      <c r="B57" s="421"/>
      <c r="C57" s="421"/>
      <c r="D57" s="421"/>
      <c r="E57" s="421"/>
      <c r="F57" s="421"/>
      <c r="G57" s="421"/>
      <c r="H57" s="421"/>
      <c r="I57" s="421"/>
      <c r="J57" s="421"/>
      <c r="K57" s="421"/>
      <c r="L57" s="421"/>
      <c r="M57" s="421"/>
      <c r="N57" s="421"/>
      <c r="O57" s="421"/>
      <c r="P57" s="421"/>
      <c r="Q57" s="421"/>
      <c r="R57" s="421"/>
      <c r="S57" s="421"/>
      <c r="T57" s="421"/>
      <c r="U57" s="421"/>
      <c r="V57" s="421"/>
      <c r="W57" s="421"/>
      <c r="X57" s="421"/>
      <c r="Y57" s="421"/>
      <c r="Z57" s="421"/>
      <c r="AA57" s="421"/>
      <c r="AB57" s="421"/>
      <c r="AC57" s="421"/>
      <c r="AD57" s="421"/>
      <c r="AE57" s="421"/>
      <c r="AF57" s="421"/>
      <c r="AG57" s="421"/>
      <c r="AH57" s="421"/>
      <c r="AI57" s="421"/>
      <c r="AJ57" s="421"/>
      <c r="AK57" s="421"/>
      <c r="AL57" s="421"/>
      <c r="AM57" s="421"/>
      <c r="AN57" s="421"/>
      <c r="AO57" s="421"/>
      <c r="AP57" s="421"/>
      <c r="AQ57" s="421"/>
      <c r="AR57" s="421"/>
      <c r="AS57" s="421"/>
      <c r="AT57" s="421"/>
      <c r="AU57" s="421"/>
      <c r="AV57" s="421"/>
      <c r="AW57" s="421"/>
      <c r="AX57" s="421"/>
      <c r="AY57" s="421"/>
      <c r="AZ57" s="421"/>
      <c r="BA57" s="421"/>
      <c r="BB57" s="421"/>
      <c r="BC57" s="421"/>
      <c r="BD57" s="421"/>
      <c r="BE57" s="421"/>
      <c r="BF57" s="421"/>
      <c r="BG57" s="421"/>
      <c r="BH57" s="421"/>
      <c r="BI57" s="421"/>
      <c r="BJ57" s="421"/>
      <c r="BK57" s="421"/>
      <c r="BL57" s="421"/>
      <c r="BM57" s="421"/>
      <c r="BN57" s="421"/>
      <c r="BO57" s="421"/>
    </row>
    <row r="58" spans="1:67" s="419" customFormat="1">
      <c r="A58" s="408"/>
      <c r="B58" s="421"/>
      <c r="C58" s="421"/>
      <c r="D58" s="421"/>
      <c r="E58" s="421"/>
      <c r="F58" s="421"/>
      <c r="G58" s="421"/>
      <c r="H58" s="421"/>
      <c r="I58" s="421"/>
      <c r="J58" s="421"/>
      <c r="K58" s="421"/>
      <c r="L58" s="421"/>
      <c r="M58" s="421"/>
      <c r="N58" s="421"/>
      <c r="O58" s="421"/>
      <c r="P58" s="421"/>
      <c r="Q58" s="421"/>
      <c r="R58" s="421"/>
      <c r="S58" s="421"/>
      <c r="T58" s="421"/>
      <c r="U58" s="421"/>
      <c r="V58" s="421"/>
      <c r="W58" s="421"/>
      <c r="X58" s="421"/>
      <c r="Y58" s="421"/>
      <c r="Z58" s="421"/>
      <c r="AA58" s="421"/>
      <c r="AB58" s="421"/>
      <c r="AC58" s="421"/>
      <c r="AD58" s="421"/>
      <c r="AE58" s="421"/>
      <c r="AF58" s="421"/>
      <c r="AG58" s="421"/>
      <c r="AH58" s="421"/>
      <c r="AI58" s="421"/>
      <c r="AJ58" s="421"/>
      <c r="AK58" s="421"/>
      <c r="AL58" s="421"/>
      <c r="AM58" s="421"/>
      <c r="AN58" s="421"/>
      <c r="AO58" s="421"/>
      <c r="AP58" s="421"/>
      <c r="AQ58" s="421"/>
      <c r="AR58" s="421"/>
      <c r="AS58" s="421"/>
      <c r="AT58" s="421"/>
      <c r="AU58" s="421"/>
      <c r="AV58" s="421"/>
      <c r="AW58" s="421"/>
      <c r="AX58" s="421"/>
      <c r="AY58" s="421"/>
      <c r="AZ58" s="421"/>
      <c r="BA58" s="421"/>
      <c r="BB58" s="421"/>
      <c r="BC58" s="421"/>
      <c r="BD58" s="421"/>
      <c r="BE58" s="421"/>
      <c r="BF58" s="421"/>
      <c r="BG58" s="421"/>
      <c r="BH58" s="421"/>
      <c r="BI58" s="421"/>
      <c r="BJ58" s="421"/>
      <c r="BK58" s="421"/>
      <c r="BL58" s="421"/>
      <c r="BM58" s="421"/>
      <c r="BN58" s="421"/>
      <c r="BO58" s="421"/>
    </row>
    <row r="59" spans="1:67" s="419" customFormat="1">
      <c r="A59" s="408"/>
      <c r="B59" s="421"/>
      <c r="C59" s="421"/>
      <c r="D59" s="421"/>
      <c r="E59" s="421"/>
      <c r="F59" s="421"/>
      <c r="G59" s="421"/>
      <c r="H59" s="421"/>
      <c r="I59" s="421"/>
      <c r="J59" s="421"/>
      <c r="K59" s="421"/>
      <c r="L59" s="421"/>
      <c r="M59" s="421"/>
      <c r="N59" s="421"/>
      <c r="O59" s="421"/>
      <c r="P59" s="421"/>
      <c r="Q59" s="421"/>
      <c r="R59" s="421"/>
      <c r="S59" s="421"/>
      <c r="T59" s="421"/>
      <c r="U59" s="421"/>
      <c r="V59" s="421"/>
      <c r="W59" s="421"/>
      <c r="X59" s="421"/>
      <c r="Y59" s="421"/>
      <c r="Z59" s="421"/>
      <c r="AA59" s="421"/>
      <c r="AB59" s="421"/>
      <c r="AC59" s="421"/>
      <c r="AD59" s="421"/>
      <c r="AE59" s="421"/>
      <c r="AF59" s="421"/>
      <c r="AG59" s="421"/>
      <c r="AH59" s="421"/>
      <c r="AI59" s="421"/>
      <c r="AJ59" s="421"/>
      <c r="AK59" s="421"/>
      <c r="AL59" s="421"/>
      <c r="AM59" s="421"/>
      <c r="AN59" s="421"/>
      <c r="AO59" s="421"/>
      <c r="AP59" s="421"/>
      <c r="AQ59" s="421"/>
      <c r="AR59" s="421"/>
      <c r="AS59" s="421"/>
      <c r="AT59" s="421"/>
      <c r="AU59" s="421"/>
      <c r="AV59" s="421"/>
      <c r="AW59" s="421"/>
      <c r="AX59" s="421"/>
      <c r="AY59" s="421"/>
      <c r="AZ59" s="421"/>
      <c r="BA59" s="421"/>
      <c r="BB59" s="421"/>
      <c r="BC59" s="421"/>
      <c r="BD59" s="421"/>
      <c r="BE59" s="421"/>
      <c r="BF59" s="421"/>
      <c r="BG59" s="421"/>
      <c r="BH59" s="421"/>
      <c r="BI59" s="421"/>
      <c r="BJ59" s="421"/>
      <c r="BK59" s="421"/>
      <c r="BL59" s="421"/>
      <c r="BM59" s="421"/>
      <c r="BN59" s="421"/>
      <c r="BO59" s="421"/>
    </row>
    <row r="60" spans="1:67" s="419" customFormat="1">
      <c r="A60" s="408"/>
      <c r="B60" s="421"/>
      <c r="C60" s="421"/>
      <c r="D60" s="421"/>
      <c r="E60" s="421"/>
      <c r="F60" s="421"/>
      <c r="G60" s="421"/>
      <c r="H60" s="421"/>
      <c r="I60" s="421"/>
      <c r="J60" s="421"/>
      <c r="K60" s="421"/>
      <c r="L60" s="421"/>
      <c r="M60" s="421"/>
      <c r="N60" s="421"/>
      <c r="O60" s="421"/>
      <c r="P60" s="421"/>
      <c r="Q60" s="421"/>
      <c r="R60" s="421"/>
      <c r="S60" s="421"/>
      <c r="T60" s="421"/>
      <c r="U60" s="421"/>
      <c r="V60" s="421"/>
      <c r="W60" s="421"/>
      <c r="X60" s="421"/>
      <c r="Y60" s="421"/>
      <c r="Z60" s="421"/>
      <c r="AA60" s="421"/>
      <c r="AB60" s="421"/>
      <c r="AC60" s="421"/>
      <c r="AD60" s="421"/>
      <c r="AE60" s="421"/>
      <c r="AF60" s="421"/>
      <c r="AG60" s="421"/>
      <c r="AH60" s="421"/>
      <c r="AI60" s="421"/>
      <c r="AJ60" s="421"/>
      <c r="AK60" s="421"/>
      <c r="AL60" s="421"/>
      <c r="AM60" s="421"/>
      <c r="AN60" s="421"/>
      <c r="AO60" s="421"/>
      <c r="AP60" s="421"/>
      <c r="AQ60" s="421"/>
      <c r="AR60" s="421"/>
      <c r="AS60" s="421"/>
      <c r="AT60" s="421"/>
      <c r="AU60" s="421"/>
      <c r="AV60" s="421"/>
      <c r="AW60" s="421"/>
      <c r="AX60" s="421"/>
      <c r="AY60" s="421"/>
      <c r="AZ60" s="421"/>
      <c r="BA60" s="421"/>
      <c r="BB60" s="421"/>
      <c r="BC60" s="421"/>
      <c r="BD60" s="421"/>
      <c r="BE60" s="421"/>
      <c r="BF60" s="421"/>
      <c r="BG60" s="421"/>
      <c r="BH60" s="421"/>
      <c r="BI60" s="421"/>
      <c r="BJ60" s="421"/>
      <c r="BK60" s="421"/>
      <c r="BL60" s="421"/>
      <c r="BM60" s="421"/>
      <c r="BN60" s="421"/>
      <c r="BO60" s="421"/>
    </row>
    <row r="61" spans="1:67" s="419" customFormat="1">
      <c r="A61" s="408"/>
      <c r="B61" s="421"/>
      <c r="C61" s="421"/>
      <c r="D61" s="421"/>
      <c r="E61" s="421"/>
      <c r="F61" s="421"/>
      <c r="G61" s="421"/>
      <c r="H61" s="421"/>
      <c r="I61" s="421"/>
      <c r="J61" s="421"/>
      <c r="K61" s="421"/>
      <c r="L61" s="421"/>
      <c r="M61" s="421"/>
      <c r="N61" s="421"/>
      <c r="O61" s="421"/>
      <c r="P61" s="421"/>
      <c r="Q61" s="421"/>
      <c r="R61" s="421"/>
      <c r="S61" s="421"/>
      <c r="T61" s="421"/>
      <c r="U61" s="421"/>
      <c r="V61" s="421"/>
      <c r="W61" s="421"/>
      <c r="X61" s="421"/>
      <c r="Y61" s="421"/>
      <c r="Z61" s="421"/>
      <c r="AA61" s="421"/>
      <c r="AB61" s="421"/>
      <c r="AC61" s="421"/>
      <c r="AD61" s="421"/>
      <c r="AE61" s="421"/>
      <c r="AF61" s="421"/>
      <c r="AG61" s="421"/>
      <c r="AH61" s="421"/>
      <c r="AI61" s="421"/>
      <c r="AJ61" s="421"/>
      <c r="AK61" s="421"/>
      <c r="AL61" s="421"/>
      <c r="AM61" s="421"/>
      <c r="AN61" s="421"/>
      <c r="AO61" s="421"/>
      <c r="AP61" s="421"/>
      <c r="AQ61" s="421"/>
      <c r="AR61" s="421"/>
      <c r="AS61" s="421"/>
      <c r="AT61" s="421"/>
      <c r="AU61" s="421"/>
      <c r="AV61" s="421"/>
      <c r="AW61" s="421"/>
      <c r="AX61" s="421"/>
      <c r="AY61" s="421"/>
      <c r="AZ61" s="421"/>
      <c r="BA61" s="421"/>
      <c r="BB61" s="421"/>
      <c r="BC61" s="421"/>
      <c r="BD61" s="421"/>
      <c r="BE61" s="421"/>
      <c r="BF61" s="421"/>
      <c r="BG61" s="421"/>
      <c r="BH61" s="421"/>
      <c r="BI61" s="421"/>
      <c r="BJ61" s="421"/>
      <c r="BK61" s="421"/>
      <c r="BL61" s="421"/>
      <c r="BM61" s="421"/>
      <c r="BN61" s="421"/>
      <c r="BO61" s="421"/>
    </row>
    <row r="62" spans="1:67" s="419" customFormat="1">
      <c r="B62" s="421"/>
      <c r="C62" s="421"/>
      <c r="D62" s="421"/>
      <c r="E62" s="421"/>
      <c r="F62" s="421"/>
      <c r="G62" s="421"/>
      <c r="H62" s="421"/>
      <c r="I62" s="421"/>
      <c r="J62" s="421"/>
      <c r="K62" s="421"/>
      <c r="L62" s="421"/>
      <c r="M62" s="421"/>
      <c r="N62" s="421"/>
      <c r="O62" s="421"/>
      <c r="P62" s="421"/>
      <c r="Q62" s="421"/>
      <c r="R62" s="421"/>
      <c r="S62" s="421"/>
      <c r="T62" s="421"/>
      <c r="U62" s="421"/>
      <c r="V62" s="421"/>
      <c r="W62" s="421"/>
      <c r="X62" s="421"/>
      <c r="Y62" s="421"/>
      <c r="Z62" s="421"/>
      <c r="AA62" s="421"/>
      <c r="AB62" s="421"/>
      <c r="AC62" s="421"/>
      <c r="AD62" s="421"/>
      <c r="AE62" s="421"/>
      <c r="AF62" s="421"/>
      <c r="AG62" s="421"/>
      <c r="AH62" s="421"/>
      <c r="AI62" s="421"/>
      <c r="AJ62" s="421"/>
      <c r="AK62" s="421"/>
      <c r="AL62" s="421"/>
      <c r="AM62" s="421"/>
      <c r="AN62" s="421"/>
      <c r="AO62" s="421"/>
      <c r="AP62" s="421"/>
      <c r="AQ62" s="421"/>
      <c r="AR62" s="421"/>
      <c r="AS62" s="421"/>
      <c r="AT62" s="421"/>
      <c r="AU62" s="421"/>
      <c r="AV62" s="421"/>
      <c r="AW62" s="421"/>
      <c r="AX62" s="421"/>
      <c r="AY62" s="421"/>
      <c r="AZ62" s="421"/>
      <c r="BA62" s="421"/>
      <c r="BB62" s="421"/>
      <c r="BC62" s="421"/>
      <c r="BD62" s="421"/>
      <c r="BE62" s="421"/>
      <c r="BF62" s="421"/>
      <c r="BG62" s="421"/>
      <c r="BH62" s="421"/>
      <c r="BI62" s="421"/>
      <c r="BJ62" s="421"/>
      <c r="BK62" s="421"/>
      <c r="BL62" s="421"/>
      <c r="BM62" s="421"/>
      <c r="BN62" s="421"/>
      <c r="BO62" s="421"/>
    </row>
    <row r="63" spans="1:67" s="419" customFormat="1">
      <c r="B63" s="421"/>
      <c r="C63" s="421"/>
      <c r="D63" s="421"/>
      <c r="E63" s="421"/>
      <c r="F63" s="421"/>
      <c r="G63" s="421"/>
      <c r="H63" s="421"/>
      <c r="I63" s="421"/>
      <c r="J63" s="421"/>
      <c r="K63" s="421"/>
      <c r="L63" s="421"/>
      <c r="M63" s="421"/>
      <c r="N63" s="421"/>
      <c r="O63" s="421"/>
      <c r="P63" s="421"/>
      <c r="Q63" s="421"/>
      <c r="R63" s="421"/>
      <c r="S63" s="421"/>
      <c r="T63" s="421"/>
      <c r="U63" s="421"/>
      <c r="V63" s="421"/>
      <c r="W63" s="421"/>
      <c r="X63" s="421"/>
      <c r="Y63" s="421"/>
      <c r="Z63" s="421"/>
      <c r="AA63" s="421"/>
      <c r="AB63" s="421"/>
      <c r="AC63" s="421"/>
      <c r="AD63" s="421"/>
      <c r="AE63" s="421"/>
      <c r="AF63" s="421"/>
      <c r="AG63" s="421"/>
      <c r="AH63" s="421"/>
      <c r="AI63" s="421"/>
      <c r="AJ63" s="421"/>
      <c r="AK63" s="421"/>
      <c r="AL63" s="421"/>
      <c r="AM63" s="421"/>
      <c r="AN63" s="421"/>
      <c r="AO63" s="421"/>
      <c r="AP63" s="421"/>
      <c r="AQ63" s="421"/>
      <c r="AR63" s="421"/>
      <c r="AS63" s="421"/>
      <c r="AT63" s="421"/>
      <c r="AU63" s="421"/>
      <c r="AV63" s="421"/>
      <c r="AW63" s="421"/>
      <c r="AX63" s="421"/>
      <c r="AY63" s="421"/>
      <c r="AZ63" s="421"/>
      <c r="BA63" s="421"/>
      <c r="BB63" s="421"/>
      <c r="BC63" s="421"/>
      <c r="BD63" s="421"/>
      <c r="BE63" s="421"/>
      <c r="BF63" s="421"/>
      <c r="BG63" s="421"/>
      <c r="BH63" s="421"/>
      <c r="BI63" s="421"/>
      <c r="BJ63" s="421"/>
      <c r="BK63" s="421"/>
      <c r="BL63" s="421"/>
      <c r="BM63" s="421"/>
      <c r="BN63" s="421"/>
      <c r="BO63" s="421"/>
    </row>
    <row r="64" spans="1:67" s="403" customFormat="1">
      <c r="B64" s="426"/>
      <c r="C64" s="426"/>
      <c r="D64" s="426"/>
      <c r="E64" s="426"/>
      <c r="F64" s="426"/>
      <c r="G64" s="426"/>
      <c r="H64" s="426"/>
      <c r="I64" s="426"/>
      <c r="J64" s="426"/>
      <c r="K64" s="426"/>
      <c r="L64" s="426"/>
      <c r="M64" s="426"/>
      <c r="N64" s="426"/>
      <c r="O64" s="426"/>
      <c r="P64" s="426"/>
      <c r="Q64" s="426"/>
      <c r="R64" s="426"/>
      <c r="S64" s="426"/>
      <c r="T64" s="426"/>
      <c r="U64" s="426"/>
      <c r="V64" s="426"/>
      <c r="W64" s="426"/>
      <c r="X64" s="426"/>
      <c r="Y64" s="426"/>
      <c r="Z64" s="426"/>
      <c r="AA64" s="426"/>
      <c r="AB64" s="426"/>
      <c r="AC64" s="426"/>
      <c r="AD64" s="426"/>
      <c r="AE64" s="426"/>
      <c r="AF64" s="426"/>
      <c r="AG64" s="426"/>
      <c r="AH64" s="426"/>
      <c r="AI64" s="426"/>
      <c r="AJ64" s="426"/>
      <c r="AK64" s="426"/>
      <c r="AL64" s="426"/>
      <c r="AM64" s="426"/>
      <c r="AN64" s="426"/>
      <c r="AO64" s="426"/>
      <c r="AP64" s="426"/>
      <c r="AQ64" s="426"/>
      <c r="AR64" s="426"/>
      <c r="AS64" s="426"/>
      <c r="AT64" s="426"/>
      <c r="AU64" s="426"/>
      <c r="AV64" s="426"/>
      <c r="AW64" s="426"/>
      <c r="AX64" s="426"/>
      <c r="AY64" s="426"/>
      <c r="AZ64" s="426"/>
      <c r="BA64" s="426"/>
      <c r="BB64" s="426"/>
      <c r="BC64" s="426"/>
      <c r="BD64" s="426"/>
      <c r="BE64" s="426"/>
      <c r="BF64" s="426"/>
      <c r="BG64" s="426"/>
      <c r="BH64" s="426"/>
      <c r="BI64" s="426"/>
      <c r="BJ64" s="426"/>
      <c r="BK64" s="426"/>
      <c r="BL64" s="426"/>
      <c r="BM64" s="426"/>
      <c r="BN64" s="426"/>
      <c r="BO64" s="426"/>
    </row>
    <row r="65" spans="1:67" s="403" customFormat="1">
      <c r="B65" s="426"/>
      <c r="C65" s="426"/>
      <c r="D65" s="426"/>
      <c r="E65" s="426"/>
      <c r="F65" s="426"/>
      <c r="G65" s="426"/>
      <c r="H65" s="426"/>
      <c r="I65" s="426"/>
      <c r="J65" s="426"/>
      <c r="K65" s="426"/>
      <c r="L65" s="426"/>
      <c r="M65" s="426"/>
      <c r="N65" s="426"/>
      <c r="O65" s="426"/>
      <c r="P65" s="426"/>
      <c r="Q65" s="426"/>
      <c r="R65" s="426"/>
      <c r="S65" s="426"/>
      <c r="T65" s="426"/>
      <c r="U65" s="426"/>
      <c r="V65" s="426"/>
      <c r="W65" s="426"/>
      <c r="X65" s="426"/>
      <c r="Y65" s="426"/>
      <c r="Z65" s="426"/>
      <c r="AA65" s="426"/>
      <c r="AB65" s="426"/>
      <c r="AC65" s="426"/>
      <c r="AD65" s="426"/>
      <c r="AE65" s="426"/>
      <c r="AF65" s="426"/>
      <c r="AG65" s="426"/>
      <c r="AH65" s="426"/>
      <c r="AI65" s="426"/>
      <c r="AJ65" s="426"/>
      <c r="AK65" s="426"/>
      <c r="AL65" s="426"/>
      <c r="AM65" s="426"/>
      <c r="AN65" s="426"/>
      <c r="AO65" s="426"/>
      <c r="AP65" s="426"/>
      <c r="AQ65" s="426"/>
      <c r="AR65" s="426"/>
      <c r="AS65" s="426"/>
      <c r="AT65" s="426"/>
      <c r="AU65" s="426"/>
      <c r="AV65" s="426"/>
      <c r="AW65" s="426"/>
      <c r="AX65" s="426"/>
      <c r="AY65" s="426"/>
      <c r="AZ65" s="426"/>
      <c r="BA65" s="426"/>
      <c r="BB65" s="426"/>
      <c r="BC65" s="426"/>
      <c r="BD65" s="426"/>
      <c r="BE65" s="426"/>
      <c r="BF65" s="426"/>
      <c r="BG65" s="426"/>
      <c r="BH65" s="426"/>
      <c r="BI65" s="426"/>
      <c r="BJ65" s="426"/>
      <c r="BK65" s="426"/>
      <c r="BL65" s="426"/>
      <c r="BM65" s="426"/>
      <c r="BN65" s="426"/>
      <c r="BO65" s="426"/>
    </row>
    <row r="66" spans="1:67">
      <c r="A66" s="427"/>
      <c r="B66" s="428"/>
      <c r="C66" s="426"/>
      <c r="D66" s="426"/>
      <c r="E66" s="426"/>
      <c r="F66" s="429"/>
      <c r="G66" s="429"/>
      <c r="H66" s="429"/>
      <c r="I66" s="429"/>
      <c r="J66" s="429"/>
      <c r="K66" s="429"/>
      <c r="L66" s="429"/>
      <c r="M66" s="429"/>
      <c r="N66" s="429"/>
      <c r="O66" s="429"/>
      <c r="P66" s="429"/>
      <c r="Q66" s="429"/>
      <c r="R66" s="429"/>
      <c r="S66" s="429"/>
      <c r="T66" s="429"/>
      <c r="U66" s="429"/>
      <c r="V66" s="429"/>
      <c r="W66" s="429"/>
      <c r="X66" s="429"/>
      <c r="Y66" s="429"/>
      <c r="Z66" s="429"/>
      <c r="AA66" s="429"/>
      <c r="AB66" s="429"/>
      <c r="AC66" s="429"/>
      <c r="AD66" s="429"/>
      <c r="AE66" s="429"/>
      <c r="AF66" s="429"/>
      <c r="AG66" s="429"/>
      <c r="AH66" s="429"/>
      <c r="AI66" s="429"/>
      <c r="AJ66" s="429"/>
      <c r="AK66" s="429"/>
      <c r="AL66" s="429"/>
      <c r="AM66" s="429"/>
      <c r="AN66" s="429"/>
      <c r="AO66" s="429"/>
      <c r="AP66" s="429"/>
      <c r="AQ66" s="429"/>
      <c r="AR66" s="429"/>
      <c r="AS66" s="429"/>
      <c r="AT66" s="429"/>
      <c r="AU66" s="429"/>
      <c r="AV66" s="429"/>
      <c r="AW66" s="429"/>
      <c r="AX66" s="429"/>
      <c r="AY66" s="429"/>
      <c r="AZ66" s="429"/>
      <c r="BA66" s="429"/>
      <c r="BB66" s="429"/>
      <c r="BC66" s="429"/>
      <c r="BD66" s="429"/>
      <c r="BE66" s="429"/>
      <c r="BF66" s="429"/>
      <c r="BG66" s="429"/>
      <c r="BH66" s="429"/>
      <c r="BI66" s="429"/>
      <c r="BJ66" s="429"/>
      <c r="BK66" s="429"/>
      <c r="BL66" s="429"/>
      <c r="BM66" s="429"/>
      <c r="BN66" s="429"/>
      <c r="BO66" s="429"/>
    </row>
    <row r="67" spans="1:67" ht="22.5" customHeight="1"/>
    <row r="68" spans="1:67" ht="19.5" customHeight="1">
      <c r="A68" s="431"/>
    </row>
  </sheetData>
  <customSheetViews>
    <customSheetView guid="{1D55C7AE-7141-49C4-A30F-6C6392B50DCD}" showPageBreaks="1" showGridLines="0" printArea="1">
      <selection activeCell="B10" sqref="B10"/>
      <pageMargins left="0.75" right="0.5" top="1" bottom="0.5" header="0.5" footer="0.5"/>
      <printOptions horizontalCentered="1"/>
      <pageSetup scale="77" orientation="portrait" r:id="rId1"/>
      <headerFooter alignWithMargins="0"/>
    </customSheetView>
    <customSheetView guid="{A7E55F00-34B3-44FD-BF1E-03333C319021}" showGridLines="0">
      <selection activeCell="B10" sqref="B10"/>
      <pageMargins left="0.75" right="0.5" top="1" bottom="0.5" header="0.5" footer="0.5"/>
      <printOptions horizontalCentered="1"/>
      <pageSetup scale="77" orientation="portrait" r:id="rId2"/>
      <headerFooter alignWithMargins="0"/>
    </customSheetView>
  </customSheetViews>
  <mergeCells count="4">
    <mergeCell ref="A11:G11"/>
    <mergeCell ref="A13:G13"/>
    <mergeCell ref="A14:G14"/>
    <mergeCell ref="A15:G15"/>
  </mergeCells>
  <printOptions horizontalCentered="1"/>
  <pageMargins left="1" right="0.5" top="0.75" bottom="0.5" header="0.5" footer="0.5"/>
  <pageSetup scale="77" orientation="portrait" r:id="rId3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B50"/>
  <sheetViews>
    <sheetView showGridLines="0" view="pageBreakPreview" zoomScaleNormal="100" zoomScaleSheetLayoutView="100" workbookViewId="0">
      <selection activeCell="B28" sqref="B28:B40"/>
    </sheetView>
  </sheetViews>
  <sheetFormatPr defaultRowHeight="12.75"/>
  <cols>
    <col min="1" max="1" width="60.28515625" customWidth="1"/>
    <col min="2" max="2" width="30.7109375" customWidth="1"/>
  </cols>
  <sheetData>
    <row r="1" spans="1:2" ht="89.25">
      <c r="A1" s="519"/>
      <c r="B1" s="496" t="s">
        <v>1110</v>
      </c>
    </row>
    <row r="50" spans="1:1">
      <c r="A50" s="520"/>
    </row>
  </sheetData>
  <printOptions horizontalCentered="1"/>
  <pageMargins left="1" right="0.5" top="0.5" bottom="0.75" header="0" footer="0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66FF"/>
  </sheetPr>
  <dimension ref="A1:P133"/>
  <sheetViews>
    <sheetView showGridLines="0" topLeftCell="A124" zoomScaleNormal="100" zoomScaleSheetLayoutView="90" zoomScalePageLayoutView="60" workbookViewId="0">
      <selection activeCell="B144" sqref="B144"/>
    </sheetView>
  </sheetViews>
  <sheetFormatPr defaultColWidth="9.140625" defaultRowHeight="12.75" outlineLevelRow="1" outlineLevelCol="1"/>
  <cols>
    <col min="1" max="1" width="28.5703125" style="442" customWidth="1"/>
    <col min="2" max="14" width="9.42578125" style="440" customWidth="1"/>
    <col min="15" max="15" width="12.28515625" style="440" hidden="1" customWidth="1" outlineLevel="1"/>
    <col min="16" max="16" width="16.7109375" style="438" customWidth="1" collapsed="1"/>
    <col min="17" max="16384" width="9.140625" style="438"/>
  </cols>
  <sheetData>
    <row r="1" spans="1:16" s="436" customFormat="1" ht="12.75" customHeight="1">
      <c r="A1" s="432"/>
      <c r="B1" s="433" t="s">
        <v>590</v>
      </c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5" t="s">
        <v>591</v>
      </c>
      <c r="O1" s="435" t="s">
        <v>592</v>
      </c>
    </row>
    <row r="2" spans="1:16" ht="12.75" customHeight="1">
      <c r="A2" s="437"/>
      <c r="B2" s="435" t="s">
        <v>593</v>
      </c>
      <c r="C2" s="435" t="s">
        <v>594</v>
      </c>
      <c r="D2" s="435" t="s">
        <v>595</v>
      </c>
      <c r="E2" s="435" t="s">
        <v>596</v>
      </c>
      <c r="F2" s="435" t="s">
        <v>597</v>
      </c>
      <c r="G2" s="435" t="s">
        <v>598</v>
      </c>
      <c r="H2" s="435" t="s">
        <v>599</v>
      </c>
      <c r="I2" s="435" t="s">
        <v>600</v>
      </c>
      <c r="J2" s="435" t="s">
        <v>601</v>
      </c>
      <c r="K2" s="435" t="s">
        <v>602</v>
      </c>
      <c r="L2" s="435" t="s">
        <v>603</v>
      </c>
      <c r="M2" s="435" t="s">
        <v>604</v>
      </c>
      <c r="N2" s="435" t="s">
        <v>593</v>
      </c>
      <c r="O2" s="435" t="s">
        <v>605</v>
      </c>
    </row>
    <row r="3" spans="1:16" ht="12.75" customHeight="1" outlineLevel="1">
      <c r="A3" s="439" t="s">
        <v>606</v>
      </c>
    </row>
    <row r="4" spans="1:16" ht="12.75" customHeight="1" outlineLevel="1">
      <c r="A4" s="441" t="s">
        <v>607</v>
      </c>
    </row>
    <row r="5" spans="1:16" ht="12.75" customHeight="1" outlineLevel="1">
      <c r="A5" s="442" t="s">
        <v>608</v>
      </c>
      <c r="B5" s="443">
        <v>4689271</v>
      </c>
      <c r="C5" s="443">
        <v>4725430</v>
      </c>
      <c r="D5" s="443">
        <v>4762846</v>
      </c>
      <c r="E5" s="443">
        <v>4805250</v>
      </c>
      <c r="F5" s="443">
        <v>4844262</v>
      </c>
      <c r="G5" s="443">
        <v>4876026</v>
      </c>
      <c r="H5" s="443">
        <v>4908734</v>
      </c>
      <c r="I5" s="443">
        <v>4940789</v>
      </c>
      <c r="J5" s="443">
        <v>4972708</v>
      </c>
      <c r="K5" s="443">
        <v>5010318</v>
      </c>
      <c r="L5" s="443">
        <v>5054074</v>
      </c>
      <c r="M5" s="443">
        <v>5101166</v>
      </c>
      <c r="N5" s="443">
        <v>5145368</v>
      </c>
      <c r="O5" s="443">
        <v>4910480</v>
      </c>
      <c r="P5" s="444"/>
    </row>
    <row r="6" spans="1:16" ht="12.75" customHeight="1" outlineLevel="1">
      <c r="A6" s="442" t="s">
        <v>609</v>
      </c>
      <c r="B6" s="445">
        <v>1485261</v>
      </c>
      <c r="C6" s="445">
        <v>1495382</v>
      </c>
      <c r="D6" s="445">
        <v>1503891</v>
      </c>
      <c r="E6" s="445">
        <v>1514150</v>
      </c>
      <c r="F6" s="445">
        <v>1525321</v>
      </c>
      <c r="G6" s="445">
        <v>1537277</v>
      </c>
      <c r="H6" s="445">
        <v>1549055</v>
      </c>
      <c r="I6" s="445">
        <v>1560514</v>
      </c>
      <c r="J6" s="445">
        <v>1572245</v>
      </c>
      <c r="K6" s="445">
        <v>1583764</v>
      </c>
      <c r="L6" s="445">
        <v>1595333</v>
      </c>
      <c r="M6" s="445">
        <v>1606459</v>
      </c>
      <c r="N6" s="445">
        <v>1615470</v>
      </c>
      <c r="O6" s="445">
        <v>1549548</v>
      </c>
      <c r="P6" s="444"/>
    </row>
    <row r="7" spans="1:16" ht="12.75" customHeight="1" outlineLevel="1">
      <c r="A7" s="439" t="s">
        <v>610</v>
      </c>
      <c r="B7" s="446">
        <v>3204010</v>
      </c>
      <c r="C7" s="446">
        <v>3230048</v>
      </c>
      <c r="D7" s="446">
        <v>3258955</v>
      </c>
      <c r="E7" s="446">
        <v>3291100</v>
      </c>
      <c r="F7" s="446">
        <v>3318941</v>
      </c>
      <c r="G7" s="446">
        <v>3338749</v>
      </c>
      <c r="H7" s="446">
        <v>3359679</v>
      </c>
      <c r="I7" s="446">
        <v>3380275</v>
      </c>
      <c r="J7" s="446">
        <v>3400463</v>
      </c>
      <c r="K7" s="446">
        <v>3426554</v>
      </c>
      <c r="L7" s="446">
        <v>3458741</v>
      </c>
      <c r="M7" s="446">
        <v>3494707</v>
      </c>
      <c r="N7" s="446">
        <v>3529898</v>
      </c>
      <c r="O7" s="446">
        <v>3360932</v>
      </c>
      <c r="P7" s="444"/>
    </row>
    <row r="8" spans="1:16" ht="12.75" customHeight="1" outlineLevel="1">
      <c r="B8" s="443"/>
      <c r="C8" s="443"/>
      <c r="D8" s="443"/>
      <c r="E8" s="443"/>
      <c r="F8" s="443"/>
      <c r="G8" s="443"/>
      <c r="H8" s="443"/>
      <c r="I8" s="443"/>
      <c r="J8" s="443"/>
      <c r="K8" s="443"/>
      <c r="L8" s="443"/>
      <c r="M8" s="443"/>
      <c r="N8" s="443"/>
      <c r="O8" s="443"/>
      <c r="P8" s="444"/>
    </row>
    <row r="9" spans="1:16" ht="12.75" customHeight="1" outlineLevel="1">
      <c r="A9" s="447" t="s">
        <v>611</v>
      </c>
      <c r="B9" s="443"/>
      <c r="C9" s="443"/>
      <c r="D9" s="443"/>
      <c r="E9" s="443"/>
      <c r="F9" s="443"/>
      <c r="G9" s="443"/>
      <c r="H9" s="443"/>
      <c r="I9" s="443"/>
      <c r="J9" s="443"/>
      <c r="K9" s="443"/>
      <c r="L9" s="443"/>
      <c r="M9" s="443"/>
      <c r="N9" s="443"/>
      <c r="O9" s="443"/>
      <c r="P9" s="444"/>
    </row>
    <row r="10" spans="1:16" ht="12.75" customHeight="1" outlineLevel="1">
      <c r="A10" s="442" t="s">
        <v>612</v>
      </c>
      <c r="B10" s="443">
        <v>101452</v>
      </c>
      <c r="C10" s="443">
        <v>102543</v>
      </c>
      <c r="D10" s="443">
        <v>101786</v>
      </c>
      <c r="E10" s="443">
        <v>101029</v>
      </c>
      <c r="F10" s="443">
        <v>100278</v>
      </c>
      <c r="G10" s="443">
        <v>99528</v>
      </c>
      <c r="H10" s="443">
        <v>98777</v>
      </c>
      <c r="I10" s="443">
        <v>98034</v>
      </c>
      <c r="J10" s="443">
        <v>97292</v>
      </c>
      <c r="K10" s="443">
        <v>96549</v>
      </c>
      <c r="L10" s="443">
        <v>95813</v>
      </c>
      <c r="M10" s="443">
        <v>95077</v>
      </c>
      <c r="N10" s="443">
        <v>94341</v>
      </c>
      <c r="O10" s="443">
        <v>98654</v>
      </c>
      <c r="P10" s="444"/>
    </row>
    <row r="11" spans="1:16" ht="12.75" customHeight="1" outlineLevel="1">
      <c r="A11" s="442" t="s">
        <v>613</v>
      </c>
      <c r="B11" s="443">
        <v>13055</v>
      </c>
      <c r="C11" s="443">
        <v>13051</v>
      </c>
      <c r="D11" s="443">
        <v>13047</v>
      </c>
      <c r="E11" s="443">
        <v>13043</v>
      </c>
      <c r="F11" s="443">
        <v>13038</v>
      </c>
      <c r="G11" s="443">
        <v>13034</v>
      </c>
      <c r="H11" s="443">
        <v>13030</v>
      </c>
      <c r="I11" s="443">
        <v>13025</v>
      </c>
      <c r="J11" s="443">
        <v>13021</v>
      </c>
      <c r="K11" s="443">
        <v>13016</v>
      </c>
      <c r="L11" s="443">
        <v>13011</v>
      </c>
      <c r="M11" s="443">
        <v>13007</v>
      </c>
      <c r="N11" s="443">
        <v>13002</v>
      </c>
      <c r="O11" s="443">
        <v>13029</v>
      </c>
      <c r="P11" s="444"/>
    </row>
    <row r="12" spans="1:16" ht="12.75" customHeight="1" outlineLevel="1">
      <c r="A12" s="442" t="s">
        <v>611</v>
      </c>
      <c r="B12" s="445">
        <v>2588</v>
      </c>
      <c r="C12" s="445">
        <v>2589</v>
      </c>
      <c r="D12" s="445">
        <v>2590</v>
      </c>
      <c r="E12" s="445">
        <v>2592</v>
      </c>
      <c r="F12" s="445">
        <v>2593</v>
      </c>
      <c r="G12" s="445">
        <v>2595</v>
      </c>
      <c r="H12" s="445">
        <v>2597</v>
      </c>
      <c r="I12" s="445">
        <v>2598</v>
      </c>
      <c r="J12" s="445">
        <v>2600</v>
      </c>
      <c r="K12" s="445">
        <v>2603</v>
      </c>
      <c r="L12" s="445">
        <v>2606</v>
      </c>
      <c r="M12" s="445">
        <v>2609</v>
      </c>
      <c r="N12" s="445">
        <v>2612</v>
      </c>
      <c r="O12" s="445">
        <v>2598</v>
      </c>
      <c r="P12" s="444"/>
    </row>
    <row r="13" spans="1:16" ht="12.75" customHeight="1" outlineLevel="1">
      <c r="A13" s="439" t="s">
        <v>614</v>
      </c>
      <c r="B13" s="446">
        <v>117095</v>
      </c>
      <c r="C13" s="446">
        <v>118183</v>
      </c>
      <c r="D13" s="446">
        <v>117423</v>
      </c>
      <c r="E13" s="446">
        <v>116664</v>
      </c>
      <c r="F13" s="446">
        <v>115909</v>
      </c>
      <c r="G13" s="446">
        <v>115157</v>
      </c>
      <c r="H13" s="446">
        <v>114404</v>
      </c>
      <c r="I13" s="446">
        <v>113657</v>
      </c>
      <c r="J13" s="446">
        <v>112913</v>
      </c>
      <c r="K13" s="446">
        <v>112168</v>
      </c>
      <c r="L13" s="446">
        <v>111430</v>
      </c>
      <c r="M13" s="446">
        <v>110693</v>
      </c>
      <c r="N13" s="446">
        <v>109955</v>
      </c>
      <c r="O13" s="446">
        <v>114281</v>
      </c>
      <c r="P13" s="444"/>
    </row>
    <row r="14" spans="1:16" ht="12.75" customHeight="1" outlineLevel="1">
      <c r="A14" s="439"/>
      <c r="B14" s="446"/>
      <c r="C14" s="446"/>
      <c r="D14" s="446"/>
      <c r="E14" s="446"/>
      <c r="F14" s="446"/>
      <c r="G14" s="446"/>
      <c r="H14" s="446"/>
      <c r="I14" s="446"/>
      <c r="J14" s="446"/>
      <c r="K14" s="446"/>
      <c r="L14" s="446"/>
      <c r="M14" s="446"/>
      <c r="N14" s="446"/>
      <c r="O14" s="446"/>
      <c r="P14" s="444"/>
    </row>
    <row r="15" spans="1:16" ht="12.75" customHeight="1" outlineLevel="1">
      <c r="A15" s="447" t="s">
        <v>615</v>
      </c>
      <c r="B15" s="443"/>
      <c r="C15" s="443"/>
      <c r="D15" s="443"/>
      <c r="E15" s="443"/>
      <c r="F15" s="443"/>
      <c r="G15" s="443"/>
      <c r="H15" s="443"/>
      <c r="I15" s="443"/>
      <c r="J15" s="443"/>
      <c r="K15" s="443"/>
      <c r="L15" s="443"/>
      <c r="M15" s="443"/>
      <c r="N15" s="443"/>
      <c r="O15" s="443"/>
      <c r="P15" s="444"/>
    </row>
    <row r="16" spans="1:16" ht="12.75" customHeight="1" outlineLevel="1">
      <c r="A16" s="442" t="s">
        <v>616</v>
      </c>
      <c r="B16" s="443">
        <v>6011</v>
      </c>
      <c r="C16" s="443">
        <v>6011</v>
      </c>
      <c r="D16" s="443">
        <v>6011</v>
      </c>
      <c r="E16" s="443">
        <v>6011</v>
      </c>
      <c r="F16" s="443">
        <v>6011</v>
      </c>
      <c r="G16" s="443">
        <v>6011</v>
      </c>
      <c r="H16" s="443">
        <v>6011</v>
      </c>
      <c r="I16" s="443">
        <v>6011</v>
      </c>
      <c r="J16" s="443">
        <v>6011</v>
      </c>
      <c r="K16" s="443">
        <v>6011</v>
      </c>
      <c r="L16" s="443">
        <v>6011</v>
      </c>
      <c r="M16" s="443">
        <v>6011</v>
      </c>
      <c r="N16" s="443">
        <v>6011</v>
      </c>
      <c r="O16" s="443">
        <v>6011</v>
      </c>
      <c r="P16" s="444"/>
    </row>
    <row r="17" spans="1:16" ht="12.75" customHeight="1" outlineLevel="1">
      <c r="A17" s="442" t="s">
        <v>617</v>
      </c>
      <c r="B17" s="443">
        <v>18</v>
      </c>
      <c r="C17" s="443">
        <v>18</v>
      </c>
      <c r="D17" s="443">
        <v>18</v>
      </c>
      <c r="E17" s="443">
        <v>18</v>
      </c>
      <c r="F17" s="443">
        <v>18</v>
      </c>
      <c r="G17" s="443">
        <v>18</v>
      </c>
      <c r="H17" s="443">
        <v>18</v>
      </c>
      <c r="I17" s="443">
        <v>18</v>
      </c>
      <c r="J17" s="443">
        <v>18</v>
      </c>
      <c r="K17" s="443">
        <v>18</v>
      </c>
      <c r="L17" s="443">
        <v>18</v>
      </c>
      <c r="M17" s="443">
        <v>18</v>
      </c>
      <c r="N17" s="443">
        <v>18</v>
      </c>
      <c r="O17" s="443">
        <v>18</v>
      </c>
      <c r="P17" s="444"/>
    </row>
    <row r="18" spans="1:16" ht="12.75" customHeight="1" outlineLevel="1">
      <c r="A18" s="442" t="s">
        <v>618</v>
      </c>
      <c r="B18" s="443">
        <v>378</v>
      </c>
      <c r="C18" s="443">
        <v>378</v>
      </c>
      <c r="D18" s="443">
        <v>379</v>
      </c>
      <c r="E18" s="443">
        <v>379</v>
      </c>
      <c r="F18" s="443">
        <v>378</v>
      </c>
      <c r="G18" s="443">
        <v>378</v>
      </c>
      <c r="H18" s="443">
        <v>378</v>
      </c>
      <c r="I18" s="443">
        <v>379</v>
      </c>
      <c r="J18" s="443">
        <v>378</v>
      </c>
      <c r="K18" s="443">
        <v>378</v>
      </c>
      <c r="L18" s="443">
        <v>379</v>
      </c>
      <c r="M18" s="443">
        <v>379</v>
      </c>
      <c r="N18" s="443">
        <v>379</v>
      </c>
      <c r="O18" s="443">
        <v>378</v>
      </c>
      <c r="P18" s="444"/>
    </row>
    <row r="19" spans="1:16" ht="12.75" customHeight="1" outlineLevel="1">
      <c r="A19" s="442" t="s">
        <v>619</v>
      </c>
      <c r="B19" s="443">
        <v>0</v>
      </c>
      <c r="C19" s="443">
        <v>0</v>
      </c>
      <c r="D19" s="443">
        <v>0</v>
      </c>
      <c r="E19" s="443">
        <v>0</v>
      </c>
      <c r="F19" s="443">
        <v>0</v>
      </c>
      <c r="G19" s="443">
        <v>0</v>
      </c>
      <c r="H19" s="443">
        <v>0</v>
      </c>
      <c r="I19" s="443">
        <v>0</v>
      </c>
      <c r="J19" s="443">
        <v>0</v>
      </c>
      <c r="K19" s="443">
        <v>0</v>
      </c>
      <c r="L19" s="443">
        <v>0</v>
      </c>
      <c r="M19" s="443">
        <v>0</v>
      </c>
      <c r="N19" s="443">
        <v>0</v>
      </c>
      <c r="O19" s="443">
        <v>0</v>
      </c>
      <c r="P19" s="444"/>
    </row>
    <row r="20" spans="1:16" ht="12.75" customHeight="1" outlineLevel="1">
      <c r="A20" s="439" t="s">
        <v>620</v>
      </c>
      <c r="B20" s="443"/>
      <c r="C20" s="443"/>
      <c r="D20" s="443"/>
      <c r="E20" s="443"/>
      <c r="F20" s="443"/>
      <c r="G20" s="443"/>
      <c r="H20" s="443"/>
      <c r="I20" s="443"/>
      <c r="J20" s="443"/>
      <c r="K20" s="443"/>
      <c r="L20" s="443"/>
      <c r="M20" s="443"/>
      <c r="N20" s="443"/>
      <c r="O20" s="443"/>
      <c r="P20" s="444"/>
    </row>
    <row r="21" spans="1:16" ht="12.75" customHeight="1" outlineLevel="1">
      <c r="A21" s="442" t="s">
        <v>621</v>
      </c>
      <c r="B21" s="443">
        <v>68099</v>
      </c>
      <c r="C21" s="443">
        <v>76272</v>
      </c>
      <c r="D21" s="443">
        <v>75591</v>
      </c>
      <c r="E21" s="443">
        <v>62318</v>
      </c>
      <c r="F21" s="443">
        <v>62731</v>
      </c>
      <c r="G21" s="443">
        <v>63521</v>
      </c>
      <c r="H21" s="443">
        <v>79831</v>
      </c>
      <c r="I21" s="443">
        <v>90322</v>
      </c>
      <c r="J21" s="443">
        <v>88194</v>
      </c>
      <c r="K21" s="443">
        <v>97255</v>
      </c>
      <c r="L21" s="443">
        <v>83301</v>
      </c>
      <c r="M21" s="443">
        <v>68472</v>
      </c>
      <c r="N21" s="443">
        <v>72615</v>
      </c>
      <c r="O21" s="443">
        <v>76043</v>
      </c>
      <c r="P21" s="444"/>
    </row>
    <row r="22" spans="1:16" ht="12.75" customHeight="1" outlineLevel="1">
      <c r="A22" s="442" t="s">
        <v>622</v>
      </c>
      <c r="B22" s="443">
        <v>54079</v>
      </c>
      <c r="C22" s="443">
        <v>52567</v>
      </c>
      <c r="D22" s="443">
        <v>43950</v>
      </c>
      <c r="E22" s="443">
        <v>44696</v>
      </c>
      <c r="F22" s="443">
        <v>44641</v>
      </c>
      <c r="G22" s="443">
        <v>59262</v>
      </c>
      <c r="H22" s="443">
        <v>64950</v>
      </c>
      <c r="I22" s="443">
        <v>67807</v>
      </c>
      <c r="J22" s="443">
        <v>68224</v>
      </c>
      <c r="K22" s="443">
        <v>58458</v>
      </c>
      <c r="L22" s="443">
        <v>47235</v>
      </c>
      <c r="M22" s="443">
        <v>49618</v>
      </c>
      <c r="N22" s="443">
        <v>54870</v>
      </c>
      <c r="O22" s="443">
        <v>54643</v>
      </c>
      <c r="P22" s="444"/>
    </row>
    <row r="23" spans="1:16" ht="12.75" customHeight="1" outlineLevel="1">
      <c r="A23" s="442" t="s">
        <v>623</v>
      </c>
      <c r="B23" s="443">
        <v>11859</v>
      </c>
      <c r="C23" s="443">
        <v>13148</v>
      </c>
      <c r="D23" s="443">
        <v>13003</v>
      </c>
      <c r="E23" s="443">
        <v>12857</v>
      </c>
      <c r="F23" s="443">
        <v>12712</v>
      </c>
      <c r="G23" s="443">
        <v>12567</v>
      </c>
      <c r="H23" s="443">
        <v>12422</v>
      </c>
      <c r="I23" s="443">
        <v>12588</v>
      </c>
      <c r="J23" s="443">
        <v>12442</v>
      </c>
      <c r="K23" s="443">
        <v>12296</v>
      </c>
      <c r="L23" s="443">
        <v>12151</v>
      </c>
      <c r="M23" s="443">
        <v>12005</v>
      </c>
      <c r="N23" s="443">
        <v>11859</v>
      </c>
      <c r="O23" s="448">
        <v>12456</v>
      </c>
      <c r="P23" s="444"/>
    </row>
    <row r="24" spans="1:16" ht="12.75" customHeight="1" outlineLevel="1">
      <c r="A24" s="442" t="s">
        <v>624</v>
      </c>
      <c r="B24" s="443">
        <v>1799</v>
      </c>
      <c r="C24" s="443">
        <v>2242</v>
      </c>
      <c r="D24" s="443">
        <v>2220</v>
      </c>
      <c r="E24" s="443">
        <v>1708</v>
      </c>
      <c r="F24" s="443">
        <v>1510</v>
      </c>
      <c r="G24" s="443">
        <v>1440</v>
      </c>
      <c r="H24" s="443">
        <v>1426</v>
      </c>
      <c r="I24" s="443">
        <v>1593</v>
      </c>
      <c r="J24" s="443">
        <v>1588</v>
      </c>
      <c r="K24" s="443">
        <v>1933</v>
      </c>
      <c r="L24" s="443">
        <v>1768</v>
      </c>
      <c r="M24" s="443">
        <v>1478</v>
      </c>
      <c r="N24" s="443">
        <v>1910</v>
      </c>
      <c r="O24" s="443">
        <v>1740</v>
      </c>
      <c r="P24" s="444"/>
    </row>
    <row r="25" spans="1:16" ht="12.75" customHeight="1" outlineLevel="1">
      <c r="A25" s="442" t="s">
        <v>625</v>
      </c>
      <c r="B25" s="443">
        <v>15684</v>
      </c>
      <c r="C25" s="443">
        <v>14742</v>
      </c>
      <c r="D25" s="443">
        <v>13006</v>
      </c>
      <c r="E25" s="443">
        <v>11306</v>
      </c>
      <c r="F25" s="443">
        <v>10640</v>
      </c>
      <c r="G25" s="443">
        <v>8542</v>
      </c>
      <c r="H25" s="443">
        <v>12263</v>
      </c>
      <c r="I25" s="443">
        <v>17544</v>
      </c>
      <c r="J25" s="443">
        <v>20586</v>
      </c>
      <c r="K25" s="443">
        <v>16009</v>
      </c>
      <c r="L25" s="443">
        <v>10299</v>
      </c>
      <c r="M25" s="443">
        <v>12289</v>
      </c>
      <c r="N25" s="443">
        <v>10946</v>
      </c>
      <c r="O25" s="443">
        <v>13374</v>
      </c>
      <c r="P25" s="444"/>
    </row>
    <row r="26" spans="1:16" ht="12.75" customHeight="1" outlineLevel="1">
      <c r="A26" s="442" t="s">
        <v>626</v>
      </c>
      <c r="B26" s="443">
        <v>9</v>
      </c>
      <c r="C26" s="443">
        <v>15</v>
      </c>
      <c r="D26" s="443">
        <v>16</v>
      </c>
      <c r="E26" s="443">
        <v>16</v>
      </c>
      <c r="F26" s="443">
        <v>23</v>
      </c>
      <c r="G26" s="443">
        <v>23</v>
      </c>
      <c r="H26" s="443">
        <v>23</v>
      </c>
      <c r="I26" s="443">
        <v>30</v>
      </c>
      <c r="J26" s="443">
        <v>31</v>
      </c>
      <c r="K26" s="443">
        <v>31</v>
      </c>
      <c r="L26" s="443">
        <v>37</v>
      </c>
      <c r="M26" s="443">
        <v>37</v>
      </c>
      <c r="N26" s="443">
        <v>37</v>
      </c>
      <c r="O26" s="443">
        <v>25</v>
      </c>
      <c r="P26" s="761" t="s">
        <v>1125</v>
      </c>
    </row>
    <row r="27" spans="1:16" ht="12.75" customHeight="1" outlineLevel="1">
      <c r="A27" s="439" t="s">
        <v>627</v>
      </c>
      <c r="B27" s="443"/>
      <c r="C27" s="443"/>
      <c r="D27" s="443"/>
      <c r="E27" s="443"/>
      <c r="F27" s="443"/>
      <c r="G27" s="443"/>
      <c r="H27" s="443"/>
      <c r="I27" s="443"/>
      <c r="J27" s="443"/>
      <c r="K27" s="443"/>
      <c r="L27" s="443"/>
      <c r="M27" s="443"/>
      <c r="N27" s="443"/>
      <c r="O27" s="443"/>
      <c r="P27" s="762"/>
    </row>
    <row r="28" spans="1:16" ht="12.75" customHeight="1" outlineLevel="1">
      <c r="A28" s="442" t="s">
        <v>628</v>
      </c>
      <c r="B28" s="443">
        <v>110709</v>
      </c>
      <c r="C28" s="443">
        <v>105275</v>
      </c>
      <c r="D28" s="443">
        <v>104992</v>
      </c>
      <c r="E28" s="443">
        <v>103413</v>
      </c>
      <c r="F28" s="443">
        <v>101588</v>
      </c>
      <c r="G28" s="443">
        <v>100584</v>
      </c>
      <c r="H28" s="443">
        <v>95837</v>
      </c>
      <c r="I28" s="443">
        <v>88022</v>
      </c>
      <c r="J28" s="443">
        <v>81593</v>
      </c>
      <c r="K28" s="443">
        <v>76908</v>
      </c>
      <c r="L28" s="443">
        <v>73083</v>
      </c>
      <c r="M28" s="443">
        <v>74747</v>
      </c>
      <c r="N28" s="443">
        <v>77277</v>
      </c>
      <c r="O28" s="443">
        <v>91848</v>
      </c>
      <c r="P28" s="762"/>
    </row>
    <row r="29" spans="1:16" ht="12.75" customHeight="1" outlineLevel="1">
      <c r="A29" s="442" t="s">
        <v>629</v>
      </c>
      <c r="B29" s="443">
        <v>12770</v>
      </c>
      <c r="C29" s="443">
        <v>10562</v>
      </c>
      <c r="D29" s="443">
        <v>12855</v>
      </c>
      <c r="E29" s="443">
        <v>12579</v>
      </c>
      <c r="F29" s="443">
        <v>12855</v>
      </c>
      <c r="G29" s="443">
        <v>11020</v>
      </c>
      <c r="H29" s="443">
        <v>11020</v>
      </c>
      <c r="I29" s="443">
        <v>10561</v>
      </c>
      <c r="J29" s="443">
        <v>10562</v>
      </c>
      <c r="K29" s="443">
        <v>11020</v>
      </c>
      <c r="L29" s="443">
        <v>11020</v>
      </c>
      <c r="M29" s="443">
        <v>10562</v>
      </c>
      <c r="N29" s="443">
        <v>10562</v>
      </c>
      <c r="O29" s="443">
        <v>11381</v>
      </c>
      <c r="P29" s="762"/>
    </row>
    <row r="30" spans="1:16" ht="12.75" customHeight="1" outlineLevel="1">
      <c r="A30" s="442" t="s">
        <v>630</v>
      </c>
      <c r="B30" s="443">
        <v>60820</v>
      </c>
      <c r="C30" s="443">
        <v>60653</v>
      </c>
      <c r="D30" s="443">
        <v>60506</v>
      </c>
      <c r="E30" s="443">
        <v>60345</v>
      </c>
      <c r="F30" s="443">
        <v>60179</v>
      </c>
      <c r="G30" s="443">
        <v>60007</v>
      </c>
      <c r="H30" s="443">
        <v>60262</v>
      </c>
      <c r="I30" s="443">
        <v>60805</v>
      </c>
      <c r="J30" s="443">
        <v>60610</v>
      </c>
      <c r="K30" s="443">
        <v>60418</v>
      </c>
      <c r="L30" s="443">
        <v>60240</v>
      </c>
      <c r="M30" s="443">
        <v>60084</v>
      </c>
      <c r="N30" s="443">
        <v>59954</v>
      </c>
      <c r="O30" s="443">
        <v>60376</v>
      </c>
      <c r="P30" s="762"/>
    </row>
    <row r="31" spans="1:16" ht="12.75" customHeight="1" outlineLevel="1">
      <c r="A31" s="442" t="s">
        <v>631</v>
      </c>
      <c r="B31" s="443">
        <v>13506</v>
      </c>
      <c r="C31" s="443">
        <v>13919</v>
      </c>
      <c r="D31" s="443">
        <v>14201</v>
      </c>
      <c r="E31" s="443">
        <v>14483</v>
      </c>
      <c r="F31" s="443">
        <v>14764</v>
      </c>
      <c r="G31" s="443">
        <v>16132</v>
      </c>
      <c r="H31" s="443">
        <v>16411</v>
      </c>
      <c r="I31" s="443">
        <v>16689</v>
      </c>
      <c r="J31" s="443">
        <v>17062</v>
      </c>
      <c r="K31" s="443">
        <v>17341</v>
      </c>
      <c r="L31" s="443">
        <v>17619</v>
      </c>
      <c r="M31" s="443">
        <v>22575</v>
      </c>
      <c r="N31" s="443">
        <v>22838</v>
      </c>
      <c r="O31" s="443">
        <v>16734</v>
      </c>
      <c r="P31" s="762"/>
    </row>
    <row r="32" spans="1:16" ht="12.75" customHeight="1" outlineLevel="1">
      <c r="A32" s="442" t="s">
        <v>936</v>
      </c>
      <c r="B32" s="445">
        <v>4357</v>
      </c>
      <c r="C32" s="445">
        <v>4357</v>
      </c>
      <c r="D32" s="445">
        <v>4357</v>
      </c>
      <c r="E32" s="445">
        <v>4357</v>
      </c>
      <c r="F32" s="445">
        <v>4357</v>
      </c>
      <c r="G32" s="445">
        <v>4357</v>
      </c>
      <c r="H32" s="445">
        <v>4357</v>
      </c>
      <c r="I32" s="445">
        <v>4360</v>
      </c>
      <c r="J32" s="445">
        <v>4357</v>
      </c>
      <c r="K32" s="445">
        <v>4357</v>
      </c>
      <c r="L32" s="445">
        <v>4357</v>
      </c>
      <c r="M32" s="445">
        <v>4357</v>
      </c>
      <c r="N32" s="445">
        <v>4357</v>
      </c>
      <c r="O32" s="445">
        <v>4358</v>
      </c>
      <c r="P32" s="762"/>
    </row>
    <row r="33" spans="1:16" ht="12.75" customHeight="1" outlineLevel="1">
      <c r="A33" s="439" t="s">
        <v>632</v>
      </c>
      <c r="B33" s="446">
        <v>356500</v>
      </c>
      <c r="C33" s="446">
        <v>355675</v>
      </c>
      <c r="D33" s="446">
        <v>346665</v>
      </c>
      <c r="E33" s="446">
        <v>331070</v>
      </c>
      <c r="F33" s="446">
        <v>329387</v>
      </c>
      <c r="G33" s="446">
        <v>340982</v>
      </c>
      <c r="H33" s="446">
        <v>362357</v>
      </c>
      <c r="I33" s="446">
        <v>373543</v>
      </c>
      <c r="J33" s="446">
        <v>368480</v>
      </c>
      <c r="K33" s="446">
        <v>358567</v>
      </c>
      <c r="L33" s="446">
        <v>323982</v>
      </c>
      <c r="M33" s="446">
        <v>319676</v>
      </c>
      <c r="N33" s="446">
        <v>329813</v>
      </c>
      <c r="O33" s="446">
        <v>345905</v>
      </c>
      <c r="P33" s="762"/>
    </row>
    <row r="34" spans="1:16" ht="12.75" customHeight="1" outlineLevel="1">
      <c r="B34" s="443"/>
      <c r="C34" s="443"/>
      <c r="D34" s="443"/>
      <c r="E34" s="443"/>
      <c r="F34" s="443"/>
      <c r="G34" s="443"/>
      <c r="H34" s="443"/>
      <c r="I34" s="443"/>
      <c r="J34" s="443"/>
      <c r="K34" s="443"/>
      <c r="L34" s="443"/>
      <c r="M34" s="443"/>
      <c r="N34" s="443"/>
      <c r="O34" s="443"/>
      <c r="P34" s="762"/>
    </row>
    <row r="35" spans="1:16" ht="12.75" customHeight="1" outlineLevel="1">
      <c r="A35" s="447" t="s">
        <v>633</v>
      </c>
      <c r="B35" s="443"/>
      <c r="C35" s="443"/>
      <c r="D35" s="443"/>
      <c r="E35" s="443"/>
      <c r="F35" s="443"/>
      <c r="G35" s="443"/>
      <c r="H35" s="443"/>
      <c r="I35" s="443"/>
      <c r="J35" s="443"/>
      <c r="K35" s="443"/>
      <c r="L35" s="443"/>
      <c r="M35" s="443"/>
      <c r="N35" s="443"/>
      <c r="O35" s="443"/>
      <c r="P35" s="762"/>
    </row>
    <row r="36" spans="1:16" ht="12.75" customHeight="1" outlineLevel="1">
      <c r="A36" s="442" t="s">
        <v>634</v>
      </c>
      <c r="B36" s="443">
        <v>7721</v>
      </c>
      <c r="C36" s="443">
        <v>7677</v>
      </c>
      <c r="D36" s="443">
        <v>7632</v>
      </c>
      <c r="E36" s="443">
        <v>7588</v>
      </c>
      <c r="F36" s="443">
        <v>7543</v>
      </c>
      <c r="G36" s="443">
        <v>7499</v>
      </c>
      <c r="H36" s="443">
        <v>7454</v>
      </c>
      <c r="I36" s="443">
        <v>7410</v>
      </c>
      <c r="J36" s="443">
        <v>7365</v>
      </c>
      <c r="K36" s="443">
        <v>7321</v>
      </c>
      <c r="L36" s="443">
        <v>7278</v>
      </c>
      <c r="M36" s="443">
        <v>7235</v>
      </c>
      <c r="N36" s="443">
        <v>7192</v>
      </c>
      <c r="O36" s="443">
        <v>7455</v>
      </c>
      <c r="P36" s="762"/>
    </row>
    <row r="37" spans="1:16" ht="12.75" customHeight="1" outlineLevel="1">
      <c r="A37" s="442" t="s">
        <v>635</v>
      </c>
      <c r="B37" s="443">
        <v>74155</v>
      </c>
      <c r="C37" s="443">
        <v>74565</v>
      </c>
      <c r="D37" s="443">
        <v>74975</v>
      </c>
      <c r="E37" s="443">
        <v>75385</v>
      </c>
      <c r="F37" s="443">
        <v>75795</v>
      </c>
      <c r="G37" s="443">
        <v>76205</v>
      </c>
      <c r="H37" s="443">
        <v>76615</v>
      </c>
      <c r="I37" s="443">
        <v>77025</v>
      </c>
      <c r="J37" s="443">
        <v>77435</v>
      </c>
      <c r="K37" s="443">
        <v>77845</v>
      </c>
      <c r="L37" s="443">
        <v>78255</v>
      </c>
      <c r="M37" s="443">
        <v>78665</v>
      </c>
      <c r="N37" s="443">
        <v>79075</v>
      </c>
      <c r="O37" s="443">
        <v>76219</v>
      </c>
      <c r="P37" s="762"/>
    </row>
    <row r="38" spans="1:16" ht="12.75" customHeight="1" outlineLevel="1">
      <c r="A38" s="442" t="s">
        <v>636</v>
      </c>
      <c r="B38" s="443">
        <v>49216</v>
      </c>
      <c r="C38" s="443">
        <v>49750</v>
      </c>
      <c r="D38" s="443">
        <v>50283</v>
      </c>
      <c r="E38" s="443">
        <v>50817</v>
      </c>
      <c r="F38" s="443">
        <v>51350</v>
      </c>
      <c r="G38" s="443">
        <v>51884</v>
      </c>
      <c r="H38" s="443">
        <v>52417</v>
      </c>
      <c r="I38" s="443">
        <v>52951</v>
      </c>
      <c r="J38" s="443">
        <v>53485</v>
      </c>
      <c r="K38" s="443">
        <v>54018</v>
      </c>
      <c r="L38" s="443">
        <v>54552</v>
      </c>
      <c r="M38" s="443">
        <v>55085</v>
      </c>
      <c r="N38" s="443">
        <v>55619</v>
      </c>
      <c r="O38" s="443">
        <v>52417</v>
      </c>
      <c r="P38" s="762"/>
    </row>
    <row r="39" spans="1:16" ht="12.75" customHeight="1" outlineLevel="1">
      <c r="A39" s="442" t="s">
        <v>637</v>
      </c>
      <c r="B39" s="443">
        <v>15048</v>
      </c>
      <c r="C39" s="443">
        <v>14937</v>
      </c>
      <c r="D39" s="443">
        <v>14827</v>
      </c>
      <c r="E39" s="443">
        <v>14717</v>
      </c>
      <c r="F39" s="443">
        <v>14607</v>
      </c>
      <c r="G39" s="443">
        <v>14497</v>
      </c>
      <c r="H39" s="443">
        <v>14386</v>
      </c>
      <c r="I39" s="443">
        <v>14276</v>
      </c>
      <c r="J39" s="443">
        <v>14166</v>
      </c>
      <c r="K39" s="443">
        <v>14056</v>
      </c>
      <c r="L39" s="443">
        <v>13946</v>
      </c>
      <c r="M39" s="443">
        <v>13836</v>
      </c>
      <c r="N39" s="443">
        <v>13732</v>
      </c>
      <c r="O39" s="443">
        <v>14387</v>
      </c>
      <c r="P39" s="762"/>
    </row>
    <row r="40" spans="1:16" ht="12.75" customHeight="1" outlineLevel="1">
      <c r="A40" s="442" t="s">
        <v>638</v>
      </c>
      <c r="B40" s="443">
        <v>467838</v>
      </c>
      <c r="C40" s="443">
        <v>469813</v>
      </c>
      <c r="D40" s="443">
        <v>471565</v>
      </c>
      <c r="E40" s="443">
        <v>472872</v>
      </c>
      <c r="F40" s="443">
        <v>474750</v>
      </c>
      <c r="G40" s="443">
        <v>474351</v>
      </c>
      <c r="H40" s="443">
        <v>471936</v>
      </c>
      <c r="I40" s="443">
        <v>470090</v>
      </c>
      <c r="J40" s="443">
        <v>468019</v>
      </c>
      <c r="K40" s="443">
        <v>465605</v>
      </c>
      <c r="L40" s="443">
        <v>463759</v>
      </c>
      <c r="M40" s="443">
        <v>461689</v>
      </c>
      <c r="N40" s="443">
        <v>459563</v>
      </c>
      <c r="O40" s="443">
        <v>468604</v>
      </c>
      <c r="P40" s="762"/>
    </row>
    <row r="41" spans="1:16" ht="12.75" customHeight="1" outlineLevel="1">
      <c r="A41" s="439" t="s">
        <v>639</v>
      </c>
      <c r="B41" s="449">
        <v>613978</v>
      </c>
      <c r="C41" s="449">
        <v>616742</v>
      </c>
      <c r="D41" s="449">
        <v>619282</v>
      </c>
      <c r="E41" s="449">
        <v>621379</v>
      </c>
      <c r="F41" s="449">
        <v>624045</v>
      </c>
      <c r="G41" s="449">
        <v>624436</v>
      </c>
      <c r="H41" s="449">
        <v>622808</v>
      </c>
      <c r="I41" s="449">
        <v>621752</v>
      </c>
      <c r="J41" s="449">
        <v>620470</v>
      </c>
      <c r="K41" s="449">
        <v>618845</v>
      </c>
      <c r="L41" s="449">
        <v>617790</v>
      </c>
      <c r="M41" s="449">
        <v>616510</v>
      </c>
      <c r="N41" s="449">
        <v>615181</v>
      </c>
      <c r="O41" s="449">
        <v>619082</v>
      </c>
      <c r="P41" s="762"/>
    </row>
    <row r="42" spans="1:16" ht="12.75" customHeight="1" outlineLevel="1">
      <c r="B42" s="443"/>
      <c r="C42" s="443"/>
      <c r="D42" s="443"/>
      <c r="E42" s="443"/>
      <c r="F42" s="443"/>
      <c r="G42" s="443"/>
      <c r="H42" s="443"/>
      <c r="I42" s="443"/>
      <c r="J42" s="443"/>
      <c r="K42" s="443"/>
      <c r="L42" s="443"/>
      <c r="M42" s="443"/>
      <c r="N42" s="443"/>
      <c r="O42" s="443"/>
      <c r="P42" s="762"/>
    </row>
    <row r="43" spans="1:16" ht="12.75" customHeight="1" outlineLevel="1" thickBot="1">
      <c r="A43" s="439" t="s">
        <v>640</v>
      </c>
      <c r="B43" s="450">
        <v>4291583</v>
      </c>
      <c r="C43" s="450">
        <v>4320648</v>
      </c>
      <c r="D43" s="450">
        <v>4342325</v>
      </c>
      <c r="E43" s="450">
        <v>4360213</v>
      </c>
      <c r="F43" s="450">
        <v>4388282</v>
      </c>
      <c r="G43" s="450">
        <v>4419324</v>
      </c>
      <c r="H43" s="450">
        <v>4459248</v>
      </c>
      <c r="I43" s="450">
        <v>4489227</v>
      </c>
      <c r="J43" s="450">
        <v>4502326</v>
      </c>
      <c r="K43" s="450">
        <v>4516134</v>
      </c>
      <c r="L43" s="450">
        <v>4511943</v>
      </c>
      <c r="M43" s="450">
        <v>4541586</v>
      </c>
      <c r="N43" s="450">
        <v>4584847</v>
      </c>
      <c r="O43" s="450">
        <v>4440200</v>
      </c>
      <c r="P43" s="762"/>
    </row>
    <row r="44" spans="1:16" ht="12.75" hidden="1" customHeight="1" thickTop="1">
      <c r="A44" s="439"/>
      <c r="B44" s="451"/>
      <c r="C44" s="451"/>
      <c r="D44" s="451"/>
      <c r="E44" s="451"/>
      <c r="F44" s="451"/>
      <c r="G44" s="451"/>
      <c r="H44" s="451"/>
      <c r="I44" s="451"/>
      <c r="J44" s="451"/>
      <c r="K44" s="451"/>
      <c r="L44" s="451"/>
      <c r="M44" s="451"/>
      <c r="N44" s="451"/>
      <c r="O44" s="451"/>
      <c r="P44" s="452"/>
    </row>
    <row r="45" spans="1:16" ht="12.75" customHeight="1" outlineLevel="1" thickTop="1">
      <c r="A45" s="439" t="s">
        <v>641</v>
      </c>
      <c r="B45" s="443"/>
      <c r="C45" s="443"/>
      <c r="D45" s="443"/>
      <c r="E45" s="443"/>
      <c r="F45" s="443"/>
      <c r="G45" s="443"/>
      <c r="H45" s="443"/>
      <c r="I45" s="443"/>
      <c r="J45" s="443"/>
      <c r="K45" s="443"/>
      <c r="L45" s="443"/>
      <c r="M45" s="443"/>
      <c r="N45" s="443"/>
      <c r="O45" s="443"/>
      <c r="P45" s="444"/>
    </row>
    <row r="46" spans="1:16" ht="12.75" customHeight="1" outlineLevel="1">
      <c r="A46" s="447" t="s">
        <v>136</v>
      </c>
      <c r="B46" s="443"/>
      <c r="C46" s="443"/>
      <c r="D46" s="443"/>
      <c r="E46" s="443"/>
      <c r="F46" s="443"/>
      <c r="G46" s="443"/>
      <c r="H46" s="443"/>
      <c r="I46" s="443"/>
      <c r="J46" s="443"/>
      <c r="K46" s="443"/>
      <c r="L46" s="443"/>
      <c r="M46" s="443"/>
      <c r="N46" s="443"/>
      <c r="O46" s="443"/>
      <c r="P46" s="444"/>
    </row>
    <row r="47" spans="1:16" ht="12.75" customHeight="1" outlineLevel="1">
      <c r="A47" s="442" t="s">
        <v>642</v>
      </c>
      <c r="B47" s="443">
        <v>393060</v>
      </c>
      <c r="C47" s="443">
        <v>393060</v>
      </c>
      <c r="D47" s="443">
        <v>393060</v>
      </c>
      <c r="E47" s="443">
        <v>393060</v>
      </c>
      <c r="F47" s="443">
        <v>393060</v>
      </c>
      <c r="G47" s="443">
        <v>393060</v>
      </c>
      <c r="H47" s="443">
        <v>393060</v>
      </c>
      <c r="I47" s="443">
        <v>393060</v>
      </c>
      <c r="J47" s="443">
        <v>393060</v>
      </c>
      <c r="K47" s="443">
        <v>393060</v>
      </c>
      <c r="L47" s="443">
        <v>393060</v>
      </c>
      <c r="M47" s="443">
        <v>393060</v>
      </c>
      <c r="N47" s="443">
        <v>393060</v>
      </c>
      <c r="O47" s="443">
        <v>393060</v>
      </c>
      <c r="P47" s="444"/>
    </row>
    <row r="48" spans="1:16" ht="12.75" customHeight="1" outlineLevel="1">
      <c r="A48" s="442" t="s">
        <v>643</v>
      </c>
      <c r="B48" s="443">
        <v>596782</v>
      </c>
      <c r="C48" s="443">
        <v>717681</v>
      </c>
      <c r="D48" s="443">
        <v>717931</v>
      </c>
      <c r="E48" s="443">
        <v>720072</v>
      </c>
      <c r="F48" s="443">
        <v>720210</v>
      </c>
      <c r="G48" s="443">
        <v>720353</v>
      </c>
      <c r="H48" s="443">
        <v>721813</v>
      </c>
      <c r="I48" s="443">
        <v>721952</v>
      </c>
      <c r="J48" s="443">
        <v>722090</v>
      </c>
      <c r="K48" s="443">
        <v>723545</v>
      </c>
      <c r="L48" s="443">
        <v>723680</v>
      </c>
      <c r="M48" s="443">
        <v>723761</v>
      </c>
      <c r="N48" s="443">
        <v>725213</v>
      </c>
      <c r="O48" s="443">
        <v>711929</v>
      </c>
      <c r="P48" s="444"/>
    </row>
    <row r="49" spans="1:16" ht="12.75" customHeight="1" outlineLevel="1">
      <c r="A49" s="442" t="s">
        <v>644</v>
      </c>
      <c r="B49" s="443">
        <v>0</v>
      </c>
      <c r="C49" s="443">
        <v>0</v>
      </c>
      <c r="D49" s="443">
        <v>0</v>
      </c>
      <c r="E49" s="443">
        <v>0</v>
      </c>
      <c r="F49" s="443">
        <v>0</v>
      </c>
      <c r="G49" s="443">
        <v>0</v>
      </c>
      <c r="H49" s="443">
        <v>0</v>
      </c>
      <c r="I49" s="443">
        <v>0</v>
      </c>
      <c r="J49" s="443">
        <v>0</v>
      </c>
      <c r="K49" s="443">
        <v>0</v>
      </c>
      <c r="L49" s="443">
        <v>0</v>
      </c>
      <c r="M49" s="443">
        <v>0</v>
      </c>
      <c r="N49" s="443">
        <v>0</v>
      </c>
      <c r="O49" s="443">
        <v>0</v>
      </c>
      <c r="P49" s="444"/>
    </row>
    <row r="50" spans="1:16" ht="12.75" customHeight="1" outlineLevel="1">
      <c r="A50" s="442" t="s">
        <v>645</v>
      </c>
      <c r="B50" s="443">
        <v>244364</v>
      </c>
      <c r="C50" s="443">
        <v>223890</v>
      </c>
      <c r="D50" s="443">
        <v>227819</v>
      </c>
      <c r="E50" s="443">
        <v>232528</v>
      </c>
      <c r="F50" s="443">
        <v>206210</v>
      </c>
      <c r="G50" s="443">
        <v>215250</v>
      </c>
      <c r="H50" s="443">
        <v>229230</v>
      </c>
      <c r="I50" s="443">
        <v>216327</v>
      </c>
      <c r="J50" s="443">
        <v>233142</v>
      </c>
      <c r="K50" s="443">
        <v>245931</v>
      </c>
      <c r="L50" s="443">
        <v>220489</v>
      </c>
      <c r="M50" s="443">
        <v>224274</v>
      </c>
      <c r="N50" s="443">
        <v>231360</v>
      </c>
      <c r="O50" s="443">
        <v>226986</v>
      </c>
      <c r="P50" s="444"/>
    </row>
    <row r="51" spans="1:16" ht="12.75" customHeight="1" outlineLevel="1">
      <c r="A51" s="439" t="s">
        <v>646</v>
      </c>
      <c r="B51" s="449">
        <v>1234206</v>
      </c>
      <c r="C51" s="449">
        <v>1334631</v>
      </c>
      <c r="D51" s="449">
        <v>1338810</v>
      </c>
      <c r="E51" s="449">
        <v>1345660</v>
      </c>
      <c r="F51" s="449">
        <v>1319480</v>
      </c>
      <c r="G51" s="449">
        <v>1328663</v>
      </c>
      <c r="H51" s="449">
        <v>1344103</v>
      </c>
      <c r="I51" s="449">
        <v>1331339</v>
      </c>
      <c r="J51" s="449">
        <v>1348292</v>
      </c>
      <c r="K51" s="449">
        <v>1362536</v>
      </c>
      <c r="L51" s="449">
        <v>1337229</v>
      </c>
      <c r="M51" s="449">
        <v>1341095</v>
      </c>
      <c r="N51" s="449">
        <v>1349633</v>
      </c>
      <c r="O51" s="449">
        <v>1331975</v>
      </c>
      <c r="P51" s="444"/>
    </row>
    <row r="52" spans="1:16" ht="12.75" customHeight="1" outlineLevel="1">
      <c r="B52" s="443"/>
      <c r="C52" s="443"/>
      <c r="D52" s="443"/>
      <c r="E52" s="443"/>
      <c r="F52" s="443"/>
      <c r="G52" s="443"/>
      <c r="H52" s="443"/>
      <c r="I52" s="443"/>
      <c r="J52" s="443"/>
      <c r="K52" s="443"/>
      <c r="L52" s="443"/>
      <c r="M52" s="443"/>
      <c r="N52" s="443"/>
      <c r="O52" s="443"/>
      <c r="P52" s="444"/>
    </row>
    <row r="53" spans="1:16" ht="12.75" customHeight="1" outlineLevel="1">
      <c r="A53" s="447" t="s">
        <v>206</v>
      </c>
      <c r="B53" s="443"/>
      <c r="C53" s="443"/>
      <c r="D53" s="443"/>
      <c r="E53" s="443"/>
      <c r="F53" s="443"/>
      <c r="G53" s="443"/>
      <c r="H53" s="443"/>
      <c r="I53" s="443"/>
      <c r="J53" s="443"/>
      <c r="K53" s="443"/>
      <c r="L53" s="443"/>
      <c r="M53" s="443"/>
      <c r="N53" s="443"/>
      <c r="O53" s="443"/>
      <c r="P53" s="444"/>
    </row>
    <row r="54" spans="1:16" ht="12.75" customHeight="1" outlineLevel="1">
      <c r="A54" s="442" t="s">
        <v>206</v>
      </c>
      <c r="B54" s="443">
        <v>147998</v>
      </c>
      <c r="C54" s="443">
        <v>147998</v>
      </c>
      <c r="D54" s="443">
        <v>147998</v>
      </c>
      <c r="E54" s="443">
        <v>147998</v>
      </c>
      <c r="F54" s="443">
        <v>147998</v>
      </c>
      <c r="G54" s="443">
        <v>147998</v>
      </c>
      <c r="H54" s="443">
        <v>147998</v>
      </c>
      <c r="I54" s="443">
        <v>147998</v>
      </c>
      <c r="J54" s="443">
        <v>147998</v>
      </c>
      <c r="K54" s="443">
        <v>147998</v>
      </c>
      <c r="L54" s="443">
        <v>147998</v>
      </c>
      <c r="M54" s="443">
        <v>147998</v>
      </c>
      <c r="N54" s="443">
        <v>147998</v>
      </c>
      <c r="O54" s="443">
        <v>147998</v>
      </c>
      <c r="P54" s="444"/>
    </row>
    <row r="55" spans="1:16" ht="12.75" customHeight="1" outlineLevel="1">
      <c r="A55" s="442" t="s">
        <v>647</v>
      </c>
      <c r="B55" s="443">
        <v>0</v>
      </c>
      <c r="C55" s="443">
        <v>0</v>
      </c>
      <c r="D55" s="443">
        <v>0</v>
      </c>
      <c r="E55" s="443">
        <v>0</v>
      </c>
      <c r="F55" s="443">
        <v>0</v>
      </c>
      <c r="G55" s="443">
        <v>0</v>
      </c>
      <c r="H55" s="443">
        <v>0</v>
      </c>
      <c r="I55" s="443">
        <v>0</v>
      </c>
      <c r="J55" s="443">
        <v>0</v>
      </c>
      <c r="K55" s="443">
        <v>0</v>
      </c>
      <c r="L55" s="443">
        <v>0</v>
      </c>
      <c r="M55" s="443">
        <v>0</v>
      </c>
      <c r="N55" s="443">
        <v>0</v>
      </c>
      <c r="O55" s="443">
        <v>0</v>
      </c>
      <c r="P55" s="444"/>
    </row>
    <row r="56" spans="1:16" ht="12.75" customHeight="1" outlineLevel="1">
      <c r="A56" s="439" t="s">
        <v>648</v>
      </c>
      <c r="B56" s="449">
        <v>147998</v>
      </c>
      <c r="C56" s="449">
        <v>147998</v>
      </c>
      <c r="D56" s="449">
        <v>147998</v>
      </c>
      <c r="E56" s="449">
        <v>147998</v>
      </c>
      <c r="F56" s="449">
        <v>147998</v>
      </c>
      <c r="G56" s="449">
        <v>147998</v>
      </c>
      <c r="H56" s="449">
        <v>147998</v>
      </c>
      <c r="I56" s="449">
        <v>147998</v>
      </c>
      <c r="J56" s="449">
        <v>147998</v>
      </c>
      <c r="K56" s="449">
        <v>147998</v>
      </c>
      <c r="L56" s="449">
        <v>147998</v>
      </c>
      <c r="M56" s="449">
        <v>147998</v>
      </c>
      <c r="N56" s="449">
        <v>147998</v>
      </c>
      <c r="O56" s="449">
        <v>147998</v>
      </c>
      <c r="P56" s="444"/>
    </row>
    <row r="57" spans="1:16" ht="12.75" customHeight="1" outlineLevel="1">
      <c r="B57" s="443"/>
      <c r="C57" s="443"/>
      <c r="D57" s="443"/>
      <c r="E57" s="443"/>
      <c r="F57" s="443"/>
      <c r="G57" s="443"/>
      <c r="H57" s="443"/>
      <c r="I57" s="443"/>
      <c r="J57" s="443"/>
      <c r="K57" s="443"/>
      <c r="L57" s="443"/>
      <c r="M57" s="443"/>
      <c r="N57" s="443"/>
      <c r="O57" s="443"/>
      <c r="P57" s="444"/>
    </row>
    <row r="58" spans="1:16" ht="12.75" customHeight="1" outlineLevel="1">
      <c r="A58" s="447" t="s">
        <v>160</v>
      </c>
      <c r="B58" s="443"/>
      <c r="C58" s="443"/>
      <c r="D58" s="443"/>
      <c r="E58" s="443"/>
      <c r="F58" s="443"/>
      <c r="G58" s="443"/>
      <c r="H58" s="443"/>
      <c r="I58" s="443"/>
      <c r="J58" s="443"/>
      <c r="K58" s="443"/>
      <c r="L58" s="443"/>
      <c r="M58" s="443"/>
      <c r="N58" s="443"/>
      <c r="O58" s="443"/>
      <c r="P58" s="444"/>
    </row>
    <row r="59" spans="1:16" ht="12.75" customHeight="1" outlineLevel="1">
      <c r="A59" s="442" t="s">
        <v>186</v>
      </c>
      <c r="B59" s="443">
        <v>308955</v>
      </c>
      <c r="C59" s="443">
        <v>308955</v>
      </c>
      <c r="D59" s="443">
        <v>308955</v>
      </c>
      <c r="E59" s="443">
        <v>308955</v>
      </c>
      <c r="F59" s="443">
        <v>308955</v>
      </c>
      <c r="G59" s="443">
        <v>308955</v>
      </c>
      <c r="H59" s="443">
        <v>308955</v>
      </c>
      <c r="I59" s="443">
        <v>308955</v>
      </c>
      <c r="J59" s="443">
        <v>308955</v>
      </c>
      <c r="K59" s="443">
        <v>308955</v>
      </c>
      <c r="L59" s="443">
        <v>308955</v>
      </c>
      <c r="M59" s="443">
        <v>308955</v>
      </c>
      <c r="N59" s="443">
        <v>308955</v>
      </c>
      <c r="O59" s="443">
        <v>308955</v>
      </c>
      <c r="P59" s="444"/>
    </row>
    <row r="60" spans="1:16" ht="12.75" customHeight="1" outlineLevel="1">
      <c r="A60" s="442" t="s">
        <v>649</v>
      </c>
      <c r="B60" s="443">
        <v>940000</v>
      </c>
      <c r="C60" s="443">
        <v>940000</v>
      </c>
      <c r="D60" s="443">
        <v>940000</v>
      </c>
      <c r="E60" s="443">
        <v>940000</v>
      </c>
      <c r="F60" s="443">
        <v>1010000</v>
      </c>
      <c r="G60" s="443">
        <v>1010000</v>
      </c>
      <c r="H60" s="443">
        <v>1010000</v>
      </c>
      <c r="I60" s="443">
        <v>1010000</v>
      </c>
      <c r="J60" s="443">
        <v>1010000</v>
      </c>
      <c r="K60" s="443">
        <v>1010000</v>
      </c>
      <c r="L60" s="443">
        <v>1075000</v>
      </c>
      <c r="M60" s="443">
        <v>1075000</v>
      </c>
      <c r="N60" s="443">
        <v>1075000</v>
      </c>
      <c r="O60" s="443">
        <v>1003462</v>
      </c>
      <c r="P60" s="444"/>
    </row>
    <row r="61" spans="1:16" ht="12.75" customHeight="1" outlineLevel="1">
      <c r="A61" s="442" t="s">
        <v>650</v>
      </c>
      <c r="B61" s="443">
        <v>-7498</v>
      </c>
      <c r="C61" s="443">
        <v>-7451</v>
      </c>
      <c r="D61" s="443">
        <v>-7404</v>
      </c>
      <c r="E61" s="443">
        <v>-7356</v>
      </c>
      <c r="F61" s="443">
        <v>-7309</v>
      </c>
      <c r="G61" s="443">
        <v>-7262</v>
      </c>
      <c r="H61" s="443">
        <v>-7215</v>
      </c>
      <c r="I61" s="443">
        <v>-7167</v>
      </c>
      <c r="J61" s="443">
        <v>-7120</v>
      </c>
      <c r="K61" s="443">
        <v>-7073</v>
      </c>
      <c r="L61" s="443">
        <v>-7030</v>
      </c>
      <c r="M61" s="443">
        <v>-6987</v>
      </c>
      <c r="N61" s="443">
        <v>-6944</v>
      </c>
      <c r="O61" s="443">
        <v>-7217</v>
      </c>
      <c r="P61" s="444"/>
    </row>
    <row r="62" spans="1:16" ht="12.75" customHeight="1" outlineLevel="1">
      <c r="A62" s="439" t="s">
        <v>651</v>
      </c>
      <c r="B62" s="527">
        <v>1241457</v>
      </c>
      <c r="C62" s="527">
        <v>1241504</v>
      </c>
      <c r="D62" s="527">
        <v>1241551</v>
      </c>
      <c r="E62" s="527">
        <v>1241599</v>
      </c>
      <c r="F62" s="527">
        <v>1311646</v>
      </c>
      <c r="G62" s="527">
        <v>1311693</v>
      </c>
      <c r="H62" s="527">
        <v>1311740</v>
      </c>
      <c r="I62" s="527">
        <v>1311788</v>
      </c>
      <c r="J62" s="527">
        <v>1311835</v>
      </c>
      <c r="K62" s="527">
        <v>1311882</v>
      </c>
      <c r="L62" s="527">
        <v>1376925</v>
      </c>
      <c r="M62" s="527">
        <v>1376968</v>
      </c>
      <c r="N62" s="527">
        <v>1377011</v>
      </c>
      <c r="O62" s="449">
        <v>1305200</v>
      </c>
      <c r="P62" s="444"/>
    </row>
    <row r="63" spans="1:16" ht="12.75" customHeight="1" outlineLevel="1">
      <c r="B63" s="443"/>
      <c r="C63" s="443"/>
      <c r="D63" s="443"/>
      <c r="E63" s="443"/>
      <c r="F63" s="443"/>
      <c r="G63" s="443"/>
      <c r="H63" s="443"/>
      <c r="I63" s="443"/>
      <c r="J63" s="443"/>
      <c r="K63" s="443"/>
      <c r="L63" s="443"/>
      <c r="M63" s="443"/>
      <c r="N63" s="443"/>
      <c r="O63" s="443"/>
      <c r="P63" s="444"/>
    </row>
    <row r="64" spans="1:16" ht="12.75" customHeight="1" outlineLevel="1">
      <c r="A64" s="439" t="s">
        <v>652</v>
      </c>
      <c r="B64" s="446">
        <v>2623661</v>
      </c>
      <c r="C64" s="446">
        <v>2724133</v>
      </c>
      <c r="D64" s="446">
        <v>2728359</v>
      </c>
      <c r="E64" s="446">
        <v>2735257</v>
      </c>
      <c r="F64" s="446">
        <v>2779124</v>
      </c>
      <c r="G64" s="446">
        <v>2788354</v>
      </c>
      <c r="H64" s="446">
        <v>2803841</v>
      </c>
      <c r="I64" s="446">
        <v>2791125</v>
      </c>
      <c r="J64" s="446">
        <v>2808125</v>
      </c>
      <c r="K64" s="446">
        <v>2822416</v>
      </c>
      <c r="L64" s="446">
        <v>2862152</v>
      </c>
      <c r="M64" s="446">
        <v>2866061</v>
      </c>
      <c r="N64" s="446">
        <v>2874642</v>
      </c>
      <c r="O64" s="446">
        <v>2785173</v>
      </c>
      <c r="P64" s="444"/>
    </row>
    <row r="65" spans="1:16" ht="12.75" customHeight="1" outlineLevel="1">
      <c r="A65" s="439"/>
      <c r="B65" s="446"/>
      <c r="C65" s="446"/>
      <c r="D65" s="446"/>
      <c r="E65" s="446"/>
      <c r="F65" s="446"/>
      <c r="G65" s="446"/>
      <c r="H65" s="446"/>
      <c r="I65" s="446"/>
      <c r="J65" s="446"/>
      <c r="K65" s="446"/>
      <c r="L65" s="446"/>
      <c r="M65" s="446"/>
      <c r="N65" s="446"/>
      <c r="O65" s="446"/>
      <c r="P65" s="444"/>
    </row>
    <row r="66" spans="1:16" ht="12.75" customHeight="1" outlineLevel="1">
      <c r="B66" s="443"/>
      <c r="C66" s="443"/>
      <c r="D66" s="443"/>
      <c r="E66" s="443"/>
      <c r="F66" s="443"/>
      <c r="G66" s="443"/>
      <c r="H66" s="443"/>
      <c r="I66" s="443"/>
      <c r="J66" s="443"/>
      <c r="K66" s="443"/>
      <c r="L66" s="443"/>
      <c r="M66" s="443"/>
      <c r="N66" s="443"/>
      <c r="O66" s="443"/>
      <c r="P66" s="444"/>
    </row>
    <row r="67" spans="1:16" ht="12.75" customHeight="1" outlineLevel="1">
      <c r="A67" s="447" t="s">
        <v>653</v>
      </c>
      <c r="B67" s="443"/>
      <c r="C67" s="443"/>
      <c r="D67" s="443"/>
      <c r="E67" s="443"/>
      <c r="F67" s="443"/>
      <c r="G67" s="443"/>
      <c r="H67" s="443"/>
      <c r="I67" s="443"/>
      <c r="J67" s="443"/>
      <c r="K67" s="443"/>
      <c r="L67" s="443"/>
      <c r="M67" s="443"/>
      <c r="N67" s="443"/>
      <c r="O67" s="443"/>
      <c r="P67" s="444"/>
    </row>
    <row r="68" spans="1:16" ht="12.75" customHeight="1" outlineLevel="1">
      <c r="A68" s="442" t="s">
        <v>654</v>
      </c>
      <c r="B68" s="443">
        <v>119499</v>
      </c>
      <c r="C68" s="443">
        <v>3321</v>
      </c>
      <c r="D68" s="443">
        <v>17213</v>
      </c>
      <c r="E68" s="443">
        <v>61364</v>
      </c>
      <c r="F68" s="443">
        <v>19848</v>
      </c>
      <c r="G68" s="443">
        <v>21280</v>
      </c>
      <c r="H68" s="443">
        <v>73858</v>
      </c>
      <c r="I68" s="443">
        <v>62364</v>
      </c>
      <c r="J68" s="443">
        <v>44240</v>
      </c>
      <c r="K68" s="443">
        <v>82705</v>
      </c>
      <c r="L68" s="443">
        <v>3467</v>
      </c>
      <c r="M68" s="443">
        <v>38293</v>
      </c>
      <c r="N68" s="443">
        <v>124165</v>
      </c>
      <c r="O68" s="443">
        <v>51663</v>
      </c>
      <c r="P68" s="444"/>
    </row>
    <row r="69" spans="1:16" ht="12.75" customHeight="1" outlineLevel="1">
      <c r="A69" s="439" t="s">
        <v>655</v>
      </c>
      <c r="B69" s="443"/>
      <c r="C69" s="443"/>
      <c r="D69" s="443"/>
      <c r="E69" s="443"/>
      <c r="F69" s="443"/>
      <c r="G69" s="443"/>
      <c r="H69" s="443"/>
      <c r="I69" s="443"/>
      <c r="J69" s="443"/>
      <c r="K69" s="443"/>
      <c r="L69" s="443"/>
      <c r="M69" s="443"/>
      <c r="N69" s="443"/>
      <c r="O69" s="443"/>
      <c r="P69" s="761" t="s">
        <v>1126</v>
      </c>
    </row>
    <row r="70" spans="1:16" ht="12.75" customHeight="1" outlineLevel="1">
      <c r="A70" s="453" t="s">
        <v>656</v>
      </c>
      <c r="B70" s="443">
        <v>7110</v>
      </c>
      <c r="C70" s="443">
        <v>12507</v>
      </c>
      <c r="D70" s="443">
        <v>13177</v>
      </c>
      <c r="E70" s="443">
        <v>14484</v>
      </c>
      <c r="F70" s="443">
        <v>13068</v>
      </c>
      <c r="G70" s="443">
        <v>10363</v>
      </c>
      <c r="H70" s="443">
        <v>10676</v>
      </c>
      <c r="I70" s="443">
        <v>10427</v>
      </c>
      <c r="J70" s="443">
        <v>10207</v>
      </c>
      <c r="K70" s="443">
        <v>11432</v>
      </c>
      <c r="L70" s="443">
        <v>13665</v>
      </c>
      <c r="M70" s="443">
        <v>15215</v>
      </c>
      <c r="N70" s="443">
        <v>13095</v>
      </c>
      <c r="O70" s="443">
        <v>11956</v>
      </c>
      <c r="P70" s="762"/>
    </row>
    <row r="71" spans="1:16" ht="12.75" customHeight="1" outlineLevel="1">
      <c r="A71" s="442" t="s">
        <v>657</v>
      </c>
      <c r="B71" s="443">
        <v>59900</v>
      </c>
      <c r="C71" s="443">
        <v>63965</v>
      </c>
      <c r="D71" s="443">
        <v>58897</v>
      </c>
      <c r="E71" s="443">
        <v>59292</v>
      </c>
      <c r="F71" s="443">
        <v>59493</v>
      </c>
      <c r="G71" s="443">
        <v>59500</v>
      </c>
      <c r="H71" s="443">
        <v>59510</v>
      </c>
      <c r="I71" s="443">
        <v>59469</v>
      </c>
      <c r="J71" s="443">
        <v>60590</v>
      </c>
      <c r="K71" s="443">
        <v>59451</v>
      </c>
      <c r="L71" s="443">
        <v>65490</v>
      </c>
      <c r="M71" s="443">
        <v>64246</v>
      </c>
      <c r="N71" s="443">
        <v>60035</v>
      </c>
      <c r="O71" s="443">
        <v>60757</v>
      </c>
      <c r="P71" s="762"/>
    </row>
    <row r="72" spans="1:16" ht="12.75" customHeight="1" outlineLevel="1">
      <c r="A72" s="442" t="s">
        <v>658</v>
      </c>
      <c r="B72" s="443">
        <v>42841</v>
      </c>
      <c r="C72" s="443">
        <v>37132</v>
      </c>
      <c r="D72" s="443">
        <v>31721</v>
      </c>
      <c r="E72" s="443">
        <v>31752</v>
      </c>
      <c r="F72" s="443">
        <v>30293</v>
      </c>
      <c r="G72" s="443">
        <v>36222</v>
      </c>
      <c r="H72" s="443">
        <v>38356</v>
      </c>
      <c r="I72" s="443">
        <v>47485</v>
      </c>
      <c r="J72" s="443">
        <v>42139</v>
      </c>
      <c r="K72" s="443">
        <v>40502</v>
      </c>
      <c r="L72" s="443">
        <v>36221</v>
      </c>
      <c r="M72" s="443">
        <v>38333</v>
      </c>
      <c r="N72" s="443">
        <v>41155</v>
      </c>
      <c r="O72" s="443">
        <v>38012</v>
      </c>
      <c r="P72" s="762"/>
    </row>
    <row r="73" spans="1:16" ht="12.75" customHeight="1" outlineLevel="1">
      <c r="A73" s="439" t="s">
        <v>659</v>
      </c>
      <c r="B73" s="449">
        <v>109851</v>
      </c>
      <c r="C73" s="449">
        <v>113604</v>
      </c>
      <c r="D73" s="449">
        <v>103795</v>
      </c>
      <c r="E73" s="449">
        <v>105528</v>
      </c>
      <c r="F73" s="449">
        <v>102854</v>
      </c>
      <c r="G73" s="449">
        <v>106085</v>
      </c>
      <c r="H73" s="449">
        <v>108542</v>
      </c>
      <c r="I73" s="449">
        <v>117381</v>
      </c>
      <c r="J73" s="449">
        <v>112936</v>
      </c>
      <c r="K73" s="449">
        <v>111385</v>
      </c>
      <c r="L73" s="449">
        <v>115376</v>
      </c>
      <c r="M73" s="449">
        <v>117794</v>
      </c>
      <c r="N73" s="449">
        <v>114285</v>
      </c>
      <c r="O73" s="449">
        <v>110725</v>
      </c>
      <c r="P73" s="762"/>
    </row>
    <row r="74" spans="1:16" ht="12.75" customHeight="1" outlineLevel="1">
      <c r="B74" s="443"/>
      <c r="C74" s="443"/>
      <c r="D74" s="443"/>
      <c r="E74" s="443"/>
      <c r="F74" s="443"/>
      <c r="G74" s="443"/>
      <c r="H74" s="443"/>
      <c r="I74" s="443"/>
      <c r="J74" s="443"/>
      <c r="K74" s="443"/>
      <c r="L74" s="443"/>
      <c r="M74" s="443"/>
      <c r="N74" s="443"/>
      <c r="O74" s="443"/>
      <c r="P74" s="762"/>
    </row>
    <row r="75" spans="1:16" ht="12.75" customHeight="1" outlineLevel="1">
      <c r="A75" s="442" t="s">
        <v>137</v>
      </c>
      <c r="B75" s="443">
        <v>35075</v>
      </c>
      <c r="C75" s="443">
        <v>35136</v>
      </c>
      <c r="D75" s="443">
        <v>35191</v>
      </c>
      <c r="E75" s="443">
        <v>35239</v>
      </c>
      <c r="F75" s="443">
        <v>35286</v>
      </c>
      <c r="G75" s="443">
        <v>35334</v>
      </c>
      <c r="H75" s="443">
        <v>35396</v>
      </c>
      <c r="I75" s="443">
        <v>35441</v>
      </c>
      <c r="J75" s="443">
        <v>35476</v>
      </c>
      <c r="K75" s="443">
        <v>35477</v>
      </c>
      <c r="L75" s="443">
        <v>35482</v>
      </c>
      <c r="M75" s="443">
        <v>35498</v>
      </c>
      <c r="N75" s="443">
        <v>35519</v>
      </c>
      <c r="O75" s="443">
        <v>35350</v>
      </c>
      <c r="P75" s="762"/>
    </row>
    <row r="76" spans="1:16" ht="12.75" customHeight="1" outlineLevel="1">
      <c r="A76" s="442" t="s">
        <v>937</v>
      </c>
      <c r="B76" s="443">
        <v>2478</v>
      </c>
      <c r="C76" s="443">
        <v>7102</v>
      </c>
      <c r="D76" s="443">
        <v>8086</v>
      </c>
      <c r="E76" s="443">
        <v>9522</v>
      </c>
      <c r="F76" s="443">
        <v>3314</v>
      </c>
      <c r="G76" s="443">
        <v>7394</v>
      </c>
      <c r="H76" s="443">
        <v>7504</v>
      </c>
      <c r="I76" s="443">
        <v>16674</v>
      </c>
      <c r="J76" s="443">
        <v>25552</v>
      </c>
      <c r="K76" s="443">
        <v>17288</v>
      </c>
      <c r="L76" s="443">
        <v>18487</v>
      </c>
      <c r="M76" s="443">
        <v>19069</v>
      </c>
      <c r="N76" s="443">
        <v>2478</v>
      </c>
      <c r="O76" s="443">
        <v>11150</v>
      </c>
      <c r="P76" s="762"/>
    </row>
    <row r="77" spans="1:16" ht="12.75" customHeight="1" outlineLevel="1">
      <c r="A77" s="442" t="s">
        <v>660</v>
      </c>
      <c r="B77" s="443">
        <v>9290</v>
      </c>
      <c r="C77" s="443">
        <v>12603</v>
      </c>
      <c r="D77" s="443">
        <v>16404</v>
      </c>
      <c r="E77" s="443">
        <v>13555</v>
      </c>
      <c r="F77" s="443">
        <v>11870</v>
      </c>
      <c r="G77" s="443">
        <v>16258</v>
      </c>
      <c r="H77" s="443">
        <v>9912</v>
      </c>
      <c r="I77" s="443">
        <v>12571</v>
      </c>
      <c r="J77" s="443">
        <v>16801</v>
      </c>
      <c r="K77" s="443">
        <v>14247</v>
      </c>
      <c r="L77" s="443">
        <v>12007</v>
      </c>
      <c r="M77" s="443">
        <v>16741</v>
      </c>
      <c r="N77" s="443">
        <v>11650</v>
      </c>
      <c r="O77" s="443">
        <v>13378</v>
      </c>
      <c r="P77" s="762"/>
    </row>
    <row r="78" spans="1:16" ht="12.75" customHeight="1" outlineLevel="1">
      <c r="A78" s="442" t="s">
        <v>661</v>
      </c>
      <c r="B78" s="443">
        <v>2196</v>
      </c>
      <c r="C78" s="443">
        <v>30856</v>
      </c>
      <c r="D78" s="443">
        <v>31596</v>
      </c>
      <c r="E78" s="443">
        <v>2196</v>
      </c>
      <c r="F78" s="443">
        <v>30856</v>
      </c>
      <c r="G78" s="443">
        <v>31596</v>
      </c>
      <c r="H78" s="443">
        <v>2196</v>
      </c>
      <c r="I78" s="443">
        <v>30856</v>
      </c>
      <c r="J78" s="443">
        <v>31596</v>
      </c>
      <c r="K78" s="443">
        <v>2196</v>
      </c>
      <c r="L78" s="443">
        <v>30856</v>
      </c>
      <c r="M78" s="443">
        <v>31596</v>
      </c>
      <c r="N78" s="443">
        <v>2196</v>
      </c>
      <c r="O78" s="443">
        <v>20061</v>
      </c>
      <c r="P78" s="762"/>
    </row>
    <row r="79" spans="1:16" ht="12.75" customHeight="1" outlineLevel="1">
      <c r="A79" s="442" t="s">
        <v>662</v>
      </c>
      <c r="B79" s="443">
        <v>9651</v>
      </c>
      <c r="C79" s="443">
        <v>9651</v>
      </c>
      <c r="D79" s="443">
        <v>9651</v>
      </c>
      <c r="E79" s="443">
        <v>9651</v>
      </c>
      <c r="F79" s="443">
        <v>9651</v>
      </c>
      <c r="G79" s="443">
        <v>9651</v>
      </c>
      <c r="H79" s="443">
        <v>9651</v>
      </c>
      <c r="I79" s="443">
        <v>9651</v>
      </c>
      <c r="J79" s="443">
        <v>9651</v>
      </c>
      <c r="K79" s="443">
        <v>9651</v>
      </c>
      <c r="L79" s="443">
        <v>9651</v>
      </c>
      <c r="M79" s="443">
        <v>9651</v>
      </c>
      <c r="N79" s="443">
        <v>9941</v>
      </c>
      <c r="O79" s="443">
        <v>9673</v>
      </c>
      <c r="P79" s="762"/>
    </row>
    <row r="80" spans="1:16" ht="12.75" customHeight="1" outlineLevel="1">
      <c r="A80" s="442" t="s">
        <v>663</v>
      </c>
      <c r="B80" s="443">
        <v>7862</v>
      </c>
      <c r="C80" s="443">
        <v>4594</v>
      </c>
      <c r="D80" s="443">
        <v>6639</v>
      </c>
      <c r="E80" s="443">
        <v>8236</v>
      </c>
      <c r="F80" s="443">
        <v>10087</v>
      </c>
      <c r="G80" s="443">
        <v>12369</v>
      </c>
      <c r="H80" s="443">
        <v>15979</v>
      </c>
      <c r="I80" s="443">
        <v>18652</v>
      </c>
      <c r="J80" s="443">
        <v>21620</v>
      </c>
      <c r="K80" s="443">
        <v>24330</v>
      </c>
      <c r="L80" s="443">
        <v>26361</v>
      </c>
      <c r="M80" s="443">
        <v>6952</v>
      </c>
      <c r="N80" s="443">
        <v>8457</v>
      </c>
      <c r="O80" s="443">
        <v>13241</v>
      </c>
      <c r="P80" s="762"/>
    </row>
    <row r="81" spans="1:16" ht="12.75" customHeight="1" outlineLevel="1">
      <c r="A81" s="442" t="s">
        <v>664</v>
      </c>
      <c r="B81" s="443">
        <v>42575</v>
      </c>
      <c r="C81" s="443">
        <v>44168</v>
      </c>
      <c r="D81" s="443">
        <v>45302</v>
      </c>
      <c r="E81" s="443">
        <v>35207</v>
      </c>
      <c r="F81" s="443">
        <v>36379</v>
      </c>
      <c r="G81" s="443">
        <v>36883</v>
      </c>
      <c r="H81" s="443">
        <v>37904</v>
      </c>
      <c r="I81" s="443">
        <v>38921</v>
      </c>
      <c r="J81" s="443">
        <v>39938</v>
      </c>
      <c r="K81" s="443">
        <v>39663</v>
      </c>
      <c r="L81" s="443">
        <v>40587</v>
      </c>
      <c r="M81" s="443">
        <v>41607</v>
      </c>
      <c r="N81" s="443">
        <v>42891</v>
      </c>
      <c r="O81" s="448">
        <v>40152</v>
      </c>
      <c r="P81" s="762"/>
    </row>
    <row r="82" spans="1:16" ht="12.75" customHeight="1" outlineLevel="1">
      <c r="A82" s="439" t="s">
        <v>665</v>
      </c>
      <c r="B82" s="449">
        <v>338477</v>
      </c>
      <c r="C82" s="449">
        <v>261035</v>
      </c>
      <c r="D82" s="449">
        <v>273877</v>
      </c>
      <c r="E82" s="449">
        <v>280498</v>
      </c>
      <c r="F82" s="449">
        <v>260145</v>
      </c>
      <c r="G82" s="449">
        <v>276850</v>
      </c>
      <c r="H82" s="449">
        <v>300942</v>
      </c>
      <c r="I82" s="449">
        <v>342511</v>
      </c>
      <c r="J82" s="449">
        <v>337810</v>
      </c>
      <c r="K82" s="449">
        <v>336942</v>
      </c>
      <c r="L82" s="449">
        <v>292274</v>
      </c>
      <c r="M82" s="449">
        <v>317201</v>
      </c>
      <c r="N82" s="449">
        <v>351582</v>
      </c>
      <c r="O82" s="449">
        <v>305393</v>
      </c>
      <c r="P82" s="762"/>
    </row>
    <row r="83" spans="1:16" ht="12.75" customHeight="1" outlineLevel="1">
      <c r="B83" s="443"/>
      <c r="C83" s="443"/>
      <c r="D83" s="443"/>
      <c r="E83" s="443"/>
      <c r="F83" s="443"/>
      <c r="G83" s="443"/>
      <c r="H83" s="443"/>
      <c r="I83" s="443"/>
      <c r="J83" s="443" t="s">
        <v>217</v>
      </c>
      <c r="K83" s="443"/>
      <c r="L83" s="443"/>
      <c r="M83" s="443"/>
      <c r="N83" s="443"/>
      <c r="O83" s="443"/>
      <c r="P83" s="762"/>
    </row>
    <row r="84" spans="1:16" ht="12.75" customHeight="1" outlineLevel="1">
      <c r="A84" s="447" t="s">
        <v>666</v>
      </c>
      <c r="B84" s="443"/>
      <c r="C84" s="443"/>
      <c r="D84" s="443"/>
      <c r="E84" s="443"/>
      <c r="F84" s="443"/>
      <c r="G84" s="443"/>
      <c r="H84" s="443"/>
      <c r="I84" s="443"/>
      <c r="J84" s="443"/>
      <c r="K84" s="443"/>
      <c r="L84" s="443"/>
      <c r="M84" s="443"/>
      <c r="N84" s="443"/>
      <c r="O84" s="443"/>
      <c r="P84" s="762"/>
    </row>
    <row r="85" spans="1:16" ht="12.75" customHeight="1" outlineLevel="1">
      <c r="A85" s="442" t="s">
        <v>667</v>
      </c>
      <c r="B85" s="443">
        <v>4106</v>
      </c>
      <c r="C85" s="443">
        <v>4002</v>
      </c>
      <c r="D85" s="443">
        <v>3900</v>
      </c>
      <c r="E85" s="443">
        <v>3798</v>
      </c>
      <c r="F85" s="443">
        <v>3696</v>
      </c>
      <c r="G85" s="443">
        <v>3594</v>
      </c>
      <c r="H85" s="443">
        <v>3492</v>
      </c>
      <c r="I85" s="443">
        <v>3390</v>
      </c>
      <c r="J85" s="443">
        <v>3288</v>
      </c>
      <c r="K85" s="443">
        <v>3186</v>
      </c>
      <c r="L85" s="443">
        <v>3084</v>
      </c>
      <c r="M85" s="443">
        <v>2982</v>
      </c>
      <c r="N85" s="443">
        <v>2880</v>
      </c>
      <c r="O85" s="443">
        <v>3492</v>
      </c>
      <c r="P85" s="762"/>
    </row>
    <row r="86" spans="1:16" ht="12.75" customHeight="1" outlineLevel="1">
      <c r="A86" s="442" t="s">
        <v>311</v>
      </c>
      <c r="B86" s="443">
        <v>273428</v>
      </c>
      <c r="C86" s="443">
        <v>276650</v>
      </c>
      <c r="D86" s="443">
        <v>278463</v>
      </c>
      <c r="E86" s="443">
        <v>280035</v>
      </c>
      <c r="F86" s="443">
        <v>281788</v>
      </c>
      <c r="G86" s="443">
        <v>284094</v>
      </c>
      <c r="H86" s="443">
        <v>281635</v>
      </c>
      <c r="I86" s="443">
        <v>279951</v>
      </c>
      <c r="J86" s="443">
        <v>277943</v>
      </c>
      <c r="K86" s="443">
        <v>275501</v>
      </c>
      <c r="L86" s="443">
        <v>273425</v>
      </c>
      <c r="M86" s="443">
        <v>271417</v>
      </c>
      <c r="N86" s="443">
        <v>268890</v>
      </c>
      <c r="O86" s="448">
        <v>277170</v>
      </c>
      <c r="P86" s="762"/>
    </row>
    <row r="87" spans="1:16" ht="12.75" customHeight="1" outlineLevel="1">
      <c r="A87" s="439" t="s">
        <v>668</v>
      </c>
      <c r="B87" s="449">
        <v>277534</v>
      </c>
      <c r="C87" s="449">
        <v>280652</v>
      </c>
      <c r="D87" s="449">
        <v>282363</v>
      </c>
      <c r="E87" s="449">
        <v>283833</v>
      </c>
      <c r="F87" s="449">
        <v>285484</v>
      </c>
      <c r="G87" s="449">
        <v>287688</v>
      </c>
      <c r="H87" s="449">
        <v>285127</v>
      </c>
      <c r="I87" s="449">
        <v>283341</v>
      </c>
      <c r="J87" s="449">
        <v>281231</v>
      </c>
      <c r="K87" s="449">
        <v>278687</v>
      </c>
      <c r="L87" s="449">
        <v>276509</v>
      </c>
      <c r="M87" s="449">
        <v>274399</v>
      </c>
      <c r="N87" s="449">
        <v>271770</v>
      </c>
      <c r="O87" s="449">
        <v>280662</v>
      </c>
      <c r="P87" s="762"/>
    </row>
    <row r="88" spans="1:16" ht="12.75" customHeight="1" outlineLevel="1">
      <c r="B88" s="443"/>
      <c r="C88" s="443"/>
      <c r="D88" s="443"/>
      <c r="E88" s="443"/>
      <c r="F88" s="443"/>
      <c r="G88" s="443"/>
      <c r="H88" s="443"/>
      <c r="I88" s="443"/>
      <c r="J88" s="443"/>
      <c r="K88" s="443"/>
      <c r="L88" s="443"/>
      <c r="M88" s="443"/>
      <c r="N88" s="443"/>
      <c r="O88" s="443"/>
      <c r="P88" s="444"/>
    </row>
    <row r="89" spans="1:16" ht="12.75" customHeight="1">
      <c r="A89" s="447" t="s">
        <v>669</v>
      </c>
      <c r="B89" s="443"/>
      <c r="C89" s="443"/>
      <c r="D89" s="443"/>
      <c r="E89" s="443"/>
      <c r="F89" s="443"/>
      <c r="G89" s="443"/>
      <c r="H89" s="443"/>
      <c r="I89" s="443"/>
      <c r="J89" s="443"/>
      <c r="K89" s="443"/>
      <c r="L89" s="443"/>
      <c r="M89" s="443"/>
      <c r="N89" s="443"/>
      <c r="O89" s="443"/>
      <c r="P89" s="444"/>
    </row>
    <row r="90" spans="1:16" ht="12.75" customHeight="1">
      <c r="A90" s="442" t="s">
        <v>670</v>
      </c>
      <c r="B90" s="443">
        <v>35094</v>
      </c>
      <c r="C90" s="443">
        <v>35363</v>
      </c>
      <c r="D90" s="443">
        <v>35635</v>
      </c>
      <c r="E90" s="443">
        <v>35906</v>
      </c>
      <c r="F90" s="443">
        <v>36183</v>
      </c>
      <c r="G90" s="443">
        <v>36461</v>
      </c>
      <c r="H90" s="443">
        <v>36739</v>
      </c>
      <c r="I90" s="443">
        <v>37025</v>
      </c>
      <c r="J90" s="443">
        <v>37310</v>
      </c>
      <c r="K90" s="443">
        <v>37596</v>
      </c>
      <c r="L90" s="443">
        <v>37888</v>
      </c>
      <c r="M90" s="443">
        <v>38180</v>
      </c>
      <c r="N90" s="443">
        <v>38473</v>
      </c>
      <c r="O90" s="443">
        <v>36758</v>
      </c>
      <c r="P90" s="444"/>
    </row>
    <row r="91" spans="1:16" ht="12.75" customHeight="1">
      <c r="A91" s="442" t="s">
        <v>671</v>
      </c>
      <c r="B91" s="443">
        <v>3256</v>
      </c>
      <c r="C91" s="443">
        <v>3272</v>
      </c>
      <c r="D91" s="443">
        <v>3288</v>
      </c>
      <c r="E91" s="443">
        <v>3304</v>
      </c>
      <c r="F91" s="443">
        <v>3321</v>
      </c>
      <c r="G91" s="443">
        <v>3337</v>
      </c>
      <c r="H91" s="443">
        <v>3353</v>
      </c>
      <c r="I91" s="443">
        <v>3369</v>
      </c>
      <c r="J91" s="443">
        <v>3386</v>
      </c>
      <c r="K91" s="443">
        <v>3402</v>
      </c>
      <c r="L91" s="443">
        <v>3418</v>
      </c>
      <c r="M91" s="443">
        <v>3434</v>
      </c>
      <c r="N91" s="443">
        <v>3451</v>
      </c>
      <c r="O91" s="443">
        <v>3353</v>
      </c>
      <c r="P91" s="444"/>
    </row>
    <row r="92" spans="1:16" ht="12.75" customHeight="1">
      <c r="A92" s="442" t="s">
        <v>672</v>
      </c>
      <c r="B92" s="443">
        <v>0</v>
      </c>
      <c r="C92" s="443">
        <v>0</v>
      </c>
      <c r="D92" s="443">
        <v>0</v>
      </c>
      <c r="E92" s="443">
        <v>0</v>
      </c>
      <c r="F92" s="443">
        <v>0</v>
      </c>
      <c r="G92" s="443">
        <v>0</v>
      </c>
      <c r="H92" s="443">
        <v>0</v>
      </c>
      <c r="I92" s="443">
        <v>0</v>
      </c>
      <c r="J92" s="443">
        <v>0</v>
      </c>
      <c r="K92" s="443">
        <v>0</v>
      </c>
      <c r="L92" s="443">
        <v>0</v>
      </c>
      <c r="M92" s="443">
        <v>0</v>
      </c>
      <c r="N92" s="443">
        <v>0</v>
      </c>
      <c r="O92" s="443">
        <v>0</v>
      </c>
      <c r="P92" s="444"/>
    </row>
    <row r="93" spans="1:16" ht="12.75" customHeight="1">
      <c r="A93" s="454" t="s">
        <v>673</v>
      </c>
      <c r="B93" s="443">
        <v>224240</v>
      </c>
      <c r="C93" s="443">
        <v>224400</v>
      </c>
      <c r="D93" s="443">
        <v>224537</v>
      </c>
      <c r="E93" s="443">
        <v>224676</v>
      </c>
      <c r="F93" s="443">
        <v>224813</v>
      </c>
      <c r="G93" s="443">
        <v>224950</v>
      </c>
      <c r="H93" s="443">
        <v>225089</v>
      </c>
      <c r="I93" s="443">
        <v>225226</v>
      </c>
      <c r="J93" s="443">
        <v>225362</v>
      </c>
      <c r="K93" s="443">
        <v>225516</v>
      </c>
      <c r="L93" s="443">
        <v>225654</v>
      </c>
      <c r="M93" s="443">
        <v>225791</v>
      </c>
      <c r="N93" s="443">
        <v>225929</v>
      </c>
      <c r="O93" s="443">
        <v>225091</v>
      </c>
      <c r="P93" s="444"/>
    </row>
    <row r="94" spans="1:16" ht="12.75" customHeight="1">
      <c r="A94" s="442" t="s">
        <v>674</v>
      </c>
      <c r="B94" s="443">
        <v>16055</v>
      </c>
      <c r="C94" s="443">
        <v>16055</v>
      </c>
      <c r="D94" s="443">
        <v>16055</v>
      </c>
      <c r="E94" s="443">
        <v>16055</v>
      </c>
      <c r="F94" s="443">
        <v>16055</v>
      </c>
      <c r="G94" s="443">
        <v>16055</v>
      </c>
      <c r="H94" s="443">
        <v>16055</v>
      </c>
      <c r="I94" s="443">
        <v>16055</v>
      </c>
      <c r="J94" s="443">
        <v>16055</v>
      </c>
      <c r="K94" s="443">
        <v>16055</v>
      </c>
      <c r="L94" s="443">
        <v>16055</v>
      </c>
      <c r="M94" s="443">
        <v>16055</v>
      </c>
      <c r="N94" s="443">
        <v>16055</v>
      </c>
      <c r="O94" s="443">
        <v>16055</v>
      </c>
      <c r="P94" s="444"/>
    </row>
    <row r="95" spans="1:16" ht="12.75" customHeight="1">
      <c r="A95" s="439" t="s">
        <v>675</v>
      </c>
      <c r="B95" s="449">
        <v>278645</v>
      </c>
      <c r="C95" s="449">
        <v>279090</v>
      </c>
      <c r="D95" s="449">
        <v>279515</v>
      </c>
      <c r="E95" s="449">
        <v>279941</v>
      </c>
      <c r="F95" s="449">
        <v>280372</v>
      </c>
      <c r="G95" s="449">
        <v>280803</v>
      </c>
      <c r="H95" s="449">
        <v>281236</v>
      </c>
      <c r="I95" s="449">
        <v>281675</v>
      </c>
      <c r="J95" s="449">
        <v>282113</v>
      </c>
      <c r="K95" s="449">
        <v>282569</v>
      </c>
      <c r="L95" s="449">
        <v>283015</v>
      </c>
      <c r="M95" s="449">
        <v>283460</v>
      </c>
      <c r="N95" s="449">
        <v>283908</v>
      </c>
      <c r="O95" s="449">
        <v>281257</v>
      </c>
      <c r="P95" s="444"/>
    </row>
    <row r="96" spans="1:16" ht="12.75" customHeight="1">
      <c r="B96" s="443"/>
      <c r="C96" s="443"/>
      <c r="D96" s="443"/>
      <c r="E96" s="443"/>
      <c r="F96" s="443"/>
      <c r="G96" s="443"/>
      <c r="H96" s="443"/>
      <c r="I96" s="443"/>
      <c r="J96" s="443"/>
      <c r="K96" s="443"/>
      <c r="L96" s="443"/>
      <c r="M96" s="443"/>
      <c r="N96" s="443"/>
      <c r="O96" s="443"/>
      <c r="P96" s="444"/>
    </row>
    <row r="97" spans="1:16" ht="12.75" customHeight="1">
      <c r="A97" s="447" t="s">
        <v>676</v>
      </c>
      <c r="B97" s="443"/>
      <c r="C97" s="443"/>
      <c r="D97" s="443"/>
      <c r="E97" s="443"/>
      <c r="F97" s="443"/>
      <c r="G97" s="443"/>
      <c r="H97" s="443"/>
      <c r="I97" s="443"/>
      <c r="J97" s="443"/>
      <c r="K97" s="443"/>
      <c r="L97" s="443"/>
      <c r="M97" s="443"/>
      <c r="N97" s="443"/>
      <c r="O97" s="443"/>
      <c r="P97" s="444"/>
    </row>
    <row r="98" spans="1:16" ht="12.75" customHeight="1">
      <c r="A98" s="442" t="s">
        <v>677</v>
      </c>
      <c r="B98" s="443">
        <v>768139</v>
      </c>
      <c r="C98" s="443">
        <v>770713</v>
      </c>
      <c r="D98" s="443">
        <v>773287</v>
      </c>
      <c r="E98" s="443">
        <v>775861</v>
      </c>
      <c r="F98" s="443">
        <v>778435</v>
      </c>
      <c r="G98" s="443">
        <v>781009</v>
      </c>
      <c r="H98" s="443">
        <v>783583</v>
      </c>
      <c r="I98" s="443">
        <v>786157</v>
      </c>
      <c r="J98" s="443">
        <v>788731</v>
      </c>
      <c r="K98" s="443">
        <v>791305</v>
      </c>
      <c r="L98" s="443">
        <v>793879</v>
      </c>
      <c r="M98" s="443">
        <v>796453</v>
      </c>
      <c r="N98" s="443">
        <v>799034</v>
      </c>
      <c r="O98" s="443">
        <v>783193</v>
      </c>
      <c r="P98" s="444"/>
    </row>
    <row r="99" spans="1:16" ht="12.75" customHeight="1">
      <c r="A99" s="442" t="s">
        <v>678</v>
      </c>
      <c r="B99" s="443">
        <v>5127</v>
      </c>
      <c r="C99" s="443">
        <v>5025</v>
      </c>
      <c r="D99" s="443">
        <v>4924</v>
      </c>
      <c r="E99" s="443">
        <v>4823</v>
      </c>
      <c r="F99" s="443">
        <v>4722</v>
      </c>
      <c r="G99" s="443">
        <v>4620</v>
      </c>
      <c r="H99" s="443">
        <v>4519</v>
      </c>
      <c r="I99" s="443">
        <v>4418</v>
      </c>
      <c r="J99" s="443">
        <v>4316</v>
      </c>
      <c r="K99" s="443">
        <v>4215</v>
      </c>
      <c r="L99" s="443">
        <v>4114</v>
      </c>
      <c r="M99" s="443">
        <v>4012</v>
      </c>
      <c r="N99" s="443">
        <v>3911</v>
      </c>
      <c r="O99" s="443">
        <v>4519</v>
      </c>
      <c r="P99" s="444"/>
    </row>
    <row r="100" spans="1:16" ht="12.75" customHeight="1">
      <c r="A100" s="439" t="s">
        <v>679</v>
      </c>
      <c r="B100" s="449">
        <v>773266</v>
      </c>
      <c r="C100" s="449">
        <v>775738</v>
      </c>
      <c r="D100" s="449">
        <v>778211</v>
      </c>
      <c r="E100" s="449">
        <v>780684</v>
      </c>
      <c r="F100" s="449">
        <v>783157</v>
      </c>
      <c r="G100" s="449">
        <v>785629</v>
      </c>
      <c r="H100" s="449">
        <v>788102</v>
      </c>
      <c r="I100" s="449">
        <v>790575</v>
      </c>
      <c r="J100" s="449">
        <v>793047</v>
      </c>
      <c r="K100" s="449">
        <v>795520</v>
      </c>
      <c r="L100" s="449">
        <v>797993</v>
      </c>
      <c r="M100" s="449">
        <v>800465</v>
      </c>
      <c r="N100" s="449">
        <v>802945</v>
      </c>
      <c r="O100" s="449">
        <v>787712</v>
      </c>
      <c r="P100" s="444"/>
    </row>
    <row r="101" spans="1:16" ht="12.75" customHeight="1">
      <c r="B101" s="443"/>
      <c r="C101" s="443"/>
      <c r="D101" s="443"/>
      <c r="E101" s="443"/>
      <c r="F101" s="443"/>
      <c r="G101" s="443"/>
      <c r="H101" s="443"/>
      <c r="I101" s="443"/>
      <c r="J101" s="443"/>
      <c r="K101" s="443"/>
      <c r="L101" s="443"/>
      <c r="M101" s="443"/>
      <c r="N101" s="443"/>
      <c r="O101" s="443"/>
      <c r="P101" s="444"/>
    </row>
    <row r="102" spans="1:16" ht="12.75" customHeight="1" thickBot="1">
      <c r="A102" s="439" t="s">
        <v>680</v>
      </c>
      <c r="B102" s="450">
        <v>4291583</v>
      </c>
      <c r="C102" s="450">
        <v>4320648</v>
      </c>
      <c r="D102" s="450">
        <v>4342325</v>
      </c>
      <c r="E102" s="450">
        <v>4360213</v>
      </c>
      <c r="F102" s="450">
        <v>4388282</v>
      </c>
      <c r="G102" s="450">
        <v>4419324</v>
      </c>
      <c r="H102" s="450">
        <v>4459248</v>
      </c>
      <c r="I102" s="450">
        <v>4489227</v>
      </c>
      <c r="J102" s="450">
        <v>4502326</v>
      </c>
      <c r="K102" s="450">
        <v>4516134</v>
      </c>
      <c r="L102" s="450">
        <v>4511943</v>
      </c>
      <c r="M102" s="450">
        <v>4541586</v>
      </c>
      <c r="N102" s="450">
        <v>4584847</v>
      </c>
      <c r="O102" s="450">
        <v>4440197</v>
      </c>
      <c r="P102" s="444"/>
    </row>
    <row r="103" spans="1:16" ht="12.75" customHeight="1" thickTop="1">
      <c r="A103" s="439"/>
      <c r="B103" s="455"/>
      <c r="C103" s="455"/>
      <c r="D103" s="455"/>
      <c r="E103" s="455"/>
      <c r="F103" s="455"/>
      <c r="G103" s="455"/>
      <c r="H103" s="455"/>
      <c r="I103" s="455"/>
      <c r="J103" s="455"/>
      <c r="K103" s="455"/>
      <c r="L103" s="455"/>
      <c r="M103" s="455"/>
      <c r="N103" s="455"/>
      <c r="O103" s="455"/>
    </row>
    <row r="104" spans="1:16" ht="12.75" customHeight="1">
      <c r="A104" s="439"/>
      <c r="B104" s="455"/>
      <c r="C104" s="455"/>
      <c r="D104" s="455"/>
      <c r="E104" s="455"/>
      <c r="F104" s="455"/>
      <c r="G104" s="455"/>
      <c r="H104" s="455"/>
      <c r="I104" s="455"/>
      <c r="J104" s="455"/>
      <c r="K104" s="455"/>
      <c r="L104" s="455"/>
      <c r="M104" s="455"/>
      <c r="N104" s="455"/>
      <c r="O104" s="455"/>
    </row>
    <row r="105" spans="1:16" ht="12.75" customHeight="1">
      <c r="A105" s="439"/>
      <c r="B105" s="455"/>
      <c r="C105" s="455"/>
      <c r="D105" s="455"/>
      <c r="E105" s="455"/>
      <c r="F105" s="455"/>
      <c r="G105" s="455"/>
      <c r="H105" s="455"/>
      <c r="I105" s="455"/>
      <c r="J105" s="455"/>
      <c r="K105" s="455"/>
      <c r="L105" s="455"/>
      <c r="M105" s="455"/>
      <c r="N105" s="455"/>
      <c r="O105" s="455"/>
    </row>
    <row r="106" spans="1:16" ht="12.75" customHeight="1">
      <c r="A106" s="439"/>
      <c r="B106" s="455"/>
      <c r="C106" s="455"/>
      <c r="D106" s="455"/>
      <c r="E106" s="455"/>
      <c r="F106" s="455"/>
      <c r="G106" s="455"/>
      <c r="H106" s="455"/>
      <c r="I106" s="455"/>
      <c r="J106" s="455"/>
      <c r="K106" s="455"/>
      <c r="L106" s="455"/>
      <c r="M106" s="455"/>
      <c r="N106" s="455"/>
      <c r="O106" s="455"/>
    </row>
    <row r="107" spans="1:16" ht="12.75" customHeight="1">
      <c r="A107" s="439"/>
      <c r="B107" s="455"/>
      <c r="C107" s="455"/>
      <c r="D107" s="455"/>
      <c r="E107" s="455"/>
      <c r="F107" s="455"/>
      <c r="G107" s="455"/>
      <c r="H107" s="455"/>
      <c r="I107" s="455"/>
      <c r="J107" s="455"/>
      <c r="K107" s="455"/>
      <c r="L107" s="455"/>
      <c r="M107" s="455"/>
      <c r="N107" s="455"/>
      <c r="O107" s="455"/>
    </row>
    <row r="108" spans="1:16" ht="12.75" customHeight="1">
      <c r="A108" s="439"/>
      <c r="B108" s="455"/>
      <c r="C108" s="455"/>
      <c r="D108" s="455"/>
      <c r="E108" s="455"/>
      <c r="F108" s="455"/>
      <c r="G108" s="455"/>
      <c r="H108" s="455"/>
      <c r="I108" s="455"/>
      <c r="J108" s="455"/>
      <c r="K108" s="455"/>
      <c r="L108" s="455"/>
      <c r="M108" s="455"/>
      <c r="N108" s="455"/>
      <c r="O108" s="455"/>
    </row>
    <row r="109" spans="1:16" ht="12.75" customHeight="1">
      <c r="A109" s="439"/>
      <c r="B109" s="455"/>
      <c r="C109" s="455"/>
      <c r="D109" s="455"/>
      <c r="E109" s="455"/>
      <c r="F109" s="455"/>
      <c r="G109" s="455"/>
      <c r="H109" s="455"/>
      <c r="I109" s="455"/>
      <c r="J109" s="455"/>
      <c r="K109" s="455"/>
      <c r="L109" s="455"/>
      <c r="M109" s="455"/>
      <c r="N109" s="455"/>
      <c r="O109" s="455"/>
    </row>
    <row r="110" spans="1:16" ht="12.75" customHeight="1">
      <c r="A110" s="439"/>
      <c r="B110" s="455"/>
      <c r="C110" s="455"/>
      <c r="D110" s="455"/>
      <c r="E110" s="455"/>
      <c r="F110" s="455"/>
      <c r="G110" s="455"/>
      <c r="H110" s="455"/>
      <c r="I110" s="455"/>
      <c r="J110" s="455"/>
      <c r="K110" s="455"/>
      <c r="L110" s="455"/>
      <c r="M110" s="455"/>
      <c r="N110" s="455"/>
      <c r="O110" s="455"/>
    </row>
    <row r="111" spans="1:16" ht="12.75" customHeight="1">
      <c r="A111" s="439"/>
      <c r="B111" s="455"/>
      <c r="C111" s="455"/>
      <c r="D111" s="455"/>
      <c r="E111" s="455"/>
      <c r="F111" s="455"/>
      <c r="G111" s="455"/>
      <c r="H111" s="455"/>
      <c r="I111" s="455"/>
      <c r="J111" s="455"/>
      <c r="K111" s="455"/>
      <c r="L111" s="455"/>
      <c r="M111" s="455"/>
      <c r="N111" s="455"/>
      <c r="O111" s="455"/>
    </row>
    <row r="112" spans="1:16" ht="12.75" customHeight="1">
      <c r="A112" s="439"/>
      <c r="B112" s="455"/>
      <c r="C112" s="455"/>
      <c r="D112" s="455"/>
      <c r="E112" s="455"/>
      <c r="F112" s="455"/>
      <c r="G112" s="455"/>
      <c r="H112" s="455"/>
      <c r="I112" s="455"/>
      <c r="J112" s="455"/>
      <c r="K112" s="455"/>
      <c r="L112" s="455"/>
      <c r="M112" s="455"/>
      <c r="N112" s="455"/>
      <c r="O112" s="455"/>
    </row>
    <row r="113" spans="1:16" ht="12.75" customHeight="1">
      <c r="A113" s="439"/>
      <c r="B113" s="455"/>
      <c r="C113" s="455"/>
      <c r="D113" s="455"/>
      <c r="E113" s="455"/>
      <c r="F113" s="455"/>
      <c r="G113" s="455"/>
      <c r="H113" s="455"/>
      <c r="I113" s="455"/>
      <c r="J113" s="455"/>
      <c r="K113" s="455"/>
      <c r="L113" s="455"/>
      <c r="M113" s="455"/>
      <c r="N113" s="455"/>
      <c r="O113" s="455"/>
    </row>
    <row r="114" spans="1:16" ht="12.75" customHeight="1">
      <c r="A114" s="439"/>
      <c r="B114" s="455"/>
      <c r="C114" s="455"/>
      <c r="D114" s="455"/>
      <c r="E114" s="455"/>
      <c r="F114" s="455"/>
      <c r="G114" s="455"/>
      <c r="H114" s="455"/>
      <c r="I114" s="455"/>
      <c r="J114" s="455"/>
      <c r="K114" s="455"/>
      <c r="L114" s="455"/>
      <c r="M114" s="455"/>
      <c r="N114" s="455"/>
      <c r="O114" s="455"/>
    </row>
    <row r="115" spans="1:16" ht="12.75" customHeight="1">
      <c r="A115" s="439"/>
      <c r="B115" s="455"/>
      <c r="C115" s="455"/>
      <c r="D115" s="455"/>
      <c r="E115" s="455"/>
      <c r="F115" s="455"/>
      <c r="G115" s="455"/>
      <c r="H115" s="455"/>
      <c r="I115" s="455"/>
      <c r="J115" s="455"/>
      <c r="K115" s="455"/>
      <c r="L115" s="455"/>
      <c r="M115" s="455"/>
      <c r="N115" s="455"/>
      <c r="O115" s="455"/>
      <c r="P115" s="763" t="s">
        <v>1127</v>
      </c>
    </row>
    <row r="116" spans="1:16" ht="12.75" customHeight="1">
      <c r="A116" s="439"/>
      <c r="B116" s="455"/>
      <c r="C116" s="455"/>
      <c r="D116" s="455"/>
      <c r="E116" s="455"/>
      <c r="F116" s="455"/>
      <c r="G116" s="455"/>
      <c r="H116" s="455"/>
      <c r="I116" s="455"/>
      <c r="J116" s="455"/>
      <c r="K116" s="455"/>
      <c r="L116" s="455"/>
      <c r="M116" s="455"/>
      <c r="N116" s="455"/>
      <c r="O116" s="455"/>
      <c r="P116" s="764"/>
    </row>
    <row r="117" spans="1:16" ht="12.75" customHeight="1">
      <c r="A117" s="439"/>
      <c r="B117" s="455"/>
      <c r="C117" s="455"/>
      <c r="D117" s="455"/>
      <c r="E117" s="455"/>
      <c r="F117" s="455"/>
      <c r="G117" s="455"/>
      <c r="H117" s="455"/>
      <c r="I117" s="455"/>
      <c r="J117" s="455"/>
      <c r="K117" s="455"/>
      <c r="L117" s="455"/>
      <c r="M117" s="455"/>
      <c r="N117" s="455"/>
      <c r="O117" s="455"/>
      <c r="P117" s="764"/>
    </row>
    <row r="118" spans="1:16" ht="12.75" customHeight="1">
      <c r="A118" s="439"/>
      <c r="B118" s="455"/>
      <c r="C118" s="455"/>
      <c r="D118" s="455"/>
      <c r="E118" s="455"/>
      <c r="F118" s="455"/>
      <c r="G118" s="455"/>
      <c r="H118" s="455"/>
      <c r="I118" s="455"/>
      <c r="J118" s="455"/>
      <c r="K118" s="455"/>
      <c r="L118" s="455"/>
      <c r="M118" s="455"/>
      <c r="N118" s="455"/>
      <c r="O118" s="455"/>
      <c r="P118" s="764"/>
    </row>
    <row r="119" spans="1:16" ht="12.75" customHeight="1">
      <c r="A119" s="439"/>
      <c r="B119" s="455"/>
      <c r="C119" s="455"/>
      <c r="D119" s="455"/>
      <c r="E119" s="455"/>
      <c r="F119" s="455"/>
      <c r="G119" s="455"/>
      <c r="H119" s="455"/>
      <c r="I119" s="455"/>
      <c r="J119" s="455"/>
      <c r="K119" s="455"/>
      <c r="L119" s="455"/>
      <c r="M119" s="455"/>
      <c r="N119" s="455"/>
      <c r="O119" s="455"/>
      <c r="P119" s="764"/>
    </row>
    <row r="120" spans="1:16" ht="12.75" customHeight="1">
      <c r="A120" s="439"/>
      <c r="B120" s="455"/>
      <c r="C120" s="455"/>
      <c r="D120" s="455"/>
      <c r="E120" s="455"/>
      <c r="F120" s="455"/>
      <c r="G120" s="455"/>
      <c r="H120" s="455"/>
      <c r="I120" s="455"/>
      <c r="J120" s="455"/>
      <c r="K120" s="455"/>
      <c r="L120" s="455"/>
      <c r="M120" s="455"/>
      <c r="N120" s="455"/>
      <c r="O120" s="455"/>
      <c r="P120" s="764"/>
    </row>
    <row r="121" spans="1:16" ht="12.75" customHeight="1">
      <c r="A121" s="439"/>
      <c r="B121" s="455"/>
      <c r="C121" s="455"/>
      <c r="D121" s="455"/>
      <c r="E121" s="455"/>
      <c r="F121" s="455"/>
      <c r="G121" s="455"/>
      <c r="H121" s="455"/>
      <c r="I121" s="455"/>
      <c r="J121" s="455"/>
      <c r="K121" s="455"/>
      <c r="L121" s="455"/>
      <c r="M121" s="455"/>
      <c r="N121" s="455"/>
      <c r="O121" s="455"/>
      <c r="P121" s="764"/>
    </row>
    <row r="122" spans="1:16" ht="12.75" customHeight="1">
      <c r="A122" s="439"/>
      <c r="B122" s="455"/>
      <c r="C122" s="455"/>
      <c r="D122" s="455"/>
      <c r="E122" s="455"/>
      <c r="F122" s="455"/>
      <c r="G122" s="455"/>
      <c r="H122" s="455"/>
      <c r="I122" s="455"/>
      <c r="J122" s="455"/>
      <c r="K122" s="455"/>
      <c r="L122" s="455"/>
      <c r="M122" s="455"/>
      <c r="N122" s="455"/>
      <c r="O122" s="455"/>
      <c r="P122" s="764"/>
    </row>
    <row r="123" spans="1:16" ht="12.75" customHeight="1">
      <c r="A123" s="439"/>
      <c r="B123" s="455"/>
      <c r="C123" s="455"/>
      <c r="D123" s="455"/>
      <c r="E123" s="455"/>
      <c r="F123" s="455"/>
      <c r="G123" s="455"/>
      <c r="H123" s="455"/>
      <c r="I123" s="455"/>
      <c r="J123" s="455"/>
      <c r="K123" s="455"/>
      <c r="L123" s="455"/>
      <c r="M123" s="455"/>
      <c r="N123" s="455"/>
      <c r="O123" s="455"/>
      <c r="P123" s="764"/>
    </row>
    <row r="124" spans="1:16" ht="12.75" customHeight="1">
      <c r="P124" s="764"/>
    </row>
    <row r="125" spans="1:16" ht="12.75" customHeight="1">
      <c r="P125" s="764"/>
    </row>
    <row r="126" spans="1:16" ht="12.75" customHeight="1">
      <c r="B126" s="440">
        <v>0</v>
      </c>
      <c r="C126" s="440">
        <v>0</v>
      </c>
      <c r="D126" s="440">
        <v>0</v>
      </c>
      <c r="E126" s="440">
        <v>0</v>
      </c>
      <c r="F126" s="440">
        <v>0</v>
      </c>
      <c r="G126" s="440">
        <v>0</v>
      </c>
      <c r="H126" s="440">
        <v>0</v>
      </c>
      <c r="I126" s="440">
        <v>0</v>
      </c>
      <c r="J126" s="440">
        <v>0</v>
      </c>
      <c r="K126" s="440">
        <v>0</v>
      </c>
      <c r="L126" s="440">
        <v>0</v>
      </c>
      <c r="M126" s="440">
        <v>0</v>
      </c>
      <c r="N126" s="440">
        <v>0</v>
      </c>
      <c r="O126" s="440">
        <v>3</v>
      </c>
      <c r="P126" s="764"/>
    </row>
    <row r="127" spans="1:16" ht="12.75" customHeight="1">
      <c r="P127" s="764"/>
    </row>
    <row r="128" spans="1:16" ht="12.75" customHeight="1">
      <c r="P128" s="764"/>
    </row>
    <row r="129" spans="16:16" ht="12.75" customHeight="1">
      <c r="P129" s="764"/>
    </row>
    <row r="130" spans="16:16" ht="12.75" customHeight="1">
      <c r="P130" s="764"/>
    </row>
    <row r="131" spans="16:16" ht="12.75" customHeight="1">
      <c r="P131" s="764"/>
    </row>
    <row r="132" spans="16:16" ht="12.75" customHeight="1">
      <c r="P132" s="764"/>
    </row>
    <row r="133" spans="16:16" ht="22.7" customHeight="1">
      <c r="P133" s="764"/>
    </row>
  </sheetData>
  <customSheetViews>
    <customSheetView guid="{1D55C7AE-7141-49C4-A30F-6C6392B50DCD}" scale="90" showPageBreaks="1" showGridLines="0" printArea="1" hiddenRows="1" hiddenColumns="1" view="pageBreakPreview">
      <selection activeCell="U15" sqref="U15"/>
      <rowBreaks count="2" manualBreakCount="2">
        <brk id="43" max="15" man="1"/>
        <brk id="87" max="16383" man="1"/>
      </rowBreaks>
      <pageMargins left="0.75" right="0.45" top="1.35" bottom="0.5" header="1.05" footer="0"/>
      <printOptions horizontalCentered="1" verticalCentered="1"/>
      <pageSetup scale="74" fitToHeight="0" orientation="landscape" r:id="rId1"/>
      <headerFooter>
        <oddHeader>&amp;C&amp;"Arial,Bold"&amp;10GULF POWER COMPANY
BALANCE SHEET
For the Period December 2011 through December 2012
 ($000)</oddHeader>
      </headerFooter>
    </customSheetView>
    <customSheetView guid="{A7E55F00-34B3-44FD-BF1E-03333C319021}" scale="90" showPageBreaks="1" showGridLines="0" printArea="1" hiddenRows="1" hiddenColumns="1" view="pageBreakPreview">
      <selection activeCell="U15" sqref="U15"/>
      <rowBreaks count="2" manualBreakCount="2">
        <brk id="43" max="15" man="1"/>
        <brk id="87" max="16383" man="1"/>
      </rowBreaks>
      <pageMargins left="0.75" right="0.45" top="1.35" bottom="0.5" header="1.05" footer="0"/>
      <printOptions horizontalCentered="1" verticalCentered="1"/>
      <pageSetup scale="74" fitToHeight="0" orientation="landscape" r:id="rId2"/>
      <headerFooter>
        <oddHeader>&amp;C&amp;"Arial,Bold"&amp;10GULF POWER COMPANY
BALANCE SHEET
For the Period December 2011 through December 2012
 ($000)</oddHeader>
      </headerFooter>
    </customSheetView>
  </customSheetViews>
  <mergeCells count="3">
    <mergeCell ref="P26:P43"/>
    <mergeCell ref="P69:P87"/>
    <mergeCell ref="P115:P133"/>
  </mergeCells>
  <printOptions horizontalCentered="1" verticalCentered="1"/>
  <pageMargins left="0.75" right="0.45" top="1.35" bottom="0.5" header="1.05" footer="0"/>
  <pageSetup scale="74" fitToHeight="0" orientation="landscape" r:id="rId3"/>
  <headerFooter>
    <oddHeader>&amp;C&amp;"Arial,Bold"GULF POWER COMPANY
BALANCE SHEET
For the Period December 2013 through December 2014
 ($000)</oddHeader>
  </headerFooter>
  <rowBreaks count="2" manualBreakCount="2">
    <brk id="43" max="15" man="1"/>
    <brk id="87" max="16383" man="1"/>
  </rowBreaks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O129"/>
  <sheetViews>
    <sheetView showGridLines="0" view="pageBreakPreview" topLeftCell="A90" zoomScale="90" zoomScaleNormal="100" zoomScaleSheetLayoutView="90" workbookViewId="0">
      <selection activeCell="B28" sqref="B28:B40"/>
    </sheetView>
  </sheetViews>
  <sheetFormatPr defaultColWidth="9.140625" defaultRowHeight="12.75" outlineLevelRow="1"/>
  <cols>
    <col min="1" max="1" width="34.7109375" style="462" customWidth="1"/>
    <col min="2" max="13" width="9.28515625" style="459" customWidth="1"/>
    <col min="14" max="14" width="10.140625" style="460" customWidth="1"/>
    <col min="15" max="15" width="16.28515625" style="459" customWidth="1"/>
    <col min="16" max="16384" width="9.140625" style="459"/>
  </cols>
  <sheetData>
    <row r="1" spans="1:14" ht="51.95" customHeight="1">
      <c r="A1" s="456"/>
      <c r="B1" s="457" t="s">
        <v>594</v>
      </c>
      <c r="C1" s="457" t="s">
        <v>595</v>
      </c>
      <c r="D1" s="457" t="s">
        <v>596</v>
      </c>
      <c r="E1" s="457" t="s">
        <v>597</v>
      </c>
      <c r="F1" s="457" t="s">
        <v>598</v>
      </c>
      <c r="G1" s="457" t="s">
        <v>599</v>
      </c>
      <c r="H1" s="457" t="s">
        <v>600</v>
      </c>
      <c r="I1" s="457" t="s">
        <v>601</v>
      </c>
      <c r="J1" s="457" t="s">
        <v>602</v>
      </c>
      <c r="K1" s="457" t="s">
        <v>603</v>
      </c>
      <c r="L1" s="457" t="s">
        <v>604</v>
      </c>
      <c r="M1" s="457" t="s">
        <v>593</v>
      </c>
      <c r="N1" s="457" t="s">
        <v>681</v>
      </c>
    </row>
    <row r="2" spans="1:14" ht="12.75" customHeight="1" outlineLevel="1">
      <c r="A2" s="458" t="s">
        <v>682</v>
      </c>
    </row>
    <row r="3" spans="1:14" ht="12.75" customHeight="1" outlineLevel="1">
      <c r="A3" s="461" t="s">
        <v>683</v>
      </c>
    </row>
    <row r="4" spans="1:14" ht="12.75" customHeight="1" outlineLevel="1">
      <c r="A4" s="462" t="s">
        <v>684</v>
      </c>
      <c r="B4" s="463">
        <v>25724</v>
      </c>
      <c r="C4" s="463">
        <v>21257</v>
      </c>
      <c r="D4" s="463">
        <v>20640</v>
      </c>
      <c r="E4" s="463">
        <v>19622</v>
      </c>
      <c r="F4" s="463">
        <v>25391</v>
      </c>
      <c r="G4" s="463">
        <v>29679</v>
      </c>
      <c r="H4" s="463">
        <v>32379</v>
      </c>
      <c r="I4" s="463">
        <v>31588</v>
      </c>
      <c r="J4" s="463">
        <v>27418</v>
      </c>
      <c r="K4" s="463">
        <v>22165</v>
      </c>
      <c r="L4" s="463">
        <v>20116</v>
      </c>
      <c r="M4" s="463">
        <v>23835</v>
      </c>
      <c r="N4" s="464">
        <v>299814</v>
      </c>
    </row>
    <row r="5" spans="1:14" ht="12.75" customHeight="1" outlineLevel="1">
      <c r="A5" s="462" t="s">
        <v>685</v>
      </c>
      <c r="B5" s="463">
        <v>22448</v>
      </c>
      <c r="C5" s="463">
        <v>16942</v>
      </c>
      <c r="D5" s="463">
        <v>16008</v>
      </c>
      <c r="E5" s="463">
        <v>15687</v>
      </c>
      <c r="F5" s="463">
        <v>21503</v>
      </c>
      <c r="G5" s="463">
        <v>25630</v>
      </c>
      <c r="H5" s="463">
        <v>27815</v>
      </c>
      <c r="I5" s="463">
        <v>27156</v>
      </c>
      <c r="J5" s="463">
        <v>22675</v>
      </c>
      <c r="K5" s="463">
        <v>17915</v>
      </c>
      <c r="L5" s="463">
        <v>15793</v>
      </c>
      <c r="M5" s="463">
        <v>19822</v>
      </c>
      <c r="N5" s="464">
        <v>249394</v>
      </c>
    </row>
    <row r="6" spans="1:14" ht="12.75" customHeight="1" outlineLevel="1">
      <c r="A6" s="462" t="s">
        <v>686</v>
      </c>
      <c r="B6" s="463">
        <v>911</v>
      </c>
      <c r="C6" s="463">
        <v>900</v>
      </c>
      <c r="D6" s="463">
        <v>997</v>
      </c>
      <c r="E6" s="463">
        <v>939</v>
      </c>
      <c r="F6" s="463">
        <v>1025</v>
      </c>
      <c r="G6" s="463">
        <v>1311</v>
      </c>
      <c r="H6" s="463">
        <v>1148</v>
      </c>
      <c r="I6" s="463">
        <v>1134</v>
      </c>
      <c r="J6" s="463">
        <v>1201</v>
      </c>
      <c r="K6" s="463">
        <v>923</v>
      </c>
      <c r="L6" s="463">
        <v>904</v>
      </c>
      <c r="M6" s="463">
        <v>1030</v>
      </c>
      <c r="N6" s="464">
        <v>12423</v>
      </c>
    </row>
    <row r="7" spans="1:14" ht="12.75" customHeight="1" outlineLevel="1">
      <c r="A7" s="462" t="s">
        <v>687</v>
      </c>
      <c r="B7" s="463">
        <v>1497</v>
      </c>
      <c r="C7" s="463">
        <v>1497</v>
      </c>
      <c r="D7" s="463">
        <v>1444</v>
      </c>
      <c r="E7" s="463">
        <v>1444</v>
      </c>
      <c r="F7" s="463">
        <v>1761</v>
      </c>
      <c r="G7" s="463">
        <v>3715</v>
      </c>
      <c r="H7" s="463">
        <v>3130</v>
      </c>
      <c r="I7" s="463">
        <v>3915</v>
      </c>
      <c r="J7" s="463">
        <v>3687</v>
      </c>
      <c r="K7" s="463">
        <v>3923</v>
      </c>
      <c r="L7" s="463">
        <v>3816</v>
      </c>
      <c r="M7" s="463">
        <v>3866</v>
      </c>
      <c r="N7" s="464">
        <v>33695</v>
      </c>
    </row>
    <row r="8" spans="1:14" ht="12.75" customHeight="1" outlineLevel="1">
      <c r="A8" s="462" t="s">
        <v>688</v>
      </c>
      <c r="B8" s="463">
        <v>5609</v>
      </c>
      <c r="C8" s="463">
        <v>5807</v>
      </c>
      <c r="D8" s="463">
        <v>6249</v>
      </c>
      <c r="E8" s="463">
        <v>5632</v>
      </c>
      <c r="F8" s="463">
        <v>5832</v>
      </c>
      <c r="G8" s="463">
        <v>6049</v>
      </c>
      <c r="H8" s="463">
        <v>5806</v>
      </c>
      <c r="I8" s="463">
        <v>5932</v>
      </c>
      <c r="J8" s="463">
        <v>5905</v>
      </c>
      <c r="K8" s="463">
        <v>5710</v>
      </c>
      <c r="L8" s="463">
        <v>5752</v>
      </c>
      <c r="M8" s="463">
        <v>6055</v>
      </c>
      <c r="N8" s="464">
        <v>70338</v>
      </c>
    </row>
    <row r="9" spans="1:14" ht="12.75" customHeight="1" outlineLevel="1">
      <c r="A9" s="458" t="s">
        <v>689</v>
      </c>
      <c r="B9" s="465">
        <v>56189</v>
      </c>
      <c r="C9" s="465">
        <v>46403</v>
      </c>
      <c r="D9" s="465">
        <v>45338</v>
      </c>
      <c r="E9" s="465">
        <v>43324</v>
      </c>
      <c r="F9" s="465">
        <v>55512</v>
      </c>
      <c r="G9" s="465">
        <v>66384</v>
      </c>
      <c r="H9" s="465">
        <v>70278</v>
      </c>
      <c r="I9" s="465">
        <v>69725</v>
      </c>
      <c r="J9" s="465">
        <v>60886</v>
      </c>
      <c r="K9" s="465">
        <v>50636</v>
      </c>
      <c r="L9" s="465">
        <v>46381</v>
      </c>
      <c r="M9" s="465">
        <v>54608</v>
      </c>
      <c r="N9" s="465">
        <v>665664</v>
      </c>
    </row>
    <row r="10" spans="1:14" ht="12.75" customHeight="1" outlineLevel="1">
      <c r="B10" s="463"/>
      <c r="C10" s="463"/>
      <c r="D10" s="463"/>
      <c r="E10" s="463"/>
      <c r="F10" s="463"/>
      <c r="G10" s="463"/>
      <c r="H10" s="463"/>
      <c r="I10" s="463"/>
      <c r="J10" s="463"/>
      <c r="K10" s="463"/>
      <c r="L10" s="463"/>
      <c r="M10" s="463"/>
      <c r="N10" s="464"/>
    </row>
    <row r="11" spans="1:14" ht="12.75" customHeight="1" outlineLevel="1">
      <c r="A11" s="461" t="s">
        <v>690</v>
      </c>
      <c r="B11" s="463"/>
      <c r="C11" s="463"/>
      <c r="D11" s="463"/>
      <c r="E11" s="463"/>
      <c r="F11" s="463"/>
      <c r="G11" s="463"/>
      <c r="H11" s="463"/>
      <c r="I11" s="463"/>
      <c r="J11" s="463"/>
      <c r="K11" s="463"/>
      <c r="L11" s="463"/>
      <c r="M11" s="463"/>
      <c r="N11" s="464"/>
    </row>
    <row r="12" spans="1:14" ht="12.75" customHeight="1" outlineLevel="1">
      <c r="A12" s="462" t="s">
        <v>684</v>
      </c>
      <c r="B12" s="463">
        <v>12450</v>
      </c>
      <c r="C12" s="463">
        <v>11244</v>
      </c>
      <c r="D12" s="463">
        <v>12012</v>
      </c>
      <c r="E12" s="463">
        <v>12004</v>
      </c>
      <c r="F12" s="463">
        <v>13721</v>
      </c>
      <c r="G12" s="463">
        <v>14233</v>
      </c>
      <c r="H12" s="463">
        <v>15032</v>
      </c>
      <c r="I12" s="463">
        <v>15077</v>
      </c>
      <c r="J12" s="463">
        <v>14147</v>
      </c>
      <c r="K12" s="463">
        <v>13370</v>
      </c>
      <c r="L12" s="463">
        <v>11955</v>
      </c>
      <c r="M12" s="463">
        <v>12168</v>
      </c>
      <c r="N12" s="464">
        <v>157413</v>
      </c>
    </row>
    <row r="13" spans="1:14" ht="12.75" customHeight="1" outlineLevel="1">
      <c r="A13" s="462" t="s">
        <v>685</v>
      </c>
      <c r="B13" s="463">
        <v>15161</v>
      </c>
      <c r="C13" s="463">
        <v>12816</v>
      </c>
      <c r="D13" s="463">
        <v>14222</v>
      </c>
      <c r="E13" s="463">
        <v>15053</v>
      </c>
      <c r="F13" s="463">
        <v>17704</v>
      </c>
      <c r="G13" s="463">
        <v>18373</v>
      </c>
      <c r="H13" s="463">
        <v>19222</v>
      </c>
      <c r="I13" s="463">
        <v>19271</v>
      </c>
      <c r="J13" s="463">
        <v>17503</v>
      </c>
      <c r="K13" s="463">
        <v>16467</v>
      </c>
      <c r="L13" s="463">
        <v>13905</v>
      </c>
      <c r="M13" s="463">
        <v>14391</v>
      </c>
      <c r="N13" s="464">
        <v>194088</v>
      </c>
    </row>
    <row r="14" spans="1:14" ht="12.75" customHeight="1" outlineLevel="1">
      <c r="A14" s="462" t="s">
        <v>686</v>
      </c>
      <c r="B14" s="463">
        <v>615</v>
      </c>
      <c r="C14" s="463">
        <v>681</v>
      </c>
      <c r="D14" s="463">
        <v>886</v>
      </c>
      <c r="E14" s="463">
        <v>901</v>
      </c>
      <c r="F14" s="463">
        <v>844</v>
      </c>
      <c r="G14" s="463">
        <v>939</v>
      </c>
      <c r="H14" s="463">
        <v>794</v>
      </c>
      <c r="I14" s="463">
        <v>804</v>
      </c>
      <c r="J14" s="463">
        <v>927</v>
      </c>
      <c r="K14" s="463">
        <v>848</v>
      </c>
      <c r="L14" s="463">
        <v>796</v>
      </c>
      <c r="M14" s="463">
        <v>747</v>
      </c>
      <c r="N14" s="464">
        <v>9782</v>
      </c>
    </row>
    <row r="15" spans="1:14" ht="12.75" customHeight="1" outlineLevel="1">
      <c r="A15" s="462" t="s">
        <v>687</v>
      </c>
      <c r="B15" s="463">
        <v>811</v>
      </c>
      <c r="C15" s="463">
        <v>811</v>
      </c>
      <c r="D15" s="463">
        <v>783</v>
      </c>
      <c r="E15" s="463">
        <v>783</v>
      </c>
      <c r="F15" s="463">
        <v>954</v>
      </c>
      <c r="G15" s="463">
        <v>2013</v>
      </c>
      <c r="H15" s="463">
        <v>1697</v>
      </c>
      <c r="I15" s="463">
        <v>2122</v>
      </c>
      <c r="J15" s="463">
        <v>1998</v>
      </c>
      <c r="K15" s="463">
        <v>2126</v>
      </c>
      <c r="L15" s="463">
        <v>2068</v>
      </c>
      <c r="M15" s="463">
        <v>2095</v>
      </c>
      <c r="N15" s="464">
        <v>18261</v>
      </c>
    </row>
    <row r="16" spans="1:14" ht="12.75" customHeight="1" outlineLevel="1">
      <c r="A16" s="462" t="s">
        <v>688</v>
      </c>
      <c r="B16" s="463">
        <v>3466</v>
      </c>
      <c r="C16" s="463">
        <v>3587</v>
      </c>
      <c r="D16" s="463">
        <v>3859</v>
      </c>
      <c r="E16" s="463">
        <v>3473</v>
      </c>
      <c r="F16" s="463">
        <v>3597</v>
      </c>
      <c r="G16" s="463">
        <v>3733</v>
      </c>
      <c r="H16" s="463">
        <v>3584</v>
      </c>
      <c r="I16" s="463">
        <v>3660</v>
      </c>
      <c r="J16" s="463">
        <v>3639</v>
      </c>
      <c r="K16" s="463">
        <v>3519</v>
      </c>
      <c r="L16" s="463">
        <v>3531</v>
      </c>
      <c r="M16" s="463">
        <v>3718</v>
      </c>
      <c r="N16" s="464">
        <v>43366</v>
      </c>
    </row>
    <row r="17" spans="1:15" ht="12.75" customHeight="1" outlineLevel="1">
      <c r="A17" s="458" t="s">
        <v>691</v>
      </c>
      <c r="B17" s="465">
        <v>32503</v>
      </c>
      <c r="C17" s="465">
        <v>29139</v>
      </c>
      <c r="D17" s="465">
        <v>31762</v>
      </c>
      <c r="E17" s="465">
        <v>32214</v>
      </c>
      <c r="F17" s="465">
        <v>36820</v>
      </c>
      <c r="G17" s="465">
        <v>39291</v>
      </c>
      <c r="H17" s="465">
        <v>40329</v>
      </c>
      <c r="I17" s="465">
        <v>40934</v>
      </c>
      <c r="J17" s="465">
        <v>38214</v>
      </c>
      <c r="K17" s="465">
        <v>36330</v>
      </c>
      <c r="L17" s="465">
        <v>32255</v>
      </c>
      <c r="M17" s="465">
        <v>33119</v>
      </c>
      <c r="N17" s="465">
        <v>422910</v>
      </c>
    </row>
    <row r="18" spans="1:15" ht="12.75" customHeight="1" outlineLevel="1">
      <c r="B18" s="463"/>
      <c r="C18" s="463"/>
      <c r="D18" s="463"/>
      <c r="E18" s="463"/>
      <c r="F18" s="463"/>
      <c r="G18" s="463"/>
      <c r="H18" s="463"/>
      <c r="I18" s="463"/>
      <c r="J18" s="463"/>
      <c r="K18" s="463"/>
      <c r="L18" s="463"/>
      <c r="M18" s="463"/>
      <c r="N18" s="464"/>
    </row>
    <row r="19" spans="1:15" ht="12.75" customHeight="1" outlineLevel="1">
      <c r="A19" s="461" t="s">
        <v>692</v>
      </c>
      <c r="B19" s="463"/>
      <c r="C19" s="463"/>
      <c r="D19" s="463"/>
      <c r="E19" s="463"/>
      <c r="F19" s="463"/>
      <c r="G19" s="463"/>
      <c r="H19" s="463"/>
      <c r="I19" s="463"/>
      <c r="J19" s="463"/>
      <c r="K19" s="463"/>
      <c r="L19" s="463"/>
      <c r="M19" s="463"/>
      <c r="N19" s="464"/>
    </row>
    <row r="20" spans="1:15" ht="12.75" customHeight="1" outlineLevel="1">
      <c r="A20" s="462" t="s">
        <v>684</v>
      </c>
      <c r="B20" s="463">
        <v>2478</v>
      </c>
      <c r="C20" s="463">
        <v>2192</v>
      </c>
      <c r="D20" s="463">
        <v>2509</v>
      </c>
      <c r="E20" s="463">
        <v>2567</v>
      </c>
      <c r="F20" s="463">
        <v>2798</v>
      </c>
      <c r="G20" s="463">
        <v>4051</v>
      </c>
      <c r="H20" s="463">
        <v>4591</v>
      </c>
      <c r="I20" s="463">
        <v>4681</v>
      </c>
      <c r="J20" s="463">
        <v>4557</v>
      </c>
      <c r="K20" s="463">
        <v>2817</v>
      </c>
      <c r="L20" s="463">
        <v>2435</v>
      </c>
      <c r="M20" s="463">
        <v>2465</v>
      </c>
      <c r="N20" s="464">
        <v>38141</v>
      </c>
    </row>
    <row r="21" spans="1:15" ht="12.75" customHeight="1" outlineLevel="1">
      <c r="A21" s="462" t="s">
        <v>685</v>
      </c>
      <c r="B21" s="463">
        <v>6355</v>
      </c>
      <c r="C21" s="463">
        <v>5271</v>
      </c>
      <c r="D21" s="463">
        <v>6249</v>
      </c>
      <c r="E21" s="463">
        <v>6603</v>
      </c>
      <c r="F21" s="463">
        <v>7496</v>
      </c>
      <c r="G21" s="463">
        <v>7180</v>
      </c>
      <c r="H21" s="463">
        <v>7850</v>
      </c>
      <c r="I21" s="463">
        <v>8021</v>
      </c>
      <c r="J21" s="463">
        <v>7132</v>
      </c>
      <c r="K21" s="463">
        <v>7274</v>
      </c>
      <c r="L21" s="463">
        <v>6326</v>
      </c>
      <c r="M21" s="463">
        <v>6164</v>
      </c>
      <c r="N21" s="464">
        <v>81921</v>
      </c>
    </row>
    <row r="22" spans="1:15" ht="12.75" customHeight="1" outlineLevel="1">
      <c r="A22" s="462" t="s">
        <v>686</v>
      </c>
      <c r="B22" s="463">
        <v>258</v>
      </c>
      <c r="C22" s="463">
        <v>279</v>
      </c>
      <c r="D22" s="463">
        <v>389</v>
      </c>
      <c r="E22" s="463">
        <v>395</v>
      </c>
      <c r="F22" s="463">
        <v>357</v>
      </c>
      <c r="G22" s="463">
        <v>367</v>
      </c>
      <c r="H22" s="463">
        <v>325</v>
      </c>
      <c r="I22" s="463">
        <v>335</v>
      </c>
      <c r="J22" s="463">
        <v>378</v>
      </c>
      <c r="K22" s="463">
        <v>375</v>
      </c>
      <c r="L22" s="463">
        <v>362</v>
      </c>
      <c r="M22" s="463">
        <v>320</v>
      </c>
      <c r="N22" s="464">
        <v>4140</v>
      </c>
    </row>
    <row r="23" spans="1:15" ht="12.75" customHeight="1" outlineLevel="1">
      <c r="A23" s="462" t="s">
        <v>687</v>
      </c>
      <c r="B23" s="463">
        <v>366</v>
      </c>
      <c r="C23" s="463">
        <v>366</v>
      </c>
      <c r="D23" s="463">
        <v>353</v>
      </c>
      <c r="E23" s="463">
        <v>353</v>
      </c>
      <c r="F23" s="463">
        <v>430</v>
      </c>
      <c r="G23" s="463">
        <v>908</v>
      </c>
      <c r="H23" s="463">
        <v>765</v>
      </c>
      <c r="I23" s="463">
        <v>957</v>
      </c>
      <c r="J23" s="463">
        <v>901</v>
      </c>
      <c r="K23" s="463">
        <v>959</v>
      </c>
      <c r="L23" s="463">
        <v>933</v>
      </c>
      <c r="M23" s="463">
        <v>945</v>
      </c>
      <c r="N23" s="464">
        <v>8236</v>
      </c>
    </row>
    <row r="24" spans="1:15" ht="12.75" customHeight="1" outlineLevel="1">
      <c r="A24" s="462" t="s">
        <v>688</v>
      </c>
      <c r="B24" s="463">
        <v>2741</v>
      </c>
      <c r="C24" s="463">
        <v>2838</v>
      </c>
      <c r="D24" s="463">
        <v>3054</v>
      </c>
      <c r="E24" s="463">
        <v>2745</v>
      </c>
      <c r="F24" s="463">
        <v>2841</v>
      </c>
      <c r="G24" s="463">
        <v>2952</v>
      </c>
      <c r="H24" s="463">
        <v>2834</v>
      </c>
      <c r="I24" s="463">
        <v>2894</v>
      </c>
      <c r="J24" s="463">
        <v>2875</v>
      </c>
      <c r="K24" s="463">
        <v>2779</v>
      </c>
      <c r="L24" s="463">
        <v>2780</v>
      </c>
      <c r="M24" s="463">
        <v>2926</v>
      </c>
      <c r="N24" s="464">
        <v>34259</v>
      </c>
    </row>
    <row r="25" spans="1:15" ht="12.75" customHeight="1" outlineLevel="1">
      <c r="A25" s="458" t="s">
        <v>693</v>
      </c>
      <c r="B25" s="465">
        <v>12198</v>
      </c>
      <c r="C25" s="465">
        <v>10946</v>
      </c>
      <c r="D25" s="465">
        <v>12554</v>
      </c>
      <c r="E25" s="465">
        <v>12663</v>
      </c>
      <c r="F25" s="465">
        <v>13922</v>
      </c>
      <c r="G25" s="465">
        <v>15458</v>
      </c>
      <c r="H25" s="465">
        <v>16365</v>
      </c>
      <c r="I25" s="465">
        <v>16888</v>
      </c>
      <c r="J25" s="465">
        <v>15843</v>
      </c>
      <c r="K25" s="465">
        <v>14204</v>
      </c>
      <c r="L25" s="465">
        <v>12836</v>
      </c>
      <c r="M25" s="465">
        <v>12820</v>
      </c>
      <c r="N25" s="465">
        <v>166697</v>
      </c>
      <c r="O25" s="521"/>
    </row>
    <row r="26" spans="1:15" ht="12.75" customHeight="1" outlineLevel="1">
      <c r="B26" s="463"/>
      <c r="C26" s="463"/>
      <c r="D26" s="463"/>
      <c r="E26" s="463"/>
      <c r="F26" s="463"/>
      <c r="G26" s="463"/>
      <c r="H26" s="463"/>
      <c r="I26" s="463"/>
      <c r="J26" s="463"/>
      <c r="K26" s="463"/>
      <c r="L26" s="463"/>
      <c r="M26" s="463"/>
      <c r="N26" s="464"/>
      <c r="O26" s="765" t="s">
        <v>1111</v>
      </c>
    </row>
    <row r="27" spans="1:15" ht="12.75" customHeight="1" outlineLevel="1">
      <c r="A27" s="461" t="s">
        <v>694</v>
      </c>
      <c r="B27" s="463"/>
      <c r="C27" s="463"/>
      <c r="D27" s="463"/>
      <c r="E27" s="463"/>
      <c r="F27" s="463"/>
      <c r="G27" s="463"/>
      <c r="H27" s="463"/>
      <c r="I27" s="463"/>
      <c r="J27" s="463"/>
      <c r="K27" s="463"/>
      <c r="L27" s="463"/>
      <c r="M27" s="463"/>
      <c r="N27" s="464"/>
      <c r="O27" s="765"/>
    </row>
    <row r="28" spans="1:15" ht="12.75" customHeight="1" outlineLevel="1">
      <c r="A28" s="462" t="s">
        <v>684</v>
      </c>
      <c r="B28" s="463">
        <v>260</v>
      </c>
      <c r="C28" s="463">
        <v>260</v>
      </c>
      <c r="D28" s="463">
        <v>260</v>
      </c>
      <c r="E28" s="463">
        <v>260</v>
      </c>
      <c r="F28" s="463">
        <v>260</v>
      </c>
      <c r="G28" s="463">
        <v>260</v>
      </c>
      <c r="H28" s="463">
        <v>260</v>
      </c>
      <c r="I28" s="463">
        <v>260</v>
      </c>
      <c r="J28" s="463">
        <v>260</v>
      </c>
      <c r="K28" s="463">
        <v>260</v>
      </c>
      <c r="L28" s="463">
        <v>260</v>
      </c>
      <c r="M28" s="463">
        <v>261</v>
      </c>
      <c r="N28" s="464">
        <v>3121</v>
      </c>
      <c r="O28" s="765"/>
    </row>
    <row r="29" spans="1:15" ht="12.75" customHeight="1" outlineLevel="1">
      <c r="A29" s="462" t="s">
        <v>685</v>
      </c>
      <c r="B29" s="463">
        <v>106</v>
      </c>
      <c r="C29" s="463">
        <v>100</v>
      </c>
      <c r="D29" s="463">
        <v>101</v>
      </c>
      <c r="E29" s="463">
        <v>103</v>
      </c>
      <c r="F29" s="463">
        <v>103</v>
      </c>
      <c r="G29" s="463">
        <v>100</v>
      </c>
      <c r="H29" s="463">
        <v>98</v>
      </c>
      <c r="I29" s="463">
        <v>98</v>
      </c>
      <c r="J29" s="463">
        <v>98</v>
      </c>
      <c r="K29" s="463">
        <v>103</v>
      </c>
      <c r="L29" s="463">
        <v>101</v>
      </c>
      <c r="M29" s="463">
        <v>102</v>
      </c>
      <c r="N29" s="464">
        <v>1213</v>
      </c>
      <c r="O29" s="765"/>
    </row>
    <row r="30" spans="1:15" ht="12.75" customHeight="1" outlineLevel="1">
      <c r="A30" s="462" t="s">
        <v>686</v>
      </c>
      <c r="B30" s="463">
        <v>4</v>
      </c>
      <c r="C30" s="463">
        <v>5</v>
      </c>
      <c r="D30" s="463">
        <v>6</v>
      </c>
      <c r="E30" s="463">
        <v>6</v>
      </c>
      <c r="F30" s="463">
        <v>5</v>
      </c>
      <c r="G30" s="463">
        <v>5</v>
      </c>
      <c r="H30" s="463">
        <v>4</v>
      </c>
      <c r="I30" s="463">
        <v>4</v>
      </c>
      <c r="J30" s="463">
        <v>5</v>
      </c>
      <c r="K30" s="463">
        <v>5</v>
      </c>
      <c r="L30" s="463">
        <v>6</v>
      </c>
      <c r="M30" s="463">
        <v>5</v>
      </c>
      <c r="N30" s="464">
        <v>60</v>
      </c>
      <c r="O30" s="765"/>
    </row>
    <row r="31" spans="1:15" ht="12.75" customHeight="1" outlineLevel="1">
      <c r="A31" s="462" t="s">
        <v>687</v>
      </c>
      <c r="B31" s="463">
        <v>2</v>
      </c>
      <c r="C31" s="463">
        <v>2</v>
      </c>
      <c r="D31" s="463">
        <v>2</v>
      </c>
      <c r="E31" s="463">
        <v>2</v>
      </c>
      <c r="F31" s="463">
        <v>3</v>
      </c>
      <c r="G31" s="463">
        <v>5</v>
      </c>
      <c r="H31" s="463">
        <v>4</v>
      </c>
      <c r="I31" s="463">
        <v>6</v>
      </c>
      <c r="J31" s="463">
        <v>5</v>
      </c>
      <c r="K31" s="463">
        <v>6</v>
      </c>
      <c r="L31" s="463">
        <v>5</v>
      </c>
      <c r="M31" s="463">
        <v>5</v>
      </c>
      <c r="N31" s="464">
        <v>47</v>
      </c>
      <c r="O31" s="765"/>
    </row>
    <row r="32" spans="1:15" ht="12.75" customHeight="1" outlineLevel="1">
      <c r="A32" s="462" t="s">
        <v>688</v>
      </c>
      <c r="B32" s="463">
        <v>108</v>
      </c>
      <c r="C32" s="463">
        <v>113</v>
      </c>
      <c r="D32" s="463">
        <v>121</v>
      </c>
      <c r="E32" s="463">
        <v>108</v>
      </c>
      <c r="F32" s="463">
        <v>112</v>
      </c>
      <c r="G32" s="463">
        <v>117</v>
      </c>
      <c r="H32" s="463">
        <v>111</v>
      </c>
      <c r="I32" s="463">
        <v>114</v>
      </c>
      <c r="J32" s="463">
        <v>113</v>
      </c>
      <c r="K32" s="463">
        <v>109</v>
      </c>
      <c r="L32" s="463">
        <v>109</v>
      </c>
      <c r="M32" s="463">
        <v>114</v>
      </c>
      <c r="N32" s="464">
        <v>1349</v>
      </c>
      <c r="O32" s="765"/>
    </row>
    <row r="33" spans="1:15" ht="12.75" customHeight="1" outlineLevel="1">
      <c r="A33" s="458" t="s">
        <v>695</v>
      </c>
      <c r="B33" s="465">
        <v>480</v>
      </c>
      <c r="C33" s="465">
        <v>480</v>
      </c>
      <c r="D33" s="465">
        <v>490</v>
      </c>
      <c r="E33" s="465">
        <v>479</v>
      </c>
      <c r="F33" s="465">
        <v>483</v>
      </c>
      <c r="G33" s="465">
        <v>487</v>
      </c>
      <c r="H33" s="465">
        <v>477</v>
      </c>
      <c r="I33" s="465">
        <v>482</v>
      </c>
      <c r="J33" s="465">
        <v>481</v>
      </c>
      <c r="K33" s="465">
        <v>483</v>
      </c>
      <c r="L33" s="465">
        <v>481</v>
      </c>
      <c r="M33" s="465">
        <v>487</v>
      </c>
      <c r="N33" s="465">
        <v>5790</v>
      </c>
      <c r="O33" s="765"/>
    </row>
    <row r="34" spans="1:15" ht="12.75" customHeight="1" outlineLevel="1">
      <c r="B34" s="463"/>
      <c r="C34" s="463"/>
      <c r="D34" s="463"/>
      <c r="E34" s="463"/>
      <c r="F34" s="463"/>
      <c r="G34" s="463"/>
      <c r="H34" s="463"/>
      <c r="I34" s="463"/>
      <c r="J34" s="463"/>
      <c r="K34" s="463"/>
      <c r="L34" s="463"/>
      <c r="M34" s="463"/>
      <c r="N34" s="464"/>
      <c r="O34" s="765"/>
    </row>
    <row r="35" spans="1:15" ht="12.75" customHeight="1" outlineLevel="1">
      <c r="B35" s="463"/>
      <c r="C35" s="463"/>
      <c r="D35" s="463"/>
      <c r="E35" s="463"/>
      <c r="F35" s="463"/>
      <c r="G35" s="463"/>
      <c r="H35" s="463"/>
      <c r="I35" s="463"/>
      <c r="J35" s="463"/>
      <c r="K35" s="463"/>
      <c r="L35" s="463"/>
      <c r="M35" s="463"/>
      <c r="N35" s="464"/>
      <c r="O35" s="765"/>
    </row>
    <row r="36" spans="1:15" ht="12.75" customHeight="1" outlineLevel="1">
      <c r="A36" s="462" t="s">
        <v>696</v>
      </c>
      <c r="B36" s="463">
        <v>2640</v>
      </c>
      <c r="C36" s="463">
        <v>2453</v>
      </c>
      <c r="D36" s="463">
        <v>2294</v>
      </c>
      <c r="E36" s="463">
        <v>2277</v>
      </c>
      <c r="F36" s="463">
        <v>2364</v>
      </c>
      <c r="G36" s="463">
        <v>2975</v>
      </c>
      <c r="H36" s="463">
        <v>3197</v>
      </c>
      <c r="I36" s="463">
        <v>3275</v>
      </c>
      <c r="J36" s="463">
        <v>3212</v>
      </c>
      <c r="K36" s="463">
        <v>2896</v>
      </c>
      <c r="L36" s="463">
        <v>2298</v>
      </c>
      <c r="M36" s="463">
        <v>2460</v>
      </c>
      <c r="N36" s="464">
        <v>32341</v>
      </c>
      <c r="O36" s="765"/>
    </row>
    <row r="37" spans="1:15" ht="12.75" customHeight="1" outlineLevel="1">
      <c r="B37" s="463"/>
      <c r="C37" s="463"/>
      <c r="D37" s="463"/>
      <c r="E37" s="463"/>
      <c r="F37" s="463"/>
      <c r="G37" s="463"/>
      <c r="H37" s="463"/>
      <c r="I37" s="463"/>
      <c r="J37" s="463"/>
      <c r="K37" s="463"/>
      <c r="L37" s="463"/>
      <c r="M37" s="463"/>
      <c r="N37" s="464"/>
      <c r="O37" s="765"/>
    </row>
    <row r="38" spans="1:15" ht="12.75" customHeight="1" outlineLevel="1">
      <c r="A38" s="462" t="s">
        <v>697</v>
      </c>
      <c r="B38" s="463">
        <v>43552</v>
      </c>
      <c r="C38" s="463">
        <v>37406</v>
      </c>
      <c r="D38" s="463">
        <v>37715</v>
      </c>
      <c r="E38" s="463">
        <v>36730</v>
      </c>
      <c r="F38" s="463">
        <v>44534</v>
      </c>
      <c r="G38" s="463">
        <v>51198</v>
      </c>
      <c r="H38" s="463">
        <v>55459</v>
      </c>
      <c r="I38" s="463">
        <v>54881</v>
      </c>
      <c r="J38" s="463">
        <v>49594</v>
      </c>
      <c r="K38" s="463">
        <v>41508</v>
      </c>
      <c r="L38" s="463">
        <v>37064</v>
      </c>
      <c r="M38" s="463">
        <v>41189</v>
      </c>
      <c r="N38" s="464">
        <v>530830</v>
      </c>
      <c r="O38" s="765"/>
    </row>
    <row r="39" spans="1:15" ht="12.75" customHeight="1" outlineLevel="1">
      <c r="A39" s="462" t="s">
        <v>698</v>
      </c>
      <c r="B39" s="463">
        <v>44070</v>
      </c>
      <c r="C39" s="463">
        <v>35129</v>
      </c>
      <c r="D39" s="463">
        <v>36580</v>
      </c>
      <c r="E39" s="463">
        <v>37446</v>
      </c>
      <c r="F39" s="463">
        <v>46806</v>
      </c>
      <c r="G39" s="463">
        <v>51283</v>
      </c>
      <c r="H39" s="463">
        <v>54985</v>
      </c>
      <c r="I39" s="463">
        <v>54546</v>
      </c>
      <c r="J39" s="463">
        <v>47408</v>
      </c>
      <c r="K39" s="463">
        <v>41759</v>
      </c>
      <c r="L39" s="463">
        <v>36125</v>
      </c>
      <c r="M39" s="463">
        <v>40479</v>
      </c>
      <c r="N39" s="464">
        <v>526616</v>
      </c>
      <c r="O39" s="765"/>
    </row>
    <row r="40" spans="1:15" ht="12.75" customHeight="1" outlineLevel="1">
      <c r="A40" s="462" t="s">
        <v>941</v>
      </c>
      <c r="B40" s="463">
        <v>1788</v>
      </c>
      <c r="C40" s="463">
        <v>1865</v>
      </c>
      <c r="D40" s="463">
        <v>2278</v>
      </c>
      <c r="E40" s="463">
        <v>2241</v>
      </c>
      <c r="F40" s="463">
        <v>2231</v>
      </c>
      <c r="G40" s="463">
        <v>2622</v>
      </c>
      <c r="H40" s="463">
        <v>2271</v>
      </c>
      <c r="I40" s="463">
        <v>2277</v>
      </c>
      <c r="J40" s="463">
        <v>2511</v>
      </c>
      <c r="K40" s="463">
        <v>2151</v>
      </c>
      <c r="L40" s="463">
        <v>2068</v>
      </c>
      <c r="M40" s="463">
        <v>2102</v>
      </c>
      <c r="N40" s="464">
        <v>26405</v>
      </c>
      <c r="O40" s="765"/>
    </row>
    <row r="41" spans="1:15" ht="12.75" customHeight="1" outlineLevel="1">
      <c r="A41" s="462" t="s">
        <v>699</v>
      </c>
      <c r="B41" s="463">
        <v>2676</v>
      </c>
      <c r="C41" s="463">
        <v>2676</v>
      </c>
      <c r="D41" s="463">
        <v>2582</v>
      </c>
      <c r="E41" s="463">
        <v>2582</v>
      </c>
      <c r="F41" s="463">
        <v>3148</v>
      </c>
      <c r="G41" s="463">
        <v>6641</v>
      </c>
      <c r="H41" s="463">
        <v>5596</v>
      </c>
      <c r="I41" s="463">
        <v>7000</v>
      </c>
      <c r="J41" s="463">
        <v>6591</v>
      </c>
      <c r="K41" s="463">
        <v>7014</v>
      </c>
      <c r="L41" s="463">
        <v>6822</v>
      </c>
      <c r="M41" s="463">
        <v>6911</v>
      </c>
      <c r="N41" s="464">
        <v>60239</v>
      </c>
      <c r="O41" s="765"/>
    </row>
    <row r="42" spans="1:15" ht="12.75" customHeight="1" outlineLevel="1">
      <c r="A42" s="462" t="s">
        <v>700</v>
      </c>
      <c r="B42" s="463">
        <v>11924</v>
      </c>
      <c r="C42" s="463">
        <v>12345</v>
      </c>
      <c r="D42" s="463">
        <v>13283</v>
      </c>
      <c r="E42" s="463">
        <v>11958</v>
      </c>
      <c r="F42" s="463">
        <v>12382</v>
      </c>
      <c r="G42" s="463">
        <v>12851</v>
      </c>
      <c r="H42" s="463">
        <v>12335</v>
      </c>
      <c r="I42" s="463">
        <v>12600</v>
      </c>
      <c r="J42" s="463">
        <v>12532</v>
      </c>
      <c r="K42" s="463">
        <v>12117</v>
      </c>
      <c r="L42" s="463">
        <v>12172</v>
      </c>
      <c r="M42" s="463">
        <v>12813</v>
      </c>
      <c r="N42" s="464">
        <v>149312</v>
      </c>
      <c r="O42" s="765"/>
    </row>
    <row r="43" spans="1:15" ht="12.75" customHeight="1" outlineLevel="1">
      <c r="A43" s="458" t="s">
        <v>701</v>
      </c>
      <c r="B43" s="465">
        <v>104010</v>
      </c>
      <c r="C43" s="465">
        <v>89421</v>
      </c>
      <c r="D43" s="465">
        <v>92438</v>
      </c>
      <c r="E43" s="465">
        <v>90957</v>
      </c>
      <c r="F43" s="465">
        <v>109101</v>
      </c>
      <c r="G43" s="465">
        <v>124595</v>
      </c>
      <c r="H43" s="465">
        <v>130646</v>
      </c>
      <c r="I43" s="465">
        <v>131304</v>
      </c>
      <c r="J43" s="465">
        <v>118636</v>
      </c>
      <c r="K43" s="465">
        <v>104549</v>
      </c>
      <c r="L43" s="465">
        <v>94251</v>
      </c>
      <c r="M43" s="465">
        <v>103494</v>
      </c>
      <c r="N43" s="465">
        <v>1293402</v>
      </c>
      <c r="O43" s="765"/>
    </row>
    <row r="44" spans="1:15" ht="12.75" customHeight="1">
      <c r="A44" s="458"/>
      <c r="B44" s="466"/>
      <c r="C44" s="466"/>
      <c r="D44" s="466"/>
      <c r="E44" s="466"/>
      <c r="F44" s="466"/>
      <c r="G44" s="466"/>
      <c r="H44" s="466"/>
      <c r="I44" s="466"/>
      <c r="J44" s="466"/>
      <c r="K44" s="466"/>
      <c r="L44" s="466"/>
      <c r="M44" s="466"/>
      <c r="N44" s="466"/>
      <c r="O44" s="522"/>
    </row>
    <row r="45" spans="1:15" ht="12.75" customHeight="1" outlineLevel="1">
      <c r="A45" s="461" t="s">
        <v>702</v>
      </c>
      <c r="B45" s="463"/>
      <c r="C45" s="463"/>
      <c r="D45" s="463"/>
      <c r="E45" s="463"/>
      <c r="F45" s="463"/>
      <c r="G45" s="463"/>
      <c r="H45" s="463"/>
      <c r="I45" s="463"/>
      <c r="J45" s="463"/>
      <c r="K45" s="463"/>
      <c r="L45" s="463"/>
      <c r="M45" s="463"/>
      <c r="N45" s="464"/>
    </row>
    <row r="46" spans="1:15" ht="12.75" customHeight="1" outlineLevel="1" collapsed="1">
      <c r="A46" s="458" t="s">
        <v>703</v>
      </c>
      <c r="B46" s="528">
        <v>2790</v>
      </c>
      <c r="C46" s="528">
        <v>2498</v>
      </c>
      <c r="D46" s="528">
        <v>2471</v>
      </c>
      <c r="E46" s="528">
        <v>2439</v>
      </c>
      <c r="F46" s="528">
        <v>2770</v>
      </c>
      <c r="G46" s="528">
        <v>2962</v>
      </c>
      <c r="H46" s="528">
        <v>3137</v>
      </c>
      <c r="I46" s="528">
        <v>3163</v>
      </c>
      <c r="J46" s="528">
        <v>2889</v>
      </c>
      <c r="K46" s="528">
        <v>2630</v>
      </c>
      <c r="L46" s="528">
        <v>2531</v>
      </c>
      <c r="M46" s="528">
        <v>2797</v>
      </c>
      <c r="N46" s="528">
        <v>33077</v>
      </c>
    </row>
    <row r="47" spans="1:15" ht="12.75" customHeight="1" outlineLevel="1">
      <c r="B47" s="463"/>
      <c r="C47" s="463"/>
      <c r="D47" s="463"/>
      <c r="E47" s="463"/>
      <c r="F47" s="463"/>
      <c r="G47" s="463"/>
      <c r="H47" s="463"/>
      <c r="I47" s="463"/>
      <c r="J47" s="463"/>
      <c r="K47" s="463"/>
      <c r="L47" s="463"/>
      <c r="M47" s="463"/>
      <c r="N47" s="464"/>
    </row>
    <row r="48" spans="1:15" ht="12.75" customHeight="1" outlineLevel="1">
      <c r="A48" s="458" t="s">
        <v>704</v>
      </c>
      <c r="B48" s="464">
        <v>106800</v>
      </c>
      <c r="C48" s="464">
        <v>91919</v>
      </c>
      <c r="D48" s="464">
        <v>94909</v>
      </c>
      <c r="E48" s="464">
        <v>93396</v>
      </c>
      <c r="F48" s="464">
        <v>111871</v>
      </c>
      <c r="G48" s="464">
        <v>127557</v>
      </c>
      <c r="H48" s="464">
        <v>133783</v>
      </c>
      <c r="I48" s="464">
        <v>134467</v>
      </c>
      <c r="J48" s="464">
        <v>121525</v>
      </c>
      <c r="K48" s="464">
        <v>107179</v>
      </c>
      <c r="L48" s="464">
        <v>96782</v>
      </c>
      <c r="M48" s="464">
        <v>106291</v>
      </c>
      <c r="N48" s="464">
        <v>1326479</v>
      </c>
    </row>
    <row r="49" spans="1:14" ht="12.75" customHeight="1" outlineLevel="1">
      <c r="B49" s="463"/>
      <c r="C49" s="463"/>
      <c r="D49" s="463"/>
      <c r="E49" s="463"/>
      <c r="F49" s="463"/>
      <c r="G49" s="463"/>
      <c r="H49" s="463"/>
      <c r="I49" s="463"/>
      <c r="J49" s="463"/>
      <c r="K49" s="463"/>
      <c r="L49" s="463"/>
      <c r="M49" s="463"/>
      <c r="N49" s="464"/>
    </row>
    <row r="50" spans="1:14" ht="12.75" customHeight="1" outlineLevel="1">
      <c r="A50" s="461" t="s">
        <v>705</v>
      </c>
      <c r="B50" s="463"/>
      <c r="C50" s="463"/>
      <c r="D50" s="463"/>
      <c r="E50" s="463"/>
      <c r="F50" s="463"/>
      <c r="G50" s="463"/>
      <c r="H50" s="463"/>
      <c r="I50" s="463"/>
      <c r="J50" s="463"/>
      <c r="K50" s="463"/>
      <c r="L50" s="463"/>
      <c r="M50" s="463"/>
      <c r="N50" s="464"/>
    </row>
    <row r="51" spans="1:14" ht="12.75" customHeight="1" outlineLevel="1">
      <c r="A51" s="462" t="s">
        <v>706</v>
      </c>
      <c r="B51" s="463">
        <v>7282</v>
      </c>
      <c r="C51" s="463">
        <v>5838</v>
      </c>
      <c r="D51" s="463">
        <v>5378</v>
      </c>
      <c r="E51" s="463">
        <v>3774</v>
      </c>
      <c r="F51" s="463">
        <v>2721</v>
      </c>
      <c r="G51" s="463">
        <v>5723</v>
      </c>
      <c r="H51" s="463">
        <v>10215</v>
      </c>
      <c r="I51" s="463">
        <v>12726</v>
      </c>
      <c r="J51" s="463">
        <v>8014</v>
      </c>
      <c r="K51" s="463">
        <v>4180</v>
      </c>
      <c r="L51" s="463">
        <v>8051</v>
      </c>
      <c r="M51" s="463">
        <v>6459</v>
      </c>
      <c r="N51" s="464">
        <v>80361</v>
      </c>
    </row>
    <row r="52" spans="1:14" ht="12.75" customHeight="1" outlineLevel="1">
      <c r="A52" s="462" t="s">
        <v>707</v>
      </c>
      <c r="B52" s="463">
        <v>8583</v>
      </c>
      <c r="C52" s="463">
        <v>8193</v>
      </c>
      <c r="D52" s="463">
        <v>8521</v>
      </c>
      <c r="E52" s="463">
        <v>8371</v>
      </c>
      <c r="F52" s="463">
        <v>8628</v>
      </c>
      <c r="G52" s="463">
        <v>8552</v>
      </c>
      <c r="H52" s="463">
        <v>8712</v>
      </c>
      <c r="I52" s="463">
        <v>8760</v>
      </c>
      <c r="J52" s="463">
        <v>8572</v>
      </c>
      <c r="K52" s="463">
        <v>8700</v>
      </c>
      <c r="L52" s="463">
        <v>4594</v>
      </c>
      <c r="M52" s="463">
        <v>6248</v>
      </c>
      <c r="N52" s="464">
        <v>96434</v>
      </c>
    </row>
    <row r="53" spans="1:14" ht="12.75" customHeight="1" outlineLevel="1">
      <c r="A53" s="458" t="s">
        <v>708</v>
      </c>
      <c r="B53" s="465">
        <v>15865</v>
      </c>
      <c r="C53" s="465">
        <v>14031</v>
      </c>
      <c r="D53" s="465">
        <v>13899</v>
      </c>
      <c r="E53" s="465">
        <v>12145</v>
      </c>
      <c r="F53" s="465">
        <v>11349</v>
      </c>
      <c r="G53" s="465">
        <v>14275</v>
      </c>
      <c r="H53" s="465">
        <v>18927</v>
      </c>
      <c r="I53" s="465">
        <v>21486</v>
      </c>
      <c r="J53" s="465">
        <v>16586</v>
      </c>
      <c r="K53" s="465">
        <v>12880</v>
      </c>
      <c r="L53" s="465">
        <v>12645</v>
      </c>
      <c r="M53" s="465">
        <v>12707</v>
      </c>
      <c r="N53" s="465">
        <v>176795</v>
      </c>
    </row>
    <row r="54" spans="1:14" ht="12.75" customHeight="1" outlineLevel="1">
      <c r="B54" s="463"/>
      <c r="C54" s="463"/>
      <c r="D54" s="463"/>
      <c r="E54" s="463"/>
      <c r="F54" s="463"/>
      <c r="G54" s="463"/>
      <c r="H54" s="463"/>
      <c r="I54" s="463"/>
      <c r="J54" s="463"/>
      <c r="K54" s="463"/>
      <c r="L54" s="463"/>
      <c r="M54" s="463"/>
      <c r="N54" s="464"/>
    </row>
    <row r="55" spans="1:14" ht="12.75" customHeight="1" outlineLevel="1">
      <c r="A55" s="462" t="s">
        <v>709</v>
      </c>
      <c r="B55" s="529">
        <v>6116</v>
      </c>
      <c r="C55" s="529">
        <v>5687</v>
      </c>
      <c r="D55" s="529">
        <v>5236</v>
      </c>
      <c r="E55" s="529">
        <v>5127</v>
      </c>
      <c r="F55" s="529">
        <v>5335</v>
      </c>
      <c r="G55" s="529">
        <v>6211</v>
      </c>
      <c r="H55" s="529">
        <v>6518</v>
      </c>
      <c r="I55" s="529">
        <v>6329</v>
      </c>
      <c r="J55" s="529">
        <v>6232</v>
      </c>
      <c r="K55" s="529">
        <v>5660</v>
      </c>
      <c r="L55" s="529">
        <v>5255</v>
      </c>
      <c r="M55" s="529">
        <v>5465</v>
      </c>
      <c r="N55" s="528">
        <v>69171</v>
      </c>
    </row>
    <row r="56" spans="1:14" ht="12.75" customHeight="1" outlineLevel="1">
      <c r="B56" s="463"/>
      <c r="C56" s="463"/>
      <c r="D56" s="463"/>
      <c r="E56" s="463"/>
      <c r="F56" s="463"/>
      <c r="G56" s="463"/>
      <c r="H56" s="463"/>
      <c r="I56" s="463"/>
      <c r="J56" s="463"/>
      <c r="K56" s="463"/>
      <c r="L56" s="463"/>
      <c r="M56" s="463"/>
      <c r="N56" s="464"/>
    </row>
    <row r="57" spans="1:14" ht="12.75" customHeight="1" outlineLevel="1">
      <c r="A57" s="458" t="s">
        <v>710</v>
      </c>
      <c r="B57" s="464">
        <v>128781</v>
      </c>
      <c r="C57" s="464">
        <v>111637</v>
      </c>
      <c r="D57" s="464">
        <v>114044</v>
      </c>
      <c r="E57" s="464">
        <v>110668</v>
      </c>
      <c r="F57" s="464">
        <v>128555</v>
      </c>
      <c r="G57" s="464">
        <v>148043</v>
      </c>
      <c r="H57" s="464">
        <v>159228</v>
      </c>
      <c r="I57" s="464">
        <v>162282</v>
      </c>
      <c r="J57" s="464">
        <v>144343</v>
      </c>
      <c r="K57" s="464">
        <v>125719</v>
      </c>
      <c r="L57" s="464">
        <v>114682</v>
      </c>
      <c r="M57" s="464">
        <v>124463</v>
      </c>
      <c r="N57" s="464">
        <v>1572445</v>
      </c>
    </row>
    <row r="58" spans="1:14" ht="12.75" customHeight="1" outlineLevel="1">
      <c r="B58" s="463"/>
      <c r="C58" s="463"/>
      <c r="D58" s="463"/>
      <c r="E58" s="463"/>
      <c r="F58" s="463"/>
      <c r="G58" s="463"/>
      <c r="H58" s="463"/>
      <c r="I58" s="463"/>
      <c r="J58" s="463"/>
      <c r="K58" s="463"/>
      <c r="L58" s="463"/>
      <c r="M58" s="463"/>
      <c r="N58" s="464"/>
    </row>
    <row r="59" spans="1:14" ht="12.75" customHeight="1" outlineLevel="1">
      <c r="A59" s="458" t="s">
        <v>711</v>
      </c>
      <c r="B59" s="463"/>
      <c r="C59" s="463"/>
      <c r="D59" s="463"/>
      <c r="E59" s="463"/>
      <c r="F59" s="463"/>
      <c r="G59" s="463"/>
      <c r="H59" s="463"/>
      <c r="I59" s="463"/>
      <c r="J59" s="463"/>
      <c r="K59" s="463"/>
      <c r="L59" s="463"/>
      <c r="M59" s="463"/>
      <c r="N59" s="464"/>
    </row>
    <row r="60" spans="1:14" ht="12.75" customHeight="1" outlineLevel="1">
      <c r="A60" s="461" t="s">
        <v>712</v>
      </c>
      <c r="B60" s="463"/>
      <c r="C60" s="463"/>
      <c r="D60" s="463"/>
      <c r="E60" s="463"/>
      <c r="F60" s="463"/>
      <c r="G60" s="463"/>
      <c r="H60" s="463"/>
      <c r="I60" s="463"/>
      <c r="J60" s="463"/>
      <c r="K60" s="463"/>
      <c r="L60" s="463"/>
      <c r="M60" s="463"/>
      <c r="N60" s="464"/>
    </row>
    <row r="61" spans="1:14" ht="12.75" customHeight="1" outlineLevel="1">
      <c r="A61" s="462" t="s">
        <v>713</v>
      </c>
      <c r="B61" s="463">
        <v>27327</v>
      </c>
      <c r="C61" s="463">
        <v>17916</v>
      </c>
      <c r="D61" s="463">
        <v>20822</v>
      </c>
      <c r="E61" s="463">
        <v>22722</v>
      </c>
      <c r="F61" s="463">
        <v>23247</v>
      </c>
      <c r="G61" s="463">
        <v>28310</v>
      </c>
      <c r="H61" s="463">
        <v>32563</v>
      </c>
      <c r="I61" s="463">
        <v>36345</v>
      </c>
      <c r="J61" s="463">
        <v>27456</v>
      </c>
      <c r="K61" s="463">
        <v>25261</v>
      </c>
      <c r="L61" s="463">
        <v>17357</v>
      </c>
      <c r="M61" s="463">
        <v>19434</v>
      </c>
      <c r="N61" s="464">
        <v>298760</v>
      </c>
    </row>
    <row r="62" spans="1:14" ht="12.75" customHeight="1" outlineLevel="1">
      <c r="A62" s="462" t="s">
        <v>714</v>
      </c>
      <c r="B62" s="463">
        <v>289</v>
      </c>
      <c r="C62" s="463">
        <v>245</v>
      </c>
      <c r="D62" s="463">
        <v>200</v>
      </c>
      <c r="E62" s="463">
        <v>237</v>
      </c>
      <c r="F62" s="463">
        <v>278</v>
      </c>
      <c r="G62" s="463">
        <v>238</v>
      </c>
      <c r="H62" s="463">
        <v>280</v>
      </c>
      <c r="I62" s="463">
        <v>281</v>
      </c>
      <c r="J62" s="463">
        <v>239</v>
      </c>
      <c r="K62" s="463">
        <v>283</v>
      </c>
      <c r="L62" s="463">
        <v>286</v>
      </c>
      <c r="M62" s="463">
        <v>249</v>
      </c>
      <c r="N62" s="464">
        <v>3105</v>
      </c>
    </row>
    <row r="63" spans="1:14" ht="12.75" customHeight="1" outlineLevel="1">
      <c r="A63" s="462" t="s">
        <v>715</v>
      </c>
      <c r="B63" s="463">
        <v>160</v>
      </c>
      <c r="C63" s="463">
        <v>128</v>
      </c>
      <c r="D63" s="463">
        <v>143</v>
      </c>
      <c r="E63" s="463">
        <v>118</v>
      </c>
      <c r="F63" s="463">
        <v>157</v>
      </c>
      <c r="G63" s="463">
        <v>153</v>
      </c>
      <c r="H63" s="463">
        <v>156</v>
      </c>
      <c r="I63" s="463">
        <v>156</v>
      </c>
      <c r="J63" s="463">
        <v>152</v>
      </c>
      <c r="K63" s="463">
        <v>155</v>
      </c>
      <c r="L63" s="463">
        <v>107</v>
      </c>
      <c r="M63" s="463">
        <v>88</v>
      </c>
      <c r="N63" s="464">
        <v>1673</v>
      </c>
    </row>
    <row r="64" spans="1:14" ht="12.75" customHeight="1" outlineLevel="1">
      <c r="A64" s="458" t="s">
        <v>716</v>
      </c>
      <c r="B64" s="465">
        <v>27776</v>
      </c>
      <c r="C64" s="465">
        <v>18289</v>
      </c>
      <c r="D64" s="465">
        <v>21165</v>
      </c>
      <c r="E64" s="465">
        <v>23077</v>
      </c>
      <c r="F64" s="465">
        <v>23682</v>
      </c>
      <c r="G64" s="465">
        <v>28701</v>
      </c>
      <c r="H64" s="465">
        <v>32999</v>
      </c>
      <c r="I64" s="465">
        <v>36782</v>
      </c>
      <c r="J64" s="465">
        <v>27847</v>
      </c>
      <c r="K64" s="465">
        <v>25699</v>
      </c>
      <c r="L64" s="465">
        <v>17750</v>
      </c>
      <c r="M64" s="465">
        <v>19771</v>
      </c>
      <c r="N64" s="465">
        <v>303538</v>
      </c>
    </row>
    <row r="65" spans="1:15" ht="12.75" customHeight="1" outlineLevel="1">
      <c r="A65" s="462" t="s">
        <v>717</v>
      </c>
      <c r="B65" s="463">
        <v>528</v>
      </c>
      <c r="C65" s="463">
        <v>524</v>
      </c>
      <c r="D65" s="463">
        <v>557</v>
      </c>
      <c r="E65" s="463">
        <v>522</v>
      </c>
      <c r="F65" s="463">
        <v>627</v>
      </c>
      <c r="G65" s="463">
        <v>526</v>
      </c>
      <c r="H65" s="463">
        <v>504</v>
      </c>
      <c r="I65" s="463">
        <v>531</v>
      </c>
      <c r="J65" s="463">
        <v>527</v>
      </c>
      <c r="K65" s="463">
        <v>631</v>
      </c>
      <c r="L65" s="463">
        <v>537</v>
      </c>
      <c r="M65" s="463">
        <v>530</v>
      </c>
      <c r="N65" s="464">
        <v>6544</v>
      </c>
    </row>
    <row r="66" spans="1:15" ht="12.75" customHeight="1" outlineLevel="1">
      <c r="A66" s="462" t="s">
        <v>718</v>
      </c>
      <c r="B66" s="463">
        <v>7980</v>
      </c>
      <c r="C66" s="463">
        <v>13067</v>
      </c>
      <c r="D66" s="463">
        <v>11763</v>
      </c>
      <c r="E66" s="463">
        <v>10026</v>
      </c>
      <c r="F66" s="463">
        <v>9513</v>
      </c>
      <c r="G66" s="463">
        <v>8945</v>
      </c>
      <c r="H66" s="463">
        <v>8142</v>
      </c>
      <c r="I66" s="463">
        <v>8617</v>
      </c>
      <c r="J66" s="463">
        <v>8964</v>
      </c>
      <c r="K66" s="463">
        <v>12308</v>
      </c>
      <c r="L66" s="463">
        <v>10648</v>
      </c>
      <c r="M66" s="463">
        <v>10896</v>
      </c>
      <c r="N66" s="464">
        <v>120869</v>
      </c>
    </row>
    <row r="67" spans="1:15" ht="12.75" customHeight="1" outlineLevel="1">
      <c r="A67" s="462" t="s">
        <v>719</v>
      </c>
      <c r="B67" s="463">
        <v>73</v>
      </c>
      <c r="C67" s="463">
        <v>20</v>
      </c>
      <c r="D67" s="463">
        <v>40</v>
      </c>
      <c r="E67" s="463">
        <v>37</v>
      </c>
      <c r="F67" s="463">
        <v>57</v>
      </c>
      <c r="G67" s="463">
        <v>62</v>
      </c>
      <c r="H67" s="463">
        <v>86</v>
      </c>
      <c r="I67" s="463">
        <v>83</v>
      </c>
      <c r="J67" s="463">
        <v>63</v>
      </c>
      <c r="K67" s="463">
        <v>50</v>
      </c>
      <c r="L67" s="463">
        <v>54</v>
      </c>
      <c r="M67" s="463">
        <v>45</v>
      </c>
      <c r="N67" s="464">
        <v>670</v>
      </c>
      <c r="O67" s="765" t="s">
        <v>1112</v>
      </c>
    </row>
    <row r="68" spans="1:15" ht="12.75" customHeight="1" outlineLevel="1">
      <c r="A68" s="458" t="s">
        <v>720</v>
      </c>
      <c r="B68" s="465">
        <v>36357</v>
      </c>
      <c r="C68" s="465">
        <v>31900</v>
      </c>
      <c r="D68" s="465">
        <v>33525</v>
      </c>
      <c r="E68" s="465">
        <v>33662</v>
      </c>
      <c r="F68" s="465">
        <v>33879</v>
      </c>
      <c r="G68" s="465">
        <v>38234</v>
      </c>
      <c r="H68" s="465">
        <v>41731</v>
      </c>
      <c r="I68" s="465">
        <v>46013</v>
      </c>
      <c r="J68" s="465">
        <v>37401</v>
      </c>
      <c r="K68" s="465">
        <v>38688</v>
      </c>
      <c r="L68" s="465">
        <v>28989</v>
      </c>
      <c r="M68" s="465">
        <v>31242</v>
      </c>
      <c r="N68" s="465">
        <v>431621</v>
      </c>
      <c r="O68" s="765"/>
    </row>
    <row r="69" spans="1:15" ht="12.75" customHeight="1" outlineLevel="1">
      <c r="B69" s="463"/>
      <c r="C69" s="463"/>
      <c r="D69" s="463"/>
      <c r="E69" s="463"/>
      <c r="F69" s="463"/>
      <c r="G69" s="463"/>
      <c r="H69" s="463"/>
      <c r="I69" s="463"/>
      <c r="J69" s="463"/>
      <c r="K69" s="463"/>
      <c r="L69" s="463"/>
      <c r="M69" s="463"/>
      <c r="N69" s="464"/>
      <c r="O69" s="765"/>
    </row>
    <row r="70" spans="1:15" ht="12.75" customHeight="1" outlineLevel="1">
      <c r="A70" s="461" t="s">
        <v>721</v>
      </c>
      <c r="B70" s="463"/>
      <c r="C70" s="463"/>
      <c r="D70" s="463"/>
      <c r="E70" s="463"/>
      <c r="F70" s="463"/>
      <c r="G70" s="463"/>
      <c r="H70" s="463"/>
      <c r="I70" s="463"/>
      <c r="J70" s="463"/>
      <c r="K70" s="463"/>
      <c r="L70" s="463"/>
      <c r="M70" s="463"/>
      <c r="N70" s="464"/>
      <c r="O70" s="765"/>
    </row>
    <row r="71" spans="1:15" ht="12.75" customHeight="1" outlineLevel="1">
      <c r="A71" s="462" t="s">
        <v>722</v>
      </c>
      <c r="B71" s="463">
        <v>25408</v>
      </c>
      <c r="C71" s="463">
        <v>24323</v>
      </c>
      <c r="D71" s="463">
        <v>21495</v>
      </c>
      <c r="E71" s="463">
        <v>20113</v>
      </c>
      <c r="F71" s="463">
        <v>22530</v>
      </c>
      <c r="G71" s="463">
        <v>29253</v>
      </c>
      <c r="H71" s="463">
        <v>32574</v>
      </c>
      <c r="I71" s="463">
        <v>32503</v>
      </c>
      <c r="J71" s="463">
        <v>29513</v>
      </c>
      <c r="K71" s="463">
        <v>21261</v>
      </c>
      <c r="L71" s="463">
        <v>25017</v>
      </c>
      <c r="M71" s="463">
        <v>26251</v>
      </c>
      <c r="N71" s="464">
        <v>310241</v>
      </c>
      <c r="O71" s="765"/>
    </row>
    <row r="72" spans="1:15" ht="12.75" customHeight="1" outlineLevel="1">
      <c r="A72" s="462" t="s">
        <v>723</v>
      </c>
      <c r="B72" s="467">
        <v>25408</v>
      </c>
      <c r="C72" s="467">
        <v>24323</v>
      </c>
      <c r="D72" s="467">
        <v>21495</v>
      </c>
      <c r="E72" s="467">
        <v>20113</v>
      </c>
      <c r="F72" s="467">
        <v>22530</v>
      </c>
      <c r="G72" s="467">
        <v>29253</v>
      </c>
      <c r="H72" s="467">
        <v>32574</v>
      </c>
      <c r="I72" s="467">
        <v>32503</v>
      </c>
      <c r="J72" s="467">
        <v>29513</v>
      </c>
      <c r="K72" s="467">
        <v>21261</v>
      </c>
      <c r="L72" s="467">
        <v>25017</v>
      </c>
      <c r="M72" s="467">
        <v>26251</v>
      </c>
      <c r="N72" s="465">
        <v>310241</v>
      </c>
      <c r="O72" s="765"/>
    </row>
    <row r="73" spans="1:15" ht="12.75" customHeight="1" outlineLevel="1">
      <c r="A73" s="462" t="s">
        <v>724</v>
      </c>
      <c r="B73" s="463">
        <v>670</v>
      </c>
      <c r="C73" s="463">
        <v>725</v>
      </c>
      <c r="D73" s="463">
        <v>908</v>
      </c>
      <c r="E73" s="463">
        <v>1766</v>
      </c>
      <c r="F73" s="463">
        <v>1083</v>
      </c>
      <c r="G73" s="463">
        <v>781</v>
      </c>
      <c r="H73" s="463">
        <v>787</v>
      </c>
      <c r="I73" s="463">
        <v>783</v>
      </c>
      <c r="J73" s="463">
        <v>769</v>
      </c>
      <c r="K73" s="463">
        <v>821</v>
      </c>
      <c r="L73" s="463">
        <v>1763</v>
      </c>
      <c r="M73" s="463">
        <v>754</v>
      </c>
      <c r="N73" s="464">
        <v>11610</v>
      </c>
      <c r="O73" s="765"/>
    </row>
    <row r="74" spans="1:15" ht="12.75" customHeight="1" outlineLevel="1">
      <c r="A74" s="458" t="s">
        <v>725</v>
      </c>
      <c r="B74" s="465">
        <v>26078</v>
      </c>
      <c r="C74" s="465">
        <v>25048</v>
      </c>
      <c r="D74" s="465">
        <v>22403</v>
      </c>
      <c r="E74" s="465">
        <v>21879</v>
      </c>
      <c r="F74" s="465">
        <v>23613</v>
      </c>
      <c r="G74" s="465">
        <v>30034</v>
      </c>
      <c r="H74" s="465">
        <v>33361</v>
      </c>
      <c r="I74" s="465">
        <v>33286</v>
      </c>
      <c r="J74" s="465">
        <v>30282</v>
      </c>
      <c r="K74" s="465">
        <v>22082</v>
      </c>
      <c r="L74" s="465">
        <v>26780</v>
      </c>
      <c r="M74" s="465">
        <v>27005</v>
      </c>
      <c r="N74" s="465">
        <v>321851</v>
      </c>
      <c r="O74" s="765"/>
    </row>
    <row r="75" spans="1:15" ht="12.75" customHeight="1" outlineLevel="1">
      <c r="B75" s="463"/>
      <c r="C75" s="463"/>
      <c r="D75" s="463"/>
      <c r="E75" s="463"/>
      <c r="F75" s="463"/>
      <c r="G75" s="463"/>
      <c r="H75" s="463"/>
      <c r="I75" s="463"/>
      <c r="J75" s="463"/>
      <c r="K75" s="463"/>
      <c r="L75" s="463"/>
      <c r="M75" s="463"/>
      <c r="N75" s="464"/>
      <c r="O75" s="765"/>
    </row>
    <row r="76" spans="1:15" ht="12.75" customHeight="1" outlineLevel="1">
      <c r="A76" s="461" t="s">
        <v>535</v>
      </c>
      <c r="B76" s="463"/>
      <c r="C76" s="463"/>
      <c r="D76" s="463"/>
      <c r="E76" s="463"/>
      <c r="F76" s="463"/>
      <c r="G76" s="463"/>
      <c r="H76" s="463"/>
      <c r="I76" s="463"/>
      <c r="J76" s="463"/>
      <c r="K76" s="463"/>
      <c r="L76" s="463"/>
      <c r="M76" s="463"/>
      <c r="N76" s="464"/>
      <c r="O76" s="765"/>
    </row>
    <row r="77" spans="1:15" ht="12.75" customHeight="1" outlineLevel="1">
      <c r="A77" s="462" t="s">
        <v>726</v>
      </c>
      <c r="B77" s="463">
        <v>1293</v>
      </c>
      <c r="C77" s="463">
        <v>1206</v>
      </c>
      <c r="D77" s="463">
        <v>2786</v>
      </c>
      <c r="E77" s="463">
        <v>1710</v>
      </c>
      <c r="F77" s="463">
        <v>7565</v>
      </c>
      <c r="G77" s="463">
        <v>2223</v>
      </c>
      <c r="H77" s="463">
        <v>1593</v>
      </c>
      <c r="I77" s="463">
        <v>1126</v>
      </c>
      <c r="J77" s="463">
        <v>827</v>
      </c>
      <c r="K77" s="463">
        <v>2849</v>
      </c>
      <c r="L77" s="463">
        <v>637</v>
      </c>
      <c r="M77" s="463">
        <v>842</v>
      </c>
      <c r="N77" s="464">
        <v>24657</v>
      </c>
      <c r="O77" s="765"/>
    </row>
    <row r="78" spans="1:15" ht="12.75" customHeight="1" outlineLevel="1">
      <c r="A78" s="462" t="s">
        <v>727</v>
      </c>
      <c r="B78" s="463">
        <v>2680</v>
      </c>
      <c r="C78" s="463">
        <v>2476</v>
      </c>
      <c r="D78" s="463">
        <v>2117</v>
      </c>
      <c r="E78" s="463">
        <v>1939</v>
      </c>
      <c r="F78" s="463">
        <v>2633</v>
      </c>
      <c r="G78" s="463">
        <v>7400</v>
      </c>
      <c r="H78" s="463">
        <v>7586</v>
      </c>
      <c r="I78" s="463">
        <v>7594</v>
      </c>
      <c r="J78" s="463">
        <v>7460</v>
      </c>
      <c r="K78" s="463">
        <v>6804</v>
      </c>
      <c r="L78" s="463">
        <v>7228</v>
      </c>
      <c r="M78" s="463">
        <v>7445</v>
      </c>
      <c r="N78" s="464">
        <v>63362</v>
      </c>
      <c r="O78" s="765"/>
    </row>
    <row r="79" spans="1:15" ht="12.75" customHeight="1" outlineLevel="1">
      <c r="A79" s="458" t="s">
        <v>728</v>
      </c>
      <c r="B79" s="465">
        <v>3973</v>
      </c>
      <c r="C79" s="465">
        <v>3682</v>
      </c>
      <c r="D79" s="465">
        <v>4903</v>
      </c>
      <c r="E79" s="465">
        <v>3649</v>
      </c>
      <c r="F79" s="465">
        <v>10198</v>
      </c>
      <c r="G79" s="465">
        <v>9623</v>
      </c>
      <c r="H79" s="465">
        <v>9179</v>
      </c>
      <c r="I79" s="465">
        <v>8720</v>
      </c>
      <c r="J79" s="465">
        <v>8287</v>
      </c>
      <c r="K79" s="465">
        <v>9653</v>
      </c>
      <c r="L79" s="465">
        <v>7865</v>
      </c>
      <c r="M79" s="465">
        <v>8287</v>
      </c>
      <c r="N79" s="465">
        <v>88019</v>
      </c>
      <c r="O79" s="765"/>
    </row>
    <row r="80" spans="1:15" ht="12.75" customHeight="1" outlineLevel="1">
      <c r="B80" s="463"/>
      <c r="C80" s="463"/>
      <c r="D80" s="463"/>
      <c r="E80" s="463"/>
      <c r="F80" s="463"/>
      <c r="G80" s="463"/>
      <c r="H80" s="463"/>
      <c r="I80" s="463"/>
      <c r="J80" s="463"/>
      <c r="K80" s="463"/>
      <c r="L80" s="463"/>
      <c r="M80" s="463"/>
      <c r="N80" s="464"/>
      <c r="O80" s="765"/>
    </row>
    <row r="81" spans="1:15" ht="12.75" customHeight="1" outlineLevel="1">
      <c r="A81" s="458" t="s">
        <v>729</v>
      </c>
      <c r="B81" s="463">
        <v>262</v>
      </c>
      <c r="C81" s="463">
        <v>327</v>
      </c>
      <c r="D81" s="463">
        <v>371</v>
      </c>
      <c r="E81" s="463">
        <v>328</v>
      </c>
      <c r="F81" s="463">
        <v>461</v>
      </c>
      <c r="G81" s="463">
        <v>316</v>
      </c>
      <c r="H81" s="463">
        <v>292</v>
      </c>
      <c r="I81" s="463">
        <v>319</v>
      </c>
      <c r="J81" s="463">
        <v>339</v>
      </c>
      <c r="K81" s="463">
        <v>451</v>
      </c>
      <c r="L81" s="463">
        <v>336</v>
      </c>
      <c r="M81" s="463">
        <v>324</v>
      </c>
      <c r="N81" s="464">
        <v>4126</v>
      </c>
      <c r="O81" s="765"/>
    </row>
    <row r="82" spans="1:15" ht="12.75" customHeight="1" outlineLevel="1">
      <c r="A82" s="458" t="s">
        <v>730</v>
      </c>
      <c r="B82" s="530">
        <v>262</v>
      </c>
      <c r="C82" s="530">
        <v>327</v>
      </c>
      <c r="D82" s="530">
        <v>371</v>
      </c>
      <c r="E82" s="530">
        <v>328</v>
      </c>
      <c r="F82" s="530">
        <v>461</v>
      </c>
      <c r="G82" s="530">
        <v>316</v>
      </c>
      <c r="H82" s="530">
        <v>292</v>
      </c>
      <c r="I82" s="530">
        <v>319</v>
      </c>
      <c r="J82" s="530">
        <v>339</v>
      </c>
      <c r="K82" s="530">
        <v>451</v>
      </c>
      <c r="L82" s="530">
        <v>336</v>
      </c>
      <c r="M82" s="530">
        <v>324</v>
      </c>
      <c r="N82" s="530">
        <v>4126</v>
      </c>
      <c r="O82" s="765"/>
    </row>
    <row r="83" spans="1:15" ht="12.75" customHeight="1" outlineLevel="1">
      <c r="B83" s="463"/>
      <c r="C83" s="463"/>
      <c r="D83" s="463"/>
      <c r="E83" s="463"/>
      <c r="F83" s="463"/>
      <c r="G83" s="463"/>
      <c r="H83" s="463"/>
      <c r="I83" s="463"/>
      <c r="J83" s="463"/>
      <c r="K83" s="463"/>
      <c r="L83" s="463"/>
      <c r="M83" s="463"/>
      <c r="N83" s="464"/>
      <c r="O83" s="765"/>
    </row>
    <row r="84" spans="1:15" ht="12.75" customHeight="1" outlineLevel="1">
      <c r="A84" s="458" t="s">
        <v>731</v>
      </c>
      <c r="B84" s="464">
        <v>66670</v>
      </c>
      <c r="C84" s="464">
        <v>60957</v>
      </c>
      <c r="D84" s="464">
        <v>61202</v>
      </c>
      <c r="E84" s="464">
        <v>59518</v>
      </c>
      <c r="F84" s="464">
        <v>68151</v>
      </c>
      <c r="G84" s="464">
        <v>78207</v>
      </c>
      <c r="H84" s="464">
        <v>84563</v>
      </c>
      <c r="I84" s="464">
        <v>88338</v>
      </c>
      <c r="J84" s="464">
        <v>76309</v>
      </c>
      <c r="K84" s="464">
        <v>70874</v>
      </c>
      <c r="L84" s="464">
        <v>63970</v>
      </c>
      <c r="M84" s="464">
        <v>66858</v>
      </c>
      <c r="N84" s="464">
        <v>845617</v>
      </c>
      <c r="O84" s="765"/>
    </row>
    <row r="85" spans="1:15" ht="12.75" customHeight="1" outlineLevel="1">
      <c r="A85" s="458" t="s">
        <v>732</v>
      </c>
      <c r="B85" s="464">
        <v>9440</v>
      </c>
      <c r="C85" s="464">
        <v>14643</v>
      </c>
      <c r="D85" s="464">
        <v>13599</v>
      </c>
      <c r="E85" s="464">
        <v>12642</v>
      </c>
      <c r="F85" s="464">
        <v>11684</v>
      </c>
      <c r="G85" s="464">
        <v>10568</v>
      </c>
      <c r="H85" s="464">
        <v>9725</v>
      </c>
      <c r="I85" s="464">
        <v>10250</v>
      </c>
      <c r="J85" s="464">
        <v>10599</v>
      </c>
      <c r="K85" s="464">
        <v>14211</v>
      </c>
      <c r="L85" s="464">
        <v>13284</v>
      </c>
      <c r="M85" s="464">
        <v>12504</v>
      </c>
      <c r="N85" s="464">
        <v>143149</v>
      </c>
      <c r="O85" s="765"/>
    </row>
    <row r="86" spans="1:15" ht="12.75" customHeight="1">
      <c r="A86" s="462" t="s">
        <v>733</v>
      </c>
      <c r="B86" s="463">
        <v>2259</v>
      </c>
      <c r="C86" s="463">
        <v>2393</v>
      </c>
      <c r="D86" s="463">
        <v>2483</v>
      </c>
      <c r="E86" s="463">
        <v>2520</v>
      </c>
      <c r="F86" s="463">
        <v>2603</v>
      </c>
      <c r="G86" s="463">
        <v>2188</v>
      </c>
      <c r="H86" s="463">
        <v>2152</v>
      </c>
      <c r="I86" s="463">
        <v>2250</v>
      </c>
      <c r="J86" s="463">
        <v>2186</v>
      </c>
      <c r="K86" s="463">
        <v>2298</v>
      </c>
      <c r="L86" s="463">
        <v>2073</v>
      </c>
      <c r="M86" s="463">
        <v>1981</v>
      </c>
      <c r="N86" s="464">
        <v>27386</v>
      </c>
    </row>
    <row r="87" spans="1:15" ht="12.75" customHeight="1">
      <c r="A87" s="462" t="s">
        <v>734</v>
      </c>
      <c r="B87" s="463">
        <v>4264</v>
      </c>
      <c r="C87" s="463">
        <v>3609</v>
      </c>
      <c r="D87" s="463">
        <v>3868</v>
      </c>
      <c r="E87" s="463">
        <v>3857</v>
      </c>
      <c r="F87" s="463">
        <v>3482</v>
      </c>
      <c r="G87" s="463">
        <v>4075</v>
      </c>
      <c r="H87" s="463">
        <v>3768</v>
      </c>
      <c r="I87" s="463">
        <v>3750</v>
      </c>
      <c r="J87" s="463">
        <v>3889</v>
      </c>
      <c r="K87" s="463">
        <v>3828</v>
      </c>
      <c r="L87" s="463">
        <v>3588</v>
      </c>
      <c r="M87" s="463">
        <v>3760</v>
      </c>
      <c r="N87" s="464">
        <v>45738</v>
      </c>
    </row>
    <row r="88" spans="1:15" ht="12.75" customHeight="1">
      <c r="A88" s="462" t="s">
        <v>735</v>
      </c>
      <c r="B88" s="463">
        <v>5586</v>
      </c>
      <c r="C88" s="463">
        <v>4859</v>
      </c>
      <c r="D88" s="463">
        <v>4960</v>
      </c>
      <c r="E88" s="463">
        <v>5269</v>
      </c>
      <c r="F88" s="463">
        <v>5867</v>
      </c>
      <c r="G88" s="463">
        <v>5907</v>
      </c>
      <c r="H88" s="463">
        <v>5378</v>
      </c>
      <c r="I88" s="463">
        <v>5280</v>
      </c>
      <c r="J88" s="463">
        <v>5606</v>
      </c>
      <c r="K88" s="463">
        <v>5297</v>
      </c>
      <c r="L88" s="463">
        <v>5576</v>
      </c>
      <c r="M88" s="463">
        <v>6258</v>
      </c>
      <c r="N88" s="464">
        <v>65843</v>
      </c>
    </row>
    <row r="89" spans="1:15" ht="12.75" customHeight="1">
      <c r="A89" s="462" t="s">
        <v>736</v>
      </c>
      <c r="B89" s="463">
        <v>7003</v>
      </c>
      <c r="C89" s="463">
        <v>6935</v>
      </c>
      <c r="D89" s="463">
        <v>7806</v>
      </c>
      <c r="E89" s="463">
        <v>7209</v>
      </c>
      <c r="F89" s="463">
        <v>7544</v>
      </c>
      <c r="G89" s="463">
        <v>7380</v>
      </c>
      <c r="H89" s="463">
        <v>7214</v>
      </c>
      <c r="I89" s="463">
        <v>7139</v>
      </c>
      <c r="J89" s="463">
        <v>7505</v>
      </c>
      <c r="K89" s="463">
        <v>8159</v>
      </c>
      <c r="L89" s="463">
        <v>7432</v>
      </c>
      <c r="M89" s="463">
        <v>7670</v>
      </c>
      <c r="N89" s="464">
        <v>88996</v>
      </c>
    </row>
    <row r="90" spans="1:15" ht="12.75" customHeight="1">
      <c r="A90" s="458" t="s">
        <v>737</v>
      </c>
      <c r="B90" s="465">
        <v>19112</v>
      </c>
      <c r="C90" s="465">
        <v>17796</v>
      </c>
      <c r="D90" s="465">
        <v>19117</v>
      </c>
      <c r="E90" s="465">
        <v>18855</v>
      </c>
      <c r="F90" s="465">
        <v>19496</v>
      </c>
      <c r="G90" s="465">
        <v>19550</v>
      </c>
      <c r="H90" s="465">
        <v>18512</v>
      </c>
      <c r="I90" s="465">
        <v>18419</v>
      </c>
      <c r="J90" s="465">
        <v>19186</v>
      </c>
      <c r="K90" s="465">
        <v>19582</v>
      </c>
      <c r="L90" s="465">
        <v>18669</v>
      </c>
      <c r="M90" s="465">
        <v>19669</v>
      </c>
      <c r="N90" s="465">
        <v>227963</v>
      </c>
    </row>
    <row r="91" spans="1:15" ht="12.75" customHeight="1">
      <c r="B91" s="468"/>
      <c r="C91" s="468"/>
      <c r="D91" s="468"/>
      <c r="E91" s="468"/>
      <c r="F91" s="468"/>
      <c r="G91" s="468"/>
      <c r="H91" s="468"/>
      <c r="I91" s="468"/>
      <c r="J91" s="468"/>
      <c r="K91" s="468"/>
      <c r="L91" s="468"/>
      <c r="M91" s="468"/>
      <c r="N91" s="469"/>
    </row>
    <row r="92" spans="1:15" ht="12.75" customHeight="1">
      <c r="A92" s="458" t="s">
        <v>738</v>
      </c>
      <c r="B92" s="530">
        <v>28552</v>
      </c>
      <c r="C92" s="530">
        <v>32439</v>
      </c>
      <c r="D92" s="530">
        <v>32716</v>
      </c>
      <c r="E92" s="530">
        <v>31497</v>
      </c>
      <c r="F92" s="530">
        <v>31180</v>
      </c>
      <c r="G92" s="530">
        <v>30118</v>
      </c>
      <c r="H92" s="530">
        <v>28237</v>
      </c>
      <c r="I92" s="530">
        <v>28669</v>
      </c>
      <c r="J92" s="530">
        <v>29785</v>
      </c>
      <c r="K92" s="530">
        <v>33793</v>
      </c>
      <c r="L92" s="530">
        <v>31953</v>
      </c>
      <c r="M92" s="530">
        <v>32173</v>
      </c>
      <c r="N92" s="530">
        <v>371112</v>
      </c>
    </row>
    <row r="93" spans="1:15" ht="12.75" customHeight="1">
      <c r="B93" s="463"/>
      <c r="C93" s="463"/>
      <c r="D93" s="463"/>
      <c r="E93" s="463"/>
      <c r="F93" s="463"/>
      <c r="G93" s="463"/>
      <c r="H93" s="463"/>
      <c r="I93" s="463"/>
      <c r="J93" s="463"/>
      <c r="K93" s="463"/>
      <c r="L93" s="463"/>
      <c r="M93" s="463"/>
      <c r="N93" s="464"/>
    </row>
    <row r="94" spans="1:15" ht="12.75" customHeight="1">
      <c r="A94" s="458" t="s">
        <v>739</v>
      </c>
      <c r="B94" s="464">
        <v>85782</v>
      </c>
      <c r="C94" s="464">
        <v>78753</v>
      </c>
      <c r="D94" s="464">
        <v>80319</v>
      </c>
      <c r="E94" s="464">
        <v>78373</v>
      </c>
      <c r="F94" s="464">
        <v>87647</v>
      </c>
      <c r="G94" s="464">
        <v>97757</v>
      </c>
      <c r="H94" s="464">
        <v>103075</v>
      </c>
      <c r="I94" s="464">
        <v>106757</v>
      </c>
      <c r="J94" s="464">
        <v>95495</v>
      </c>
      <c r="K94" s="464">
        <v>90456</v>
      </c>
      <c r="L94" s="464">
        <v>82639</v>
      </c>
      <c r="M94" s="464">
        <v>86527</v>
      </c>
      <c r="N94" s="464">
        <v>1073580</v>
      </c>
    </row>
    <row r="95" spans="1:15" ht="12.75" customHeight="1">
      <c r="B95" s="463"/>
      <c r="C95" s="463"/>
      <c r="D95" s="463"/>
      <c r="E95" s="463"/>
      <c r="F95" s="463"/>
      <c r="G95" s="463"/>
      <c r="H95" s="463"/>
      <c r="I95" s="463"/>
      <c r="J95" s="463"/>
      <c r="K95" s="463"/>
      <c r="L95" s="463"/>
      <c r="M95" s="463"/>
      <c r="N95" s="464"/>
    </row>
    <row r="96" spans="1:15" ht="12.75" customHeight="1">
      <c r="A96" s="462" t="s">
        <v>740</v>
      </c>
      <c r="B96" s="463">
        <v>12328</v>
      </c>
      <c r="C96" s="463">
        <v>12342</v>
      </c>
      <c r="D96" s="463">
        <v>12367</v>
      </c>
      <c r="E96" s="463">
        <v>12402</v>
      </c>
      <c r="F96" s="463">
        <v>12426</v>
      </c>
      <c r="G96" s="463">
        <v>12447</v>
      </c>
      <c r="H96" s="463">
        <v>12479</v>
      </c>
      <c r="I96" s="463">
        <v>12498</v>
      </c>
      <c r="J96" s="463">
        <v>12517</v>
      </c>
      <c r="K96" s="463">
        <v>12536</v>
      </c>
      <c r="L96" s="463">
        <v>12553</v>
      </c>
      <c r="M96" s="463">
        <v>12574</v>
      </c>
      <c r="N96" s="464">
        <v>149469</v>
      </c>
    </row>
    <row r="97" spans="1:15" ht="12.75" customHeight="1">
      <c r="A97" s="462" t="s">
        <v>741</v>
      </c>
      <c r="B97" s="463">
        <v>-102</v>
      </c>
      <c r="C97" s="463">
        <v>-102</v>
      </c>
      <c r="D97" s="463">
        <v>-102</v>
      </c>
      <c r="E97" s="463">
        <v>-102</v>
      </c>
      <c r="F97" s="463">
        <v>-102</v>
      </c>
      <c r="G97" s="463">
        <v>-102</v>
      </c>
      <c r="H97" s="463">
        <v>-102</v>
      </c>
      <c r="I97" s="463">
        <v>-102</v>
      </c>
      <c r="J97" s="463">
        <v>-102</v>
      </c>
      <c r="K97" s="463">
        <v>-102</v>
      </c>
      <c r="L97" s="463">
        <v>-102</v>
      </c>
      <c r="M97" s="463">
        <v>-102</v>
      </c>
      <c r="N97" s="464">
        <v>-1224</v>
      </c>
    </row>
    <row r="98" spans="1:15" ht="12.75" customHeight="1">
      <c r="A98" s="462" t="s">
        <v>742</v>
      </c>
      <c r="B98" s="463">
        <v>595</v>
      </c>
      <c r="C98" s="463">
        <v>591</v>
      </c>
      <c r="D98" s="463">
        <v>570</v>
      </c>
      <c r="E98" s="463">
        <v>570</v>
      </c>
      <c r="F98" s="463">
        <v>570</v>
      </c>
      <c r="G98" s="463">
        <v>570</v>
      </c>
      <c r="H98" s="463">
        <v>570</v>
      </c>
      <c r="I98" s="463">
        <v>570</v>
      </c>
      <c r="J98" s="463">
        <v>570</v>
      </c>
      <c r="K98" s="463">
        <v>570</v>
      </c>
      <c r="L98" s="463">
        <v>570</v>
      </c>
      <c r="M98" s="463">
        <v>568</v>
      </c>
      <c r="N98" s="464">
        <v>6884</v>
      </c>
    </row>
    <row r="99" spans="1:15" ht="12.75" customHeight="1">
      <c r="A99" s="462" t="s">
        <v>743</v>
      </c>
      <c r="B99" s="463">
        <v>6208</v>
      </c>
      <c r="C99" s="463">
        <v>2610</v>
      </c>
      <c r="D99" s="463">
        <v>3063</v>
      </c>
      <c r="E99" s="463">
        <v>2439</v>
      </c>
      <c r="F99" s="463">
        <v>5672</v>
      </c>
      <c r="G99" s="463">
        <v>8757</v>
      </c>
      <c r="H99" s="463">
        <v>10760</v>
      </c>
      <c r="I99" s="463">
        <v>10468</v>
      </c>
      <c r="J99" s="463">
        <v>7932</v>
      </c>
      <c r="K99" s="463">
        <v>2830</v>
      </c>
      <c r="L99" s="463">
        <v>2185</v>
      </c>
      <c r="M99" s="463">
        <v>4244</v>
      </c>
      <c r="N99" s="464">
        <v>67168</v>
      </c>
    </row>
    <row r="100" spans="1:15" ht="12.75" customHeight="1">
      <c r="A100" s="462" t="s">
        <v>744</v>
      </c>
      <c r="B100" s="463">
        <v>9464</v>
      </c>
      <c r="C100" s="463">
        <v>8794</v>
      </c>
      <c r="D100" s="463">
        <v>8405</v>
      </c>
      <c r="E100" s="463">
        <v>8272</v>
      </c>
      <c r="F100" s="463">
        <v>8492</v>
      </c>
      <c r="G100" s="463">
        <v>9886</v>
      </c>
      <c r="H100" s="463">
        <v>10487</v>
      </c>
      <c r="I100" s="463">
        <v>10631</v>
      </c>
      <c r="J100" s="463">
        <v>10553</v>
      </c>
      <c r="K100" s="463">
        <v>9758</v>
      </c>
      <c r="L100" s="463">
        <v>8283</v>
      </c>
      <c r="M100" s="463">
        <v>8748</v>
      </c>
      <c r="N100" s="464">
        <v>111773</v>
      </c>
    </row>
    <row r="101" spans="1:15" ht="12.75" customHeight="1">
      <c r="A101" s="458" t="s">
        <v>745</v>
      </c>
      <c r="B101" s="530">
        <v>28493</v>
      </c>
      <c r="C101" s="530">
        <v>24235</v>
      </c>
      <c r="D101" s="530">
        <v>24303</v>
      </c>
      <c r="E101" s="530">
        <v>23581</v>
      </c>
      <c r="F101" s="530">
        <v>27058</v>
      </c>
      <c r="G101" s="530">
        <v>31558</v>
      </c>
      <c r="H101" s="530">
        <v>34194</v>
      </c>
      <c r="I101" s="530">
        <v>34065</v>
      </c>
      <c r="J101" s="530">
        <v>31470</v>
      </c>
      <c r="K101" s="530">
        <v>25592</v>
      </c>
      <c r="L101" s="530">
        <v>23489</v>
      </c>
      <c r="M101" s="530">
        <v>26032</v>
      </c>
      <c r="N101" s="530">
        <v>334070</v>
      </c>
      <c r="O101" s="523"/>
    </row>
    <row r="102" spans="1:15" ht="12.75" customHeight="1">
      <c r="B102" s="463"/>
      <c r="C102" s="463"/>
      <c r="D102" s="463"/>
      <c r="E102" s="463"/>
      <c r="F102" s="463"/>
      <c r="G102" s="463"/>
      <c r="H102" s="463"/>
      <c r="I102" s="463"/>
      <c r="J102" s="463"/>
      <c r="K102" s="463"/>
      <c r="L102" s="463"/>
      <c r="M102" s="463"/>
      <c r="N102" s="464"/>
    </row>
    <row r="103" spans="1:15" ht="12.75" customHeight="1">
      <c r="A103" s="458" t="s">
        <v>746</v>
      </c>
      <c r="B103" s="464">
        <v>14506</v>
      </c>
      <c r="C103" s="464">
        <v>8649</v>
      </c>
      <c r="D103" s="464">
        <v>9422</v>
      </c>
      <c r="E103" s="464">
        <v>8714</v>
      </c>
      <c r="F103" s="464">
        <v>13850</v>
      </c>
      <c r="G103" s="464">
        <v>18728</v>
      </c>
      <c r="H103" s="464">
        <v>21959</v>
      </c>
      <c r="I103" s="464">
        <v>21460</v>
      </c>
      <c r="J103" s="464">
        <v>17378</v>
      </c>
      <c r="K103" s="464">
        <v>9671</v>
      </c>
      <c r="L103" s="464">
        <v>8554</v>
      </c>
      <c r="M103" s="464">
        <v>11904</v>
      </c>
      <c r="N103" s="464">
        <v>164795</v>
      </c>
    </row>
    <row r="104" spans="1:15" ht="12.75" customHeight="1">
      <c r="B104" s="463"/>
      <c r="C104" s="463"/>
      <c r="D104" s="463"/>
      <c r="E104" s="463"/>
      <c r="F104" s="463"/>
      <c r="G104" s="463"/>
      <c r="H104" s="463"/>
      <c r="I104" s="463"/>
      <c r="J104" s="463"/>
      <c r="K104" s="463"/>
      <c r="L104" s="463"/>
      <c r="M104" s="463"/>
      <c r="N104" s="464"/>
    </row>
    <row r="105" spans="1:15" ht="12.75" customHeight="1">
      <c r="A105" s="461" t="s">
        <v>747</v>
      </c>
      <c r="B105" s="463"/>
      <c r="C105" s="463"/>
      <c r="D105" s="463"/>
      <c r="E105" s="463"/>
      <c r="F105" s="463"/>
      <c r="G105" s="463"/>
      <c r="H105" s="463"/>
      <c r="I105" s="463"/>
      <c r="J105" s="463"/>
      <c r="K105" s="463"/>
      <c r="L105" s="463"/>
      <c r="M105" s="463"/>
      <c r="N105" s="464"/>
    </row>
    <row r="106" spans="1:15" ht="12.75" customHeight="1">
      <c r="A106" s="462" t="s">
        <v>748</v>
      </c>
      <c r="B106" s="463">
        <v>734</v>
      </c>
      <c r="C106" s="463">
        <v>794</v>
      </c>
      <c r="D106" s="463">
        <v>854</v>
      </c>
      <c r="E106" s="463">
        <v>921</v>
      </c>
      <c r="F106" s="463">
        <v>976</v>
      </c>
      <c r="G106" s="463">
        <v>1020</v>
      </c>
      <c r="H106" s="463">
        <v>1065</v>
      </c>
      <c r="I106" s="463">
        <v>1110</v>
      </c>
      <c r="J106" s="463">
        <v>1159</v>
      </c>
      <c r="K106" s="463">
        <v>1220</v>
      </c>
      <c r="L106" s="463">
        <v>1290</v>
      </c>
      <c r="M106" s="463">
        <v>1324</v>
      </c>
      <c r="N106" s="464">
        <v>12467</v>
      </c>
    </row>
    <row r="107" spans="1:15" ht="12.75" customHeight="1">
      <c r="A107" s="462" t="s">
        <v>749</v>
      </c>
      <c r="B107" s="463">
        <v>0</v>
      </c>
      <c r="C107" s="463">
        <v>0</v>
      </c>
      <c r="D107" s="463">
        <v>0</v>
      </c>
      <c r="E107" s="463">
        <v>0</v>
      </c>
      <c r="F107" s="463">
        <v>0</v>
      </c>
      <c r="G107" s="463">
        <v>0</v>
      </c>
      <c r="H107" s="463">
        <v>0</v>
      </c>
      <c r="I107" s="463">
        <v>0</v>
      </c>
      <c r="J107" s="463">
        <v>0</v>
      </c>
      <c r="K107" s="463">
        <v>0</v>
      </c>
      <c r="L107" s="463">
        <v>0</v>
      </c>
      <c r="M107" s="463">
        <v>0</v>
      </c>
      <c r="N107" s="464">
        <v>0</v>
      </c>
    </row>
    <row r="108" spans="1:15" ht="12.75" customHeight="1">
      <c r="A108" s="462" t="s">
        <v>750</v>
      </c>
      <c r="B108" s="463">
        <v>81</v>
      </c>
      <c r="C108" s="463">
        <v>82</v>
      </c>
      <c r="D108" s="463">
        <v>81</v>
      </c>
      <c r="E108" s="463">
        <v>80</v>
      </c>
      <c r="F108" s="463">
        <v>79</v>
      </c>
      <c r="G108" s="463">
        <v>77</v>
      </c>
      <c r="H108" s="463">
        <v>73</v>
      </c>
      <c r="I108" s="463">
        <v>73</v>
      </c>
      <c r="J108" s="463">
        <v>78</v>
      </c>
      <c r="K108" s="463">
        <v>81</v>
      </c>
      <c r="L108" s="463">
        <v>81</v>
      </c>
      <c r="M108" s="463">
        <v>83</v>
      </c>
      <c r="N108" s="464">
        <v>949</v>
      </c>
    </row>
    <row r="109" spans="1:15" ht="12.75" customHeight="1">
      <c r="A109" s="462" t="s">
        <v>751</v>
      </c>
      <c r="B109" s="463">
        <v>288</v>
      </c>
      <c r="C109" s="463">
        <v>399</v>
      </c>
      <c r="D109" s="463">
        <v>400</v>
      </c>
      <c r="E109" s="463">
        <v>336</v>
      </c>
      <c r="F109" s="463">
        <v>309</v>
      </c>
      <c r="G109" s="463">
        <v>334</v>
      </c>
      <c r="H109" s="463">
        <v>297</v>
      </c>
      <c r="I109" s="463">
        <v>299</v>
      </c>
      <c r="J109" s="463">
        <v>362</v>
      </c>
      <c r="K109" s="463">
        <v>413</v>
      </c>
      <c r="L109" s="463">
        <v>338</v>
      </c>
      <c r="M109" s="463">
        <v>364</v>
      </c>
      <c r="N109" s="464">
        <v>4139</v>
      </c>
    </row>
    <row r="110" spans="1:15" ht="12.75" customHeight="1">
      <c r="A110" s="462" t="s">
        <v>752</v>
      </c>
      <c r="B110" s="463">
        <v>0</v>
      </c>
      <c r="C110" s="463">
        <v>0</v>
      </c>
      <c r="D110" s="463">
        <v>0</v>
      </c>
      <c r="E110" s="463">
        <v>0</v>
      </c>
      <c r="F110" s="463">
        <v>0</v>
      </c>
      <c r="G110" s="463">
        <v>0</v>
      </c>
      <c r="H110" s="463">
        <v>0</v>
      </c>
      <c r="I110" s="463">
        <v>0</v>
      </c>
      <c r="J110" s="463">
        <v>0</v>
      </c>
      <c r="K110" s="463">
        <v>0</v>
      </c>
      <c r="L110" s="463">
        <v>0</v>
      </c>
      <c r="M110" s="463">
        <v>0</v>
      </c>
      <c r="N110" s="464">
        <v>0</v>
      </c>
      <c r="O110" s="765" t="s">
        <v>1113</v>
      </c>
    </row>
    <row r="111" spans="1:15" ht="12.75" customHeight="1">
      <c r="A111" s="462" t="s">
        <v>753</v>
      </c>
      <c r="B111" s="463">
        <v>-54</v>
      </c>
      <c r="C111" s="463">
        <v>-96</v>
      </c>
      <c r="D111" s="463">
        <v>-97</v>
      </c>
      <c r="E111" s="463">
        <v>-73</v>
      </c>
      <c r="F111" s="463">
        <v>-63</v>
      </c>
      <c r="G111" s="463">
        <v>-74</v>
      </c>
      <c r="H111" s="463">
        <v>-61</v>
      </c>
      <c r="I111" s="463">
        <v>-61</v>
      </c>
      <c r="J111" s="463">
        <v>-84</v>
      </c>
      <c r="K111" s="463">
        <v>-102</v>
      </c>
      <c r="L111" s="463">
        <v>-74</v>
      </c>
      <c r="M111" s="463">
        <v>-82</v>
      </c>
      <c r="N111" s="464">
        <v>-921</v>
      </c>
      <c r="O111" s="765"/>
    </row>
    <row r="112" spans="1:15" ht="12.75" customHeight="1">
      <c r="A112" s="458" t="s">
        <v>754</v>
      </c>
      <c r="B112" s="530">
        <v>581</v>
      </c>
      <c r="C112" s="530">
        <v>573</v>
      </c>
      <c r="D112" s="530">
        <v>632</v>
      </c>
      <c r="E112" s="530">
        <v>738</v>
      </c>
      <c r="F112" s="530">
        <v>809</v>
      </c>
      <c r="G112" s="530">
        <v>837</v>
      </c>
      <c r="H112" s="530">
        <v>902</v>
      </c>
      <c r="I112" s="530">
        <v>945</v>
      </c>
      <c r="J112" s="530">
        <v>959</v>
      </c>
      <c r="K112" s="530">
        <v>990</v>
      </c>
      <c r="L112" s="530">
        <v>1107</v>
      </c>
      <c r="M112" s="530">
        <v>1125</v>
      </c>
      <c r="N112" s="530">
        <v>10198</v>
      </c>
      <c r="O112" s="765"/>
    </row>
    <row r="113" spans="1:15" ht="12.75" customHeight="1">
      <c r="B113" s="463"/>
      <c r="C113" s="463"/>
      <c r="D113" s="463"/>
      <c r="E113" s="463"/>
      <c r="F113" s="463"/>
      <c r="G113" s="463"/>
      <c r="H113" s="463"/>
      <c r="I113" s="463"/>
      <c r="J113" s="463"/>
      <c r="K113" s="463"/>
      <c r="L113" s="463"/>
      <c r="M113" s="463"/>
      <c r="N113" s="464"/>
      <c r="O113" s="765"/>
    </row>
    <row r="114" spans="1:15" ht="12.75" customHeight="1">
      <c r="A114" s="458" t="s">
        <v>755</v>
      </c>
      <c r="B114" s="464">
        <v>15087</v>
      </c>
      <c r="C114" s="464">
        <v>9222</v>
      </c>
      <c r="D114" s="464">
        <v>10054</v>
      </c>
      <c r="E114" s="464">
        <v>9452</v>
      </c>
      <c r="F114" s="464">
        <v>14659</v>
      </c>
      <c r="G114" s="464">
        <v>19565</v>
      </c>
      <c r="H114" s="464">
        <v>22861</v>
      </c>
      <c r="I114" s="464">
        <v>22405</v>
      </c>
      <c r="J114" s="464">
        <v>18337</v>
      </c>
      <c r="K114" s="464">
        <v>10661</v>
      </c>
      <c r="L114" s="464">
        <v>9661</v>
      </c>
      <c r="M114" s="464">
        <v>13029</v>
      </c>
      <c r="N114" s="464">
        <v>174993</v>
      </c>
      <c r="O114" s="765"/>
    </row>
    <row r="115" spans="1:15" ht="12.75" customHeight="1">
      <c r="B115" s="463"/>
      <c r="C115" s="463"/>
      <c r="D115" s="463"/>
      <c r="E115" s="463"/>
      <c r="F115" s="463"/>
      <c r="G115" s="463"/>
      <c r="H115" s="463"/>
      <c r="I115" s="463"/>
      <c r="J115" s="463"/>
      <c r="K115" s="463"/>
      <c r="L115" s="463"/>
      <c r="M115" s="463"/>
      <c r="N115" s="464"/>
      <c r="O115" s="765"/>
    </row>
    <row r="116" spans="1:15" ht="12.75" customHeight="1">
      <c r="A116" s="461" t="s">
        <v>756</v>
      </c>
      <c r="B116" s="463"/>
      <c r="C116" s="463"/>
      <c r="D116" s="463"/>
      <c r="E116" s="463"/>
      <c r="F116" s="463"/>
      <c r="G116" s="463"/>
      <c r="H116" s="463"/>
      <c r="I116" s="463"/>
      <c r="J116" s="463"/>
      <c r="K116" s="463"/>
      <c r="L116" s="463"/>
      <c r="M116" s="463"/>
      <c r="N116" s="464"/>
      <c r="O116" s="765"/>
    </row>
    <row r="117" spans="1:15" ht="12.75" customHeight="1">
      <c r="A117" s="462" t="s">
        <v>757</v>
      </c>
      <c r="B117" s="463">
        <v>4771</v>
      </c>
      <c r="C117" s="463">
        <v>4698</v>
      </c>
      <c r="D117" s="463">
        <v>4771</v>
      </c>
      <c r="E117" s="463">
        <v>5091</v>
      </c>
      <c r="F117" s="463">
        <v>5115</v>
      </c>
      <c r="G117" s="463">
        <v>5091</v>
      </c>
      <c r="H117" s="463">
        <v>5130</v>
      </c>
      <c r="I117" s="463">
        <v>5130</v>
      </c>
      <c r="J117" s="463">
        <v>5105</v>
      </c>
      <c r="K117" s="463">
        <v>5556</v>
      </c>
      <c r="L117" s="463">
        <v>5531</v>
      </c>
      <c r="M117" s="463">
        <v>5553</v>
      </c>
      <c r="N117" s="464">
        <v>61542</v>
      </c>
      <c r="O117" s="765"/>
    </row>
    <row r="118" spans="1:15" ht="12.75" customHeight="1">
      <c r="A118" s="462" t="s">
        <v>758</v>
      </c>
      <c r="B118" s="463">
        <v>31</v>
      </c>
      <c r="C118" s="463">
        <v>5</v>
      </c>
      <c r="D118" s="463">
        <v>20</v>
      </c>
      <c r="E118" s="463">
        <v>22</v>
      </c>
      <c r="F118" s="463">
        <v>11</v>
      </c>
      <c r="G118" s="463">
        <v>26</v>
      </c>
      <c r="H118" s="463">
        <v>51</v>
      </c>
      <c r="I118" s="463">
        <v>40</v>
      </c>
      <c r="J118" s="463">
        <v>48</v>
      </c>
      <c r="K118" s="463">
        <v>48</v>
      </c>
      <c r="L118" s="463">
        <v>23</v>
      </c>
      <c r="M118" s="463">
        <v>91</v>
      </c>
      <c r="N118" s="464">
        <v>416</v>
      </c>
      <c r="O118" s="765"/>
    </row>
    <row r="119" spans="1:15" ht="12.75" customHeight="1">
      <c r="A119" s="462" t="s">
        <v>759</v>
      </c>
      <c r="B119" s="463">
        <v>202</v>
      </c>
      <c r="C119" s="463">
        <v>202</v>
      </c>
      <c r="D119" s="463">
        <v>202</v>
      </c>
      <c r="E119" s="463">
        <v>202</v>
      </c>
      <c r="F119" s="463">
        <v>202</v>
      </c>
      <c r="G119" s="463">
        <v>202</v>
      </c>
      <c r="H119" s="463">
        <v>202</v>
      </c>
      <c r="I119" s="463">
        <v>202</v>
      </c>
      <c r="J119" s="463">
        <v>202</v>
      </c>
      <c r="K119" s="463">
        <v>196</v>
      </c>
      <c r="L119" s="463">
        <v>196</v>
      </c>
      <c r="M119" s="463">
        <v>190</v>
      </c>
      <c r="N119" s="464">
        <v>2400</v>
      </c>
      <c r="O119" s="765"/>
    </row>
    <row r="120" spans="1:15" ht="12.75" customHeight="1">
      <c r="A120" s="462" t="s">
        <v>760</v>
      </c>
      <c r="B120" s="463">
        <v>67</v>
      </c>
      <c r="C120" s="463">
        <v>67</v>
      </c>
      <c r="D120" s="463">
        <v>68</v>
      </c>
      <c r="E120" s="463">
        <v>68</v>
      </c>
      <c r="F120" s="463">
        <v>68</v>
      </c>
      <c r="G120" s="463">
        <v>68</v>
      </c>
      <c r="H120" s="463">
        <v>68</v>
      </c>
      <c r="I120" s="463">
        <v>68</v>
      </c>
      <c r="J120" s="463">
        <v>68</v>
      </c>
      <c r="K120" s="463">
        <v>68</v>
      </c>
      <c r="L120" s="463">
        <v>68</v>
      </c>
      <c r="M120" s="463">
        <v>68</v>
      </c>
      <c r="N120" s="464">
        <v>814</v>
      </c>
      <c r="O120" s="765"/>
    </row>
    <row r="121" spans="1:15" ht="12.75" customHeight="1">
      <c r="A121" s="462" t="s">
        <v>761</v>
      </c>
      <c r="B121" s="463">
        <v>-390</v>
      </c>
      <c r="C121" s="463">
        <v>-421</v>
      </c>
      <c r="D121" s="463">
        <v>-453</v>
      </c>
      <c r="E121" s="463">
        <v>-489</v>
      </c>
      <c r="F121" s="463">
        <v>-518</v>
      </c>
      <c r="G121" s="463">
        <v>-541</v>
      </c>
      <c r="H121" s="463">
        <v>-565</v>
      </c>
      <c r="I121" s="463">
        <v>-589</v>
      </c>
      <c r="J121" s="463">
        <v>-615</v>
      </c>
      <c r="K121" s="463">
        <v>-647</v>
      </c>
      <c r="L121" s="463">
        <v>-684</v>
      </c>
      <c r="M121" s="463">
        <v>-703</v>
      </c>
      <c r="N121" s="464">
        <v>-6615</v>
      </c>
      <c r="O121" s="765"/>
    </row>
    <row r="122" spans="1:15" ht="12.75" customHeight="1">
      <c r="A122" s="458" t="s">
        <v>762</v>
      </c>
      <c r="B122" s="530">
        <v>4681</v>
      </c>
      <c r="C122" s="530">
        <v>4551</v>
      </c>
      <c r="D122" s="530">
        <v>4608</v>
      </c>
      <c r="E122" s="530">
        <v>4894</v>
      </c>
      <c r="F122" s="530">
        <v>4878</v>
      </c>
      <c r="G122" s="530">
        <v>4846</v>
      </c>
      <c r="H122" s="530">
        <v>4886</v>
      </c>
      <c r="I122" s="530">
        <v>4851</v>
      </c>
      <c r="J122" s="530">
        <v>4808</v>
      </c>
      <c r="K122" s="530">
        <v>5221</v>
      </c>
      <c r="L122" s="530">
        <v>5134</v>
      </c>
      <c r="M122" s="530">
        <v>5199</v>
      </c>
      <c r="N122" s="530">
        <v>58557</v>
      </c>
      <c r="O122" s="765"/>
    </row>
    <row r="123" spans="1:15" ht="12.75" customHeight="1">
      <c r="B123" s="463"/>
      <c r="C123" s="463"/>
      <c r="D123" s="463"/>
      <c r="E123" s="463"/>
      <c r="F123" s="463"/>
      <c r="G123" s="463"/>
      <c r="H123" s="463"/>
      <c r="I123" s="463"/>
      <c r="J123" s="463"/>
      <c r="K123" s="463"/>
      <c r="L123" s="463"/>
      <c r="M123" s="463"/>
      <c r="N123" s="464"/>
      <c r="O123" s="765"/>
    </row>
    <row r="124" spans="1:15" ht="12.75" customHeight="1">
      <c r="A124" s="458" t="s">
        <v>763</v>
      </c>
      <c r="B124" s="464">
        <v>10406</v>
      </c>
      <c r="C124" s="464">
        <v>4671</v>
      </c>
      <c r="D124" s="464">
        <v>5446</v>
      </c>
      <c r="E124" s="464">
        <v>4558</v>
      </c>
      <c r="F124" s="464">
        <v>9781</v>
      </c>
      <c r="G124" s="464">
        <v>14719</v>
      </c>
      <c r="H124" s="464">
        <v>17975</v>
      </c>
      <c r="I124" s="464">
        <v>17554</v>
      </c>
      <c r="J124" s="464">
        <v>13529</v>
      </c>
      <c r="K124" s="464">
        <v>5440</v>
      </c>
      <c r="L124" s="464">
        <v>4527</v>
      </c>
      <c r="M124" s="464">
        <v>7830</v>
      </c>
      <c r="N124" s="464">
        <v>116436</v>
      </c>
      <c r="O124" s="765"/>
    </row>
    <row r="125" spans="1:15" ht="12.75" customHeight="1">
      <c r="B125" s="463"/>
      <c r="C125" s="463"/>
      <c r="D125" s="463"/>
      <c r="E125" s="463"/>
      <c r="F125" s="463"/>
      <c r="G125" s="463"/>
      <c r="H125" s="463"/>
      <c r="I125" s="463"/>
      <c r="J125" s="463"/>
      <c r="K125" s="463"/>
      <c r="L125" s="463"/>
      <c r="M125" s="463"/>
      <c r="N125" s="464"/>
      <c r="O125" s="765"/>
    </row>
    <row r="126" spans="1:15" ht="12.75" customHeight="1">
      <c r="A126" s="462" t="s">
        <v>764</v>
      </c>
      <c r="B126" s="463">
        <v>740</v>
      </c>
      <c r="C126" s="463">
        <v>740</v>
      </c>
      <c r="D126" s="463">
        <v>740</v>
      </c>
      <c r="E126" s="463">
        <v>740</v>
      </c>
      <c r="F126" s="463">
        <v>740</v>
      </c>
      <c r="G126" s="463">
        <v>740</v>
      </c>
      <c r="H126" s="463">
        <v>740</v>
      </c>
      <c r="I126" s="463">
        <v>740</v>
      </c>
      <c r="J126" s="463">
        <v>740</v>
      </c>
      <c r="K126" s="463">
        <v>740</v>
      </c>
      <c r="L126" s="463">
        <v>740</v>
      </c>
      <c r="M126" s="463">
        <v>740</v>
      </c>
      <c r="N126" s="464">
        <v>8880</v>
      </c>
      <c r="O126" s="765"/>
    </row>
    <row r="127" spans="1:15" ht="12.75" customHeight="1">
      <c r="B127" s="463"/>
      <c r="C127" s="463"/>
      <c r="D127" s="463"/>
      <c r="E127" s="463"/>
      <c r="F127" s="463"/>
      <c r="G127" s="463"/>
      <c r="H127" s="463"/>
      <c r="I127" s="463"/>
      <c r="J127" s="463"/>
      <c r="K127" s="463"/>
      <c r="L127" s="463"/>
      <c r="M127" s="463"/>
      <c r="N127" s="464"/>
      <c r="O127" s="765"/>
    </row>
    <row r="128" spans="1:15" ht="12.75" customHeight="1" thickBot="1">
      <c r="A128" s="458" t="s">
        <v>765</v>
      </c>
      <c r="B128" s="470">
        <v>9666</v>
      </c>
      <c r="C128" s="470">
        <v>3931</v>
      </c>
      <c r="D128" s="470">
        <v>4706</v>
      </c>
      <c r="E128" s="470">
        <v>3818</v>
      </c>
      <c r="F128" s="470">
        <v>9041</v>
      </c>
      <c r="G128" s="470">
        <v>13979</v>
      </c>
      <c r="H128" s="470">
        <v>17235</v>
      </c>
      <c r="I128" s="470">
        <v>16814</v>
      </c>
      <c r="J128" s="470">
        <v>12789</v>
      </c>
      <c r="K128" s="470">
        <v>4700</v>
      </c>
      <c r="L128" s="470">
        <v>3787</v>
      </c>
      <c r="M128" s="470">
        <v>7090</v>
      </c>
      <c r="N128" s="470">
        <v>107556</v>
      </c>
      <c r="O128" s="765"/>
    </row>
    <row r="129" ht="13.5" thickTop="1"/>
  </sheetData>
  <customSheetViews>
    <customSheetView guid="{1D55C7AE-7141-49C4-A30F-6C6392B50DCD}" showPageBreaks="1" showGridLines="0" printArea="1">
      <selection activeCell="R14" sqref="R14"/>
      <rowBreaks count="2" manualBreakCount="2">
        <brk id="44" max="14" man="1"/>
        <brk id="88" max="16383" man="1"/>
      </rowBreaks>
      <pageMargins left="0.75" right="0.45" top="1.5" bottom="0.5" header="1.05" footer="0"/>
      <pageSetup scale="72" orientation="landscape" r:id="rId1"/>
      <headerFooter>
        <oddHeader>&amp;C&amp;"Arial,Bold"&amp;10GULF POWER COMPANY
INCOME STATEMENTS
For the Twelve Months Ended December 31, 2012
 ($000)</oddHeader>
      </headerFooter>
    </customSheetView>
    <customSheetView guid="{A7E55F00-34B3-44FD-BF1E-03333C319021}" showGridLines="0">
      <selection activeCell="R14" sqref="R14"/>
      <rowBreaks count="2" manualBreakCount="2">
        <brk id="44" max="14" man="1"/>
        <brk id="88" max="16383" man="1"/>
      </rowBreaks>
      <pageMargins left="0.75" right="0.45" top="1.5" bottom="0.5" header="1.05" footer="0"/>
      <pageSetup scale="72" orientation="landscape" r:id="rId2"/>
      <headerFooter>
        <oddHeader>&amp;C&amp;"Arial,Bold"&amp;10GULF POWER COMPANY
INCOME STATEMENTS
For the Twelve Months Ended December 31, 2012
 ($000)</oddHeader>
      </headerFooter>
    </customSheetView>
  </customSheetViews>
  <mergeCells count="3">
    <mergeCell ref="O26:O43"/>
    <mergeCell ref="O67:O85"/>
    <mergeCell ref="O110:O128"/>
  </mergeCells>
  <pageMargins left="0.75" right="0.45" top="1.5" bottom="0.5" header="1.05" footer="0"/>
  <pageSetup scale="72" orientation="landscape" r:id="rId3"/>
  <headerFooter>
    <oddHeader>&amp;C&amp;"Arial,Bold"GULF POWER COMPANY
INCOME STATEMENT
For the Twelve Months Ended December 31, 2014
 ($000)</oddHeader>
  </headerFooter>
  <rowBreaks count="2" manualBreakCount="2">
    <brk id="43" max="14" man="1"/>
    <brk id="85" max="16383" man="1"/>
  </rowBreaks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Q59"/>
  <sheetViews>
    <sheetView showGridLines="0" view="pageBreakPreview" topLeftCell="A18" zoomScaleNormal="100" zoomScaleSheetLayoutView="100" workbookViewId="0">
      <selection activeCell="B28" sqref="B28:B40"/>
    </sheetView>
  </sheetViews>
  <sheetFormatPr defaultColWidth="9.140625" defaultRowHeight="12.75" customHeight="1" outlineLevelRow="1" outlineLevelCol="1"/>
  <cols>
    <col min="1" max="1" width="24.7109375" style="541" customWidth="1"/>
    <col min="2" max="14" width="9.42578125" style="543" customWidth="1"/>
    <col min="15" max="16" width="9.42578125" style="543" hidden="1" customWidth="1" outlineLevel="1"/>
    <col min="17" max="17" width="16.7109375" style="543" customWidth="1" collapsed="1"/>
    <col min="18" max="16384" width="9.140625" style="543"/>
  </cols>
  <sheetData>
    <row r="1" spans="1:16" ht="12.75" customHeight="1">
      <c r="B1" s="542" t="s">
        <v>590</v>
      </c>
      <c r="N1" s="542" t="s">
        <v>591</v>
      </c>
    </row>
    <row r="2" spans="1:16" s="546" customFormat="1" ht="12.75" customHeight="1">
      <c r="A2" s="544"/>
      <c r="B2" s="545" t="s">
        <v>593</v>
      </c>
      <c r="C2" s="545" t="s">
        <v>594</v>
      </c>
      <c r="D2" s="545" t="s">
        <v>595</v>
      </c>
      <c r="E2" s="545" t="s">
        <v>596</v>
      </c>
      <c r="F2" s="545" t="s">
        <v>597</v>
      </c>
      <c r="G2" s="545" t="s">
        <v>598</v>
      </c>
      <c r="H2" s="545" t="s">
        <v>599</v>
      </c>
      <c r="I2" s="545" t="s">
        <v>600</v>
      </c>
      <c r="J2" s="545" t="s">
        <v>601</v>
      </c>
      <c r="K2" s="545" t="s">
        <v>602</v>
      </c>
      <c r="L2" s="545" t="s">
        <v>603</v>
      </c>
      <c r="M2" s="545" t="s">
        <v>604</v>
      </c>
      <c r="N2" s="545" t="s">
        <v>593</v>
      </c>
      <c r="O2" s="545">
        <v>2014</v>
      </c>
      <c r="P2" s="545" t="s">
        <v>873</v>
      </c>
    </row>
    <row r="3" spans="1:16" ht="12.75" customHeight="1">
      <c r="A3" s="547" t="s">
        <v>766</v>
      </c>
    </row>
    <row r="4" spans="1:16" ht="12.75" customHeight="1">
      <c r="A4" s="547" t="s">
        <v>767</v>
      </c>
      <c r="B4" s="548"/>
      <c r="C4" s="548"/>
      <c r="D4" s="548"/>
      <c r="E4" s="548"/>
      <c r="F4" s="548"/>
      <c r="G4" s="548"/>
      <c r="H4" s="548"/>
      <c r="I4" s="548"/>
      <c r="J4" s="548"/>
      <c r="K4" s="548"/>
      <c r="L4" s="548"/>
      <c r="M4" s="548"/>
      <c r="N4" s="548"/>
      <c r="O4" s="548"/>
      <c r="P4" s="548"/>
    </row>
    <row r="5" spans="1:16" ht="12.75" customHeight="1">
      <c r="A5" s="541" t="s">
        <v>942</v>
      </c>
      <c r="B5" s="502">
        <v>27950</v>
      </c>
      <c r="C5" s="502">
        <v>27950</v>
      </c>
      <c r="D5" s="502">
        <v>27950</v>
      </c>
      <c r="E5" s="502">
        <v>27950</v>
      </c>
      <c r="F5" s="502">
        <v>27950</v>
      </c>
      <c r="G5" s="502">
        <v>27950</v>
      </c>
      <c r="H5" s="502">
        <v>27973</v>
      </c>
      <c r="I5" s="502">
        <v>27973</v>
      </c>
      <c r="J5" s="502">
        <v>27973</v>
      </c>
      <c r="K5" s="502">
        <v>27973</v>
      </c>
      <c r="L5" s="502">
        <v>27973</v>
      </c>
      <c r="M5" s="502">
        <v>27997</v>
      </c>
      <c r="N5" s="502">
        <v>27997</v>
      </c>
      <c r="O5" s="502">
        <f>$C5</f>
        <v>27950</v>
      </c>
      <c r="P5" s="502">
        <f>AVERAGE($B5:$N5)</f>
        <v>27966.076923076922</v>
      </c>
    </row>
    <row r="6" spans="1:16" ht="12.75" customHeight="1">
      <c r="A6" s="541" t="s">
        <v>768</v>
      </c>
      <c r="B6" s="502">
        <v>0</v>
      </c>
      <c r="C6" s="502">
        <v>0</v>
      </c>
      <c r="D6" s="502">
        <v>0</v>
      </c>
      <c r="E6" s="502">
        <v>0</v>
      </c>
      <c r="F6" s="502">
        <v>0</v>
      </c>
      <c r="G6" s="502">
        <v>23</v>
      </c>
      <c r="H6" s="502">
        <v>0</v>
      </c>
      <c r="I6" s="502">
        <v>0</v>
      </c>
      <c r="J6" s="502">
        <v>0</v>
      </c>
      <c r="K6" s="502">
        <v>0</v>
      </c>
      <c r="L6" s="502">
        <v>23</v>
      </c>
      <c r="M6" s="502">
        <v>0</v>
      </c>
      <c r="N6" s="502">
        <v>0</v>
      </c>
      <c r="O6" s="502">
        <f>SUM($C6:$N6)</f>
        <v>46</v>
      </c>
      <c r="P6" s="502"/>
    </row>
    <row r="7" spans="1:16" ht="12.75" customHeight="1">
      <c r="A7" s="541" t="s">
        <v>769</v>
      </c>
      <c r="B7" s="548">
        <v>0</v>
      </c>
      <c r="C7" s="548">
        <v>0</v>
      </c>
      <c r="D7" s="548">
        <v>0</v>
      </c>
      <c r="E7" s="548">
        <v>0</v>
      </c>
      <c r="F7" s="548">
        <v>0</v>
      </c>
      <c r="G7" s="548">
        <v>0</v>
      </c>
      <c r="H7" s="548">
        <v>0</v>
      </c>
      <c r="I7" s="548">
        <v>0</v>
      </c>
      <c r="J7" s="548">
        <v>0</v>
      </c>
      <c r="K7" s="548">
        <v>0</v>
      </c>
      <c r="L7" s="548">
        <v>0</v>
      </c>
      <c r="M7" s="548">
        <v>0</v>
      </c>
      <c r="N7" s="548">
        <v>0</v>
      </c>
      <c r="O7" s="548">
        <f t="shared" ref="O7:O8" si="0">SUM($C7:$N7)</f>
        <v>0</v>
      </c>
      <c r="P7" s="548"/>
    </row>
    <row r="8" spans="1:16" ht="12.75" customHeight="1">
      <c r="A8" s="541" t="s">
        <v>536</v>
      </c>
      <c r="B8" s="548">
        <v>0</v>
      </c>
      <c r="C8" s="548">
        <v>0</v>
      </c>
      <c r="D8" s="548">
        <v>0</v>
      </c>
      <c r="E8" s="548">
        <v>0</v>
      </c>
      <c r="F8" s="548">
        <v>0</v>
      </c>
      <c r="G8" s="548">
        <v>0</v>
      </c>
      <c r="H8" s="548">
        <v>0</v>
      </c>
      <c r="I8" s="548">
        <v>0</v>
      </c>
      <c r="J8" s="548">
        <v>0</v>
      </c>
      <c r="K8" s="548">
        <v>0</v>
      </c>
      <c r="L8" s="548">
        <v>0</v>
      </c>
      <c r="M8" s="548">
        <v>0</v>
      </c>
      <c r="N8" s="548">
        <v>0</v>
      </c>
      <c r="O8" s="548">
        <f t="shared" si="0"/>
        <v>0</v>
      </c>
      <c r="P8" s="548"/>
    </row>
    <row r="9" spans="1:16" ht="12.75" customHeight="1" thickBot="1">
      <c r="A9" s="541" t="s">
        <v>770</v>
      </c>
      <c r="B9" s="503">
        <v>27950</v>
      </c>
      <c r="C9" s="503">
        <v>27950</v>
      </c>
      <c r="D9" s="503">
        <v>27950</v>
      </c>
      <c r="E9" s="503">
        <v>27950</v>
      </c>
      <c r="F9" s="503">
        <v>27950</v>
      </c>
      <c r="G9" s="503">
        <v>27973</v>
      </c>
      <c r="H9" s="503">
        <v>27973</v>
      </c>
      <c r="I9" s="503">
        <v>27973</v>
      </c>
      <c r="J9" s="503">
        <v>27973</v>
      </c>
      <c r="K9" s="503">
        <v>27973</v>
      </c>
      <c r="L9" s="503">
        <v>27997</v>
      </c>
      <c r="M9" s="503">
        <v>27997</v>
      </c>
      <c r="N9" s="503">
        <v>27997</v>
      </c>
      <c r="O9" s="503">
        <f>$N9</f>
        <v>27997</v>
      </c>
      <c r="P9" s="503">
        <f>AVERAGE($B9:$N9)</f>
        <v>27969.692307692309</v>
      </c>
    </row>
    <row r="10" spans="1:16" s="550" customFormat="1" ht="12.75" hidden="1" customHeight="1" outlineLevel="1" thickTop="1">
      <c r="A10" s="549" t="s">
        <v>874</v>
      </c>
      <c r="B10" s="504">
        <f>B9 - SUM(B5:B8)</f>
        <v>0</v>
      </c>
      <c r="C10" s="504">
        <f t="shared" ref="C10:O10" si="1">C9 - SUM(C5:C8)</f>
        <v>0</v>
      </c>
      <c r="D10" s="504">
        <f t="shared" si="1"/>
        <v>0</v>
      </c>
      <c r="E10" s="504">
        <f t="shared" si="1"/>
        <v>0</v>
      </c>
      <c r="F10" s="504">
        <f t="shared" si="1"/>
        <v>0</v>
      </c>
      <c r="G10" s="504">
        <f t="shared" si="1"/>
        <v>0</v>
      </c>
      <c r="H10" s="504">
        <f t="shared" si="1"/>
        <v>0</v>
      </c>
      <c r="I10" s="504">
        <f t="shared" si="1"/>
        <v>0</v>
      </c>
      <c r="J10" s="504">
        <f t="shared" si="1"/>
        <v>0</v>
      </c>
      <c r="K10" s="504">
        <f t="shared" si="1"/>
        <v>0</v>
      </c>
      <c r="L10" s="504">
        <f t="shared" si="1"/>
        <v>1</v>
      </c>
      <c r="M10" s="504">
        <f t="shared" si="1"/>
        <v>0</v>
      </c>
      <c r="N10" s="504">
        <f t="shared" si="1"/>
        <v>0</v>
      </c>
      <c r="O10" s="504">
        <f t="shared" si="1"/>
        <v>1</v>
      </c>
      <c r="P10" s="504"/>
    </row>
    <row r="11" spans="1:16" ht="9.6" customHeight="1" collapsed="1" thickTop="1">
      <c r="B11" s="548"/>
      <c r="C11" s="548"/>
      <c r="D11" s="548"/>
      <c r="E11" s="548"/>
      <c r="F11" s="548"/>
      <c r="G11" s="548"/>
      <c r="H11" s="548"/>
      <c r="I11" s="548"/>
      <c r="J11" s="548"/>
      <c r="K11" s="548"/>
      <c r="L11" s="548"/>
      <c r="M11" s="548"/>
      <c r="N11" s="548"/>
      <c r="O11" s="548"/>
      <c r="P11" s="548"/>
    </row>
    <row r="12" spans="1:16" ht="12.75" customHeight="1">
      <c r="A12" s="547" t="s">
        <v>771</v>
      </c>
      <c r="B12" s="548"/>
      <c r="C12" s="548"/>
      <c r="D12" s="548"/>
      <c r="E12" s="548"/>
      <c r="F12" s="548"/>
      <c r="G12" s="548"/>
      <c r="H12" s="548"/>
      <c r="I12" s="548"/>
      <c r="J12" s="548"/>
      <c r="K12" s="548"/>
      <c r="L12" s="548"/>
      <c r="M12" s="548"/>
      <c r="N12" s="548"/>
      <c r="O12" s="548"/>
      <c r="P12" s="548"/>
    </row>
    <row r="13" spans="1:16" ht="12.75" customHeight="1">
      <c r="A13" s="541" t="s">
        <v>942</v>
      </c>
      <c r="B13" s="502">
        <v>4352806</v>
      </c>
      <c r="C13" s="502">
        <v>4398768</v>
      </c>
      <c r="D13" s="502">
        <v>4401519</v>
      </c>
      <c r="E13" s="502">
        <v>4409353</v>
      </c>
      <c r="F13" s="502">
        <v>4421553</v>
      </c>
      <c r="G13" s="502">
        <v>4429506</v>
      </c>
      <c r="H13" s="502">
        <v>4436794</v>
      </c>
      <c r="I13" s="502">
        <v>4448179</v>
      </c>
      <c r="J13" s="502">
        <v>4456118</v>
      </c>
      <c r="K13" s="502">
        <v>4462516</v>
      </c>
      <c r="L13" s="502">
        <v>4469668</v>
      </c>
      <c r="M13" s="502">
        <v>4476030</v>
      </c>
      <c r="N13" s="502">
        <v>4484028</v>
      </c>
      <c r="O13" s="502">
        <f>$C13</f>
        <v>4398768</v>
      </c>
      <c r="P13" s="502">
        <f>AVERAGE($B13:$N13)</f>
        <v>4434372.153846154</v>
      </c>
    </row>
    <row r="14" spans="1:16" ht="12.75" customHeight="1">
      <c r="A14" s="541" t="s">
        <v>768</v>
      </c>
      <c r="B14" s="502">
        <v>49554</v>
      </c>
      <c r="C14" s="502">
        <v>5221</v>
      </c>
      <c r="D14" s="502">
        <v>11183</v>
      </c>
      <c r="E14" s="502">
        <v>14524</v>
      </c>
      <c r="F14" s="502">
        <v>9579</v>
      </c>
      <c r="G14" s="502">
        <v>8168</v>
      </c>
      <c r="H14" s="502">
        <v>12357</v>
      </c>
      <c r="I14" s="502">
        <v>9236</v>
      </c>
      <c r="J14" s="502">
        <v>7529</v>
      </c>
      <c r="K14" s="502">
        <v>8376</v>
      </c>
      <c r="L14" s="502">
        <v>7467</v>
      </c>
      <c r="M14" s="502">
        <v>9227</v>
      </c>
      <c r="N14" s="502">
        <v>111543</v>
      </c>
      <c r="O14" s="502">
        <f t="shared" ref="O14:O15" si="2">SUM($C14:$N14)</f>
        <v>214410</v>
      </c>
      <c r="P14" s="502"/>
    </row>
    <row r="15" spans="1:16" ht="12.75" customHeight="1">
      <c r="A15" s="541" t="s">
        <v>769</v>
      </c>
      <c r="B15" s="505">
        <v>3591</v>
      </c>
      <c r="C15" s="505">
        <v>2470</v>
      </c>
      <c r="D15" s="505">
        <v>3349</v>
      </c>
      <c r="E15" s="505">
        <v>2325</v>
      </c>
      <c r="F15" s="505">
        <v>1625</v>
      </c>
      <c r="G15" s="505">
        <v>881</v>
      </c>
      <c r="H15" s="505">
        <v>972</v>
      </c>
      <c r="I15" s="505">
        <v>1297</v>
      </c>
      <c r="J15" s="505">
        <v>1130</v>
      </c>
      <c r="K15" s="505">
        <v>1223</v>
      </c>
      <c r="L15" s="505">
        <v>1106</v>
      </c>
      <c r="M15" s="505">
        <v>1229</v>
      </c>
      <c r="N15" s="505">
        <v>3864</v>
      </c>
      <c r="O15" s="505">
        <f t="shared" si="2"/>
        <v>21471</v>
      </c>
      <c r="P15" s="505"/>
    </row>
    <row r="16" spans="1:16" ht="12.75" customHeight="1" thickBot="1">
      <c r="A16" s="541" t="s">
        <v>770</v>
      </c>
      <c r="B16" s="503">
        <v>4398768</v>
      </c>
      <c r="C16" s="503">
        <v>4401519</v>
      </c>
      <c r="D16" s="503">
        <v>4409353</v>
      </c>
      <c r="E16" s="503">
        <v>4421553</v>
      </c>
      <c r="F16" s="503">
        <v>4429506</v>
      </c>
      <c r="G16" s="503">
        <v>4436794</v>
      </c>
      <c r="H16" s="503">
        <v>4448179</v>
      </c>
      <c r="I16" s="503">
        <v>4456118</v>
      </c>
      <c r="J16" s="503">
        <v>4462516</v>
      </c>
      <c r="K16" s="503">
        <v>4469668</v>
      </c>
      <c r="L16" s="503">
        <v>4476030</v>
      </c>
      <c r="M16" s="503">
        <v>4484028</v>
      </c>
      <c r="N16" s="503">
        <v>4591706</v>
      </c>
      <c r="O16" s="503">
        <f>$N16</f>
        <v>4591706</v>
      </c>
      <c r="P16" s="503">
        <f>AVERAGE($B16:$N16)</f>
        <v>4452749.076923077</v>
      </c>
    </row>
    <row r="17" spans="1:17" s="550" customFormat="1" ht="12.75" hidden="1" customHeight="1" outlineLevel="1" thickTop="1">
      <c r="A17" s="549" t="s">
        <v>874</v>
      </c>
      <c r="B17" s="504">
        <f>B16 - SUM(B13:B14, -B15)</f>
        <v>-1</v>
      </c>
      <c r="C17" s="504">
        <f t="shared" ref="C17:O17" si="3">C16 - SUM(C13:C14, -C15)</f>
        <v>0</v>
      </c>
      <c r="D17" s="504">
        <f t="shared" si="3"/>
        <v>0</v>
      </c>
      <c r="E17" s="504">
        <f t="shared" si="3"/>
        <v>1</v>
      </c>
      <c r="F17" s="504">
        <f t="shared" si="3"/>
        <v>-1</v>
      </c>
      <c r="G17" s="504">
        <f t="shared" si="3"/>
        <v>1</v>
      </c>
      <c r="H17" s="504">
        <f t="shared" si="3"/>
        <v>0</v>
      </c>
      <c r="I17" s="504">
        <f t="shared" si="3"/>
        <v>0</v>
      </c>
      <c r="J17" s="504">
        <f t="shared" si="3"/>
        <v>-1</v>
      </c>
      <c r="K17" s="504">
        <f t="shared" si="3"/>
        <v>-1</v>
      </c>
      <c r="L17" s="504">
        <f t="shared" si="3"/>
        <v>1</v>
      </c>
      <c r="M17" s="504">
        <f t="shared" si="3"/>
        <v>0</v>
      </c>
      <c r="N17" s="504">
        <f t="shared" si="3"/>
        <v>-1</v>
      </c>
      <c r="O17" s="504">
        <f t="shared" si="3"/>
        <v>-1</v>
      </c>
      <c r="P17" s="504"/>
    </row>
    <row r="18" spans="1:17" ht="9.6" customHeight="1" collapsed="1" thickTop="1">
      <c r="B18" s="548"/>
      <c r="C18" s="548"/>
      <c r="D18" s="548"/>
      <c r="E18" s="548"/>
      <c r="F18" s="548"/>
      <c r="G18" s="548"/>
      <c r="H18" s="548"/>
      <c r="I18" s="548"/>
      <c r="J18" s="548"/>
      <c r="K18" s="548"/>
      <c r="L18" s="548"/>
      <c r="M18" s="548"/>
      <c r="N18" s="548"/>
      <c r="O18" s="548"/>
      <c r="P18" s="548"/>
    </row>
    <row r="19" spans="1:17" ht="12.75" customHeight="1">
      <c r="A19" s="547" t="s">
        <v>772</v>
      </c>
      <c r="B19" s="548"/>
      <c r="C19" s="548"/>
      <c r="D19" s="548"/>
      <c r="E19" s="548"/>
      <c r="F19" s="548"/>
      <c r="G19" s="548"/>
      <c r="H19" s="548"/>
      <c r="I19" s="548"/>
      <c r="J19" s="548"/>
      <c r="K19" s="548"/>
      <c r="L19" s="548"/>
      <c r="M19" s="548"/>
      <c r="N19" s="548"/>
      <c r="O19" s="548"/>
      <c r="P19" s="548"/>
    </row>
    <row r="20" spans="1:17" ht="12.75" customHeight="1">
      <c r="A20" s="541" t="s">
        <v>942</v>
      </c>
      <c r="B20" s="502">
        <v>18456</v>
      </c>
      <c r="C20" s="502">
        <v>18456</v>
      </c>
      <c r="D20" s="502">
        <v>18456</v>
      </c>
      <c r="E20" s="502">
        <v>18456</v>
      </c>
      <c r="F20" s="502">
        <v>18456</v>
      </c>
      <c r="G20" s="502">
        <v>18456</v>
      </c>
      <c r="H20" s="502">
        <v>18456</v>
      </c>
      <c r="I20" s="502">
        <v>18456</v>
      </c>
      <c r="J20" s="502">
        <v>18456</v>
      </c>
      <c r="K20" s="502">
        <v>18456</v>
      </c>
      <c r="L20" s="502">
        <v>18456</v>
      </c>
      <c r="M20" s="502">
        <v>18456</v>
      </c>
      <c r="N20" s="502">
        <v>18456</v>
      </c>
      <c r="O20" s="502">
        <f>$C20</f>
        <v>18456</v>
      </c>
      <c r="P20" s="502">
        <f>AVERAGE($B20:$N20)</f>
        <v>18456</v>
      </c>
    </row>
    <row r="21" spans="1:17" ht="12.75" customHeight="1">
      <c r="A21" s="541" t="s">
        <v>773</v>
      </c>
      <c r="B21" s="548">
        <v>0</v>
      </c>
      <c r="C21" s="548">
        <v>0</v>
      </c>
      <c r="D21" s="548">
        <v>0</v>
      </c>
      <c r="E21" s="548">
        <v>0</v>
      </c>
      <c r="F21" s="548">
        <v>0</v>
      </c>
      <c r="G21" s="548">
        <v>0</v>
      </c>
      <c r="H21" s="548">
        <v>0</v>
      </c>
      <c r="I21" s="548">
        <v>0</v>
      </c>
      <c r="J21" s="548">
        <v>0</v>
      </c>
      <c r="K21" s="548">
        <v>0</v>
      </c>
      <c r="L21" s="548">
        <v>0</v>
      </c>
      <c r="M21" s="548">
        <v>0</v>
      </c>
      <c r="N21" s="548">
        <v>0</v>
      </c>
      <c r="O21" s="548">
        <f>SUM($C21:$N21)</f>
        <v>0</v>
      </c>
      <c r="P21" s="548"/>
    </row>
    <row r="22" spans="1:17" ht="12.75" customHeight="1" thickBot="1">
      <c r="A22" s="541" t="s">
        <v>770</v>
      </c>
      <c r="B22" s="503">
        <v>18456</v>
      </c>
      <c r="C22" s="503">
        <v>18456</v>
      </c>
      <c r="D22" s="503">
        <v>18456</v>
      </c>
      <c r="E22" s="503">
        <v>18456</v>
      </c>
      <c r="F22" s="503">
        <v>18456</v>
      </c>
      <c r="G22" s="503">
        <v>18456</v>
      </c>
      <c r="H22" s="503">
        <v>18456</v>
      </c>
      <c r="I22" s="503">
        <v>18456</v>
      </c>
      <c r="J22" s="503">
        <v>18456</v>
      </c>
      <c r="K22" s="503">
        <v>18456</v>
      </c>
      <c r="L22" s="503">
        <v>18456</v>
      </c>
      <c r="M22" s="503">
        <v>18456</v>
      </c>
      <c r="N22" s="503">
        <v>18456</v>
      </c>
      <c r="O22" s="503">
        <f>$N22</f>
        <v>18456</v>
      </c>
      <c r="P22" s="503">
        <f>AVERAGE($B22:$N22)</f>
        <v>18456</v>
      </c>
    </row>
    <row r="23" spans="1:17" s="550" customFormat="1" ht="12.75" hidden="1" customHeight="1" outlineLevel="1" thickTop="1">
      <c r="A23" s="549" t="s">
        <v>874</v>
      </c>
      <c r="B23" s="504">
        <f>B22 - SUM(B20:B21)</f>
        <v>0</v>
      </c>
      <c r="C23" s="504">
        <f t="shared" ref="C23:O23" si="4">C22 - SUM(C20:C21)</f>
        <v>0</v>
      </c>
      <c r="D23" s="504">
        <f t="shared" si="4"/>
        <v>0</v>
      </c>
      <c r="E23" s="504">
        <f t="shared" si="4"/>
        <v>0</v>
      </c>
      <c r="F23" s="504">
        <f t="shared" si="4"/>
        <v>0</v>
      </c>
      <c r="G23" s="504">
        <f t="shared" si="4"/>
        <v>0</v>
      </c>
      <c r="H23" s="504">
        <f t="shared" si="4"/>
        <v>0</v>
      </c>
      <c r="I23" s="504">
        <f t="shared" si="4"/>
        <v>0</v>
      </c>
      <c r="J23" s="504">
        <f t="shared" si="4"/>
        <v>0</v>
      </c>
      <c r="K23" s="504">
        <f t="shared" si="4"/>
        <v>0</v>
      </c>
      <c r="L23" s="504">
        <f t="shared" si="4"/>
        <v>0</v>
      </c>
      <c r="M23" s="504">
        <f t="shared" si="4"/>
        <v>0</v>
      </c>
      <c r="N23" s="504">
        <f t="shared" si="4"/>
        <v>0</v>
      </c>
      <c r="O23" s="504">
        <f t="shared" si="4"/>
        <v>0</v>
      </c>
      <c r="P23" s="504"/>
    </row>
    <row r="24" spans="1:17" ht="9.6" customHeight="1" collapsed="1" thickTop="1">
      <c r="B24" s="548"/>
      <c r="C24" s="548"/>
      <c r="D24" s="548"/>
      <c r="E24" s="548"/>
      <c r="F24" s="548"/>
      <c r="G24" s="548"/>
      <c r="H24" s="548"/>
      <c r="I24" s="548"/>
      <c r="J24" s="548"/>
      <c r="K24" s="548"/>
      <c r="L24" s="548"/>
      <c r="M24" s="548"/>
      <c r="N24" s="548"/>
      <c r="O24" s="548"/>
      <c r="P24" s="548"/>
    </row>
    <row r="25" spans="1:17" ht="12.75" customHeight="1">
      <c r="A25" s="547" t="s">
        <v>774</v>
      </c>
      <c r="B25" s="548"/>
      <c r="C25" s="548"/>
      <c r="D25" s="548"/>
      <c r="E25" s="548"/>
      <c r="F25" s="548"/>
      <c r="G25" s="548"/>
      <c r="H25" s="548"/>
      <c r="I25" s="548"/>
      <c r="J25" s="548"/>
      <c r="K25" s="548"/>
      <c r="L25" s="548"/>
      <c r="M25" s="548"/>
      <c r="N25" s="548"/>
      <c r="O25" s="548"/>
      <c r="P25" s="548"/>
    </row>
    <row r="26" spans="1:17" ht="12.75" customHeight="1">
      <c r="A26" s="541" t="s">
        <v>942</v>
      </c>
      <c r="B26" s="502">
        <v>265144</v>
      </c>
      <c r="C26" s="502">
        <v>242066</v>
      </c>
      <c r="D26" s="502">
        <v>275495</v>
      </c>
      <c r="E26" s="502">
        <v>305098</v>
      </c>
      <c r="F26" s="502">
        <v>335324</v>
      </c>
      <c r="G26" s="502">
        <v>366405</v>
      </c>
      <c r="H26" s="502">
        <v>390879</v>
      </c>
      <c r="I26" s="502">
        <v>412222</v>
      </c>
      <c r="J26" s="502">
        <v>436360</v>
      </c>
      <c r="K26" s="502">
        <v>461902</v>
      </c>
      <c r="L26" s="502">
        <v>492381</v>
      </c>
      <c r="M26" s="502">
        <v>529773</v>
      </c>
      <c r="N26" s="502">
        <v>568889</v>
      </c>
      <c r="O26" s="502">
        <f>$C26</f>
        <v>242066</v>
      </c>
      <c r="P26" s="502">
        <f>AVERAGE($B26:$N26)</f>
        <v>390918.30769230769</v>
      </c>
    </row>
    <row r="27" spans="1:17" ht="12.75" customHeight="1">
      <c r="A27" s="541" t="s">
        <v>775</v>
      </c>
      <c r="B27" s="502">
        <v>26475</v>
      </c>
      <c r="C27" s="502">
        <v>38650</v>
      </c>
      <c r="D27" s="502">
        <v>40786</v>
      </c>
      <c r="E27" s="502">
        <v>44750</v>
      </c>
      <c r="F27" s="502">
        <v>40659</v>
      </c>
      <c r="G27" s="502">
        <v>32666</v>
      </c>
      <c r="H27" s="502">
        <v>33701</v>
      </c>
      <c r="I27" s="502">
        <v>33373</v>
      </c>
      <c r="J27" s="502">
        <v>33071</v>
      </c>
      <c r="K27" s="502">
        <v>38854</v>
      </c>
      <c r="L27" s="502">
        <v>44883</v>
      </c>
      <c r="M27" s="502">
        <v>48343</v>
      </c>
      <c r="N27" s="502">
        <v>48087</v>
      </c>
      <c r="O27" s="502">
        <f t="shared" ref="O27" si="5">SUM($C27:$N27)</f>
        <v>477823</v>
      </c>
      <c r="P27" s="502"/>
    </row>
    <row r="28" spans="1:17" ht="12.75" customHeight="1">
      <c r="A28" s="541" t="s">
        <v>768</v>
      </c>
      <c r="B28" s="502">
        <v>49554</v>
      </c>
      <c r="C28" s="502">
        <v>5221</v>
      </c>
      <c r="D28" s="502">
        <v>11183</v>
      </c>
      <c r="E28" s="502">
        <v>14524</v>
      </c>
      <c r="F28" s="502">
        <v>9579</v>
      </c>
      <c r="G28" s="502">
        <v>8192</v>
      </c>
      <c r="H28" s="502">
        <v>12357</v>
      </c>
      <c r="I28" s="502">
        <v>9236</v>
      </c>
      <c r="J28" s="502">
        <v>7529</v>
      </c>
      <c r="K28" s="502">
        <v>8376</v>
      </c>
      <c r="L28" s="502">
        <v>7491</v>
      </c>
      <c r="M28" s="502">
        <v>9227</v>
      </c>
      <c r="N28" s="502">
        <v>111543</v>
      </c>
      <c r="O28" s="551">
        <v>214457</v>
      </c>
      <c r="P28" s="502"/>
    </row>
    <row r="29" spans="1:17" ht="12.75" customHeight="1" thickBot="1">
      <c r="A29" s="541" t="s">
        <v>770</v>
      </c>
      <c r="B29" s="503">
        <v>242066</v>
      </c>
      <c r="C29" s="503">
        <v>275495</v>
      </c>
      <c r="D29" s="503">
        <v>305098</v>
      </c>
      <c r="E29" s="503">
        <v>335324</v>
      </c>
      <c r="F29" s="503">
        <v>366405</v>
      </c>
      <c r="G29" s="503">
        <v>390879</v>
      </c>
      <c r="H29" s="503">
        <v>412222</v>
      </c>
      <c r="I29" s="503">
        <v>436360</v>
      </c>
      <c r="J29" s="503">
        <v>461902</v>
      </c>
      <c r="K29" s="503">
        <v>492381</v>
      </c>
      <c r="L29" s="503">
        <v>529773</v>
      </c>
      <c r="M29" s="503">
        <v>568889</v>
      </c>
      <c r="N29" s="503">
        <v>505433</v>
      </c>
      <c r="O29" s="503">
        <f>$N29</f>
        <v>505433</v>
      </c>
      <c r="P29" s="503">
        <f>AVERAGE($B29:$N29)</f>
        <v>409402.07692307694</v>
      </c>
      <c r="Q29" s="552"/>
    </row>
    <row r="30" spans="1:17" s="550" customFormat="1" ht="12.75" hidden="1" customHeight="1" outlineLevel="1" thickTop="1">
      <c r="A30" s="549" t="s">
        <v>874</v>
      </c>
      <c r="B30" s="504">
        <f>B29 - SUM(B26:B27, -B28)</f>
        <v>1</v>
      </c>
      <c r="C30" s="504">
        <f t="shared" ref="C30:O30" si="6">C29 - SUM(C26:C27, -C28)</f>
        <v>0</v>
      </c>
      <c r="D30" s="504">
        <f t="shared" si="6"/>
        <v>0</v>
      </c>
      <c r="E30" s="504">
        <f t="shared" si="6"/>
        <v>0</v>
      </c>
      <c r="F30" s="504">
        <f t="shared" si="6"/>
        <v>1</v>
      </c>
      <c r="G30" s="504">
        <f t="shared" si="6"/>
        <v>0</v>
      </c>
      <c r="H30" s="504">
        <f t="shared" si="6"/>
        <v>-1</v>
      </c>
      <c r="I30" s="504">
        <f t="shared" si="6"/>
        <v>1</v>
      </c>
      <c r="J30" s="504">
        <f t="shared" si="6"/>
        <v>0</v>
      </c>
      <c r="K30" s="504">
        <f t="shared" si="6"/>
        <v>1</v>
      </c>
      <c r="L30" s="504">
        <f t="shared" si="6"/>
        <v>0</v>
      </c>
      <c r="M30" s="504">
        <f t="shared" si="6"/>
        <v>0</v>
      </c>
      <c r="N30" s="504">
        <f t="shared" si="6"/>
        <v>0</v>
      </c>
      <c r="O30" s="504">
        <f t="shared" si="6"/>
        <v>1</v>
      </c>
      <c r="P30" s="504"/>
    </row>
    <row r="31" spans="1:17" ht="9.6" customHeight="1" collapsed="1" thickTop="1">
      <c r="B31" s="548"/>
      <c r="C31" s="548"/>
      <c r="D31" s="548"/>
      <c r="E31" s="548"/>
      <c r="F31" s="548"/>
      <c r="G31" s="548"/>
      <c r="H31" s="548"/>
      <c r="I31" s="548"/>
      <c r="J31" s="548"/>
      <c r="K31" s="548"/>
      <c r="L31" s="548"/>
      <c r="M31" s="548"/>
      <c r="N31" s="548"/>
      <c r="O31" s="548"/>
      <c r="P31" s="548"/>
    </row>
    <row r="32" spans="1:17" ht="12.75" customHeight="1">
      <c r="A32" s="547" t="s">
        <v>776</v>
      </c>
      <c r="B32" s="548"/>
      <c r="C32" s="548"/>
      <c r="D32" s="548"/>
      <c r="E32" s="548"/>
      <c r="F32" s="548"/>
      <c r="G32" s="548"/>
      <c r="H32" s="548"/>
      <c r="I32" s="548"/>
      <c r="J32" s="548"/>
      <c r="K32" s="548"/>
      <c r="L32" s="548"/>
      <c r="M32" s="548"/>
      <c r="N32" s="548"/>
      <c r="O32" s="548"/>
      <c r="P32" s="548"/>
      <c r="Q32" s="552"/>
    </row>
    <row r="33" spans="1:17" ht="12.75" customHeight="1">
      <c r="A33" s="541" t="s">
        <v>942</v>
      </c>
      <c r="B33" s="502">
        <v>2052</v>
      </c>
      <c r="C33" s="502">
        <v>2031</v>
      </c>
      <c r="D33" s="502">
        <v>2010</v>
      </c>
      <c r="E33" s="502">
        <v>1988</v>
      </c>
      <c r="F33" s="502">
        <v>1967</v>
      </c>
      <c r="G33" s="502">
        <v>1946</v>
      </c>
      <c r="H33" s="502">
        <v>1925</v>
      </c>
      <c r="I33" s="502">
        <v>1903</v>
      </c>
      <c r="J33" s="502">
        <v>1882</v>
      </c>
      <c r="K33" s="502">
        <v>1861</v>
      </c>
      <c r="L33" s="502">
        <v>1839</v>
      </c>
      <c r="M33" s="502">
        <v>1818</v>
      </c>
      <c r="N33" s="502">
        <v>1797</v>
      </c>
      <c r="O33" s="502">
        <f>$C33</f>
        <v>2031</v>
      </c>
      <c r="P33" s="502">
        <f>AVERAGE($B33:$N33)</f>
        <v>1924.5384615384614</v>
      </c>
      <c r="Q33" s="552"/>
    </row>
    <row r="34" spans="1:17" ht="12.75" customHeight="1">
      <c r="A34" s="541" t="s">
        <v>773</v>
      </c>
      <c r="B34" s="505">
        <v>-21</v>
      </c>
      <c r="C34" s="505">
        <v>-21</v>
      </c>
      <c r="D34" s="505">
        <v>-21</v>
      </c>
      <c r="E34" s="505">
        <v>-21</v>
      </c>
      <c r="F34" s="505">
        <v>-21</v>
      </c>
      <c r="G34" s="505">
        <v>-21</v>
      </c>
      <c r="H34" s="505">
        <v>-21</v>
      </c>
      <c r="I34" s="505">
        <v>-21</v>
      </c>
      <c r="J34" s="505">
        <v>-21</v>
      </c>
      <c r="K34" s="505">
        <v>-21</v>
      </c>
      <c r="L34" s="505">
        <v>-21</v>
      </c>
      <c r="M34" s="505">
        <v>-21</v>
      </c>
      <c r="N34" s="505">
        <v>-21</v>
      </c>
      <c r="O34" s="505">
        <f>SUM($C34:$N34)</f>
        <v>-252</v>
      </c>
      <c r="P34" s="505"/>
      <c r="Q34" s="766" t="s">
        <v>1114</v>
      </c>
    </row>
    <row r="35" spans="1:17" ht="12.75" customHeight="1" thickBot="1">
      <c r="A35" s="541" t="s">
        <v>770</v>
      </c>
      <c r="B35" s="503">
        <v>2031</v>
      </c>
      <c r="C35" s="503">
        <v>2010</v>
      </c>
      <c r="D35" s="503">
        <v>1988</v>
      </c>
      <c r="E35" s="503">
        <v>1967</v>
      </c>
      <c r="F35" s="503">
        <v>1946</v>
      </c>
      <c r="G35" s="503">
        <v>1925</v>
      </c>
      <c r="H35" s="503">
        <v>1903</v>
      </c>
      <c r="I35" s="503">
        <v>1882</v>
      </c>
      <c r="J35" s="503">
        <v>1861</v>
      </c>
      <c r="K35" s="503">
        <v>1839</v>
      </c>
      <c r="L35" s="503">
        <v>1818</v>
      </c>
      <c r="M35" s="503">
        <v>1797</v>
      </c>
      <c r="N35" s="503">
        <v>1776</v>
      </c>
      <c r="O35" s="503">
        <f>$N35</f>
        <v>1776</v>
      </c>
      <c r="P35" s="503">
        <f>AVERAGE($B35:$N35)</f>
        <v>1903.3076923076924</v>
      </c>
      <c r="Q35" s="766"/>
    </row>
    <row r="36" spans="1:17" s="550" customFormat="1" ht="12.75" hidden="1" customHeight="1" outlineLevel="1" thickTop="1">
      <c r="A36" s="549" t="s">
        <v>874</v>
      </c>
      <c r="B36" s="504">
        <f>B35 - SUM(B33:B34)</f>
        <v>0</v>
      </c>
      <c r="C36" s="504">
        <f t="shared" ref="C36:O36" si="7">C35 - SUM(C33:C34)</f>
        <v>0</v>
      </c>
      <c r="D36" s="504">
        <f t="shared" si="7"/>
        <v>-1</v>
      </c>
      <c r="E36" s="504">
        <f t="shared" si="7"/>
        <v>0</v>
      </c>
      <c r="F36" s="504">
        <f t="shared" si="7"/>
        <v>0</v>
      </c>
      <c r="G36" s="504">
        <f t="shared" si="7"/>
        <v>0</v>
      </c>
      <c r="H36" s="504">
        <f t="shared" si="7"/>
        <v>-1</v>
      </c>
      <c r="I36" s="504">
        <f t="shared" si="7"/>
        <v>0</v>
      </c>
      <c r="J36" s="504">
        <f t="shared" si="7"/>
        <v>0</v>
      </c>
      <c r="K36" s="504">
        <f t="shared" si="7"/>
        <v>-1</v>
      </c>
      <c r="L36" s="504">
        <f t="shared" si="7"/>
        <v>0</v>
      </c>
      <c r="M36" s="504">
        <f t="shared" si="7"/>
        <v>0</v>
      </c>
      <c r="N36" s="504">
        <f t="shared" si="7"/>
        <v>0</v>
      </c>
      <c r="O36" s="504">
        <f t="shared" si="7"/>
        <v>-3</v>
      </c>
      <c r="P36" s="504"/>
      <c r="Q36" s="766"/>
    </row>
    <row r="37" spans="1:17" ht="9.6" customHeight="1" collapsed="1" thickTop="1">
      <c r="B37" s="548"/>
      <c r="C37" s="548"/>
      <c r="D37" s="548"/>
      <c r="E37" s="548"/>
      <c r="F37" s="548"/>
      <c r="G37" s="548"/>
      <c r="H37" s="548"/>
      <c r="I37" s="548"/>
      <c r="J37" s="548"/>
      <c r="K37" s="548"/>
      <c r="L37" s="548"/>
      <c r="M37" s="548"/>
      <c r="N37" s="548"/>
      <c r="O37" s="548"/>
      <c r="P37" s="548"/>
      <c r="Q37" s="766"/>
    </row>
    <row r="38" spans="1:17" ht="12.75" customHeight="1">
      <c r="A38" s="547" t="s">
        <v>777</v>
      </c>
      <c r="B38" s="548"/>
      <c r="C38" s="548"/>
      <c r="D38" s="548"/>
      <c r="E38" s="548"/>
      <c r="F38" s="548"/>
      <c r="G38" s="548"/>
      <c r="H38" s="548"/>
      <c r="I38" s="548"/>
      <c r="J38" s="548"/>
      <c r="K38" s="548"/>
      <c r="L38" s="548"/>
      <c r="M38" s="548"/>
      <c r="N38" s="548"/>
      <c r="O38" s="548"/>
      <c r="P38" s="548"/>
      <c r="Q38" s="766"/>
    </row>
    <row r="39" spans="1:17" ht="12.75" customHeight="1">
      <c r="A39" s="541" t="s">
        <v>942</v>
      </c>
      <c r="B39" s="502">
        <v>4666408</v>
      </c>
      <c r="C39" s="502">
        <v>4689271</v>
      </c>
      <c r="D39" s="502">
        <v>4725430</v>
      </c>
      <c r="E39" s="502">
        <v>4762846</v>
      </c>
      <c r="F39" s="502">
        <v>4805250</v>
      </c>
      <c r="G39" s="502">
        <v>4844262</v>
      </c>
      <c r="H39" s="502">
        <v>4876026</v>
      </c>
      <c r="I39" s="502">
        <v>4908734</v>
      </c>
      <c r="J39" s="502">
        <v>4940789</v>
      </c>
      <c r="K39" s="502">
        <v>4972708</v>
      </c>
      <c r="L39" s="502">
        <v>5010318</v>
      </c>
      <c r="M39" s="502">
        <v>5054074</v>
      </c>
      <c r="N39" s="502">
        <v>5101166</v>
      </c>
      <c r="O39" s="502">
        <f>$C39</f>
        <v>4689271</v>
      </c>
      <c r="P39" s="502">
        <f>AVERAGE($B39:$N39)</f>
        <v>4873637.076923077</v>
      </c>
      <c r="Q39" s="766"/>
    </row>
    <row r="40" spans="1:17" ht="12.75" customHeight="1">
      <c r="A40" s="541" t="s">
        <v>775</v>
      </c>
      <c r="B40" s="502">
        <v>26475</v>
      </c>
      <c r="C40" s="502">
        <v>38650</v>
      </c>
      <c r="D40" s="502">
        <v>40786</v>
      </c>
      <c r="E40" s="502">
        <v>44750</v>
      </c>
      <c r="F40" s="502">
        <v>40659</v>
      </c>
      <c r="G40" s="502">
        <v>32666</v>
      </c>
      <c r="H40" s="502">
        <v>33701</v>
      </c>
      <c r="I40" s="502">
        <v>33373</v>
      </c>
      <c r="J40" s="502">
        <v>33071</v>
      </c>
      <c r="K40" s="502">
        <v>38854</v>
      </c>
      <c r="L40" s="502">
        <v>44883</v>
      </c>
      <c r="M40" s="502">
        <v>48343</v>
      </c>
      <c r="N40" s="502">
        <v>48087</v>
      </c>
      <c r="O40" s="502">
        <f t="shared" ref="O40:O42" si="8">SUM($C40:$N40)</f>
        <v>477823</v>
      </c>
      <c r="P40" s="502"/>
      <c r="Q40" s="766"/>
    </row>
    <row r="41" spans="1:17" ht="12.75" customHeight="1">
      <c r="A41" s="541" t="s">
        <v>769</v>
      </c>
      <c r="B41" s="505">
        <v>3591</v>
      </c>
      <c r="C41" s="505">
        <v>2470</v>
      </c>
      <c r="D41" s="505">
        <v>3349</v>
      </c>
      <c r="E41" s="505">
        <v>2325</v>
      </c>
      <c r="F41" s="505">
        <v>1625</v>
      </c>
      <c r="G41" s="505">
        <v>881</v>
      </c>
      <c r="H41" s="505">
        <v>972</v>
      </c>
      <c r="I41" s="505">
        <v>1297</v>
      </c>
      <c r="J41" s="505">
        <v>1130</v>
      </c>
      <c r="K41" s="505">
        <v>1223</v>
      </c>
      <c r="L41" s="505">
        <v>1106</v>
      </c>
      <c r="M41" s="505">
        <v>1229</v>
      </c>
      <c r="N41" s="505">
        <v>3864</v>
      </c>
      <c r="O41" s="502">
        <f t="shared" si="8"/>
        <v>21471</v>
      </c>
      <c r="P41" s="505"/>
      <c r="Q41" s="766"/>
    </row>
    <row r="42" spans="1:17" ht="12.75" customHeight="1">
      <c r="A42" s="541" t="s">
        <v>773</v>
      </c>
      <c r="B42" s="505">
        <v>-21</v>
      </c>
      <c r="C42" s="505">
        <v>-21</v>
      </c>
      <c r="D42" s="505">
        <v>-21</v>
      </c>
      <c r="E42" s="505">
        <v>-21</v>
      </c>
      <c r="F42" s="505">
        <v>-21</v>
      </c>
      <c r="G42" s="505">
        <v>-21</v>
      </c>
      <c r="H42" s="505">
        <v>-21</v>
      </c>
      <c r="I42" s="505">
        <v>-21</v>
      </c>
      <c r="J42" s="505">
        <v>-21</v>
      </c>
      <c r="K42" s="505">
        <v>-21</v>
      </c>
      <c r="L42" s="505">
        <v>-21</v>
      </c>
      <c r="M42" s="505">
        <v>-21</v>
      </c>
      <c r="N42" s="505">
        <v>-21</v>
      </c>
      <c r="O42" s="505">
        <f t="shared" si="8"/>
        <v>-252</v>
      </c>
      <c r="P42" s="505"/>
      <c r="Q42" s="766"/>
    </row>
    <row r="43" spans="1:17" ht="12.75" customHeight="1" thickBot="1">
      <c r="A43" s="541" t="s">
        <v>770</v>
      </c>
      <c r="B43" s="503">
        <v>4689271</v>
      </c>
      <c r="C43" s="503">
        <v>4725430</v>
      </c>
      <c r="D43" s="503">
        <v>4762846</v>
      </c>
      <c r="E43" s="503">
        <v>4805250</v>
      </c>
      <c r="F43" s="503">
        <v>4844262</v>
      </c>
      <c r="G43" s="503">
        <v>4876026</v>
      </c>
      <c r="H43" s="503">
        <v>4908734</v>
      </c>
      <c r="I43" s="503">
        <v>4940789</v>
      </c>
      <c r="J43" s="503">
        <v>4972708</v>
      </c>
      <c r="K43" s="503">
        <v>5010318</v>
      </c>
      <c r="L43" s="503">
        <v>5054074</v>
      </c>
      <c r="M43" s="503">
        <v>5101166</v>
      </c>
      <c r="N43" s="503">
        <v>5145368</v>
      </c>
      <c r="O43" s="503">
        <f>$N43</f>
        <v>5145368</v>
      </c>
      <c r="P43" s="503">
        <f>AVERAGE($B43:$N43)</f>
        <v>4910480.153846154</v>
      </c>
      <c r="Q43" s="766"/>
    </row>
    <row r="44" spans="1:17" s="550" customFormat="1" ht="12.75" hidden="1" customHeight="1" outlineLevel="1" thickTop="1">
      <c r="A44" s="549" t="s">
        <v>874</v>
      </c>
      <c r="B44" s="504">
        <f>B43 - SUM(B39:B40, -B41, B42)</f>
        <v>0</v>
      </c>
      <c r="C44" s="504">
        <f t="shared" ref="C44:O44" si="9">C43 - SUM(C39:C40, -C41, C42)</f>
        <v>0</v>
      </c>
      <c r="D44" s="504">
        <f t="shared" si="9"/>
        <v>0</v>
      </c>
      <c r="E44" s="504">
        <f t="shared" si="9"/>
        <v>0</v>
      </c>
      <c r="F44" s="504">
        <f t="shared" si="9"/>
        <v>-1</v>
      </c>
      <c r="G44" s="504">
        <f t="shared" si="9"/>
        <v>0</v>
      </c>
      <c r="H44" s="504">
        <f t="shared" si="9"/>
        <v>0</v>
      </c>
      <c r="I44" s="504">
        <f t="shared" si="9"/>
        <v>0</v>
      </c>
      <c r="J44" s="504">
        <f t="shared" si="9"/>
        <v>-1</v>
      </c>
      <c r="K44" s="504">
        <f t="shared" si="9"/>
        <v>0</v>
      </c>
      <c r="L44" s="504">
        <f t="shared" si="9"/>
        <v>0</v>
      </c>
      <c r="M44" s="504">
        <f t="shared" si="9"/>
        <v>-1</v>
      </c>
      <c r="N44" s="504">
        <f t="shared" si="9"/>
        <v>0</v>
      </c>
      <c r="O44" s="504">
        <f t="shared" si="9"/>
        <v>-3</v>
      </c>
      <c r="P44" s="504"/>
      <c r="Q44" s="766"/>
    </row>
    <row r="45" spans="1:17" ht="9.6" customHeight="1" collapsed="1" thickTop="1">
      <c r="B45" s="548"/>
      <c r="C45" s="548"/>
      <c r="D45" s="548"/>
      <c r="E45" s="548"/>
      <c r="F45" s="548"/>
      <c r="G45" s="548"/>
      <c r="H45" s="548"/>
      <c r="I45" s="548"/>
      <c r="J45" s="548"/>
      <c r="K45" s="548"/>
      <c r="L45" s="548"/>
      <c r="M45" s="548"/>
      <c r="N45" s="548"/>
      <c r="O45" s="548"/>
      <c r="P45" s="548"/>
      <c r="Q45" s="766"/>
    </row>
    <row r="46" spans="1:17" ht="12.75" customHeight="1">
      <c r="A46" s="547" t="s">
        <v>778</v>
      </c>
      <c r="B46" s="548"/>
      <c r="C46" s="548"/>
      <c r="D46" s="548"/>
      <c r="E46" s="548"/>
      <c r="F46" s="548"/>
      <c r="G46" s="548"/>
      <c r="H46" s="548"/>
      <c r="I46" s="548"/>
      <c r="J46" s="548"/>
      <c r="K46" s="548"/>
      <c r="L46" s="548"/>
      <c r="M46" s="548"/>
      <c r="N46" s="548"/>
      <c r="O46" s="548"/>
      <c r="P46" s="548"/>
      <c r="Q46" s="766"/>
    </row>
    <row r="47" spans="1:17" ht="12.75" customHeight="1">
      <c r="A47" s="541" t="s">
        <v>942</v>
      </c>
      <c r="B47" s="502">
        <v>1476365</v>
      </c>
      <c r="C47" s="502">
        <v>1485261</v>
      </c>
      <c r="D47" s="502">
        <v>1495382</v>
      </c>
      <c r="E47" s="502">
        <v>1503891</v>
      </c>
      <c r="F47" s="502">
        <v>1514150</v>
      </c>
      <c r="G47" s="502">
        <v>1525321</v>
      </c>
      <c r="H47" s="502">
        <v>1537277</v>
      </c>
      <c r="I47" s="502">
        <v>1549055</v>
      </c>
      <c r="J47" s="502">
        <v>1560514</v>
      </c>
      <c r="K47" s="502">
        <v>1572245</v>
      </c>
      <c r="L47" s="502">
        <v>1583764</v>
      </c>
      <c r="M47" s="502">
        <v>1595333</v>
      </c>
      <c r="N47" s="502">
        <v>1606459</v>
      </c>
      <c r="O47" s="502">
        <f>$C47</f>
        <v>1485261</v>
      </c>
      <c r="P47" s="502">
        <f>AVERAGE($B47:$N47)</f>
        <v>1538847.4615384615</v>
      </c>
      <c r="Q47" s="766"/>
    </row>
    <row r="48" spans="1:17" ht="12.75" customHeight="1">
      <c r="A48" s="541" t="s">
        <v>779</v>
      </c>
      <c r="B48" s="502">
        <v>12408</v>
      </c>
      <c r="C48" s="502">
        <v>12537</v>
      </c>
      <c r="D48" s="502">
        <v>12551</v>
      </c>
      <c r="E48" s="502">
        <v>12576</v>
      </c>
      <c r="F48" s="502">
        <v>12612</v>
      </c>
      <c r="G48" s="502">
        <v>12636</v>
      </c>
      <c r="H48" s="502">
        <v>12657</v>
      </c>
      <c r="I48" s="502">
        <v>12689</v>
      </c>
      <c r="J48" s="502">
        <v>12710</v>
      </c>
      <c r="K48" s="502">
        <v>12731</v>
      </c>
      <c r="L48" s="502">
        <v>12752</v>
      </c>
      <c r="M48" s="502">
        <v>12772</v>
      </c>
      <c r="N48" s="502">
        <v>12794</v>
      </c>
      <c r="O48" s="502">
        <f t="shared" ref="O48:O53" si="10">SUM($C48:$N48)</f>
        <v>152017</v>
      </c>
      <c r="P48" s="502"/>
      <c r="Q48" s="766"/>
    </row>
    <row r="49" spans="1:17" ht="12.75" customHeight="1">
      <c r="A49" s="541" t="s">
        <v>780</v>
      </c>
      <c r="B49" s="502">
        <v>509</v>
      </c>
      <c r="C49" s="502">
        <v>512</v>
      </c>
      <c r="D49" s="502">
        <v>510</v>
      </c>
      <c r="E49" s="502">
        <v>487</v>
      </c>
      <c r="F49" s="502">
        <v>487</v>
      </c>
      <c r="G49" s="502">
        <v>487</v>
      </c>
      <c r="H49" s="502">
        <v>487</v>
      </c>
      <c r="I49" s="502">
        <v>487</v>
      </c>
      <c r="J49" s="502">
        <v>487</v>
      </c>
      <c r="K49" s="502">
        <v>487</v>
      </c>
      <c r="L49" s="502">
        <v>487</v>
      </c>
      <c r="M49" s="502">
        <v>487</v>
      </c>
      <c r="N49" s="502">
        <v>485</v>
      </c>
      <c r="O49" s="502">
        <f t="shared" si="10"/>
        <v>5890</v>
      </c>
      <c r="P49" s="502"/>
      <c r="Q49" s="766"/>
    </row>
    <row r="50" spans="1:17" ht="12.75" customHeight="1">
      <c r="A50" s="541" t="s">
        <v>769</v>
      </c>
      <c r="B50" s="502">
        <v>3591</v>
      </c>
      <c r="C50" s="502">
        <v>2470</v>
      </c>
      <c r="D50" s="502">
        <v>3349</v>
      </c>
      <c r="E50" s="502">
        <v>2325</v>
      </c>
      <c r="F50" s="502">
        <v>1625</v>
      </c>
      <c r="G50" s="502">
        <v>881</v>
      </c>
      <c r="H50" s="502">
        <v>972</v>
      </c>
      <c r="I50" s="502">
        <v>1297</v>
      </c>
      <c r="J50" s="502">
        <v>1130</v>
      </c>
      <c r="K50" s="502">
        <v>1223</v>
      </c>
      <c r="L50" s="502">
        <v>1106</v>
      </c>
      <c r="M50" s="502">
        <v>1229</v>
      </c>
      <c r="N50" s="502">
        <v>3864</v>
      </c>
      <c r="O50" s="502">
        <f t="shared" si="10"/>
        <v>21471</v>
      </c>
      <c r="P50" s="502"/>
      <c r="Q50" s="766"/>
    </row>
    <row r="51" spans="1:17" ht="12.75" customHeight="1">
      <c r="A51" s="541" t="s">
        <v>781</v>
      </c>
      <c r="B51" s="502">
        <v>496</v>
      </c>
      <c r="C51" s="502">
        <v>542</v>
      </c>
      <c r="D51" s="502">
        <v>1289</v>
      </c>
      <c r="E51" s="502">
        <v>567</v>
      </c>
      <c r="F51" s="502">
        <v>382</v>
      </c>
      <c r="G51" s="502">
        <v>344</v>
      </c>
      <c r="H51" s="502">
        <v>492</v>
      </c>
      <c r="I51" s="502">
        <v>519</v>
      </c>
      <c r="J51" s="502">
        <v>453</v>
      </c>
      <c r="K51" s="502">
        <v>586</v>
      </c>
      <c r="L51" s="502">
        <v>667</v>
      </c>
      <c r="M51" s="502">
        <v>1008</v>
      </c>
      <c r="N51" s="502">
        <v>474</v>
      </c>
      <c r="O51" s="551">
        <v>-5124</v>
      </c>
      <c r="P51" s="502"/>
      <c r="Q51" s="766"/>
    </row>
    <row r="52" spans="1:17" ht="12.75" customHeight="1">
      <c r="A52" s="541" t="s">
        <v>782</v>
      </c>
      <c r="B52" s="505">
        <v>-67</v>
      </c>
      <c r="C52" s="505">
        <v>-83</v>
      </c>
      <c r="D52" s="505">
        <v>-86</v>
      </c>
      <c r="E52" s="505">
        <v>-87</v>
      </c>
      <c r="F52" s="505">
        <v>-79</v>
      </c>
      <c r="G52" s="505">
        <v>-59</v>
      </c>
      <c r="H52" s="505">
        <v>-97</v>
      </c>
      <c r="I52" s="505">
        <v>-100</v>
      </c>
      <c r="J52" s="505">
        <v>-118</v>
      </c>
      <c r="K52" s="505">
        <v>-112</v>
      </c>
      <c r="L52" s="505">
        <v>-103</v>
      </c>
      <c r="M52" s="505">
        <v>-105</v>
      </c>
      <c r="N52" s="505">
        <v>-70</v>
      </c>
      <c r="O52" s="505">
        <f t="shared" si="10"/>
        <v>-1099</v>
      </c>
      <c r="P52" s="505"/>
      <c r="Q52" s="766"/>
    </row>
    <row r="53" spans="1:17" ht="12.75" customHeight="1">
      <c r="A53" s="541" t="s">
        <v>773</v>
      </c>
      <c r="B53" s="548">
        <v>0</v>
      </c>
      <c r="C53" s="548">
        <v>0</v>
      </c>
      <c r="D53" s="548">
        <v>0</v>
      </c>
      <c r="E53" s="548">
        <v>0</v>
      </c>
      <c r="F53" s="548">
        <v>0</v>
      </c>
      <c r="G53" s="548">
        <v>0</v>
      </c>
      <c r="H53" s="548">
        <v>0</v>
      </c>
      <c r="I53" s="548">
        <v>0</v>
      </c>
      <c r="J53" s="548">
        <v>0</v>
      </c>
      <c r="K53" s="548">
        <v>0</v>
      </c>
      <c r="L53" s="548">
        <v>0</v>
      </c>
      <c r="M53" s="548">
        <v>0</v>
      </c>
      <c r="N53" s="548">
        <v>0</v>
      </c>
      <c r="O53" s="548">
        <f t="shared" si="10"/>
        <v>0</v>
      </c>
      <c r="P53" s="548"/>
      <c r="Q53" s="766"/>
    </row>
    <row r="54" spans="1:17" ht="12.75" customHeight="1" thickBot="1">
      <c r="A54" s="541" t="s">
        <v>770</v>
      </c>
      <c r="B54" s="503">
        <v>1485261</v>
      </c>
      <c r="C54" s="503">
        <v>1495382</v>
      </c>
      <c r="D54" s="503">
        <v>1503891</v>
      </c>
      <c r="E54" s="503">
        <v>1514150</v>
      </c>
      <c r="F54" s="503">
        <v>1525321</v>
      </c>
      <c r="G54" s="503">
        <v>1537277</v>
      </c>
      <c r="H54" s="503">
        <v>1549055</v>
      </c>
      <c r="I54" s="503">
        <v>1560514</v>
      </c>
      <c r="J54" s="503">
        <v>1572245</v>
      </c>
      <c r="K54" s="503">
        <v>1583764</v>
      </c>
      <c r="L54" s="503">
        <v>1595333</v>
      </c>
      <c r="M54" s="503">
        <v>1606459</v>
      </c>
      <c r="N54" s="503">
        <v>1615470</v>
      </c>
      <c r="O54" s="503">
        <f>$N54</f>
        <v>1615470</v>
      </c>
      <c r="P54" s="503">
        <f>AVERAGE($B54:$N54)</f>
        <v>1549547.8461538462</v>
      </c>
      <c r="Q54" s="766"/>
    </row>
    <row r="55" spans="1:17" s="550" customFormat="1" ht="12.75" hidden="1" customHeight="1" outlineLevel="1" thickTop="1">
      <c r="A55" s="549" t="s">
        <v>874</v>
      </c>
      <c r="B55" s="504">
        <f>B54 - SUM(B47:B49, -B50, -B51, -B52, B53)</f>
        <v>-1</v>
      </c>
      <c r="C55" s="504">
        <f t="shared" ref="C55:O55" si="11">C54 - SUM(C47:C49, -C50, -C51, -C52, C53)</f>
        <v>1</v>
      </c>
      <c r="D55" s="504">
        <f t="shared" si="11"/>
        <v>0</v>
      </c>
      <c r="E55" s="504">
        <f t="shared" si="11"/>
        <v>1</v>
      </c>
      <c r="F55" s="504">
        <f t="shared" si="11"/>
        <v>0</v>
      </c>
      <c r="G55" s="504">
        <f t="shared" si="11"/>
        <v>-1</v>
      </c>
      <c r="H55" s="504">
        <f t="shared" si="11"/>
        <v>1</v>
      </c>
      <c r="I55" s="504">
        <f t="shared" si="11"/>
        <v>-1</v>
      </c>
      <c r="J55" s="504">
        <f t="shared" si="11"/>
        <v>-1</v>
      </c>
      <c r="K55" s="504">
        <f t="shared" si="11"/>
        <v>-2</v>
      </c>
      <c r="L55" s="504">
        <f t="shared" si="11"/>
        <v>0</v>
      </c>
      <c r="M55" s="504">
        <f t="shared" si="11"/>
        <v>-1</v>
      </c>
      <c r="N55" s="504">
        <f t="shared" si="11"/>
        <v>0</v>
      </c>
      <c r="O55" s="504">
        <f t="shared" si="11"/>
        <v>-12450</v>
      </c>
      <c r="P55" s="504"/>
    </row>
    <row r="56" spans="1:17" ht="9.6" customHeight="1" collapsed="1" thickTop="1">
      <c r="Q56" s="552"/>
    </row>
    <row r="57" spans="1:17" ht="12.75" customHeight="1">
      <c r="A57" s="553" t="s">
        <v>908</v>
      </c>
      <c r="Q57" s="552"/>
    </row>
    <row r="58" spans="1:17" ht="12.75" customHeight="1">
      <c r="A58" s="518"/>
      <c r="Q58" s="552"/>
    </row>
    <row r="59" spans="1:17" ht="12.75" customHeight="1">
      <c r="Q59" s="552"/>
    </row>
  </sheetData>
  <mergeCells count="1">
    <mergeCell ref="Q34:Q54"/>
  </mergeCells>
  <printOptions horizontalCentered="1" verticalCentered="1"/>
  <pageMargins left="0.5" right="0.5" top="1.5" bottom="0.5" header="1" footer="0"/>
  <pageSetup scale="76" orientation="landscape" horizontalDpi="525" verticalDpi="525" r:id="rId1"/>
  <headerFooter>
    <oddHeader>&amp;C&amp;"Arial,Bold"GULF POWER COMPANY
UTILITY PLANT BALANCES
For the Period Ended December 2013 through December 2014
($000)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39</vt:i4>
      </vt:variant>
      <vt:variant>
        <vt:lpstr>Named Ranges</vt:lpstr>
      </vt:variant>
      <vt:variant>
        <vt:i4>30</vt:i4>
      </vt:variant>
    </vt:vector>
  </HeadingPairs>
  <TitlesOfParts>
    <vt:vector size="69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10, 1 of 2</vt:lpstr>
      <vt:lpstr>10, 2 of 2</vt:lpstr>
      <vt:lpstr>11</vt:lpstr>
      <vt:lpstr>12, 1 of 3</vt:lpstr>
      <vt:lpstr>12, 2 of 3</vt:lpstr>
      <vt:lpstr>12, 3 of 3</vt:lpstr>
      <vt:lpstr>13</vt:lpstr>
      <vt:lpstr>14</vt:lpstr>
      <vt:lpstr>15</vt:lpstr>
      <vt:lpstr>16</vt:lpstr>
      <vt:lpstr>17</vt:lpstr>
      <vt:lpstr>18</vt:lpstr>
      <vt:lpstr>19</vt:lpstr>
      <vt:lpstr>20</vt:lpstr>
      <vt:lpstr>21, 1 of 5</vt:lpstr>
      <vt:lpstr>21, 2 of 5</vt:lpstr>
      <vt:lpstr>21, 3 of 5</vt:lpstr>
      <vt:lpstr>21, 4 of 5</vt:lpstr>
      <vt:lpstr>21, 5 of 5</vt:lpstr>
      <vt:lpstr>22</vt:lpstr>
      <vt:lpstr>23</vt:lpstr>
      <vt:lpstr>24</vt:lpstr>
      <vt:lpstr>25 (PY &amp; TY)</vt:lpstr>
      <vt:lpstr>GULF - Expenditures by Project</vt:lpstr>
      <vt:lpstr>Sch 1, 1 of 2</vt:lpstr>
      <vt:lpstr>Sch 1, 2 of 2</vt:lpstr>
      <vt:lpstr>Sch 2, 1 of 2</vt:lpstr>
      <vt:lpstr>Sch 2, 2 of 2</vt:lpstr>
      <vt:lpstr>Sch 3, 1 of 2</vt:lpstr>
      <vt:lpstr>Sch 3, 2 of 2</vt:lpstr>
      <vt:lpstr>'10, 1 of 2'!Print_Area</vt:lpstr>
      <vt:lpstr>'10, 2 of 2'!Print_Area</vt:lpstr>
      <vt:lpstr>'11'!Print_Area</vt:lpstr>
      <vt:lpstr>'12, 3 of 3'!Print_Area</vt:lpstr>
      <vt:lpstr>'13'!Print_Area</vt:lpstr>
      <vt:lpstr>'14'!Print_Area</vt:lpstr>
      <vt:lpstr>'15'!Print_Area</vt:lpstr>
      <vt:lpstr>'17'!Print_Area</vt:lpstr>
      <vt:lpstr>'18'!Print_Area</vt:lpstr>
      <vt:lpstr>'21, 2 of 5'!Print_Area</vt:lpstr>
      <vt:lpstr>'21, 3 of 5'!Print_Area</vt:lpstr>
      <vt:lpstr>'21, 4 of 5'!Print_Area</vt:lpstr>
      <vt:lpstr>'21, 5 of 5'!Print_Area</vt:lpstr>
      <vt:lpstr>'23'!Print_Area</vt:lpstr>
      <vt:lpstr>'24'!Print_Area</vt:lpstr>
      <vt:lpstr>'25 (PY &amp; TY)'!Print_Area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'Sch 1, 1 of 2'!Print_Area</vt:lpstr>
      <vt:lpstr>'Sch 1, 2 of 2'!Print_Area</vt:lpstr>
      <vt:lpstr>'Sch 2, 2 of 2'!Print_Area</vt:lpstr>
      <vt:lpstr>'Sch 3, 1 of 2'!Print_Area</vt:lpstr>
      <vt:lpstr>'Sch 3, 2 of 2'!Print_Area</vt:lpstr>
      <vt:lpstr>'7'!Print_Titles</vt:lpstr>
      <vt:lpstr>'8'!Print_Titles</vt:lpstr>
    </vt:vector>
  </TitlesOfParts>
  <Company>Southern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jjmason</dc:creator>
  <cp:lastModifiedBy>Rivera, Christa L.</cp:lastModifiedBy>
  <cp:lastPrinted>2013-07-05T20:19:49Z</cp:lastPrinted>
  <dcterms:created xsi:type="dcterms:W3CDTF">2011-03-04T21:41:33Z</dcterms:created>
  <dcterms:modified xsi:type="dcterms:W3CDTF">2013-07-05T20:26:33Z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1272994217</vt:i4>
  </property>
  <property fmtid="{D5CDD505-2E9C-101B-9397-08002B2CF9AE}" pid="3" name="_NewReviewCycle">
    <vt:lpwstr/>
  </property>
  <property fmtid="{D5CDD505-2E9C-101B-9397-08002B2CF9AE}" pid="4" name="_EmailSubject">
    <vt:lpwstr>Final Testimony and Exhibits</vt:lpwstr>
  </property>
  <property fmtid="{D5CDD505-2E9C-101B-9397-08002B2CF9AE}" pid="5" name="_AuthorEmail">
    <vt:lpwstr>SDRITENO@southernco.com</vt:lpwstr>
  </property>
  <property fmtid="{D5CDD505-2E9C-101B-9397-08002B2CF9AE}" pid="6" name="_AuthorEmailDisplayName">
    <vt:lpwstr>Ritenour, Susan D.</vt:lpwstr>
  </property>
  <property fmtid="{D5CDD505-2E9C-101B-9397-08002B2CF9AE}" pid="7" name="_PreviousAdHocReviewCycleID">
    <vt:i4>2040833461</vt:i4>
  </property>
  <property fmtid="{D5CDD505-2E9C-101B-9397-08002B2CF9AE}" pid="8" name="_ReviewingToolsShownOnce">
    <vt:lpwstr/>
  </property>
</Properties>
</file>