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50" windowHeight="11970"/>
  </bookViews>
  <sheets>
    <sheet name="2013" sheetId="1" r:id="rId1"/>
    <sheet name="2014" sheetId="9" r:id="rId2"/>
    <sheet name="Historicals" sheetId="7" r:id="rId3"/>
  </sheets>
  <calcPr calcId="145621"/>
</workbook>
</file>

<file path=xl/calcChain.xml><?xml version="1.0" encoding="utf-8"?>
<calcChain xmlns="http://schemas.openxmlformats.org/spreadsheetml/2006/main">
  <c r="C168" i="9" l="1"/>
  <c r="J168" i="9"/>
  <c r="J168" i="1"/>
  <c r="C168" i="1"/>
  <c r="B17" i="7" s="1"/>
  <c r="D6" i="9"/>
  <c r="E6" i="9"/>
  <c r="F6" i="9"/>
  <c r="G6" i="9"/>
  <c r="H6" i="9"/>
  <c r="I6" i="9"/>
  <c r="J6" i="9"/>
  <c r="K6" i="9"/>
  <c r="L6" i="9"/>
  <c r="D10" i="9"/>
  <c r="E10" i="9"/>
  <c r="F10" i="9"/>
  <c r="G10" i="9"/>
  <c r="H10" i="9"/>
  <c r="I10" i="9"/>
  <c r="J10" i="9"/>
  <c r="K10" i="9"/>
  <c r="L10" i="9"/>
  <c r="D19" i="9"/>
  <c r="E19" i="9"/>
  <c r="F19" i="9"/>
  <c r="G19" i="9"/>
  <c r="H19" i="9"/>
  <c r="I19" i="9"/>
  <c r="J19" i="9"/>
  <c r="K19" i="9"/>
  <c r="K200" i="9" s="1"/>
  <c r="L19" i="9"/>
  <c r="D24" i="9"/>
  <c r="E24" i="9"/>
  <c r="F24" i="9"/>
  <c r="G24" i="9"/>
  <c r="H24" i="9"/>
  <c r="I24" i="9"/>
  <c r="J24" i="9"/>
  <c r="K24" i="9"/>
  <c r="L24" i="9"/>
  <c r="E147" i="9"/>
  <c r="F147" i="9"/>
  <c r="G147" i="9"/>
  <c r="H147" i="9"/>
  <c r="I147" i="9"/>
  <c r="J147" i="9"/>
  <c r="K147" i="9"/>
  <c r="L147" i="9"/>
  <c r="D147" i="9"/>
  <c r="C20" i="7"/>
  <c r="C19" i="7"/>
  <c r="C18" i="7"/>
  <c r="C17" i="7"/>
  <c r="C16" i="7"/>
  <c r="C15" i="7"/>
  <c r="C14" i="7"/>
  <c r="C13" i="7"/>
  <c r="C12" i="7"/>
  <c r="C11" i="7"/>
  <c r="C9" i="7"/>
  <c r="C8" i="7"/>
  <c r="C7" i="7"/>
  <c r="C6" i="7"/>
  <c r="C5" i="7"/>
  <c r="C4" i="7"/>
  <c r="C3" i="7"/>
  <c r="C2" i="7"/>
  <c r="B20" i="7"/>
  <c r="B19" i="7"/>
  <c r="B18" i="7"/>
  <c r="B16" i="7"/>
  <c r="B15" i="7"/>
  <c r="B14" i="7"/>
  <c r="B13" i="7"/>
  <c r="B12" i="7"/>
  <c r="B11" i="7"/>
  <c r="B9" i="7"/>
  <c r="B8" i="7"/>
  <c r="B7" i="7"/>
  <c r="B6" i="7"/>
  <c r="B5" i="7"/>
  <c r="B4" i="7"/>
  <c r="B3" i="7"/>
  <c r="B2" i="7"/>
  <c r="C200" i="9"/>
  <c r="L194" i="9"/>
  <c r="K194" i="9"/>
  <c r="J194" i="9"/>
  <c r="I194" i="9"/>
  <c r="H194" i="9"/>
  <c r="G194" i="9"/>
  <c r="F194" i="9"/>
  <c r="E194" i="9"/>
  <c r="D194" i="9"/>
  <c r="L187" i="9"/>
  <c r="K187" i="9"/>
  <c r="J187" i="9"/>
  <c r="I187" i="9"/>
  <c r="H187" i="9"/>
  <c r="G187" i="9"/>
  <c r="F187" i="9"/>
  <c r="E187" i="9"/>
  <c r="D187" i="9"/>
  <c r="L181" i="9"/>
  <c r="K181" i="9"/>
  <c r="J181" i="9"/>
  <c r="I181" i="9"/>
  <c r="H181" i="9"/>
  <c r="G181" i="9"/>
  <c r="F181" i="9"/>
  <c r="E181" i="9"/>
  <c r="D181" i="9"/>
  <c r="L168" i="9"/>
  <c r="K168" i="9"/>
  <c r="I168" i="9"/>
  <c r="H168" i="9"/>
  <c r="G168" i="9"/>
  <c r="F168" i="9"/>
  <c r="E168" i="9"/>
  <c r="D168" i="9"/>
  <c r="L162" i="9"/>
  <c r="K162" i="9"/>
  <c r="J162" i="9"/>
  <c r="I162" i="9"/>
  <c r="H162" i="9"/>
  <c r="G162" i="9"/>
  <c r="F162" i="9"/>
  <c r="E162" i="9"/>
  <c r="D162" i="9"/>
  <c r="L155" i="9"/>
  <c r="K155" i="9"/>
  <c r="J155" i="9"/>
  <c r="I155" i="9"/>
  <c r="H155" i="9"/>
  <c r="G155" i="9"/>
  <c r="F155" i="9"/>
  <c r="E155" i="9"/>
  <c r="D155" i="9"/>
  <c r="L140" i="9"/>
  <c r="K140" i="9"/>
  <c r="J140" i="9"/>
  <c r="I140" i="9"/>
  <c r="H140" i="9"/>
  <c r="G140" i="9"/>
  <c r="F140" i="9"/>
  <c r="E140" i="9"/>
  <c r="D140" i="9"/>
  <c r="L133" i="9"/>
  <c r="K133" i="9"/>
  <c r="J133" i="9"/>
  <c r="I133" i="9"/>
  <c r="H133" i="9"/>
  <c r="G133" i="9"/>
  <c r="F133" i="9"/>
  <c r="E133" i="9"/>
  <c r="D133" i="9"/>
  <c r="L123" i="9"/>
  <c r="K123" i="9"/>
  <c r="J123" i="9"/>
  <c r="I123" i="9"/>
  <c r="H123" i="9"/>
  <c r="G123" i="9"/>
  <c r="F123" i="9"/>
  <c r="E123" i="9"/>
  <c r="D123" i="9"/>
  <c r="L115" i="9"/>
  <c r="K115" i="9"/>
  <c r="J115" i="9"/>
  <c r="I115" i="9"/>
  <c r="H115" i="9"/>
  <c r="G115" i="9"/>
  <c r="F115" i="9"/>
  <c r="E115" i="9"/>
  <c r="D115" i="9"/>
  <c r="L108" i="9"/>
  <c r="K108" i="9"/>
  <c r="J108" i="9"/>
  <c r="I108" i="9"/>
  <c r="H108" i="9"/>
  <c r="G108" i="9"/>
  <c r="F108" i="9"/>
  <c r="E108" i="9"/>
  <c r="D108" i="9"/>
  <c r="L100" i="9"/>
  <c r="K100" i="9"/>
  <c r="J100" i="9"/>
  <c r="I100" i="9"/>
  <c r="H100" i="9"/>
  <c r="G100" i="9"/>
  <c r="F100" i="9"/>
  <c r="E100" i="9"/>
  <c r="D100" i="9"/>
  <c r="L91" i="9"/>
  <c r="K91" i="9"/>
  <c r="J91" i="9"/>
  <c r="I91" i="9"/>
  <c r="H91" i="9"/>
  <c r="G91" i="9"/>
  <c r="F91" i="9"/>
  <c r="E91" i="9"/>
  <c r="D91" i="9"/>
  <c r="L84" i="9"/>
  <c r="K84" i="9"/>
  <c r="J84" i="9"/>
  <c r="I84" i="9"/>
  <c r="H84" i="9"/>
  <c r="G84" i="9"/>
  <c r="F84" i="9"/>
  <c r="E84" i="9"/>
  <c r="D84" i="9"/>
  <c r="L75" i="9"/>
  <c r="K75" i="9"/>
  <c r="J75" i="9"/>
  <c r="I75" i="9"/>
  <c r="H75" i="9"/>
  <c r="G75" i="9"/>
  <c r="F75" i="9"/>
  <c r="E75" i="9"/>
  <c r="D75" i="9"/>
  <c r="L71" i="9"/>
  <c r="K71" i="9"/>
  <c r="J71" i="9"/>
  <c r="I71" i="9"/>
  <c r="H71" i="9"/>
  <c r="G71" i="9"/>
  <c r="F71" i="9"/>
  <c r="E71" i="9"/>
  <c r="D71" i="9"/>
  <c r="L64" i="9"/>
  <c r="K64" i="9"/>
  <c r="J64" i="9"/>
  <c r="I64" i="9"/>
  <c r="H64" i="9"/>
  <c r="G64" i="9"/>
  <c r="F64" i="9"/>
  <c r="E64" i="9"/>
  <c r="D64" i="9"/>
  <c r="L59" i="9"/>
  <c r="K59" i="9"/>
  <c r="J59" i="9"/>
  <c r="I59" i="9"/>
  <c r="H59" i="9"/>
  <c r="G59" i="9"/>
  <c r="F59" i="9"/>
  <c r="E59" i="9"/>
  <c r="D59" i="9"/>
  <c r="L55" i="9"/>
  <c r="K55" i="9"/>
  <c r="J55" i="9"/>
  <c r="I55" i="9"/>
  <c r="H55" i="9"/>
  <c r="G55" i="9"/>
  <c r="F55" i="9"/>
  <c r="E55" i="9"/>
  <c r="D55" i="9"/>
  <c r="L51" i="9"/>
  <c r="K51" i="9"/>
  <c r="J51" i="9"/>
  <c r="I51" i="9"/>
  <c r="H51" i="9"/>
  <c r="G51" i="9"/>
  <c r="F51" i="9"/>
  <c r="E51" i="9"/>
  <c r="D51" i="9"/>
  <c r="L47" i="9"/>
  <c r="K47" i="9"/>
  <c r="J47" i="9"/>
  <c r="I47" i="9"/>
  <c r="H47" i="9"/>
  <c r="G47" i="9"/>
  <c r="F47" i="9"/>
  <c r="E47" i="9"/>
  <c r="D47" i="9"/>
  <c r="L37" i="9"/>
  <c r="K37" i="9"/>
  <c r="J37" i="9"/>
  <c r="I37" i="9"/>
  <c r="H37" i="9"/>
  <c r="G37" i="9"/>
  <c r="F37" i="9"/>
  <c r="E37" i="9"/>
  <c r="D37" i="9"/>
  <c r="L28" i="9"/>
  <c r="K28" i="9"/>
  <c r="J28" i="9"/>
  <c r="I28" i="9"/>
  <c r="H28" i="9"/>
  <c r="G28" i="9"/>
  <c r="F28" i="9"/>
  <c r="E28" i="9"/>
  <c r="D28" i="9"/>
  <c r="D200" i="9"/>
  <c r="E194" i="1"/>
  <c r="F194" i="1"/>
  <c r="G194" i="1"/>
  <c r="H194" i="1"/>
  <c r="I194" i="1"/>
  <c r="J194" i="1"/>
  <c r="K194" i="1"/>
  <c r="L194" i="1"/>
  <c r="E187" i="1"/>
  <c r="F187" i="1"/>
  <c r="G187" i="1"/>
  <c r="H187" i="1"/>
  <c r="I187" i="1"/>
  <c r="J187" i="1"/>
  <c r="K187" i="1"/>
  <c r="L187" i="1"/>
  <c r="E181" i="1"/>
  <c r="F181" i="1"/>
  <c r="G181" i="1"/>
  <c r="H181" i="1"/>
  <c r="I181" i="1"/>
  <c r="J181" i="1"/>
  <c r="K181" i="1"/>
  <c r="L181" i="1"/>
  <c r="D181" i="1"/>
  <c r="E168" i="1"/>
  <c r="F168" i="1"/>
  <c r="G168" i="1"/>
  <c r="H168" i="1"/>
  <c r="I168" i="1"/>
  <c r="K168" i="1"/>
  <c r="L168" i="1"/>
  <c r="D168" i="1"/>
  <c r="E162" i="1"/>
  <c r="F162" i="1"/>
  <c r="G162" i="1"/>
  <c r="H162" i="1"/>
  <c r="I162" i="1"/>
  <c r="J162" i="1"/>
  <c r="K162" i="1"/>
  <c r="L162" i="1"/>
  <c r="D162" i="1"/>
  <c r="E155" i="1"/>
  <c r="F155" i="1"/>
  <c r="G155" i="1"/>
  <c r="H155" i="1"/>
  <c r="I155" i="1"/>
  <c r="J155" i="1"/>
  <c r="K155" i="1"/>
  <c r="L155" i="1"/>
  <c r="D155" i="1"/>
  <c r="E147" i="1"/>
  <c r="F147" i="1"/>
  <c r="G147" i="1"/>
  <c r="H147" i="1"/>
  <c r="I147" i="1"/>
  <c r="J147" i="1"/>
  <c r="K147" i="1"/>
  <c r="L147" i="1"/>
  <c r="D147" i="1"/>
  <c r="E140" i="1"/>
  <c r="F140" i="1"/>
  <c r="G140" i="1"/>
  <c r="H140" i="1"/>
  <c r="I140" i="1"/>
  <c r="J140" i="1"/>
  <c r="K140" i="1"/>
  <c r="L140" i="1"/>
  <c r="D140" i="1"/>
  <c r="E133" i="1"/>
  <c r="F133" i="1"/>
  <c r="G133" i="1"/>
  <c r="H133" i="1"/>
  <c r="I133" i="1"/>
  <c r="J133" i="1"/>
  <c r="K133" i="1"/>
  <c r="L133" i="1"/>
  <c r="D133" i="1"/>
  <c r="E123" i="1"/>
  <c r="F123" i="1"/>
  <c r="G123" i="1"/>
  <c r="H123" i="1"/>
  <c r="I123" i="1"/>
  <c r="J123" i="1"/>
  <c r="K123" i="1"/>
  <c r="L123" i="1"/>
  <c r="D123" i="1"/>
  <c r="E115" i="1"/>
  <c r="F115" i="1"/>
  <c r="G115" i="1"/>
  <c r="H115" i="1"/>
  <c r="I115" i="1"/>
  <c r="J115" i="1"/>
  <c r="K115" i="1"/>
  <c r="L115" i="1"/>
  <c r="E108" i="1"/>
  <c r="F108" i="1"/>
  <c r="G108" i="1"/>
  <c r="H108" i="1"/>
  <c r="I108" i="1"/>
  <c r="J108" i="1"/>
  <c r="K108" i="1"/>
  <c r="L108" i="1"/>
  <c r="D108" i="1"/>
  <c r="E100" i="1"/>
  <c r="F100" i="1"/>
  <c r="G100" i="1"/>
  <c r="H100" i="1"/>
  <c r="I100" i="1"/>
  <c r="J100" i="1"/>
  <c r="K100" i="1"/>
  <c r="L100" i="1"/>
  <c r="E91" i="1"/>
  <c r="F91" i="1"/>
  <c r="G91" i="1"/>
  <c r="H91" i="1"/>
  <c r="I91" i="1"/>
  <c r="J91" i="1"/>
  <c r="K91" i="1"/>
  <c r="L91" i="1"/>
  <c r="E84" i="1"/>
  <c r="F84" i="1"/>
  <c r="G84" i="1"/>
  <c r="H84" i="1"/>
  <c r="I84" i="1"/>
  <c r="J84" i="1"/>
  <c r="K84" i="1"/>
  <c r="L84" i="1"/>
  <c r="E75" i="1"/>
  <c r="F75" i="1"/>
  <c r="G75" i="1"/>
  <c r="H75" i="1"/>
  <c r="I75" i="1"/>
  <c r="J75" i="1"/>
  <c r="K75" i="1"/>
  <c r="L75" i="1"/>
  <c r="E71" i="1"/>
  <c r="F71" i="1"/>
  <c r="G71" i="1"/>
  <c r="H71" i="1"/>
  <c r="I71" i="1"/>
  <c r="J71" i="1"/>
  <c r="K71" i="1"/>
  <c r="L71" i="1"/>
  <c r="E64" i="1"/>
  <c r="F64" i="1"/>
  <c r="G64" i="1"/>
  <c r="H64" i="1"/>
  <c r="I64" i="1"/>
  <c r="J64" i="1"/>
  <c r="K64" i="1"/>
  <c r="L64" i="1"/>
  <c r="E59" i="1"/>
  <c r="F59" i="1"/>
  <c r="G59" i="1"/>
  <c r="H59" i="1"/>
  <c r="I59" i="1"/>
  <c r="J59" i="1"/>
  <c r="K59" i="1"/>
  <c r="L59" i="1"/>
  <c r="D59" i="1"/>
  <c r="E55" i="1"/>
  <c r="F55" i="1"/>
  <c r="G55" i="1"/>
  <c r="H55" i="1"/>
  <c r="I55" i="1"/>
  <c r="J55" i="1"/>
  <c r="K55" i="1"/>
  <c r="L55" i="1"/>
  <c r="E51" i="1"/>
  <c r="F51" i="1"/>
  <c r="G51" i="1"/>
  <c r="H51" i="1"/>
  <c r="I51" i="1"/>
  <c r="J51" i="1"/>
  <c r="K51" i="1"/>
  <c r="L51" i="1"/>
  <c r="E47" i="1"/>
  <c r="F47" i="1"/>
  <c r="G47" i="1"/>
  <c r="H47" i="1"/>
  <c r="I47" i="1"/>
  <c r="J47" i="1"/>
  <c r="K47" i="1"/>
  <c r="L47" i="1"/>
  <c r="E37" i="1"/>
  <c r="F37" i="1"/>
  <c r="G37" i="1"/>
  <c r="H37" i="1"/>
  <c r="I37" i="1"/>
  <c r="J37" i="1"/>
  <c r="K37" i="1"/>
  <c r="L37" i="1"/>
  <c r="E28" i="1"/>
  <c r="F28" i="1"/>
  <c r="G28" i="1"/>
  <c r="H28" i="1"/>
  <c r="I28" i="1"/>
  <c r="J28" i="1"/>
  <c r="K28" i="1"/>
  <c r="L28" i="1"/>
  <c r="E24" i="1"/>
  <c r="F24" i="1"/>
  <c r="G24" i="1"/>
  <c r="H24" i="1"/>
  <c r="I24" i="1"/>
  <c r="J24" i="1"/>
  <c r="K24" i="1"/>
  <c r="L24" i="1"/>
  <c r="D24" i="1"/>
  <c r="E19" i="1"/>
  <c r="F19" i="1"/>
  <c r="G19" i="1"/>
  <c r="H19" i="1"/>
  <c r="I19" i="1"/>
  <c r="J19" i="1"/>
  <c r="K19" i="1"/>
  <c r="L19" i="1"/>
  <c r="E10" i="1"/>
  <c r="F10" i="1"/>
  <c r="G10" i="1"/>
  <c r="H10" i="1"/>
  <c r="I10" i="1"/>
  <c r="J10" i="1"/>
  <c r="K10" i="1"/>
  <c r="L10" i="1"/>
  <c r="E6" i="1"/>
  <c r="F6" i="1"/>
  <c r="G6" i="1"/>
  <c r="H6" i="1"/>
  <c r="I6" i="1"/>
  <c r="I200" i="1" s="1"/>
  <c r="J6" i="1"/>
  <c r="K6" i="1"/>
  <c r="L6" i="1"/>
  <c r="D6" i="1"/>
  <c r="C29" i="7"/>
  <c r="B29" i="7"/>
  <c r="C23" i="7" l="1"/>
  <c r="C31" i="7" s="1"/>
  <c r="K200" i="1"/>
  <c r="G200" i="1"/>
  <c r="C200" i="1"/>
  <c r="E200" i="9"/>
  <c r="E204" i="9" s="1"/>
  <c r="E205" i="9" s="1"/>
  <c r="I200" i="9"/>
  <c r="B24" i="7"/>
  <c r="B32" i="7" s="1"/>
  <c r="G200" i="9"/>
  <c r="L200" i="1"/>
  <c r="J200" i="1"/>
  <c r="K204" i="1" s="1"/>
  <c r="K205" i="1" s="1"/>
  <c r="H200" i="1"/>
  <c r="F200" i="9"/>
  <c r="H200" i="9"/>
  <c r="J200" i="9"/>
  <c r="F200" i="1"/>
  <c r="L200" i="9"/>
  <c r="E200" i="1"/>
  <c r="C24" i="7"/>
  <c r="D194" i="1"/>
  <c r="D100" i="1"/>
  <c r="D187" i="1"/>
  <c r="D115" i="1"/>
  <c r="D91" i="1"/>
  <c r="D84" i="1"/>
  <c r="D75" i="1"/>
  <c r="D71" i="1"/>
  <c r="D64" i="1"/>
  <c r="D55" i="1"/>
  <c r="D51" i="1"/>
  <c r="D47" i="1"/>
  <c r="D37" i="1"/>
  <c r="D28" i="1"/>
  <c r="D19" i="1"/>
  <c r="D10" i="1"/>
  <c r="H204" i="9" l="1"/>
  <c r="H205" i="9" s="1"/>
  <c r="H204" i="1"/>
  <c r="H205" i="1" s="1"/>
  <c r="K204" i="9"/>
  <c r="K205" i="9" s="1"/>
  <c r="C25" i="7"/>
  <c r="C33" i="7" s="1"/>
  <c r="C32" i="7"/>
  <c r="D200" i="1"/>
  <c r="E204" i="1" s="1"/>
  <c r="E205" i="1" s="1"/>
  <c r="B23" i="7"/>
  <c r="B31" i="7" l="1"/>
  <c r="B25" i="7"/>
  <c r="B33" i="7" s="1"/>
</calcChain>
</file>

<file path=xl/sharedStrings.xml><?xml version="1.0" encoding="utf-8"?>
<sst xmlns="http://schemas.openxmlformats.org/spreadsheetml/2006/main" count="288" uniqueCount="153">
  <si>
    <t>F1M</t>
  </si>
  <si>
    <t>MANAGEMENT-OVERSEE PERSONNEL&amp;TASKS</t>
  </si>
  <si>
    <t>F23</t>
  </si>
  <si>
    <t>GENERAL-DEVELOP NEW COMPUTER</t>
  </si>
  <si>
    <t>F34</t>
  </si>
  <si>
    <t>COMPLIANCE-ENVIRONMENTAL</t>
  </si>
  <si>
    <t>F35</t>
  </si>
  <si>
    <t>COMPLIANCE-OTHER</t>
  </si>
  <si>
    <t>F41</t>
  </si>
  <si>
    <t>PURCHASING</t>
  </si>
  <si>
    <t>F43</t>
  </si>
  <si>
    <t>MATERIALS HANDLING</t>
  </si>
  <si>
    <t>Regional Planning Charges</t>
  </si>
  <si>
    <t>Total "A" System Baseline</t>
  </si>
  <si>
    <t>Total "B" System Baseline</t>
  </si>
  <si>
    <t>Total "C" System Baseline</t>
  </si>
  <si>
    <t>Total "D" System Baseline</t>
  </si>
  <si>
    <t>Total "E" System Baseline</t>
  </si>
  <si>
    <t>Total "F" System Baseline</t>
  </si>
  <si>
    <t>Total "H" System Baseline</t>
  </si>
  <si>
    <t>Total "J" System Baseline</t>
  </si>
  <si>
    <t>Total "K" System Baseline</t>
  </si>
  <si>
    <t>Total "L" System Baseline</t>
  </si>
  <si>
    <t>Total "M" System Baseline</t>
  </si>
  <si>
    <t>Total "N" System Baseline</t>
  </si>
  <si>
    <t>Total "P" System Baseline</t>
  </si>
  <si>
    <t>Total "R" System Baseline</t>
  </si>
  <si>
    <t>Total "S" System Baseline</t>
  </si>
  <si>
    <t>Total "Z" System Baseline</t>
  </si>
  <si>
    <t>Unit</t>
  </si>
  <si>
    <t>Description of Project/Job</t>
  </si>
  <si>
    <t>Budget Dollars</t>
  </si>
  <si>
    <t>F3R</t>
  </si>
  <si>
    <t>Regional Support - SAP</t>
  </si>
  <si>
    <t>FUEL MANAGEMENT</t>
  </si>
  <si>
    <t>Office Supplies - EEX</t>
  </si>
  <si>
    <t>Hotel Travel Costs - EHT</t>
  </si>
  <si>
    <t>Meal Travel Costs - EMN</t>
  </si>
  <si>
    <t>Catered Meals - EMW</t>
  </si>
  <si>
    <t>Rental Car Costs - ERV</t>
  </si>
  <si>
    <t>Utility Costs - EUT</t>
  </si>
  <si>
    <t>Computer Service Call Outs - EEX</t>
  </si>
  <si>
    <t>Postage and Mailing Fees - EPS</t>
  </si>
  <si>
    <t>Training Fees - ETC</t>
  </si>
  <si>
    <t xml:space="preserve">Control Room Equipment </t>
  </si>
  <si>
    <t>NPDES Sampling - KCS</t>
  </si>
  <si>
    <t>NPDES Sampling - KLN</t>
  </si>
  <si>
    <t>Stormwater Maintenance - KLO</t>
  </si>
  <si>
    <t>Rescue Training - KCS</t>
  </si>
  <si>
    <t>Wellness Expenses - EAL</t>
  </si>
  <si>
    <t>Safety Expenses - EEX</t>
  </si>
  <si>
    <t>Safety Equipment - MDP</t>
  </si>
  <si>
    <t>Coal Analysis - KCS</t>
  </si>
  <si>
    <t>Consumables</t>
  </si>
  <si>
    <t>Tools</t>
  </si>
  <si>
    <t>Fleet Services Charges</t>
  </si>
  <si>
    <t>Rolling Stock Maintenance</t>
  </si>
  <si>
    <t>Waste Management Fee</t>
  </si>
  <si>
    <t>Stotler Lawn Care Maintenance</t>
  </si>
  <si>
    <t>Management Activities</t>
  </si>
  <si>
    <t>Training Activities</t>
  </si>
  <si>
    <t>A System</t>
  </si>
  <si>
    <t>B System</t>
  </si>
  <si>
    <t>C System</t>
  </si>
  <si>
    <t>D System</t>
  </si>
  <si>
    <t>E System</t>
  </si>
  <si>
    <t>F System</t>
  </si>
  <si>
    <t>G System</t>
  </si>
  <si>
    <t>H System</t>
  </si>
  <si>
    <t>J System</t>
  </si>
  <si>
    <t>K System</t>
  </si>
  <si>
    <t>L System</t>
  </si>
  <si>
    <t>M System</t>
  </si>
  <si>
    <t>N System</t>
  </si>
  <si>
    <t>P System</t>
  </si>
  <si>
    <t>R System</t>
  </si>
  <si>
    <t>S System</t>
  </si>
  <si>
    <t>Z System</t>
  </si>
  <si>
    <t>Building and Structure Repairs</t>
  </si>
  <si>
    <t>Air Conditioner Service Calls</t>
  </si>
  <si>
    <t>Roads and Grounds Maintenance</t>
  </si>
  <si>
    <t>Total Request This Year</t>
  </si>
  <si>
    <t>Total Request Last Year</t>
  </si>
  <si>
    <t>2013 Budget Request</t>
  </si>
  <si>
    <t>2014 Budget Request</t>
  </si>
  <si>
    <t>Tier 1 - High</t>
  </si>
  <si>
    <t>Tier 1 - Medium</t>
  </si>
  <si>
    <t>Tier 1 - Low</t>
  </si>
  <si>
    <t>Tier 2 - High</t>
  </si>
  <si>
    <t>Tier 2 - Medium</t>
  </si>
  <si>
    <t>Tier 2 - Low</t>
  </si>
  <si>
    <t>Tier 3 - High</t>
  </si>
  <si>
    <t>Tier 3 - Medium</t>
  </si>
  <si>
    <t>Tier 3 - Low</t>
  </si>
  <si>
    <t>Inventory Adjustments - MMN</t>
  </si>
  <si>
    <t>Totals</t>
  </si>
  <si>
    <t>Outage</t>
  </si>
  <si>
    <t>System</t>
  </si>
  <si>
    <t>Outage (Includes FUM,FUF)</t>
  </si>
  <si>
    <t>Baseline</t>
  </si>
  <si>
    <t>Total Difference</t>
  </si>
  <si>
    <t>Baseline Difference</t>
  </si>
  <si>
    <t>Outage Difference</t>
  </si>
  <si>
    <t>F21</t>
  </si>
  <si>
    <t>Accounting and Budgeting</t>
  </si>
  <si>
    <t>F6XX</t>
  </si>
  <si>
    <t>Training Budget</t>
  </si>
  <si>
    <t>F8 or F7</t>
  </si>
  <si>
    <t>PLANT CONTROL ROOM; Other</t>
  </si>
  <si>
    <t>ARO</t>
  </si>
  <si>
    <t>Asbestos Removal</t>
  </si>
  <si>
    <t>F5X</t>
  </si>
  <si>
    <t>Fuel Supply Security Costs</t>
  </si>
  <si>
    <t>Removal of Asbestos</t>
  </si>
  <si>
    <t>Accounting Costs</t>
  </si>
  <si>
    <t>Emission Monitoring</t>
  </si>
  <si>
    <t>General Water Quality</t>
  </si>
  <si>
    <t>CEMS Monitoring</t>
  </si>
  <si>
    <t>Nitrogen</t>
  </si>
  <si>
    <t>Condensate Storage Tank Rentals</t>
  </si>
  <si>
    <t>NPDES Sampling</t>
  </si>
  <si>
    <t>Ash Pond Maintenance</t>
  </si>
  <si>
    <t>Ash Removal</t>
  </si>
  <si>
    <t>Precipitator Maintenance</t>
  </si>
  <si>
    <t>Fly Ash and Segregating Valves</t>
  </si>
  <si>
    <t>ID and FD Fan Maintenance</t>
  </si>
  <si>
    <t>Pulverizer, Feeder, Scale Maintenance</t>
  </si>
  <si>
    <t>Railroad Maintenance</t>
  </si>
  <si>
    <t>Rolling Stock</t>
  </si>
  <si>
    <t>Coal Sampling</t>
  </si>
  <si>
    <t>Conveyor Maintenance</t>
  </si>
  <si>
    <t>Hydrogen</t>
  </si>
  <si>
    <t>Turbine Extractions</t>
  </si>
  <si>
    <t>Circulating Water Pump Maintenance</t>
  </si>
  <si>
    <t>Boiler Structure Lagging</t>
  </si>
  <si>
    <t>Sootblower Maintenance</t>
  </si>
  <si>
    <t>Battery Charger Maintenanc</t>
  </si>
  <si>
    <t>PAG Requirements</t>
  </si>
  <si>
    <t>LP Heater Maintenance</t>
  </si>
  <si>
    <t>Dearator Maintenance</t>
  </si>
  <si>
    <t>Condenser Maintenance</t>
  </si>
  <si>
    <t>Boiler Feed Pump Maintenance</t>
  </si>
  <si>
    <t>Demin Trailer</t>
  </si>
  <si>
    <t>International Fire Inspections</t>
  </si>
  <si>
    <t>AAA-Sprinkler Inspections</t>
  </si>
  <si>
    <t>Control Air Maintenance</t>
  </si>
  <si>
    <t>Computer Service Calls</t>
  </si>
  <si>
    <t>Tier 1</t>
  </si>
  <si>
    <t>Tier 2</t>
  </si>
  <si>
    <t>Tier 3</t>
  </si>
  <si>
    <t>Scholz 2013 Baseline Budget</t>
  </si>
  <si>
    <t>Scholz 2014 Baseline Budget</t>
  </si>
  <si>
    <t>Plant Labor moved to Contract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</si>
</sst>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1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1" fillId="0" borderId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4" fontId="2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54" borderId="16" applyNumberFormat="0" applyFont="0" applyAlignment="0" applyProtection="0"/>
    <xf numFmtId="0" fontId="23" fillId="54" borderId="16" applyNumberFormat="0" applyFont="0" applyAlignment="0" applyProtection="0"/>
    <xf numFmtId="0" fontId="37" fillId="51" borderId="17" applyNumberFormat="0" applyAlignment="0" applyProtection="0"/>
    <xf numFmtId="0" fontId="37" fillId="51" borderId="17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4" fontId="2" fillId="0" borderId="0" applyFont="0" applyFill="0" applyBorder="0" applyAlignment="0" applyProtection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54" borderId="16" applyNumberFormat="0" applyFont="0" applyAlignment="0" applyProtection="0"/>
    <xf numFmtId="0" fontId="23" fillId="54" borderId="16" applyNumberFormat="0" applyFont="0" applyAlignment="0" applyProtection="0"/>
    <xf numFmtId="0" fontId="37" fillId="51" borderId="17" applyNumberFormat="0" applyAlignment="0" applyProtection="0"/>
    <xf numFmtId="0" fontId="37" fillId="51" borderId="17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20" fillId="0" borderId="0"/>
    <xf numFmtId="43" fontId="20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0" fillId="0" borderId="0" xfId="0" applyFont="1" applyFill="1"/>
    <xf numFmtId="0" fontId="17" fillId="0" borderId="0" xfId="0" applyFont="1" applyAlignment="1">
      <alignment horizontal="center"/>
    </xf>
    <xf numFmtId="0" fontId="17" fillId="0" borderId="0" xfId="0" applyFont="1" applyFill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7" fillId="0" borderId="0" xfId="0" applyFont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0" fillId="0" borderId="0" xfId="0"/>
    <xf numFmtId="165" fontId="0" fillId="0" borderId="0" xfId="1" applyNumberFormat="1" applyFont="1" applyFill="1" applyAlignment="1">
      <alignment horizontal="center"/>
    </xf>
    <xf numFmtId="0" fontId="0" fillId="0" borderId="0" xfId="0" applyFont="1" applyFill="1" applyBorder="1"/>
    <xf numFmtId="165" fontId="17" fillId="0" borderId="0" xfId="0" applyNumberFormat="1" applyFont="1" applyAlignment="1">
      <alignment horizontal="center" wrapText="1"/>
    </xf>
    <xf numFmtId="165" fontId="0" fillId="0" borderId="0" xfId="0" applyNumberFormat="1" applyFont="1" applyFill="1" applyAlignment="1">
      <alignment horizontal="center"/>
    </xf>
    <xf numFmtId="165" fontId="0" fillId="0" borderId="0" xfId="0" applyNumberFormat="1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5" fontId="17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64" fontId="0" fillId="0" borderId="0" xfId="1" applyNumberFormat="1" applyFont="1" applyFill="1"/>
    <xf numFmtId="0" fontId="0" fillId="0" borderId="0" xfId="46" applyFont="1" applyFill="1" applyBorder="1" applyAlignment="1">
      <alignment horizontal="left"/>
    </xf>
    <xf numFmtId="0" fontId="44" fillId="0" borderId="0" xfId="0" applyFont="1" applyFill="1" applyAlignment="1">
      <alignment horizontal="right"/>
    </xf>
    <xf numFmtId="165" fontId="44" fillId="0" borderId="0" xfId="1" applyNumberFormat="1" applyFont="1" applyFill="1" applyAlignment="1">
      <alignment horizontal="center"/>
    </xf>
    <xf numFmtId="165" fontId="42" fillId="0" borderId="0" xfId="1" applyNumberFormat="1" applyFont="1" applyFill="1" applyAlignment="1">
      <alignment horizontal="center"/>
    </xf>
    <xf numFmtId="165" fontId="41" fillId="0" borderId="0" xfId="1" applyNumberFormat="1" applyFont="1" applyFill="1" applyAlignment="1">
      <alignment horizontal="center"/>
    </xf>
    <xf numFmtId="9" fontId="41" fillId="0" borderId="0" xfId="1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>
      <alignment horizontal="left" wrapText="1"/>
    </xf>
    <xf numFmtId="165" fontId="0" fillId="0" borderId="0" xfId="89" applyNumberFormat="1" applyFont="1" applyFill="1" applyBorder="1" applyAlignment="1">
      <alignment horizontal="center"/>
    </xf>
    <xf numFmtId="165" fontId="0" fillId="0" borderId="0" xfId="46" applyNumberFormat="1" applyFont="1" applyFill="1" applyBorder="1" applyAlignment="1">
      <alignment horizontal="center"/>
    </xf>
    <xf numFmtId="0" fontId="1" fillId="0" borderId="0" xfId="45" applyFont="1" applyFill="1"/>
    <xf numFmtId="0" fontId="43" fillId="0" borderId="0" xfId="0" applyFont="1" applyFill="1" applyAlignment="1">
      <alignment horizontal="center"/>
    </xf>
  </cellXfs>
  <cellStyles count="501">
    <cellStyle name="_x0013_" xfId="110"/>
    <cellStyle name="_x0013_ 10" xfId="95"/>
    <cellStyle name="_x0013_ 10 2" xfId="348"/>
    <cellStyle name="_x0013_ 11" xfId="96"/>
    <cellStyle name="_x0013_ 11 2" xfId="349"/>
    <cellStyle name="_x0013_ 12" xfId="97"/>
    <cellStyle name="_x0013_ 12 2" xfId="350"/>
    <cellStyle name="_x0013_ 13" xfId="98"/>
    <cellStyle name="_x0013_ 13 2" xfId="351"/>
    <cellStyle name="_x0013_ 14" xfId="99"/>
    <cellStyle name="_x0013_ 14 2" xfId="352"/>
    <cellStyle name="_x0013_ 15" xfId="100"/>
    <cellStyle name="_x0013_ 15 2" xfId="353"/>
    <cellStyle name="_x0013_ 16" xfId="101"/>
    <cellStyle name="_x0013_ 16 2" xfId="354"/>
    <cellStyle name="_x0013_ 2" xfId="102"/>
    <cellStyle name="_x0013_ 2 2" xfId="355"/>
    <cellStyle name="_x0013_ 3" xfId="103"/>
    <cellStyle name="_x0013_ 3 2" xfId="356"/>
    <cellStyle name="_x0013_ 4" xfId="104"/>
    <cellStyle name="_x0013_ 4 2" xfId="357"/>
    <cellStyle name="_x0013_ 5" xfId="105"/>
    <cellStyle name="_x0013_ 5 2" xfId="358"/>
    <cellStyle name="_x0013_ 6" xfId="106"/>
    <cellStyle name="_x0013_ 6 2" xfId="359"/>
    <cellStyle name="_x0013_ 7" xfId="107"/>
    <cellStyle name="_x0013_ 7 2" xfId="360"/>
    <cellStyle name="_x0013_ 8" xfId="108"/>
    <cellStyle name="_x0013_ 8 2" xfId="361"/>
    <cellStyle name="_x0013_ 9" xfId="109"/>
    <cellStyle name="_x0013_ 9 2" xfId="362"/>
    <cellStyle name="_x0013__BudWorks" xfId="111"/>
    <cellStyle name="_x0013__Funded Outage" xfId="112"/>
    <cellStyle name="_x0013__Master Outage 2008 - 2017  (DRAFT)" xfId="113"/>
    <cellStyle name="_x0013__Master Outage 2008 - 2017  (DRAFT) 10" xfId="114"/>
    <cellStyle name="_x0013__Master Outage 2008 - 2017  (DRAFT) 10 2" xfId="363"/>
    <cellStyle name="_x0013__Master Outage 2008 - 2017  (DRAFT) 11" xfId="115"/>
    <cellStyle name="_x0013__Master Outage 2008 - 2017  (DRAFT) 11 2" xfId="364"/>
    <cellStyle name="_x0013__Master Outage 2008 - 2017  (DRAFT) 12" xfId="116"/>
    <cellStyle name="_x0013__Master Outage 2008 - 2017  (DRAFT) 12 2" xfId="365"/>
    <cellStyle name="_x0013__Master Outage 2008 - 2017  (DRAFT) 13" xfId="117"/>
    <cellStyle name="_x0013__Master Outage 2008 - 2017  (DRAFT) 13 2" xfId="366"/>
    <cellStyle name="_x0013__Master Outage 2008 - 2017  (DRAFT) 14" xfId="118"/>
    <cellStyle name="_x0013__Master Outage 2008 - 2017  (DRAFT) 14 2" xfId="367"/>
    <cellStyle name="_x0013__Master Outage 2008 - 2017  (DRAFT) 15" xfId="119"/>
    <cellStyle name="_x0013__Master Outage 2008 - 2017  (DRAFT) 15 2" xfId="368"/>
    <cellStyle name="_x0013__Master Outage 2008 - 2017  (DRAFT) 2" xfId="120"/>
    <cellStyle name="_x0013__Master Outage 2008 - 2017  (DRAFT) 2 2" xfId="369"/>
    <cellStyle name="_x0013__Master Outage 2008 - 2017  (DRAFT) 3" xfId="121"/>
    <cellStyle name="_x0013__Master Outage 2008 - 2017  (DRAFT) 3 2" xfId="370"/>
    <cellStyle name="_x0013__Master Outage 2008 - 2017  (DRAFT) 4" xfId="122"/>
    <cellStyle name="_x0013__Master Outage 2008 - 2017  (DRAFT) 4 2" xfId="371"/>
    <cellStyle name="_x0013__Master Outage 2008 - 2017  (DRAFT) 5" xfId="123"/>
    <cellStyle name="_x0013__Master Outage 2008 - 2017  (DRAFT) 5 2" xfId="372"/>
    <cellStyle name="_x0013__Master Outage 2008 - 2017  (DRAFT) 6" xfId="124"/>
    <cellStyle name="_x0013__Master Outage 2008 - 2017  (DRAFT) 6 2" xfId="373"/>
    <cellStyle name="_x0013__Master Outage 2008 - 2017  (DRAFT) 7" xfId="125"/>
    <cellStyle name="_x0013__Master Outage 2008 - 2017  (DRAFT) 7 2" xfId="374"/>
    <cellStyle name="_x0013__Master Outage 2008 - 2017  (DRAFT) 8" xfId="126"/>
    <cellStyle name="_x0013__Master Outage 2008 - 2017  (DRAFT) 8 2" xfId="375"/>
    <cellStyle name="_x0013__Master Outage 2008 - 2017  (DRAFT) 9" xfId="127"/>
    <cellStyle name="_x0013__Master Outage 2008 - 2017  (DRAFT) 9 2" xfId="376"/>
    <cellStyle name="_x0013__Master Outage 2008 - 2017  (Rev 5)" xfId="128"/>
    <cellStyle name="_x0013__Proposed 2008 - 2017" xfId="129"/>
    <cellStyle name="_x0013__Proposed 2008 - 2017 10" xfId="130"/>
    <cellStyle name="_x0013__Proposed 2008 - 2017 10 2" xfId="377"/>
    <cellStyle name="_x0013__Proposed 2008 - 2017 11" xfId="131"/>
    <cellStyle name="_x0013__Proposed 2008 - 2017 11 2" xfId="378"/>
    <cellStyle name="_x0013__Proposed 2008 - 2017 12" xfId="132"/>
    <cellStyle name="_x0013__Proposed 2008 - 2017 12 2" xfId="379"/>
    <cellStyle name="_x0013__Proposed 2008 - 2017 13" xfId="133"/>
    <cellStyle name="_x0013__Proposed 2008 - 2017 13 2" xfId="380"/>
    <cellStyle name="_x0013__Proposed 2008 - 2017 14" xfId="134"/>
    <cellStyle name="_x0013__Proposed 2008 - 2017 14 2" xfId="381"/>
    <cellStyle name="_x0013__Proposed 2008 - 2017 15" xfId="135"/>
    <cellStyle name="_x0013__Proposed 2008 - 2017 15 2" xfId="382"/>
    <cellStyle name="_x0013__Proposed 2008 - 2017 2" xfId="136"/>
    <cellStyle name="_x0013__Proposed 2008 - 2017 2 2" xfId="383"/>
    <cellStyle name="_x0013__Proposed 2008 - 2017 3" xfId="137"/>
    <cellStyle name="_x0013__Proposed 2008 - 2017 3 2" xfId="384"/>
    <cellStyle name="_x0013__Proposed 2008 - 2017 4" xfId="138"/>
    <cellStyle name="_x0013__Proposed 2008 - 2017 4 2" xfId="385"/>
    <cellStyle name="_x0013__Proposed 2008 - 2017 5" xfId="139"/>
    <cellStyle name="_x0013__Proposed 2008 - 2017 5 2" xfId="386"/>
    <cellStyle name="_x0013__Proposed 2008 - 2017 6" xfId="140"/>
    <cellStyle name="_x0013__Proposed 2008 - 2017 6 2" xfId="387"/>
    <cellStyle name="_x0013__Proposed 2008 - 2017 7" xfId="141"/>
    <cellStyle name="_x0013__Proposed 2008 - 2017 7 2" xfId="388"/>
    <cellStyle name="_x0013__Proposed 2008 - 2017 8" xfId="142"/>
    <cellStyle name="_x0013__Proposed 2008 - 2017 8 2" xfId="389"/>
    <cellStyle name="_x0013__Proposed 2008 - 2017 9" xfId="143"/>
    <cellStyle name="_x0013__Proposed 2008 - 2017 9 2" xfId="390"/>
    <cellStyle name="_x0013__Proposed 2008 - 2017 Rev 2" xfId="144"/>
    <cellStyle name="_x0013__Proposed 2008 - 2017 Rev 5" xfId="145"/>
    <cellStyle name="_x0013__Proposed 2008 - 2017 Rev 5 2" xfId="391"/>
    <cellStyle name="_x0013__Proposed 2009 - 2018" xfId="146"/>
    <cellStyle name="_x0013__Rev 3" xfId="147"/>
    <cellStyle name="_x0013__Unfunded O+M Special Projects" xfId="148"/>
    <cellStyle name="_x0013__Unfunded O+M Special Projects 2" xfId="392"/>
    <cellStyle name="_x0013__Unfunded Outage" xfId="149"/>
    <cellStyle name="_x0013__Unfunded Retrofit Capital" xfId="150"/>
    <cellStyle name="_x0013__Unfunded Retrofit Capital 2" xfId="393"/>
    <cellStyle name="_x0013__Working Copy Lisa (2)" xfId="151"/>
    <cellStyle name="20% - Accent1" xfId="20" builtinId="30" customBuiltin="1"/>
    <cellStyle name="20% - Accent1 2" xfId="66"/>
    <cellStyle name="20% - Accent1 2 2" xfId="153"/>
    <cellStyle name="20% - Accent1 2 2 2" xfId="395"/>
    <cellStyle name="20% - Accent1 2 2 3" xfId="322"/>
    <cellStyle name="20% - Accent1 3" xfId="152"/>
    <cellStyle name="20% - Accent1 3 2" xfId="394"/>
    <cellStyle name="20% - Accent1 3 3" xfId="276"/>
    <cellStyle name="20% - Accent2" xfId="24" builtinId="34" customBuiltin="1"/>
    <cellStyle name="20% - Accent2 2" xfId="70"/>
    <cellStyle name="20% - Accent2 2 2" xfId="155"/>
    <cellStyle name="20% - Accent2 2 2 2" xfId="397"/>
    <cellStyle name="20% - Accent2 2 2 3" xfId="326"/>
    <cellStyle name="20% - Accent2 3" xfId="154"/>
    <cellStyle name="20% - Accent2 3 2" xfId="396"/>
    <cellStyle name="20% - Accent2 3 3" xfId="280"/>
    <cellStyle name="20% - Accent3" xfId="28" builtinId="38" customBuiltin="1"/>
    <cellStyle name="20% - Accent3 2" xfId="74"/>
    <cellStyle name="20% - Accent3 2 2" xfId="157"/>
    <cellStyle name="20% - Accent3 2 2 2" xfId="399"/>
    <cellStyle name="20% - Accent3 2 2 3" xfId="330"/>
    <cellStyle name="20% - Accent3 3" xfId="156"/>
    <cellStyle name="20% - Accent3 3 2" xfId="398"/>
    <cellStyle name="20% - Accent3 3 3" xfId="284"/>
    <cellStyle name="20% - Accent4" xfId="32" builtinId="42" customBuiltin="1"/>
    <cellStyle name="20% - Accent4 2" xfId="78"/>
    <cellStyle name="20% - Accent4 2 2" xfId="159"/>
    <cellStyle name="20% - Accent4 2 2 2" xfId="401"/>
    <cellStyle name="20% - Accent4 2 2 3" xfId="334"/>
    <cellStyle name="20% - Accent4 3" xfId="158"/>
    <cellStyle name="20% - Accent4 3 2" xfId="400"/>
    <cellStyle name="20% - Accent4 3 3" xfId="288"/>
    <cellStyle name="20% - Accent5" xfId="36" builtinId="46" customBuiltin="1"/>
    <cellStyle name="20% - Accent5 2" xfId="82"/>
    <cellStyle name="20% - Accent5 2 2" xfId="161"/>
    <cellStyle name="20% - Accent5 2 2 2" xfId="403"/>
    <cellStyle name="20% - Accent5 2 2 3" xfId="338"/>
    <cellStyle name="20% - Accent5 3" xfId="160"/>
    <cellStyle name="20% - Accent5 3 2" xfId="402"/>
    <cellStyle name="20% - Accent5 3 3" xfId="292"/>
    <cellStyle name="20% - Accent6" xfId="40" builtinId="50" customBuiltin="1"/>
    <cellStyle name="20% - Accent6 2" xfId="86"/>
    <cellStyle name="20% - Accent6 2 2" xfId="163"/>
    <cellStyle name="20% - Accent6 2 2 2" xfId="405"/>
    <cellStyle name="20% - Accent6 2 2 3" xfId="342"/>
    <cellStyle name="20% - Accent6 3" xfId="162"/>
    <cellStyle name="20% - Accent6 3 2" xfId="404"/>
    <cellStyle name="20% - Accent6 3 3" xfId="296"/>
    <cellStyle name="40% - Accent1" xfId="21" builtinId="31" customBuiltin="1"/>
    <cellStyle name="40% - Accent1 2" xfId="67"/>
    <cellStyle name="40% - Accent1 2 2" xfId="165"/>
    <cellStyle name="40% - Accent1 2 2 2" xfId="407"/>
    <cellStyle name="40% - Accent1 2 2 3" xfId="323"/>
    <cellStyle name="40% - Accent1 3" xfId="164"/>
    <cellStyle name="40% - Accent1 3 2" xfId="406"/>
    <cellStyle name="40% - Accent1 3 3" xfId="277"/>
    <cellStyle name="40% - Accent2" xfId="25" builtinId="35" customBuiltin="1"/>
    <cellStyle name="40% - Accent2 2" xfId="71"/>
    <cellStyle name="40% - Accent2 2 2" xfId="167"/>
    <cellStyle name="40% - Accent2 2 2 2" xfId="409"/>
    <cellStyle name="40% - Accent2 2 2 3" xfId="327"/>
    <cellStyle name="40% - Accent2 3" xfId="166"/>
    <cellStyle name="40% - Accent2 3 2" xfId="408"/>
    <cellStyle name="40% - Accent2 3 3" xfId="281"/>
    <cellStyle name="40% - Accent3" xfId="29" builtinId="39" customBuiltin="1"/>
    <cellStyle name="40% - Accent3 2" xfId="75"/>
    <cellStyle name="40% - Accent3 2 2" xfId="169"/>
    <cellStyle name="40% - Accent3 2 2 2" xfId="411"/>
    <cellStyle name="40% - Accent3 2 2 3" xfId="331"/>
    <cellStyle name="40% - Accent3 3" xfId="168"/>
    <cellStyle name="40% - Accent3 3 2" xfId="410"/>
    <cellStyle name="40% - Accent3 3 3" xfId="285"/>
    <cellStyle name="40% - Accent4" xfId="33" builtinId="43" customBuiltin="1"/>
    <cellStyle name="40% - Accent4 2" xfId="79"/>
    <cellStyle name="40% - Accent4 2 2" xfId="171"/>
    <cellStyle name="40% - Accent4 2 2 2" xfId="413"/>
    <cellStyle name="40% - Accent4 2 2 3" xfId="335"/>
    <cellStyle name="40% - Accent4 3" xfId="170"/>
    <cellStyle name="40% - Accent4 3 2" xfId="412"/>
    <cellStyle name="40% - Accent4 3 3" xfId="289"/>
    <cellStyle name="40% - Accent5" xfId="37" builtinId="47" customBuiltin="1"/>
    <cellStyle name="40% - Accent5 2" xfId="83"/>
    <cellStyle name="40% - Accent5 2 2" xfId="173"/>
    <cellStyle name="40% - Accent5 2 2 2" xfId="415"/>
    <cellStyle name="40% - Accent5 2 2 3" xfId="339"/>
    <cellStyle name="40% - Accent5 3" xfId="172"/>
    <cellStyle name="40% - Accent5 3 2" xfId="414"/>
    <cellStyle name="40% - Accent5 3 3" xfId="293"/>
    <cellStyle name="40% - Accent6" xfId="41" builtinId="51" customBuiltin="1"/>
    <cellStyle name="40% - Accent6 2" xfId="87"/>
    <cellStyle name="40% - Accent6 2 2" xfId="175"/>
    <cellStyle name="40% - Accent6 2 2 2" xfId="417"/>
    <cellStyle name="40% - Accent6 2 2 3" xfId="343"/>
    <cellStyle name="40% - Accent6 3" xfId="174"/>
    <cellStyle name="40% - Accent6 3 2" xfId="416"/>
    <cellStyle name="40% - Accent6 3 3" xfId="297"/>
    <cellStyle name="60% - Accent1" xfId="22" builtinId="32" customBuiltin="1"/>
    <cellStyle name="60% - Accent1 2" xfId="68"/>
    <cellStyle name="60% - Accent1 2 2" xfId="177"/>
    <cellStyle name="60% - Accent1 2 2 2" xfId="419"/>
    <cellStyle name="60% - Accent1 2 2 3" xfId="324"/>
    <cellStyle name="60% - Accent1 3" xfId="176"/>
    <cellStyle name="60% - Accent1 3 2" xfId="418"/>
    <cellStyle name="60% - Accent1 3 3" xfId="278"/>
    <cellStyle name="60% - Accent2" xfId="26" builtinId="36" customBuiltin="1"/>
    <cellStyle name="60% - Accent2 2" xfId="72"/>
    <cellStyle name="60% - Accent2 2 2" xfId="179"/>
    <cellStyle name="60% - Accent2 2 2 2" xfId="421"/>
    <cellStyle name="60% - Accent2 2 2 3" xfId="328"/>
    <cellStyle name="60% - Accent2 3" xfId="178"/>
    <cellStyle name="60% - Accent2 3 2" xfId="420"/>
    <cellStyle name="60% - Accent2 3 3" xfId="282"/>
    <cellStyle name="60% - Accent3" xfId="30" builtinId="40" customBuiltin="1"/>
    <cellStyle name="60% - Accent3 2" xfId="76"/>
    <cellStyle name="60% - Accent3 2 2" xfId="181"/>
    <cellStyle name="60% - Accent3 2 2 2" xfId="423"/>
    <cellStyle name="60% - Accent3 2 2 3" xfId="332"/>
    <cellStyle name="60% - Accent3 3" xfId="180"/>
    <cellStyle name="60% - Accent3 3 2" xfId="422"/>
    <cellStyle name="60% - Accent3 3 3" xfId="286"/>
    <cellStyle name="60% - Accent4" xfId="34" builtinId="44" customBuiltin="1"/>
    <cellStyle name="60% - Accent4 2" xfId="80"/>
    <cellStyle name="60% - Accent4 2 2" xfId="183"/>
    <cellStyle name="60% - Accent4 2 2 2" xfId="425"/>
    <cellStyle name="60% - Accent4 2 2 3" xfId="336"/>
    <cellStyle name="60% - Accent4 3" xfId="182"/>
    <cellStyle name="60% - Accent4 3 2" xfId="424"/>
    <cellStyle name="60% - Accent4 3 3" xfId="290"/>
    <cellStyle name="60% - Accent5" xfId="38" builtinId="48" customBuiltin="1"/>
    <cellStyle name="60% - Accent5 2" xfId="84"/>
    <cellStyle name="60% - Accent5 2 2" xfId="185"/>
    <cellStyle name="60% - Accent5 2 2 2" xfId="427"/>
    <cellStyle name="60% - Accent5 2 2 3" xfId="340"/>
    <cellStyle name="60% - Accent5 3" xfId="184"/>
    <cellStyle name="60% - Accent5 3 2" xfId="426"/>
    <cellStyle name="60% - Accent5 3 3" xfId="294"/>
    <cellStyle name="60% - Accent6" xfId="42" builtinId="52" customBuiltin="1"/>
    <cellStyle name="60% - Accent6 2" xfId="88"/>
    <cellStyle name="60% - Accent6 2 2" xfId="187"/>
    <cellStyle name="60% - Accent6 2 2 2" xfId="429"/>
    <cellStyle name="60% - Accent6 2 2 3" xfId="344"/>
    <cellStyle name="60% - Accent6 3" xfId="186"/>
    <cellStyle name="60% - Accent6 3 2" xfId="428"/>
    <cellStyle name="60% - Accent6 3 3" xfId="298"/>
    <cellStyle name="Accent1" xfId="19" builtinId="29" customBuiltin="1"/>
    <cellStyle name="Accent1 2" xfId="65"/>
    <cellStyle name="Accent1 2 2" xfId="189"/>
    <cellStyle name="Accent1 2 2 2" xfId="431"/>
    <cellStyle name="Accent1 2 2 3" xfId="321"/>
    <cellStyle name="Accent1 3" xfId="188"/>
    <cellStyle name="Accent1 3 2" xfId="430"/>
    <cellStyle name="Accent1 3 3" xfId="275"/>
    <cellStyle name="Accent2" xfId="23" builtinId="33" customBuiltin="1"/>
    <cellStyle name="Accent2 2" xfId="69"/>
    <cellStyle name="Accent2 2 2" xfId="191"/>
    <cellStyle name="Accent2 2 2 2" xfId="433"/>
    <cellStyle name="Accent2 2 2 3" xfId="325"/>
    <cellStyle name="Accent2 3" xfId="190"/>
    <cellStyle name="Accent2 3 2" xfId="432"/>
    <cellStyle name="Accent2 3 3" xfId="279"/>
    <cellStyle name="Accent3" xfId="27" builtinId="37" customBuiltin="1"/>
    <cellStyle name="Accent3 2" xfId="73"/>
    <cellStyle name="Accent3 2 2" xfId="193"/>
    <cellStyle name="Accent3 2 2 2" xfId="435"/>
    <cellStyle name="Accent3 2 2 3" xfId="329"/>
    <cellStyle name="Accent3 3" xfId="192"/>
    <cellStyle name="Accent3 3 2" xfId="434"/>
    <cellStyle name="Accent3 3 3" xfId="283"/>
    <cellStyle name="Accent4" xfId="31" builtinId="41" customBuiltin="1"/>
    <cellStyle name="Accent4 2" xfId="77"/>
    <cellStyle name="Accent4 2 2" xfId="195"/>
    <cellStyle name="Accent4 2 2 2" xfId="437"/>
    <cellStyle name="Accent4 2 2 3" xfId="333"/>
    <cellStyle name="Accent4 3" xfId="194"/>
    <cellStyle name="Accent4 3 2" xfId="436"/>
    <cellStyle name="Accent4 3 3" xfId="287"/>
    <cellStyle name="Accent5" xfId="35" builtinId="45" customBuiltin="1"/>
    <cellStyle name="Accent5 2" xfId="81"/>
    <cellStyle name="Accent5 2 2" xfId="197"/>
    <cellStyle name="Accent5 2 2 2" xfId="439"/>
    <cellStyle name="Accent5 2 2 3" xfId="337"/>
    <cellStyle name="Accent5 3" xfId="196"/>
    <cellStyle name="Accent5 3 2" xfId="438"/>
    <cellStyle name="Accent5 3 3" xfId="291"/>
    <cellStyle name="Accent6" xfId="39" builtinId="49" customBuiltin="1"/>
    <cellStyle name="Accent6 2" xfId="85"/>
    <cellStyle name="Accent6 2 2" xfId="199"/>
    <cellStyle name="Accent6 2 2 2" xfId="441"/>
    <cellStyle name="Accent6 2 2 3" xfId="341"/>
    <cellStyle name="Accent6 3" xfId="198"/>
    <cellStyle name="Accent6 3 2" xfId="440"/>
    <cellStyle name="Accent6 3 3" xfId="295"/>
    <cellStyle name="Bad" xfId="8" builtinId="27" customBuiltin="1"/>
    <cellStyle name="Bad 2" xfId="54"/>
    <cellStyle name="Bad 2 2" xfId="201"/>
    <cellStyle name="Bad 2 2 2" xfId="443"/>
    <cellStyle name="Bad 2 2 3" xfId="310"/>
    <cellStyle name="Bad 3" xfId="200"/>
    <cellStyle name="Bad 3 2" xfId="442"/>
    <cellStyle name="Bad 3 3" xfId="264"/>
    <cellStyle name="Calculation" xfId="12" builtinId="22" customBuiltin="1"/>
    <cellStyle name="Calculation 2" xfId="58"/>
    <cellStyle name="Calculation 2 2" xfId="203"/>
    <cellStyle name="Calculation 2 2 2" xfId="445"/>
    <cellStyle name="Calculation 2 2 3" xfId="314"/>
    <cellStyle name="Calculation 3" xfId="202"/>
    <cellStyle name="Calculation 3 2" xfId="444"/>
    <cellStyle name="Calculation 3 3" xfId="268"/>
    <cellStyle name="Check Cell" xfId="14" builtinId="23" customBuiltin="1"/>
    <cellStyle name="Check Cell 2" xfId="60"/>
    <cellStyle name="Check Cell 2 2" xfId="205"/>
    <cellStyle name="Check Cell 2 2 2" xfId="447"/>
    <cellStyle name="Check Cell 2 2 3" xfId="316"/>
    <cellStyle name="Check Cell 3" xfId="204"/>
    <cellStyle name="Check Cell 3 2" xfId="446"/>
    <cellStyle name="Check Cell 3 3" xfId="270"/>
    <cellStyle name="Comma" xfId="1" builtinId="3"/>
    <cellStyle name="Comma 2" xfId="47"/>
    <cellStyle name="Comma 2 2" xfId="207"/>
    <cellStyle name="Comma 2 2 2" xfId="449"/>
    <cellStyle name="Comma 2 2 3" xfId="303"/>
    <cellStyle name="Comma 2 3" xfId="498"/>
    <cellStyle name="Comma 3" xfId="208"/>
    <cellStyle name="Comma 3 2" xfId="450"/>
    <cellStyle name="Comma 4" xfId="209"/>
    <cellStyle name="Comma 4 2" xfId="451"/>
    <cellStyle name="Comma 5" xfId="210"/>
    <cellStyle name="Comma 5 2" xfId="452"/>
    <cellStyle name="Comma 6" xfId="206"/>
    <cellStyle name="Comma 6 2" xfId="448"/>
    <cellStyle name="Comma 6 3" xfId="257"/>
    <cellStyle name="Comma 7" xfId="255"/>
    <cellStyle name="Currency" xfId="89" builtinId="4"/>
    <cellStyle name="Currency 2" xfId="212"/>
    <cellStyle name="Currency 2 2" xfId="213"/>
    <cellStyle name="Currency 2 2 2" xfId="455"/>
    <cellStyle name="Currency 2 3" xfId="454"/>
    <cellStyle name="Currency 3" xfId="214"/>
    <cellStyle name="Currency 3 2" xfId="456"/>
    <cellStyle name="Currency 4" xfId="215"/>
    <cellStyle name="Currency 4 2" xfId="457"/>
    <cellStyle name="Currency 5" xfId="216"/>
    <cellStyle name="Currency 5 2" xfId="458"/>
    <cellStyle name="Currency 6" xfId="211"/>
    <cellStyle name="Currency 6 2" xfId="453"/>
    <cellStyle name="Currency 6 3" xfId="345"/>
    <cellStyle name="Currency 7" xfId="500"/>
    <cellStyle name="Explanatory Text" xfId="17" builtinId="53" customBuiltin="1"/>
    <cellStyle name="Explanatory Text 2" xfId="63"/>
    <cellStyle name="Explanatory Text 2 2" xfId="218"/>
    <cellStyle name="Explanatory Text 2 2 2" xfId="460"/>
    <cellStyle name="Explanatory Text 2 2 3" xfId="319"/>
    <cellStyle name="Explanatory Text 3" xfId="217"/>
    <cellStyle name="Explanatory Text 3 2" xfId="459"/>
    <cellStyle name="Explanatory Text 3 3" xfId="273"/>
    <cellStyle name="Good" xfId="7" builtinId="26" customBuiltin="1"/>
    <cellStyle name="Good 2" xfId="53"/>
    <cellStyle name="Good 2 2" xfId="220"/>
    <cellStyle name="Good 2 2 2" xfId="462"/>
    <cellStyle name="Good 2 2 3" xfId="309"/>
    <cellStyle name="Good 3" xfId="219"/>
    <cellStyle name="Good 3 2" xfId="461"/>
    <cellStyle name="Good 3 3" xfId="263"/>
    <cellStyle name="Heading 1" xfId="3" builtinId="16" customBuiltin="1"/>
    <cellStyle name="Heading 1 2" xfId="49"/>
    <cellStyle name="Heading 1 2 2" xfId="222"/>
    <cellStyle name="Heading 1 2 2 2" xfId="464"/>
    <cellStyle name="Heading 1 2 2 3" xfId="305"/>
    <cellStyle name="Heading 1 3" xfId="221"/>
    <cellStyle name="Heading 1 3 2" xfId="463"/>
    <cellStyle name="Heading 1 3 3" xfId="259"/>
    <cellStyle name="Heading 2" xfId="4" builtinId="17" customBuiltin="1"/>
    <cellStyle name="Heading 2 2" xfId="50"/>
    <cellStyle name="Heading 2 2 2" xfId="224"/>
    <cellStyle name="Heading 2 2 2 2" xfId="466"/>
    <cellStyle name="Heading 2 2 2 3" xfId="306"/>
    <cellStyle name="Heading 2 3" xfId="223"/>
    <cellStyle name="Heading 2 3 2" xfId="465"/>
    <cellStyle name="Heading 2 3 3" xfId="260"/>
    <cellStyle name="Heading 3" xfId="5" builtinId="18" customBuiltin="1"/>
    <cellStyle name="Heading 3 2" xfId="51"/>
    <cellStyle name="Heading 3 2 2" xfId="226"/>
    <cellStyle name="Heading 3 2 2 2" xfId="468"/>
    <cellStyle name="Heading 3 2 2 3" xfId="307"/>
    <cellStyle name="Heading 3 3" xfId="225"/>
    <cellStyle name="Heading 3 3 2" xfId="467"/>
    <cellStyle name="Heading 3 3 3" xfId="261"/>
    <cellStyle name="Heading 4" xfId="6" builtinId="19" customBuiltin="1"/>
    <cellStyle name="Heading 4 2" xfId="52"/>
    <cellStyle name="Heading 4 2 2" xfId="228"/>
    <cellStyle name="Heading 4 2 2 2" xfId="470"/>
    <cellStyle name="Heading 4 2 2 3" xfId="308"/>
    <cellStyle name="Heading 4 3" xfId="227"/>
    <cellStyle name="Heading 4 3 2" xfId="469"/>
    <cellStyle name="Heading 4 3 3" xfId="262"/>
    <cellStyle name="Input" xfId="10" builtinId="20" customBuiltin="1"/>
    <cellStyle name="Input 2" xfId="56"/>
    <cellStyle name="Input 2 2" xfId="230"/>
    <cellStyle name="Input 2 2 2" xfId="472"/>
    <cellStyle name="Input 2 2 3" xfId="312"/>
    <cellStyle name="Input 3" xfId="229"/>
    <cellStyle name="Input 3 2" xfId="471"/>
    <cellStyle name="Input 3 3" xfId="266"/>
    <cellStyle name="Linked Cell" xfId="13" builtinId="24" customBuiltin="1"/>
    <cellStyle name="Linked Cell 2" xfId="59"/>
    <cellStyle name="Linked Cell 2 2" xfId="232"/>
    <cellStyle name="Linked Cell 2 2 2" xfId="474"/>
    <cellStyle name="Linked Cell 2 2 3" xfId="315"/>
    <cellStyle name="Linked Cell 3" xfId="231"/>
    <cellStyle name="Linked Cell 3 2" xfId="473"/>
    <cellStyle name="Linked Cell 3 3" xfId="269"/>
    <cellStyle name="Neutral" xfId="9" builtinId="28" customBuiltin="1"/>
    <cellStyle name="Neutral 2" xfId="55"/>
    <cellStyle name="Neutral 2 2" xfId="234"/>
    <cellStyle name="Neutral 2 2 2" xfId="476"/>
    <cellStyle name="Neutral 2 2 3" xfId="311"/>
    <cellStyle name="Neutral 3" xfId="233"/>
    <cellStyle name="Neutral 3 2" xfId="475"/>
    <cellStyle name="Neutral 3 3" xfId="265"/>
    <cellStyle name="Normal" xfId="0" builtinId="0"/>
    <cellStyle name="Normal 2" xfId="43"/>
    <cellStyle name="Normal 2 2" xfId="46"/>
    <cellStyle name="Normal 2 2 2" xfId="236"/>
    <cellStyle name="Normal 2 2 2 2" xfId="478"/>
    <cellStyle name="Normal 2 2 2 3" xfId="302"/>
    <cellStyle name="Normal 2 3" xfId="44"/>
    <cellStyle name="Normal 2 3 2" xfId="92"/>
    <cellStyle name="Normal 2 3 3" xfId="91"/>
    <cellStyle name="Normal 2 4" xfId="90"/>
    <cellStyle name="Normal 2 4 2" xfId="346"/>
    <cellStyle name="Normal 2 5" xfId="235"/>
    <cellStyle name="Normal 2 5 2" xfId="477"/>
    <cellStyle name="Normal 2 5 3" xfId="300"/>
    <cellStyle name="Normal 2 6" xfId="497"/>
    <cellStyle name="Normal 3" xfId="45"/>
    <cellStyle name="Normal 3 2" xfId="93"/>
    <cellStyle name="Normal 3 3" xfId="237"/>
    <cellStyle name="Normal 3 3 2" xfId="479"/>
    <cellStyle name="Normal 3 3 3" xfId="301"/>
    <cellStyle name="Normal 4" xfId="238"/>
    <cellStyle name="Normal 4 2" xfId="480"/>
    <cellStyle name="Normal 5" xfId="239"/>
    <cellStyle name="Normal 5 2" xfId="481"/>
    <cellStyle name="Normal 6" xfId="94"/>
    <cellStyle name="Normal 6 2" xfId="347"/>
    <cellStyle name="Normal 6 3" xfId="256"/>
    <cellStyle name="Normal 7" xfId="496"/>
    <cellStyle name="Normal 8" xfId="499"/>
    <cellStyle name="Note" xfId="16" builtinId="10" customBuiltin="1"/>
    <cellStyle name="Note 2" xfId="62"/>
    <cellStyle name="Note 2 2" xfId="241"/>
    <cellStyle name="Note 2 2 2" xfId="483"/>
    <cellStyle name="Note 2 2 3" xfId="318"/>
    <cellStyle name="Note 3" xfId="240"/>
    <cellStyle name="Note 3 2" xfId="482"/>
    <cellStyle name="Note 3 3" xfId="272"/>
    <cellStyle name="Output" xfId="11" builtinId="21" customBuiltin="1"/>
    <cellStyle name="Output 2" xfId="57"/>
    <cellStyle name="Output 2 2" xfId="243"/>
    <cellStyle name="Output 2 2 2" xfId="485"/>
    <cellStyle name="Output 2 2 3" xfId="313"/>
    <cellStyle name="Output 3" xfId="242"/>
    <cellStyle name="Output 3 2" xfId="484"/>
    <cellStyle name="Output 3 3" xfId="267"/>
    <cellStyle name="Percent 2" xfId="48"/>
    <cellStyle name="Percent 2 2" xfId="245"/>
    <cellStyle name="Percent 2 2 2" xfId="487"/>
    <cellStyle name="Percent 2 2 3" xfId="304"/>
    <cellStyle name="Percent 3" xfId="246"/>
    <cellStyle name="Percent 3 2" xfId="488"/>
    <cellStyle name="Percent 4" xfId="247"/>
    <cellStyle name="Percent 4 2" xfId="489"/>
    <cellStyle name="Percent 5" xfId="248"/>
    <cellStyle name="Percent 5 2" xfId="490"/>
    <cellStyle name="Percent 6" xfId="244"/>
    <cellStyle name="Percent 6 2" xfId="486"/>
    <cellStyle name="Percent 6 3" xfId="299"/>
    <cellStyle name="Title" xfId="2" builtinId="15" customBuiltin="1"/>
    <cellStyle name="Title 2" xfId="250"/>
    <cellStyle name="Title 3" xfId="249"/>
    <cellStyle name="Title 3 2" xfId="491"/>
    <cellStyle name="Title 3 3" xfId="258"/>
    <cellStyle name="Total" xfId="18" builtinId="25" customBuiltin="1"/>
    <cellStyle name="Total 2" xfId="64"/>
    <cellStyle name="Total 2 2" xfId="252"/>
    <cellStyle name="Total 2 2 2" xfId="493"/>
    <cellStyle name="Total 2 2 3" xfId="320"/>
    <cellStyle name="Total 3" xfId="251"/>
    <cellStyle name="Total 3 2" xfId="492"/>
    <cellStyle name="Total 3 3" xfId="274"/>
    <cellStyle name="Warning Text" xfId="15" builtinId="11" customBuiltin="1"/>
    <cellStyle name="Warning Text 2" xfId="61"/>
    <cellStyle name="Warning Text 2 2" xfId="254"/>
    <cellStyle name="Warning Text 2 2 2" xfId="495"/>
    <cellStyle name="Warning Text 2 2 3" xfId="317"/>
    <cellStyle name="Warning Text 3" xfId="253"/>
    <cellStyle name="Warning Text 3 2" xfId="494"/>
    <cellStyle name="Warning Text 3 3" xfId="2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3"/>
  <sheetViews>
    <sheetView tabSelected="1" zoomScale="75" zoomScaleNormal="75" workbookViewId="0">
      <pane ySplit="4" topLeftCell="A5" activePane="bottomLeft" state="frozen"/>
      <selection pane="bottomLeft" sqref="A1:B2"/>
    </sheetView>
  </sheetViews>
  <sheetFormatPr defaultRowHeight="12.75" x14ac:dyDescent="0.2"/>
  <cols>
    <col min="1" max="1" width="11" style="9" bestFit="1" customWidth="1"/>
    <col min="2" max="2" width="83.5703125" style="24" customWidth="1"/>
    <col min="3" max="3" width="27.28515625" style="16" bestFit="1" customWidth="1"/>
    <col min="4" max="12" width="20.28515625" style="16" customWidth="1"/>
    <col min="13" max="16384" width="9.140625" style="2"/>
  </cols>
  <sheetData>
    <row r="1" spans="1:13" x14ac:dyDescent="0.2">
      <c r="A1" s="41" t="s">
        <v>150</v>
      </c>
      <c r="B1" s="41"/>
    </row>
    <row r="2" spans="1:13" x14ac:dyDescent="0.2">
      <c r="A2" s="41"/>
      <c r="B2" s="41"/>
    </row>
    <row r="4" spans="1:13" s="4" customFormat="1" x14ac:dyDescent="0.2">
      <c r="A4" s="21" t="s">
        <v>29</v>
      </c>
      <c r="B4" s="22" t="s">
        <v>30</v>
      </c>
      <c r="C4" s="23" t="s">
        <v>31</v>
      </c>
      <c r="D4" s="23" t="s">
        <v>85</v>
      </c>
      <c r="E4" s="23" t="s">
        <v>86</v>
      </c>
      <c r="F4" s="23" t="s">
        <v>87</v>
      </c>
      <c r="G4" s="23" t="s">
        <v>88</v>
      </c>
      <c r="H4" s="23" t="s">
        <v>89</v>
      </c>
      <c r="I4" s="23" t="s">
        <v>90</v>
      </c>
      <c r="J4" s="23" t="s">
        <v>91</v>
      </c>
      <c r="K4" s="23" t="s">
        <v>92</v>
      </c>
      <c r="L4" s="23" t="s">
        <v>93</v>
      </c>
    </row>
    <row r="5" spans="1:13" s="4" customFormat="1" x14ac:dyDescent="0.2">
      <c r="A5" s="21"/>
      <c r="B5" s="22"/>
      <c r="C5" s="23"/>
      <c r="D5" s="16"/>
      <c r="E5" s="16"/>
      <c r="F5" s="16"/>
      <c r="G5" s="16"/>
      <c r="H5" s="16"/>
      <c r="I5" s="16"/>
      <c r="J5" s="16"/>
      <c r="K5" s="16"/>
      <c r="L5" s="16"/>
    </row>
    <row r="6" spans="1:13" s="4" customFormat="1" x14ac:dyDescent="0.2">
      <c r="A6" s="21" t="s">
        <v>109</v>
      </c>
      <c r="B6" s="22" t="s">
        <v>110</v>
      </c>
      <c r="C6" s="23">
        <v>20000</v>
      </c>
      <c r="D6" s="16">
        <f>SUM(D7)</f>
        <v>0</v>
      </c>
      <c r="E6" s="16">
        <f t="shared" ref="E6:L6" si="0">SUM(E7)</f>
        <v>10000</v>
      </c>
      <c r="F6" s="16">
        <f t="shared" si="0"/>
        <v>10000</v>
      </c>
      <c r="G6" s="16">
        <f>SUM(G7)</f>
        <v>0</v>
      </c>
      <c r="H6" s="16">
        <f>SUM(H7)</f>
        <v>0</v>
      </c>
      <c r="I6" s="16">
        <f>SUM(I7)</f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</row>
    <row r="7" spans="1:13" s="4" customFormat="1" x14ac:dyDescent="0.2">
      <c r="A7" s="21"/>
      <c r="B7" s="24" t="s">
        <v>113</v>
      </c>
      <c r="C7" s="16">
        <v>20000</v>
      </c>
      <c r="D7" s="16"/>
      <c r="E7" s="16">
        <v>10000</v>
      </c>
      <c r="F7" s="16">
        <v>10000</v>
      </c>
      <c r="G7" s="16"/>
      <c r="H7" s="16"/>
      <c r="I7" s="16"/>
      <c r="J7" s="16"/>
      <c r="K7" s="16"/>
      <c r="L7" s="16"/>
    </row>
    <row r="8" spans="1:13" s="4" customFormat="1" x14ac:dyDescent="0.2">
      <c r="A8" s="21"/>
      <c r="B8" s="22"/>
      <c r="C8" s="23"/>
      <c r="D8" s="16"/>
      <c r="E8" s="16"/>
      <c r="F8" s="16"/>
      <c r="G8" s="16"/>
      <c r="H8" s="16"/>
      <c r="I8" s="16"/>
      <c r="J8" s="16"/>
      <c r="K8" s="16"/>
      <c r="L8" s="16"/>
    </row>
    <row r="9" spans="1:13" s="4" customFormat="1" x14ac:dyDescent="0.2">
      <c r="A9" s="21"/>
      <c r="B9" s="22"/>
      <c r="C9" s="23"/>
      <c r="D9" s="16"/>
      <c r="E9" s="16"/>
      <c r="F9" s="16"/>
      <c r="G9" s="16"/>
      <c r="H9" s="16"/>
      <c r="I9" s="16"/>
      <c r="J9" s="16"/>
      <c r="K9" s="16"/>
      <c r="L9" s="16"/>
    </row>
    <row r="10" spans="1:13" s="4" customFormat="1" x14ac:dyDescent="0.2">
      <c r="A10" s="21" t="s">
        <v>0</v>
      </c>
      <c r="B10" s="22" t="s">
        <v>1</v>
      </c>
      <c r="C10" s="23">
        <v>5000</v>
      </c>
      <c r="D10" s="16">
        <f>SUM(D11:D16)</f>
        <v>500</v>
      </c>
      <c r="E10" s="16">
        <f t="shared" ref="E10:L10" si="1">SUM(E11:E16)</f>
        <v>0</v>
      </c>
      <c r="F10" s="16">
        <f t="shared" si="1"/>
        <v>3500</v>
      </c>
      <c r="G10" s="16">
        <f t="shared" si="1"/>
        <v>0</v>
      </c>
      <c r="H10" s="16">
        <f t="shared" si="1"/>
        <v>0</v>
      </c>
      <c r="I10" s="16">
        <f t="shared" si="1"/>
        <v>1000</v>
      </c>
      <c r="J10" s="16">
        <f t="shared" si="1"/>
        <v>0</v>
      </c>
      <c r="K10" s="16">
        <f t="shared" si="1"/>
        <v>0</v>
      </c>
      <c r="L10" s="16">
        <f t="shared" si="1"/>
        <v>0</v>
      </c>
    </row>
    <row r="11" spans="1:13" x14ac:dyDescent="0.2">
      <c r="A11" s="32"/>
      <c r="B11" s="33" t="s">
        <v>35</v>
      </c>
      <c r="C11" s="16">
        <v>500</v>
      </c>
      <c r="D11" s="2"/>
      <c r="F11" s="16">
        <v>500</v>
      </c>
      <c r="M11" s="25"/>
    </row>
    <row r="12" spans="1:13" x14ac:dyDescent="0.2">
      <c r="A12" s="32"/>
      <c r="B12" s="33" t="s">
        <v>36</v>
      </c>
      <c r="C12" s="16">
        <v>1000</v>
      </c>
      <c r="D12" s="2"/>
      <c r="F12" s="16">
        <v>1000</v>
      </c>
      <c r="M12" s="25"/>
    </row>
    <row r="13" spans="1:13" x14ac:dyDescent="0.2">
      <c r="A13" s="32"/>
      <c r="B13" s="33" t="s">
        <v>37</v>
      </c>
      <c r="C13" s="16">
        <v>1000</v>
      </c>
      <c r="D13" s="2"/>
      <c r="F13" s="16">
        <v>1000</v>
      </c>
      <c r="M13" s="25"/>
    </row>
    <row r="14" spans="1:13" x14ac:dyDescent="0.2">
      <c r="A14" s="32"/>
      <c r="B14" s="33" t="s">
        <v>38</v>
      </c>
      <c r="C14" s="16">
        <v>1000</v>
      </c>
      <c r="D14" s="2"/>
      <c r="I14" s="16">
        <v>1000</v>
      </c>
      <c r="J14" s="2"/>
      <c r="M14" s="25"/>
    </row>
    <row r="15" spans="1:13" x14ac:dyDescent="0.2">
      <c r="A15" s="32"/>
      <c r="B15" s="33" t="s">
        <v>39</v>
      </c>
      <c r="C15" s="16">
        <v>1000</v>
      </c>
      <c r="D15" s="2"/>
      <c r="F15" s="16">
        <v>1000</v>
      </c>
      <c r="M15" s="25"/>
    </row>
    <row r="16" spans="1:13" x14ac:dyDescent="0.2">
      <c r="A16" s="32"/>
      <c r="B16" s="33" t="s">
        <v>40</v>
      </c>
      <c r="C16" s="16">
        <v>500</v>
      </c>
      <c r="D16" s="16">
        <v>500</v>
      </c>
      <c r="M16" s="25"/>
    </row>
    <row r="19" spans="1:12" s="4" customFormat="1" x14ac:dyDescent="0.2">
      <c r="A19" s="21" t="s">
        <v>103</v>
      </c>
      <c r="B19" s="22" t="s">
        <v>104</v>
      </c>
      <c r="C19" s="23">
        <v>100</v>
      </c>
      <c r="D19" s="16">
        <f>SUM(D20:D21)</f>
        <v>0</v>
      </c>
      <c r="E19" s="16">
        <f t="shared" ref="E19:L19" si="2">SUM(E20:E21)</f>
        <v>0</v>
      </c>
      <c r="F19" s="16">
        <f t="shared" si="2"/>
        <v>100</v>
      </c>
      <c r="G19" s="16">
        <f t="shared" si="2"/>
        <v>0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0</v>
      </c>
      <c r="L19" s="16">
        <f t="shared" si="2"/>
        <v>0</v>
      </c>
    </row>
    <row r="20" spans="1:12" x14ac:dyDescent="0.2">
      <c r="A20" s="32"/>
      <c r="B20" s="33" t="s">
        <v>114</v>
      </c>
      <c r="C20" s="16">
        <v>100</v>
      </c>
      <c r="F20" s="16">
        <v>100</v>
      </c>
    </row>
    <row r="21" spans="1:12" x14ac:dyDescent="0.2">
      <c r="A21" s="32"/>
      <c r="B21" s="33"/>
      <c r="E21" s="2"/>
    </row>
    <row r="24" spans="1:12" s="4" customFormat="1" x14ac:dyDescent="0.2">
      <c r="A24" s="21" t="s">
        <v>2</v>
      </c>
      <c r="B24" s="22" t="s">
        <v>3</v>
      </c>
      <c r="C24" s="23">
        <v>100</v>
      </c>
      <c r="D24" s="16">
        <f>SUM(D25)</f>
        <v>0</v>
      </c>
      <c r="E24" s="16">
        <f t="shared" ref="E24:L24" si="3">SUM(E25)</f>
        <v>0</v>
      </c>
      <c r="F24" s="16">
        <f t="shared" si="3"/>
        <v>100</v>
      </c>
      <c r="G24" s="16">
        <f t="shared" si="3"/>
        <v>0</v>
      </c>
      <c r="H24" s="16">
        <f t="shared" si="3"/>
        <v>0</v>
      </c>
      <c r="I24" s="16">
        <f t="shared" si="3"/>
        <v>0</v>
      </c>
      <c r="J24" s="16">
        <f t="shared" si="3"/>
        <v>0</v>
      </c>
      <c r="K24" s="16">
        <f t="shared" si="3"/>
        <v>0</v>
      </c>
      <c r="L24" s="16">
        <f t="shared" si="3"/>
        <v>0</v>
      </c>
    </row>
    <row r="25" spans="1:12" x14ac:dyDescent="0.2">
      <c r="A25" s="32"/>
      <c r="B25" s="33" t="s">
        <v>41</v>
      </c>
      <c r="C25" s="16">
        <v>100</v>
      </c>
      <c r="F25" s="16">
        <v>100</v>
      </c>
    </row>
    <row r="26" spans="1:12" x14ac:dyDescent="0.2">
      <c r="A26" s="32"/>
    </row>
    <row r="28" spans="1:12" s="4" customFormat="1" x14ac:dyDescent="0.2">
      <c r="A28" s="21" t="s">
        <v>4</v>
      </c>
      <c r="B28" s="22" t="s">
        <v>5</v>
      </c>
      <c r="C28" s="23">
        <v>16000</v>
      </c>
      <c r="D28" s="16">
        <f t="shared" ref="D28:L28" si="4">SUM(D29:D34)</f>
        <v>16000</v>
      </c>
      <c r="E28" s="16">
        <f t="shared" si="4"/>
        <v>0</v>
      </c>
      <c r="F28" s="16">
        <f t="shared" si="4"/>
        <v>0</v>
      </c>
      <c r="G28" s="16">
        <f t="shared" si="4"/>
        <v>0</v>
      </c>
      <c r="H28" s="16">
        <f t="shared" si="4"/>
        <v>0</v>
      </c>
      <c r="I28" s="16">
        <f t="shared" si="4"/>
        <v>0</v>
      </c>
      <c r="J28" s="16">
        <f t="shared" si="4"/>
        <v>0</v>
      </c>
      <c r="K28" s="16">
        <f t="shared" si="4"/>
        <v>0</v>
      </c>
      <c r="L28" s="16">
        <f t="shared" si="4"/>
        <v>0</v>
      </c>
    </row>
    <row r="29" spans="1:12" x14ac:dyDescent="0.2">
      <c r="A29" s="32"/>
      <c r="B29" s="33" t="s">
        <v>45</v>
      </c>
      <c r="C29" s="16">
        <v>3000</v>
      </c>
      <c r="D29" s="16">
        <v>3000</v>
      </c>
    </row>
    <row r="30" spans="1:12" x14ac:dyDescent="0.2">
      <c r="A30" s="32"/>
      <c r="B30" s="33" t="s">
        <v>46</v>
      </c>
      <c r="C30" s="16">
        <v>3000</v>
      </c>
      <c r="D30" s="16">
        <v>3000</v>
      </c>
    </row>
    <row r="31" spans="1:12" x14ac:dyDescent="0.2">
      <c r="A31" s="32"/>
      <c r="B31" s="33" t="s">
        <v>47</v>
      </c>
      <c r="C31" s="16">
        <v>1000</v>
      </c>
      <c r="D31" s="16">
        <v>1000</v>
      </c>
    </row>
    <row r="32" spans="1:12" x14ac:dyDescent="0.2">
      <c r="A32" s="32"/>
      <c r="B32" s="33" t="s">
        <v>115</v>
      </c>
      <c r="C32" s="16">
        <v>7000</v>
      </c>
      <c r="D32" s="16">
        <v>7000</v>
      </c>
    </row>
    <row r="33" spans="1:12" x14ac:dyDescent="0.2">
      <c r="A33" s="32"/>
      <c r="B33" s="33" t="s">
        <v>116</v>
      </c>
      <c r="C33" s="16">
        <v>2000</v>
      </c>
      <c r="D33" s="16">
        <v>2000</v>
      </c>
    </row>
    <row r="34" spans="1:12" x14ac:dyDescent="0.2">
      <c r="A34" s="32"/>
      <c r="B34" s="33"/>
    </row>
    <row r="35" spans="1:12" x14ac:dyDescent="0.2">
      <c r="A35" s="32"/>
      <c r="B35" s="33"/>
    </row>
    <row r="37" spans="1:12" s="4" customFormat="1" x14ac:dyDescent="0.2">
      <c r="A37" s="21" t="s">
        <v>6</v>
      </c>
      <c r="B37" s="22" t="s">
        <v>7</v>
      </c>
      <c r="C37" s="23">
        <v>8000</v>
      </c>
      <c r="D37" s="16">
        <f t="shared" ref="D37:L37" si="5">SUM(D38:D44)</f>
        <v>2000</v>
      </c>
      <c r="E37" s="16">
        <f t="shared" si="5"/>
        <v>4000</v>
      </c>
      <c r="F37" s="16">
        <f t="shared" si="5"/>
        <v>2000</v>
      </c>
      <c r="G37" s="16">
        <f t="shared" si="5"/>
        <v>0</v>
      </c>
      <c r="H37" s="16">
        <f t="shared" si="5"/>
        <v>0</v>
      </c>
      <c r="I37" s="16">
        <f t="shared" si="5"/>
        <v>0</v>
      </c>
      <c r="J37" s="16">
        <f t="shared" si="5"/>
        <v>0</v>
      </c>
      <c r="K37" s="16">
        <f t="shared" si="5"/>
        <v>0</v>
      </c>
      <c r="L37" s="16">
        <f t="shared" si="5"/>
        <v>0</v>
      </c>
    </row>
    <row r="38" spans="1:12" x14ac:dyDescent="0.2">
      <c r="A38" s="32"/>
      <c r="B38" s="33" t="s">
        <v>49</v>
      </c>
      <c r="C38" s="16">
        <v>1000</v>
      </c>
      <c r="D38" s="16">
        <v>1000</v>
      </c>
    </row>
    <row r="39" spans="1:12" x14ac:dyDescent="0.2">
      <c r="A39" s="32"/>
      <c r="B39" s="33" t="s">
        <v>50</v>
      </c>
      <c r="C39" s="16">
        <v>1000</v>
      </c>
      <c r="D39" s="16">
        <v>1000</v>
      </c>
    </row>
    <row r="40" spans="1:12" x14ac:dyDescent="0.2">
      <c r="A40" s="32"/>
      <c r="B40" s="33" t="s">
        <v>36</v>
      </c>
      <c r="C40" s="16">
        <v>1000</v>
      </c>
      <c r="D40" s="2"/>
      <c r="F40" s="16">
        <v>1000</v>
      </c>
    </row>
    <row r="41" spans="1:12" x14ac:dyDescent="0.2">
      <c r="A41" s="32"/>
      <c r="B41" s="33" t="s">
        <v>37</v>
      </c>
      <c r="C41" s="16">
        <v>500</v>
      </c>
      <c r="D41" s="2"/>
      <c r="F41" s="16">
        <v>500</v>
      </c>
    </row>
    <row r="42" spans="1:12" x14ac:dyDescent="0.2">
      <c r="A42" s="32"/>
      <c r="B42" s="33" t="s">
        <v>39</v>
      </c>
      <c r="C42" s="16">
        <v>500</v>
      </c>
      <c r="D42" s="2"/>
      <c r="F42" s="16">
        <v>500</v>
      </c>
    </row>
    <row r="43" spans="1:12" x14ac:dyDescent="0.2">
      <c r="A43" s="32"/>
      <c r="B43" s="33" t="s">
        <v>48</v>
      </c>
      <c r="C43" s="16">
        <v>2000</v>
      </c>
      <c r="E43" s="16">
        <v>2000</v>
      </c>
    </row>
    <row r="44" spans="1:12" x14ac:dyDescent="0.2">
      <c r="A44" s="32"/>
      <c r="B44" s="33" t="s">
        <v>51</v>
      </c>
      <c r="C44" s="16">
        <v>2000</v>
      </c>
      <c r="E44" s="16">
        <v>2000</v>
      </c>
    </row>
    <row r="47" spans="1:12" s="4" customFormat="1" x14ac:dyDescent="0.2">
      <c r="A47" s="21" t="s">
        <v>32</v>
      </c>
      <c r="B47" s="22" t="s">
        <v>12</v>
      </c>
      <c r="C47" s="23">
        <v>36823</v>
      </c>
      <c r="D47" s="16">
        <f t="shared" ref="D47:L47" si="6">SUM(D48)</f>
        <v>36823</v>
      </c>
      <c r="E47" s="16">
        <f t="shared" si="6"/>
        <v>0</v>
      </c>
      <c r="F47" s="16">
        <f t="shared" si="6"/>
        <v>0</v>
      </c>
      <c r="G47" s="16">
        <f t="shared" si="6"/>
        <v>0</v>
      </c>
      <c r="H47" s="16">
        <f t="shared" si="6"/>
        <v>0</v>
      </c>
      <c r="I47" s="16">
        <f t="shared" si="6"/>
        <v>0</v>
      </c>
      <c r="J47" s="16">
        <f t="shared" si="6"/>
        <v>0</v>
      </c>
      <c r="K47" s="16">
        <f t="shared" si="6"/>
        <v>0</v>
      </c>
      <c r="L47" s="16">
        <f t="shared" si="6"/>
        <v>0</v>
      </c>
    </row>
    <row r="48" spans="1:12" x14ac:dyDescent="0.2">
      <c r="A48" s="32"/>
      <c r="B48" s="33" t="s">
        <v>33</v>
      </c>
      <c r="C48" s="16">
        <v>36823</v>
      </c>
      <c r="D48" s="16">
        <v>36823</v>
      </c>
    </row>
    <row r="51" spans="1:12" s="4" customFormat="1" x14ac:dyDescent="0.2">
      <c r="A51" s="21" t="s">
        <v>8</v>
      </c>
      <c r="B51" s="22" t="s">
        <v>9</v>
      </c>
      <c r="C51" s="23">
        <v>100</v>
      </c>
      <c r="D51" s="16">
        <f t="shared" ref="D51:L51" si="7">SUM(D52)</f>
        <v>100</v>
      </c>
      <c r="E51" s="16">
        <f t="shared" si="7"/>
        <v>0</v>
      </c>
      <c r="F51" s="16">
        <f t="shared" si="7"/>
        <v>0</v>
      </c>
      <c r="G51" s="16">
        <f t="shared" si="7"/>
        <v>0</v>
      </c>
      <c r="H51" s="16">
        <f t="shared" si="7"/>
        <v>0</v>
      </c>
      <c r="I51" s="16">
        <f t="shared" si="7"/>
        <v>0</v>
      </c>
      <c r="J51" s="16">
        <f t="shared" si="7"/>
        <v>0</v>
      </c>
      <c r="K51" s="16">
        <f t="shared" si="7"/>
        <v>0</v>
      </c>
      <c r="L51" s="16">
        <f t="shared" si="7"/>
        <v>0</v>
      </c>
    </row>
    <row r="52" spans="1:12" x14ac:dyDescent="0.2">
      <c r="A52" s="32"/>
      <c r="B52" s="33" t="s">
        <v>42</v>
      </c>
      <c r="C52" s="16">
        <v>100</v>
      </c>
      <c r="D52" s="16">
        <v>100</v>
      </c>
    </row>
    <row r="55" spans="1:12" s="4" customFormat="1" x14ac:dyDescent="0.2">
      <c r="A55" s="21" t="s">
        <v>10</v>
      </c>
      <c r="B55" s="22" t="s">
        <v>11</v>
      </c>
      <c r="C55" s="23">
        <v>400</v>
      </c>
      <c r="D55" s="16">
        <f t="shared" ref="D55:L55" si="8">SUM(D56)</f>
        <v>0</v>
      </c>
      <c r="E55" s="16">
        <f t="shared" si="8"/>
        <v>0</v>
      </c>
      <c r="F55" s="16">
        <f t="shared" si="8"/>
        <v>400</v>
      </c>
      <c r="G55" s="16">
        <f t="shared" si="8"/>
        <v>0</v>
      </c>
      <c r="H55" s="16">
        <f t="shared" si="8"/>
        <v>0</v>
      </c>
      <c r="I55" s="16">
        <f t="shared" si="8"/>
        <v>0</v>
      </c>
      <c r="J55" s="16">
        <f t="shared" si="8"/>
        <v>0</v>
      </c>
      <c r="K55" s="16">
        <f t="shared" si="8"/>
        <v>0</v>
      </c>
      <c r="L55" s="16">
        <f t="shared" si="8"/>
        <v>0</v>
      </c>
    </row>
    <row r="56" spans="1:12" x14ac:dyDescent="0.2">
      <c r="A56" s="32"/>
      <c r="B56" s="33" t="s">
        <v>94</v>
      </c>
      <c r="C56" s="16">
        <v>400</v>
      </c>
      <c r="F56" s="16">
        <v>400</v>
      </c>
    </row>
    <row r="59" spans="1:12" s="4" customFormat="1" x14ac:dyDescent="0.2">
      <c r="A59" s="21" t="s">
        <v>111</v>
      </c>
      <c r="B59" s="22" t="s">
        <v>34</v>
      </c>
      <c r="C59" s="23">
        <v>31000</v>
      </c>
      <c r="D59" s="16">
        <f>SUM(D60:D61)</f>
        <v>20000</v>
      </c>
      <c r="E59" s="16">
        <f t="shared" ref="E59:L59" si="9">SUM(E60:E61)</f>
        <v>0</v>
      </c>
      <c r="F59" s="16">
        <f t="shared" si="9"/>
        <v>0</v>
      </c>
      <c r="G59" s="16">
        <f t="shared" si="9"/>
        <v>0</v>
      </c>
      <c r="H59" s="16">
        <f>SUM(H60:H61)</f>
        <v>11000</v>
      </c>
      <c r="I59" s="16">
        <f t="shared" si="9"/>
        <v>0</v>
      </c>
      <c r="J59" s="16">
        <f t="shared" si="9"/>
        <v>0</v>
      </c>
      <c r="K59" s="16">
        <f t="shared" si="9"/>
        <v>0</v>
      </c>
      <c r="L59" s="16">
        <f t="shared" si="9"/>
        <v>0</v>
      </c>
    </row>
    <row r="60" spans="1:12" x14ac:dyDescent="0.2">
      <c r="A60" s="32"/>
      <c r="B60" s="33" t="s">
        <v>52</v>
      </c>
      <c r="C60" s="16">
        <v>20000</v>
      </c>
      <c r="D60" s="16">
        <v>20000</v>
      </c>
    </row>
    <row r="61" spans="1:12" x14ac:dyDescent="0.2">
      <c r="B61" s="24" t="s">
        <v>112</v>
      </c>
      <c r="C61" s="16">
        <v>11000</v>
      </c>
      <c r="E61" s="2"/>
      <c r="H61" s="16">
        <v>11000</v>
      </c>
    </row>
    <row r="64" spans="1:12" s="4" customFormat="1" x14ac:dyDescent="0.2">
      <c r="A64" s="21" t="s">
        <v>105</v>
      </c>
      <c r="B64" s="22" t="s">
        <v>106</v>
      </c>
      <c r="C64" s="23">
        <v>29700</v>
      </c>
      <c r="D64" s="16">
        <f t="shared" ref="D64:L64" si="10">SUM(D65:D68)</f>
        <v>0</v>
      </c>
      <c r="E64" s="16">
        <f t="shared" si="10"/>
        <v>29700</v>
      </c>
      <c r="F64" s="16">
        <f t="shared" si="10"/>
        <v>0</v>
      </c>
      <c r="G64" s="16">
        <f t="shared" si="10"/>
        <v>0</v>
      </c>
      <c r="H64" s="16">
        <f t="shared" si="10"/>
        <v>0</v>
      </c>
      <c r="I64" s="16">
        <f t="shared" si="10"/>
        <v>0</v>
      </c>
      <c r="J64" s="16">
        <f t="shared" si="10"/>
        <v>0</v>
      </c>
      <c r="K64" s="16">
        <f t="shared" si="10"/>
        <v>0</v>
      </c>
      <c r="L64" s="16">
        <f t="shared" si="10"/>
        <v>0</v>
      </c>
    </row>
    <row r="65" spans="1:12" x14ac:dyDescent="0.2">
      <c r="A65" s="32"/>
      <c r="B65" s="33" t="s">
        <v>36</v>
      </c>
      <c r="C65" s="16">
        <v>10000</v>
      </c>
      <c r="E65" s="16">
        <v>10000</v>
      </c>
      <c r="F65" s="2"/>
    </row>
    <row r="66" spans="1:12" x14ac:dyDescent="0.2">
      <c r="A66" s="32"/>
      <c r="B66" s="33" t="s">
        <v>37</v>
      </c>
      <c r="C66" s="16">
        <v>6000</v>
      </c>
      <c r="E66" s="16">
        <v>6000</v>
      </c>
      <c r="F66" s="2"/>
    </row>
    <row r="67" spans="1:12" x14ac:dyDescent="0.2">
      <c r="A67" s="32"/>
      <c r="B67" s="33" t="s">
        <v>39</v>
      </c>
      <c r="C67" s="16">
        <v>6000</v>
      </c>
      <c r="E67" s="16">
        <v>6000</v>
      </c>
      <c r="F67" s="2"/>
    </row>
    <row r="68" spans="1:12" x14ac:dyDescent="0.2">
      <c r="A68" s="32"/>
      <c r="B68" s="33" t="s">
        <v>43</v>
      </c>
      <c r="C68" s="16">
        <v>7700</v>
      </c>
      <c r="E68" s="16">
        <v>7700</v>
      </c>
      <c r="F68" s="2"/>
    </row>
    <row r="71" spans="1:12" s="4" customFormat="1" x14ac:dyDescent="0.2">
      <c r="A71" s="21" t="s">
        <v>107</v>
      </c>
      <c r="B71" s="22" t="s">
        <v>108</v>
      </c>
      <c r="C71" s="23">
        <v>2000</v>
      </c>
      <c r="D71" s="16">
        <f t="shared" ref="D71:L71" si="11">SUM(D72)</f>
        <v>0</v>
      </c>
      <c r="E71" s="16">
        <f t="shared" si="11"/>
        <v>0</v>
      </c>
      <c r="F71" s="16">
        <f t="shared" si="11"/>
        <v>2000</v>
      </c>
      <c r="G71" s="16">
        <f t="shared" si="11"/>
        <v>0</v>
      </c>
      <c r="H71" s="16">
        <f t="shared" si="11"/>
        <v>0</v>
      </c>
      <c r="I71" s="16">
        <f t="shared" si="11"/>
        <v>0</v>
      </c>
      <c r="J71" s="16">
        <f t="shared" si="11"/>
        <v>0</v>
      </c>
      <c r="K71" s="16">
        <f t="shared" si="11"/>
        <v>0</v>
      </c>
      <c r="L71" s="16">
        <f t="shared" si="11"/>
        <v>0</v>
      </c>
    </row>
    <row r="72" spans="1:12" x14ac:dyDescent="0.2">
      <c r="A72" s="32"/>
      <c r="B72" s="33" t="s">
        <v>44</v>
      </c>
      <c r="C72" s="16">
        <v>2000</v>
      </c>
      <c r="F72" s="16">
        <v>2000</v>
      </c>
    </row>
    <row r="75" spans="1:12" s="4" customFormat="1" x14ac:dyDescent="0.2">
      <c r="A75" s="21"/>
      <c r="B75" s="22" t="s">
        <v>13</v>
      </c>
      <c r="C75" s="23">
        <v>157500</v>
      </c>
      <c r="D75" s="16">
        <f>SUM(D76:D81)</f>
        <v>100000</v>
      </c>
      <c r="E75" s="16">
        <f t="shared" ref="E75:L75" si="12">SUM(E76:E81)</f>
        <v>7500</v>
      </c>
      <c r="F75" s="16">
        <f t="shared" si="12"/>
        <v>0</v>
      </c>
      <c r="G75" s="16">
        <f t="shared" si="12"/>
        <v>0</v>
      </c>
      <c r="H75" s="16">
        <f t="shared" si="12"/>
        <v>30000</v>
      </c>
      <c r="I75" s="16">
        <f t="shared" si="12"/>
        <v>20000</v>
      </c>
      <c r="J75" s="16">
        <f t="shared" si="12"/>
        <v>0</v>
      </c>
      <c r="K75" s="16">
        <f t="shared" si="12"/>
        <v>0</v>
      </c>
      <c r="L75" s="16">
        <f t="shared" si="12"/>
        <v>0</v>
      </c>
    </row>
    <row r="76" spans="1:12" x14ac:dyDescent="0.2">
      <c r="A76" s="34"/>
      <c r="B76" s="35" t="s">
        <v>120</v>
      </c>
      <c r="C76" s="14">
        <v>15000</v>
      </c>
      <c r="D76" s="14">
        <v>15000</v>
      </c>
      <c r="E76" s="14"/>
      <c r="F76" s="14"/>
      <c r="G76" s="14"/>
      <c r="H76" s="14"/>
      <c r="I76" s="14"/>
      <c r="J76" s="14"/>
      <c r="K76" s="14"/>
      <c r="L76" s="14"/>
    </row>
    <row r="77" spans="1:12" x14ac:dyDescent="0.2">
      <c r="A77" s="34"/>
      <c r="B77" s="35" t="s">
        <v>121</v>
      </c>
      <c r="C77" s="12">
        <v>40000</v>
      </c>
      <c r="D77" s="12">
        <v>30000</v>
      </c>
      <c r="E77" s="12"/>
      <c r="F77" s="12"/>
      <c r="G77" s="12"/>
      <c r="H77" s="12">
        <v>10000</v>
      </c>
      <c r="I77" s="12"/>
      <c r="J77" s="12"/>
      <c r="K77" s="12"/>
      <c r="L77" s="12"/>
    </row>
    <row r="78" spans="1:12" ht="14.25" customHeight="1" x14ac:dyDescent="0.2">
      <c r="A78" s="34"/>
      <c r="B78" s="35" t="s">
        <v>122</v>
      </c>
      <c r="C78" s="12">
        <v>55000</v>
      </c>
      <c r="D78" s="12">
        <v>55000</v>
      </c>
      <c r="F78" s="12"/>
      <c r="G78" s="12"/>
      <c r="H78" s="12"/>
      <c r="I78" s="12"/>
      <c r="J78" s="12"/>
      <c r="K78" s="12"/>
      <c r="L78" s="12"/>
    </row>
    <row r="79" spans="1:12" ht="14.25" customHeight="1" x14ac:dyDescent="0.2">
      <c r="A79" s="34"/>
      <c r="B79" s="35" t="s">
        <v>123</v>
      </c>
      <c r="C79" s="14">
        <v>40000</v>
      </c>
      <c r="E79" s="14"/>
      <c r="F79" s="14"/>
      <c r="G79" s="14"/>
      <c r="H79" s="12">
        <v>20000</v>
      </c>
      <c r="I79" s="12">
        <v>20000</v>
      </c>
      <c r="J79" s="14"/>
      <c r="K79" s="14"/>
      <c r="L79" s="14"/>
    </row>
    <row r="80" spans="1:12" ht="14.25" customHeight="1" x14ac:dyDescent="0.2">
      <c r="A80" s="34"/>
      <c r="B80" s="35" t="s">
        <v>124</v>
      </c>
      <c r="C80" s="14">
        <v>7500</v>
      </c>
      <c r="D80" s="14"/>
      <c r="E80" s="14"/>
      <c r="F80" s="14"/>
      <c r="G80" s="14"/>
      <c r="J80" s="14"/>
      <c r="K80" s="14"/>
      <c r="L80" s="14"/>
    </row>
    <row r="81" spans="1:12" x14ac:dyDescent="0.2">
      <c r="A81" s="34"/>
      <c r="B81" s="35"/>
      <c r="C81" s="14"/>
      <c r="D81" s="14"/>
      <c r="E81" s="16">
        <v>7500</v>
      </c>
      <c r="F81" s="14"/>
      <c r="I81" s="14"/>
      <c r="J81" s="14"/>
      <c r="K81" s="14"/>
      <c r="L81" s="14"/>
    </row>
    <row r="84" spans="1:12" s="4" customFormat="1" x14ac:dyDescent="0.2">
      <c r="A84" s="21"/>
      <c r="B84" s="22" t="s">
        <v>14</v>
      </c>
      <c r="C84" s="23">
        <v>50000</v>
      </c>
      <c r="D84" s="16">
        <f>SUM(D85:D88)</f>
        <v>45000</v>
      </c>
      <c r="E84" s="16">
        <f t="shared" ref="E84:L84" si="13">SUM(E85:E88)</f>
        <v>0</v>
      </c>
      <c r="F84" s="16">
        <f t="shared" si="13"/>
        <v>0</v>
      </c>
      <c r="G84" s="16">
        <f t="shared" si="13"/>
        <v>5000</v>
      </c>
      <c r="H84" s="16">
        <f t="shared" si="13"/>
        <v>0</v>
      </c>
      <c r="I84" s="16">
        <f t="shared" si="13"/>
        <v>0</v>
      </c>
      <c r="J84" s="16">
        <f t="shared" si="13"/>
        <v>0</v>
      </c>
      <c r="K84" s="16">
        <f t="shared" si="13"/>
        <v>0</v>
      </c>
      <c r="L84" s="16">
        <f t="shared" si="13"/>
        <v>0</v>
      </c>
    </row>
    <row r="85" spans="1:12" x14ac:dyDescent="0.2">
      <c r="B85" s="24" t="s">
        <v>117</v>
      </c>
      <c r="C85" s="16">
        <v>45000</v>
      </c>
      <c r="D85" s="16">
        <v>45000</v>
      </c>
    </row>
    <row r="86" spans="1:12" x14ac:dyDescent="0.2">
      <c r="B86" s="24" t="s">
        <v>125</v>
      </c>
      <c r="C86" s="16">
        <v>5000</v>
      </c>
      <c r="D86" s="2"/>
      <c r="E86" s="2"/>
      <c r="G86" s="16">
        <v>5000</v>
      </c>
    </row>
    <row r="87" spans="1:12" x14ac:dyDescent="0.2">
      <c r="D87" s="2"/>
      <c r="E87" s="2"/>
    </row>
    <row r="88" spans="1:12" x14ac:dyDescent="0.2">
      <c r="D88" s="2"/>
    </row>
    <row r="91" spans="1:12" s="4" customFormat="1" x14ac:dyDescent="0.2">
      <c r="A91" s="21"/>
      <c r="B91" s="22" t="s">
        <v>15</v>
      </c>
      <c r="C91" s="23">
        <v>25000</v>
      </c>
      <c r="D91" s="16">
        <f t="shared" ref="D91:L91" si="14">SUM(D92:D97)</f>
        <v>0</v>
      </c>
      <c r="E91" s="16">
        <f t="shared" si="14"/>
        <v>15000</v>
      </c>
      <c r="F91" s="16">
        <f t="shared" si="14"/>
        <v>0</v>
      </c>
      <c r="G91" s="16">
        <f t="shared" si="14"/>
        <v>10000</v>
      </c>
      <c r="H91" s="16">
        <f t="shared" si="14"/>
        <v>0</v>
      </c>
      <c r="I91" s="16">
        <f t="shared" si="14"/>
        <v>0</v>
      </c>
      <c r="J91" s="16">
        <f t="shared" si="14"/>
        <v>0</v>
      </c>
      <c r="K91" s="16">
        <f t="shared" si="14"/>
        <v>0</v>
      </c>
      <c r="L91" s="16">
        <f t="shared" si="14"/>
        <v>0</v>
      </c>
    </row>
    <row r="92" spans="1:12" x14ac:dyDescent="0.2">
      <c r="B92" s="24" t="s">
        <v>126</v>
      </c>
      <c r="C92" s="16">
        <v>25000</v>
      </c>
      <c r="D92" s="2"/>
      <c r="E92" s="16">
        <v>15000</v>
      </c>
      <c r="G92" s="16">
        <v>10000</v>
      </c>
    </row>
    <row r="94" spans="1:12" x14ac:dyDescent="0.2">
      <c r="D94" s="2"/>
    </row>
    <row r="100" spans="1:12" s="4" customFormat="1" x14ac:dyDescent="0.2">
      <c r="A100" s="21"/>
      <c r="B100" s="22" t="s">
        <v>16</v>
      </c>
      <c r="C100" s="23">
        <v>52000</v>
      </c>
      <c r="D100" s="16">
        <f>SUM(D101:D105)</f>
        <v>5000</v>
      </c>
      <c r="E100" s="16">
        <f t="shared" ref="E100:L100" si="15">SUM(E101:E105)</f>
        <v>35000</v>
      </c>
      <c r="F100" s="16">
        <f t="shared" si="15"/>
        <v>12000</v>
      </c>
      <c r="G100" s="16">
        <f t="shared" si="15"/>
        <v>0</v>
      </c>
      <c r="H100" s="16">
        <f t="shared" si="15"/>
        <v>0</v>
      </c>
      <c r="I100" s="16">
        <f t="shared" si="15"/>
        <v>0</v>
      </c>
      <c r="J100" s="16">
        <f t="shared" si="15"/>
        <v>0</v>
      </c>
      <c r="K100" s="16">
        <f t="shared" si="15"/>
        <v>0</v>
      </c>
      <c r="L100" s="16">
        <f t="shared" si="15"/>
        <v>0</v>
      </c>
    </row>
    <row r="101" spans="1:12" s="17" customFormat="1" x14ac:dyDescent="0.2">
      <c r="A101" s="34"/>
      <c r="B101" s="35" t="s">
        <v>127</v>
      </c>
      <c r="C101" s="14">
        <v>23000</v>
      </c>
      <c r="D101" s="14"/>
      <c r="E101" s="14">
        <v>23000</v>
      </c>
      <c r="F101" s="14"/>
      <c r="G101" s="14"/>
      <c r="H101" s="14"/>
      <c r="I101" s="14"/>
      <c r="J101" s="14"/>
      <c r="K101" s="14"/>
      <c r="L101" s="14"/>
    </row>
    <row r="102" spans="1:12" s="17" customFormat="1" x14ac:dyDescent="0.2">
      <c r="A102" s="34"/>
      <c r="B102" s="35" t="s">
        <v>128</v>
      </c>
      <c r="C102" s="12">
        <v>12000</v>
      </c>
      <c r="E102" s="12">
        <v>12000</v>
      </c>
      <c r="F102" s="12"/>
      <c r="G102" s="12"/>
      <c r="H102" s="12"/>
      <c r="I102" s="12"/>
      <c r="J102" s="12"/>
      <c r="K102" s="12"/>
      <c r="L102" s="12"/>
    </row>
    <row r="103" spans="1:12" s="17" customFormat="1" x14ac:dyDescent="0.2">
      <c r="A103" s="34"/>
      <c r="B103" s="36" t="s">
        <v>129</v>
      </c>
      <c r="C103" s="14">
        <v>5000</v>
      </c>
      <c r="D103" s="14">
        <v>5000</v>
      </c>
      <c r="E103" s="14"/>
      <c r="F103" s="14"/>
      <c r="G103" s="14"/>
      <c r="H103" s="14"/>
      <c r="I103" s="14"/>
      <c r="J103" s="14"/>
      <c r="K103" s="14"/>
      <c r="L103" s="14"/>
    </row>
    <row r="104" spans="1:12" s="17" customFormat="1" x14ac:dyDescent="0.2">
      <c r="A104" s="34"/>
      <c r="B104" s="35" t="s">
        <v>130</v>
      </c>
      <c r="C104" s="14">
        <v>12000</v>
      </c>
      <c r="D104" s="14"/>
      <c r="F104" s="14">
        <v>12000</v>
      </c>
      <c r="G104" s="14"/>
      <c r="H104" s="14"/>
      <c r="I104" s="14"/>
      <c r="J104" s="14"/>
      <c r="K104" s="14"/>
      <c r="L104" s="14"/>
    </row>
    <row r="105" spans="1:12" x14ac:dyDescent="0.2">
      <c r="A105" s="34"/>
      <c r="B105" s="35"/>
      <c r="C105" s="14"/>
      <c r="D105" s="2"/>
      <c r="E105" s="14"/>
      <c r="F105" s="14"/>
      <c r="G105" s="14"/>
      <c r="H105" s="14"/>
      <c r="I105" s="14"/>
      <c r="J105" s="14"/>
      <c r="K105" s="14"/>
      <c r="L105" s="14"/>
    </row>
    <row r="106" spans="1:12" x14ac:dyDescent="0.2">
      <c r="A106" s="34"/>
      <c r="B106" s="35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8" spans="1:12" s="4" customFormat="1" x14ac:dyDescent="0.2">
      <c r="A108" s="21"/>
      <c r="B108" s="22" t="s">
        <v>17</v>
      </c>
      <c r="C108" s="23">
        <v>1500</v>
      </c>
      <c r="D108" s="16">
        <f>SUM(D109:D112)</f>
        <v>1500</v>
      </c>
      <c r="E108" s="16">
        <f t="shared" ref="E108:L108" si="16">SUM(E109:E112)</f>
        <v>0</v>
      </c>
      <c r="F108" s="16">
        <f t="shared" si="16"/>
        <v>0</v>
      </c>
      <c r="G108" s="16">
        <f t="shared" si="16"/>
        <v>0</v>
      </c>
      <c r="H108" s="16">
        <f t="shared" si="16"/>
        <v>0</v>
      </c>
      <c r="I108" s="16">
        <f t="shared" si="16"/>
        <v>0</v>
      </c>
      <c r="J108" s="16">
        <f t="shared" si="16"/>
        <v>0</v>
      </c>
      <c r="K108" s="16">
        <f t="shared" si="16"/>
        <v>0</v>
      </c>
      <c r="L108" s="16">
        <f t="shared" si="16"/>
        <v>0</v>
      </c>
    </row>
    <row r="109" spans="1:12" x14ac:dyDescent="0.2">
      <c r="B109" s="24" t="s">
        <v>131</v>
      </c>
      <c r="C109" s="16">
        <v>1500</v>
      </c>
      <c r="D109" s="16">
        <v>1500</v>
      </c>
    </row>
    <row r="115" spans="1:12" s="4" customFormat="1" x14ac:dyDescent="0.2">
      <c r="A115" s="21"/>
      <c r="B115" s="22" t="s">
        <v>18</v>
      </c>
      <c r="C115" s="23">
        <v>75000</v>
      </c>
      <c r="D115" s="16">
        <f>SUM(D116:D120)</f>
        <v>0</v>
      </c>
      <c r="E115" s="16">
        <f t="shared" ref="E115:L115" si="17">SUM(E116:E120)</f>
        <v>15000</v>
      </c>
      <c r="F115" s="16">
        <f t="shared" si="17"/>
        <v>0</v>
      </c>
      <c r="G115" s="16">
        <f t="shared" si="17"/>
        <v>20000</v>
      </c>
      <c r="H115" s="16">
        <f t="shared" si="17"/>
        <v>0</v>
      </c>
      <c r="I115" s="16">
        <f t="shared" si="17"/>
        <v>0</v>
      </c>
      <c r="J115" s="16">
        <f t="shared" si="17"/>
        <v>40000</v>
      </c>
      <c r="K115" s="16">
        <f t="shared" si="17"/>
        <v>0</v>
      </c>
      <c r="L115" s="16">
        <f t="shared" si="17"/>
        <v>0</v>
      </c>
    </row>
    <row r="116" spans="1:12" x14ac:dyDescent="0.2">
      <c r="B116" s="24" t="s">
        <v>132</v>
      </c>
      <c r="C116" s="16">
        <v>75000</v>
      </c>
      <c r="E116" s="16">
        <v>15000</v>
      </c>
      <c r="G116" s="16">
        <v>20000</v>
      </c>
      <c r="J116" s="16">
        <v>40000</v>
      </c>
    </row>
    <row r="123" spans="1:12" s="4" customFormat="1" x14ac:dyDescent="0.2">
      <c r="A123" s="21"/>
      <c r="B123" s="22" t="s">
        <v>19</v>
      </c>
      <c r="C123" s="23">
        <v>30000</v>
      </c>
      <c r="D123" s="16">
        <f>SUM(D124:D130)</f>
        <v>0</v>
      </c>
      <c r="E123" s="16">
        <f t="shared" ref="E123:L123" si="18">SUM(E124:E130)</f>
        <v>15000</v>
      </c>
      <c r="F123" s="16">
        <f t="shared" si="18"/>
        <v>0</v>
      </c>
      <c r="G123" s="16">
        <f t="shared" si="18"/>
        <v>15000</v>
      </c>
      <c r="H123" s="16">
        <f t="shared" si="18"/>
        <v>0</v>
      </c>
      <c r="I123" s="16">
        <f t="shared" si="18"/>
        <v>0</v>
      </c>
      <c r="J123" s="16">
        <f t="shared" si="18"/>
        <v>0</v>
      </c>
      <c r="K123" s="16">
        <f t="shared" si="18"/>
        <v>0</v>
      </c>
      <c r="L123" s="16">
        <f t="shared" si="18"/>
        <v>0</v>
      </c>
    </row>
    <row r="124" spans="1:12" x14ac:dyDescent="0.2">
      <c r="B124" s="24" t="s">
        <v>133</v>
      </c>
      <c r="C124" s="16">
        <v>30000</v>
      </c>
      <c r="E124" s="16">
        <v>15000</v>
      </c>
      <c r="G124" s="16">
        <v>15000</v>
      </c>
    </row>
    <row r="128" spans="1:12" x14ac:dyDescent="0.2">
      <c r="B128" s="35"/>
      <c r="D128" s="2"/>
    </row>
    <row r="129" spans="1:12" x14ac:dyDescent="0.2">
      <c r="D129" s="2"/>
    </row>
    <row r="130" spans="1:12" x14ac:dyDescent="0.2">
      <c r="B130" s="35"/>
      <c r="D130" s="2"/>
    </row>
    <row r="133" spans="1:12" s="4" customFormat="1" x14ac:dyDescent="0.2">
      <c r="A133" s="21"/>
      <c r="B133" s="22" t="s">
        <v>20</v>
      </c>
      <c r="C133" s="23">
        <v>58906</v>
      </c>
      <c r="D133" s="16">
        <f>SUM(D134:D137)</f>
        <v>10000</v>
      </c>
      <c r="E133" s="16">
        <f t="shared" ref="E133:L133" si="19">SUM(E134:E137)</f>
        <v>16302</v>
      </c>
      <c r="F133" s="16">
        <f t="shared" si="19"/>
        <v>16302</v>
      </c>
      <c r="G133" s="16">
        <f t="shared" si="19"/>
        <v>16302</v>
      </c>
      <c r="H133" s="16">
        <f t="shared" si="19"/>
        <v>0</v>
      </c>
      <c r="I133" s="16">
        <f t="shared" si="19"/>
        <v>0</v>
      </c>
      <c r="J133" s="16">
        <f t="shared" si="19"/>
        <v>0</v>
      </c>
      <c r="K133" s="16">
        <f t="shared" si="19"/>
        <v>0</v>
      </c>
      <c r="L133" s="16">
        <f t="shared" si="19"/>
        <v>0</v>
      </c>
    </row>
    <row r="134" spans="1:12" x14ac:dyDescent="0.2">
      <c r="B134" s="37" t="s">
        <v>118</v>
      </c>
      <c r="C134" s="16">
        <v>10000</v>
      </c>
      <c r="D134" s="16">
        <v>10000</v>
      </c>
    </row>
    <row r="135" spans="1:12" x14ac:dyDescent="0.2">
      <c r="B135" s="24" t="s">
        <v>134</v>
      </c>
      <c r="C135" s="16">
        <v>24453</v>
      </c>
      <c r="E135" s="16">
        <v>8151</v>
      </c>
      <c r="F135" s="16">
        <v>8151</v>
      </c>
      <c r="G135" s="16">
        <v>8151</v>
      </c>
    </row>
    <row r="136" spans="1:12" x14ac:dyDescent="0.2">
      <c r="B136" s="24" t="s">
        <v>135</v>
      </c>
      <c r="C136" s="16">
        <v>24453</v>
      </c>
      <c r="E136" s="16">
        <v>8151</v>
      </c>
      <c r="F136" s="16">
        <v>8151</v>
      </c>
      <c r="G136" s="16">
        <v>8151</v>
      </c>
    </row>
    <row r="139" spans="1:12" s="4" customFormat="1" x14ac:dyDescent="0.2">
      <c r="A139" s="21"/>
      <c r="B139" s="22"/>
      <c r="C139" s="23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s="4" customFormat="1" x14ac:dyDescent="0.2">
      <c r="A140" s="21"/>
      <c r="B140" s="22" t="s">
        <v>21</v>
      </c>
      <c r="C140" s="23">
        <v>2000</v>
      </c>
      <c r="D140" s="16">
        <f>SUM(D141:D144)</f>
        <v>2000</v>
      </c>
      <c r="E140" s="16">
        <f t="shared" ref="E140:L140" si="20">SUM(E141:E144)</f>
        <v>0</v>
      </c>
      <c r="F140" s="16">
        <f t="shared" si="20"/>
        <v>0</v>
      </c>
      <c r="G140" s="16">
        <f t="shared" si="20"/>
        <v>0</v>
      </c>
      <c r="H140" s="16">
        <f t="shared" si="20"/>
        <v>0</v>
      </c>
      <c r="I140" s="16">
        <f t="shared" si="20"/>
        <v>0</v>
      </c>
      <c r="J140" s="16">
        <f t="shared" si="20"/>
        <v>0</v>
      </c>
      <c r="K140" s="16">
        <f t="shared" si="20"/>
        <v>0</v>
      </c>
      <c r="L140" s="16">
        <f t="shared" si="20"/>
        <v>0</v>
      </c>
    </row>
    <row r="141" spans="1:12" x14ac:dyDescent="0.2">
      <c r="B141" s="24" t="s">
        <v>136</v>
      </c>
      <c r="C141" s="16">
        <v>2000</v>
      </c>
      <c r="D141" s="16">
        <v>2000</v>
      </c>
    </row>
    <row r="147" spans="1:12" s="4" customFormat="1" x14ac:dyDescent="0.2">
      <c r="A147" s="21"/>
      <c r="B147" s="22" t="s">
        <v>22</v>
      </c>
      <c r="C147" s="23">
        <v>174400</v>
      </c>
      <c r="D147" s="16">
        <f>SUM(D148:D152)</f>
        <v>10000</v>
      </c>
      <c r="E147" s="16">
        <f t="shared" ref="E147:L147" si="21">SUM(E148:E152)</f>
        <v>0</v>
      </c>
      <c r="F147" s="16">
        <f t="shared" si="21"/>
        <v>109400</v>
      </c>
      <c r="G147" s="16">
        <f t="shared" si="21"/>
        <v>5000</v>
      </c>
      <c r="H147" s="16">
        <f t="shared" si="21"/>
        <v>5000</v>
      </c>
      <c r="I147" s="16">
        <f t="shared" si="21"/>
        <v>5000</v>
      </c>
      <c r="J147" s="16">
        <f t="shared" si="21"/>
        <v>40000</v>
      </c>
      <c r="K147" s="16">
        <f t="shared" si="21"/>
        <v>0</v>
      </c>
      <c r="L147" s="16">
        <f t="shared" si="21"/>
        <v>0</v>
      </c>
    </row>
    <row r="148" spans="1:12" x14ac:dyDescent="0.2">
      <c r="B148" s="24" t="s">
        <v>119</v>
      </c>
      <c r="C148" s="16">
        <v>64400</v>
      </c>
      <c r="F148" s="16">
        <v>64400</v>
      </c>
    </row>
    <row r="149" spans="1:12" x14ac:dyDescent="0.2">
      <c r="B149" s="35" t="s">
        <v>137</v>
      </c>
      <c r="C149" s="38">
        <v>10000</v>
      </c>
      <c r="D149" s="38">
        <v>10000</v>
      </c>
      <c r="E149" s="38"/>
      <c r="F149" s="38"/>
      <c r="G149" s="38"/>
      <c r="H149" s="38"/>
      <c r="I149" s="38"/>
      <c r="J149" s="38"/>
      <c r="K149" s="38"/>
      <c r="L149" s="38"/>
    </row>
    <row r="150" spans="1:12" x14ac:dyDescent="0.2">
      <c r="B150" s="35" t="s">
        <v>138</v>
      </c>
      <c r="C150" s="38">
        <v>40000</v>
      </c>
      <c r="D150" s="2"/>
      <c r="E150" s="38"/>
      <c r="F150" s="38">
        <v>20000</v>
      </c>
      <c r="G150" s="38"/>
      <c r="H150" s="38"/>
      <c r="I150" s="38"/>
      <c r="J150" s="38">
        <v>20000</v>
      </c>
      <c r="K150" s="38"/>
      <c r="L150" s="38"/>
    </row>
    <row r="151" spans="1:12" x14ac:dyDescent="0.2">
      <c r="B151" s="35" t="s">
        <v>140</v>
      </c>
      <c r="C151" s="38">
        <v>45000</v>
      </c>
      <c r="D151" s="2"/>
      <c r="E151" s="38"/>
      <c r="F151" s="38">
        <v>25000</v>
      </c>
      <c r="G151" s="38"/>
      <c r="H151" s="38"/>
      <c r="I151" s="38"/>
      <c r="J151" s="38">
        <v>20000</v>
      </c>
      <c r="K151" s="38"/>
      <c r="L151" s="38"/>
    </row>
    <row r="152" spans="1:12" x14ac:dyDescent="0.2">
      <c r="B152" s="35" t="s">
        <v>139</v>
      </c>
      <c r="C152" s="38">
        <v>15000</v>
      </c>
      <c r="D152" s="2"/>
      <c r="E152" s="38"/>
      <c r="F152" s="38"/>
      <c r="G152" s="38">
        <v>5000</v>
      </c>
      <c r="H152" s="38">
        <v>5000</v>
      </c>
      <c r="I152" s="38">
        <v>5000</v>
      </c>
      <c r="J152" s="38"/>
      <c r="K152" s="38"/>
      <c r="L152" s="38"/>
    </row>
    <row r="155" spans="1:12" s="4" customFormat="1" x14ac:dyDescent="0.2">
      <c r="A155" s="21"/>
      <c r="B155" s="22" t="s">
        <v>23</v>
      </c>
      <c r="C155" s="23">
        <v>9000</v>
      </c>
      <c r="D155" s="16">
        <f>SUM(D156:D159)</f>
        <v>0</v>
      </c>
      <c r="E155" s="16">
        <f t="shared" ref="E155:L155" si="22">SUM(E156:E159)</f>
        <v>9000</v>
      </c>
      <c r="F155" s="16">
        <f t="shared" si="22"/>
        <v>0</v>
      </c>
      <c r="G155" s="16">
        <f t="shared" si="22"/>
        <v>0</v>
      </c>
      <c r="H155" s="16">
        <f t="shared" si="22"/>
        <v>0</v>
      </c>
      <c r="I155" s="16">
        <f t="shared" si="22"/>
        <v>0</v>
      </c>
      <c r="J155" s="16">
        <f t="shared" si="22"/>
        <v>0</v>
      </c>
      <c r="K155" s="16">
        <f t="shared" si="22"/>
        <v>0</v>
      </c>
      <c r="L155" s="16">
        <f t="shared" si="22"/>
        <v>0</v>
      </c>
    </row>
    <row r="156" spans="1:12" x14ac:dyDescent="0.2">
      <c r="B156" s="24" t="s">
        <v>141</v>
      </c>
      <c r="C156" s="16">
        <v>9000</v>
      </c>
      <c r="E156" s="16">
        <v>9000</v>
      </c>
    </row>
    <row r="162" spans="1:12" s="4" customFormat="1" x14ac:dyDescent="0.2">
      <c r="A162" s="21"/>
      <c r="B162" s="22" t="s">
        <v>24</v>
      </c>
      <c r="C162" s="23">
        <v>9000</v>
      </c>
      <c r="D162" s="16">
        <f>SUM(D163:D165)</f>
        <v>9000</v>
      </c>
      <c r="E162" s="16">
        <f t="shared" ref="E162:L162" si="23">SUM(E163:E165)</f>
        <v>0</v>
      </c>
      <c r="F162" s="16">
        <f t="shared" si="23"/>
        <v>0</v>
      </c>
      <c r="G162" s="16">
        <f t="shared" si="23"/>
        <v>0</v>
      </c>
      <c r="H162" s="16">
        <f t="shared" si="23"/>
        <v>0</v>
      </c>
      <c r="I162" s="16">
        <f t="shared" si="23"/>
        <v>0</v>
      </c>
      <c r="J162" s="16">
        <f t="shared" si="23"/>
        <v>0</v>
      </c>
      <c r="K162" s="16">
        <f t="shared" si="23"/>
        <v>0</v>
      </c>
      <c r="L162" s="16">
        <f t="shared" si="23"/>
        <v>0</v>
      </c>
    </row>
    <row r="163" spans="1:12" x14ac:dyDescent="0.2">
      <c r="B163" s="24" t="s">
        <v>142</v>
      </c>
      <c r="C163" s="16">
        <v>9000</v>
      </c>
      <c r="D163" s="16">
        <v>9000</v>
      </c>
    </row>
    <row r="164" spans="1:12" x14ac:dyDescent="0.2">
      <c r="B164" s="26"/>
      <c r="C164" s="39"/>
      <c r="D164" s="39"/>
      <c r="E164" s="39"/>
      <c r="F164" s="39"/>
      <c r="G164" s="39"/>
      <c r="H164" s="39"/>
      <c r="I164" s="39"/>
      <c r="J164" s="39"/>
      <c r="K164" s="39"/>
      <c r="L164" s="39"/>
    </row>
    <row r="165" spans="1:12" x14ac:dyDescent="0.2">
      <c r="B165" s="26"/>
      <c r="C165" s="39"/>
      <c r="D165" s="39"/>
      <c r="E165" s="39"/>
      <c r="F165" s="39"/>
      <c r="G165" s="39"/>
      <c r="H165" s="39"/>
      <c r="I165" s="39"/>
      <c r="J165" s="39"/>
      <c r="K165" s="39"/>
      <c r="L165" s="39"/>
    </row>
    <row r="168" spans="1:12" s="4" customFormat="1" x14ac:dyDescent="0.2">
      <c r="A168" s="21"/>
      <c r="B168" s="22" t="s">
        <v>25</v>
      </c>
      <c r="C168" s="23">
        <f>SUM(C169:C178)</f>
        <v>656276</v>
      </c>
      <c r="D168" s="16">
        <f>SUM(D169:D177)</f>
        <v>117000</v>
      </c>
      <c r="E168" s="16">
        <f t="shared" ref="E168:L168" si="24">SUM(E169:E177)</f>
        <v>31720</v>
      </c>
      <c r="F168" s="16">
        <f t="shared" si="24"/>
        <v>82000</v>
      </c>
      <c r="G168" s="16">
        <f t="shared" si="24"/>
        <v>40000</v>
      </c>
      <c r="H168" s="16">
        <f t="shared" si="24"/>
        <v>12000</v>
      </c>
      <c r="I168" s="16">
        <f t="shared" si="24"/>
        <v>5000</v>
      </c>
      <c r="J168" s="16">
        <f>SUM(J169:J178)</f>
        <v>368556</v>
      </c>
      <c r="K168" s="16">
        <f t="shared" si="24"/>
        <v>0</v>
      </c>
      <c r="L168" s="16">
        <f t="shared" si="24"/>
        <v>0</v>
      </c>
    </row>
    <row r="169" spans="1:12" x14ac:dyDescent="0.2">
      <c r="B169" s="24" t="s">
        <v>53</v>
      </c>
      <c r="C169" s="16">
        <v>95720</v>
      </c>
      <c r="D169" s="16">
        <v>32000</v>
      </c>
      <c r="E169" s="16">
        <v>31720</v>
      </c>
      <c r="F169" s="16">
        <v>32000</v>
      </c>
    </row>
    <row r="170" spans="1:12" x14ac:dyDescent="0.2">
      <c r="B170" s="24" t="s">
        <v>54</v>
      </c>
      <c r="C170" s="16">
        <v>20000</v>
      </c>
      <c r="D170" s="16">
        <v>20000</v>
      </c>
    </row>
    <row r="171" spans="1:12" x14ac:dyDescent="0.2">
      <c r="B171" s="24" t="s">
        <v>55</v>
      </c>
      <c r="C171" s="16">
        <v>15000</v>
      </c>
      <c r="D171" s="16">
        <v>15000</v>
      </c>
    </row>
    <row r="172" spans="1:12" x14ac:dyDescent="0.2">
      <c r="B172" s="24" t="s">
        <v>56</v>
      </c>
      <c r="C172" s="16">
        <v>50000</v>
      </c>
      <c r="D172" s="16">
        <v>40000</v>
      </c>
      <c r="F172" s="16">
        <v>10000</v>
      </c>
    </row>
    <row r="173" spans="1:12" x14ac:dyDescent="0.2">
      <c r="B173" s="24" t="s">
        <v>57</v>
      </c>
      <c r="C173" s="16">
        <v>10000</v>
      </c>
      <c r="D173" s="16">
        <v>10000</v>
      </c>
    </row>
    <row r="174" spans="1:12" x14ac:dyDescent="0.2">
      <c r="B174" s="24" t="s">
        <v>79</v>
      </c>
      <c r="C174" s="16">
        <v>12000</v>
      </c>
      <c r="H174" s="16">
        <v>12000</v>
      </c>
    </row>
    <row r="175" spans="1:12" x14ac:dyDescent="0.2">
      <c r="B175" s="24" t="s">
        <v>58</v>
      </c>
      <c r="C175" s="16">
        <v>5000</v>
      </c>
      <c r="I175" s="16">
        <v>5000</v>
      </c>
    </row>
    <row r="176" spans="1:12" x14ac:dyDescent="0.2">
      <c r="B176" s="24" t="s">
        <v>78</v>
      </c>
      <c r="C176" s="16">
        <v>40000</v>
      </c>
      <c r="F176" s="16">
        <v>20000</v>
      </c>
      <c r="G176" s="16">
        <v>20000</v>
      </c>
    </row>
    <row r="177" spans="1:12" x14ac:dyDescent="0.2">
      <c r="B177" s="24" t="s">
        <v>80</v>
      </c>
      <c r="C177" s="16">
        <v>40000</v>
      </c>
      <c r="F177" s="16">
        <v>20000</v>
      </c>
      <c r="G177" s="16">
        <v>20000</v>
      </c>
    </row>
    <row r="178" spans="1:12" x14ac:dyDescent="0.2">
      <c r="B178" s="24" t="s">
        <v>152</v>
      </c>
      <c r="C178" s="16">
        <v>368556</v>
      </c>
      <c r="J178" s="16">
        <v>368556</v>
      </c>
    </row>
    <row r="181" spans="1:12" s="4" customFormat="1" x14ac:dyDescent="0.2">
      <c r="A181" s="21"/>
      <c r="B181" s="22" t="s">
        <v>26</v>
      </c>
      <c r="C181" s="23">
        <v>30000</v>
      </c>
      <c r="D181" s="16">
        <f>SUM(D182:D184)</f>
        <v>30000</v>
      </c>
      <c r="E181" s="16">
        <f t="shared" ref="E181:L181" si="25">SUM(E182:E184)</f>
        <v>0</v>
      </c>
      <c r="F181" s="16">
        <f t="shared" si="25"/>
        <v>0</v>
      </c>
      <c r="G181" s="16">
        <f t="shared" si="25"/>
        <v>0</v>
      </c>
      <c r="H181" s="16">
        <f t="shared" si="25"/>
        <v>0</v>
      </c>
      <c r="I181" s="16">
        <f t="shared" si="25"/>
        <v>0</v>
      </c>
      <c r="J181" s="16">
        <f t="shared" si="25"/>
        <v>0</v>
      </c>
      <c r="K181" s="16">
        <f t="shared" si="25"/>
        <v>0</v>
      </c>
      <c r="L181" s="16">
        <f t="shared" si="25"/>
        <v>0</v>
      </c>
    </row>
    <row r="182" spans="1:12" x14ac:dyDescent="0.2">
      <c r="B182" s="24" t="s">
        <v>143</v>
      </c>
      <c r="C182" s="16">
        <v>25000</v>
      </c>
      <c r="D182" s="16">
        <v>25000</v>
      </c>
    </row>
    <row r="183" spans="1:12" x14ac:dyDescent="0.2">
      <c r="B183" s="24" t="s">
        <v>144</v>
      </c>
      <c r="C183" s="16">
        <v>5000</v>
      </c>
      <c r="D183" s="16">
        <v>5000</v>
      </c>
    </row>
    <row r="187" spans="1:12" s="4" customFormat="1" x14ac:dyDescent="0.2">
      <c r="A187" s="21"/>
      <c r="B187" s="22" t="s">
        <v>27</v>
      </c>
      <c r="C187" s="23">
        <v>4500</v>
      </c>
      <c r="D187" s="16">
        <f t="shared" ref="D187:L187" si="26">SUM(D188:D191)</f>
        <v>2250</v>
      </c>
      <c r="E187" s="16">
        <f t="shared" si="26"/>
        <v>0</v>
      </c>
      <c r="F187" s="16">
        <f t="shared" si="26"/>
        <v>0</v>
      </c>
      <c r="G187" s="16">
        <f t="shared" si="26"/>
        <v>2250</v>
      </c>
      <c r="H187" s="16">
        <f t="shared" si="26"/>
        <v>0</v>
      </c>
      <c r="I187" s="16">
        <f t="shared" si="26"/>
        <v>0</v>
      </c>
      <c r="J187" s="16">
        <f t="shared" si="26"/>
        <v>0</v>
      </c>
      <c r="K187" s="16">
        <f t="shared" si="26"/>
        <v>0</v>
      </c>
      <c r="L187" s="16">
        <f t="shared" si="26"/>
        <v>0</v>
      </c>
    </row>
    <row r="188" spans="1:12" x14ac:dyDescent="0.2">
      <c r="B188" s="24" t="s">
        <v>145</v>
      </c>
      <c r="C188" s="16">
        <v>4500</v>
      </c>
      <c r="D188" s="16">
        <v>2250</v>
      </c>
      <c r="G188" s="16">
        <v>2250</v>
      </c>
    </row>
    <row r="190" spans="1:12" x14ac:dyDescent="0.2">
      <c r="D190" s="2"/>
    </row>
    <row r="194" spans="1:12" s="4" customFormat="1" x14ac:dyDescent="0.2">
      <c r="A194" s="21"/>
      <c r="B194" s="22" t="s">
        <v>28</v>
      </c>
      <c r="C194" s="23">
        <v>3000</v>
      </c>
      <c r="D194" s="16">
        <f>SUM(D195:D197)</f>
        <v>0</v>
      </c>
      <c r="E194" s="16">
        <f t="shared" ref="E194:L194" si="27">SUM(E195:E197)</f>
        <v>0</v>
      </c>
      <c r="F194" s="16">
        <f>SUM(F195:F197)</f>
        <v>3000</v>
      </c>
      <c r="G194" s="16">
        <f t="shared" si="27"/>
        <v>0</v>
      </c>
      <c r="H194" s="16">
        <f t="shared" si="27"/>
        <v>0</v>
      </c>
      <c r="I194" s="16">
        <f t="shared" si="27"/>
        <v>0</v>
      </c>
      <c r="J194" s="16">
        <f t="shared" si="27"/>
        <v>0</v>
      </c>
      <c r="K194" s="16">
        <f t="shared" si="27"/>
        <v>0</v>
      </c>
      <c r="L194" s="16">
        <f t="shared" si="27"/>
        <v>0</v>
      </c>
    </row>
    <row r="195" spans="1:12" x14ac:dyDescent="0.2">
      <c r="B195" s="24" t="s">
        <v>146</v>
      </c>
      <c r="C195" s="16">
        <v>3000</v>
      </c>
      <c r="F195" s="16">
        <v>3000</v>
      </c>
    </row>
    <row r="200" spans="1:12" ht="33.75" x14ac:dyDescent="0.5">
      <c r="B200" s="27" t="s">
        <v>95</v>
      </c>
      <c r="C200" s="28">
        <f>SUM(C6,C10,C19,C24,C28,C37,C47,C51,C55,C59,C64,C71,C75,C84,C91,C100,C108,C115,C123,C133,C140,C147,C155,C162,C168,C181,C187,C194)</f>
        <v>1487305</v>
      </c>
      <c r="D200" s="16">
        <f t="shared" ref="D200:L200" si="28">SUM(D6,D10,D19,D24,D28,D37,D47,D51,D55,D59,D64,D71,D75,D84,D91,D100,D108,D115,D123,D133,D140,D147,D155,D162,D168,D181,D187,D194)</f>
        <v>407173</v>
      </c>
      <c r="E200" s="16">
        <f t="shared" si="28"/>
        <v>188222</v>
      </c>
      <c r="F200" s="16">
        <f t="shared" si="28"/>
        <v>240802</v>
      </c>
      <c r="G200" s="16">
        <f t="shared" si="28"/>
        <v>113552</v>
      </c>
      <c r="H200" s="16">
        <f t="shared" si="28"/>
        <v>58000</v>
      </c>
      <c r="I200" s="16">
        <f t="shared" si="28"/>
        <v>31000</v>
      </c>
      <c r="J200" s="16">
        <f t="shared" si="28"/>
        <v>448556</v>
      </c>
      <c r="K200" s="16">
        <f t="shared" si="28"/>
        <v>0</v>
      </c>
      <c r="L200" s="16">
        <f t="shared" si="28"/>
        <v>0</v>
      </c>
    </row>
    <row r="201" spans="1:12" ht="15" x14ac:dyDescent="0.25">
      <c r="A201" s="40"/>
      <c r="C201" s="2"/>
    </row>
    <row r="202" spans="1:12" ht="15" x14ac:dyDescent="0.25">
      <c r="A202" s="40"/>
      <c r="C202" s="2"/>
    </row>
    <row r="203" spans="1:12" ht="15" x14ac:dyDescent="0.25">
      <c r="A203" s="40"/>
      <c r="C203" s="2"/>
    </row>
    <row r="204" spans="1:12" ht="20.25" x14ac:dyDescent="0.3">
      <c r="A204" s="40"/>
      <c r="C204" s="2"/>
      <c r="D204" s="29" t="s">
        <v>147</v>
      </c>
      <c r="E204" s="30">
        <f>SUM(D200:F200)</f>
        <v>836197</v>
      </c>
      <c r="G204" s="29" t="s">
        <v>148</v>
      </c>
      <c r="H204" s="30">
        <f>SUM(G200:I200)</f>
        <v>202552</v>
      </c>
      <c r="J204" s="29" t="s">
        <v>149</v>
      </c>
      <c r="K204" s="30">
        <f>SUM(J200:L200)</f>
        <v>448556</v>
      </c>
    </row>
    <row r="205" spans="1:12" ht="20.25" x14ac:dyDescent="0.3">
      <c r="A205" s="40"/>
      <c r="C205" s="2"/>
      <c r="D205" s="30"/>
      <c r="E205" s="31">
        <f>E204/C200</f>
        <v>0.56222294687370777</v>
      </c>
      <c r="G205" s="30"/>
      <c r="H205" s="31">
        <f>H204/C200</f>
        <v>0.1361872648851446</v>
      </c>
      <c r="J205" s="30"/>
      <c r="K205" s="31">
        <f>K204/C200</f>
        <v>0.30158978824114757</v>
      </c>
    </row>
    <row r="206" spans="1:12" ht="15" x14ac:dyDescent="0.25">
      <c r="A206" s="40"/>
    </row>
    <row r="207" spans="1:12" ht="15" x14ac:dyDescent="0.25">
      <c r="A207" s="40"/>
      <c r="C207" s="2"/>
    </row>
    <row r="208" spans="1:12" ht="15" x14ac:dyDescent="0.25">
      <c r="A208" s="40"/>
      <c r="C208" s="2"/>
    </row>
    <row r="209" spans="1:3" ht="15" x14ac:dyDescent="0.25">
      <c r="A209" s="40"/>
      <c r="C209" s="2"/>
    </row>
    <row r="210" spans="1:3" ht="15" x14ac:dyDescent="0.25">
      <c r="A210" s="40"/>
      <c r="C210" s="2"/>
    </row>
    <row r="211" spans="1:3" ht="15" x14ac:dyDescent="0.25">
      <c r="A211" s="40"/>
      <c r="C211" s="2"/>
    </row>
    <row r="212" spans="1:3" ht="15" x14ac:dyDescent="0.25">
      <c r="A212" s="40"/>
      <c r="C212" s="2"/>
    </row>
    <row r="213" spans="1:3" ht="15" x14ac:dyDescent="0.25">
      <c r="A213" s="40"/>
      <c r="C213" s="2"/>
    </row>
    <row r="214" spans="1:3" ht="15" x14ac:dyDescent="0.25">
      <c r="A214" s="40"/>
      <c r="C214" s="2"/>
    </row>
    <row r="215" spans="1:3" ht="15" x14ac:dyDescent="0.25">
      <c r="A215" s="40"/>
      <c r="C215" s="2"/>
    </row>
    <row r="216" spans="1:3" ht="15" x14ac:dyDescent="0.25">
      <c r="A216" s="40"/>
      <c r="C216" s="2"/>
    </row>
    <row r="217" spans="1:3" ht="15" x14ac:dyDescent="0.25">
      <c r="A217" s="40"/>
      <c r="C217" s="2"/>
    </row>
    <row r="218" spans="1:3" ht="15" x14ac:dyDescent="0.25">
      <c r="A218" s="40"/>
      <c r="C218" s="2"/>
    </row>
    <row r="219" spans="1:3" ht="15" x14ac:dyDescent="0.25">
      <c r="A219" s="40"/>
      <c r="C219" s="2"/>
    </row>
    <row r="220" spans="1:3" x14ac:dyDescent="0.2">
      <c r="C220" s="2"/>
    </row>
    <row r="221" spans="1:3" x14ac:dyDescent="0.2">
      <c r="C221" s="2"/>
    </row>
    <row r="222" spans="1:3" x14ac:dyDescent="0.2">
      <c r="C222" s="2"/>
    </row>
    <row r="223" spans="1:3" x14ac:dyDescent="0.2">
      <c r="C223" s="2"/>
    </row>
  </sheetData>
  <mergeCells count="1">
    <mergeCell ref="A1:B2"/>
  </mergeCells>
  <pageMargins left="0.5" right="0.5" top="0.25" bottom="0.25" header="0.5" footer="0.5"/>
  <pageSetup paperSize="17" scale="67" fitToHeight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5"/>
  <sheetViews>
    <sheetView zoomScale="75" zoomScaleNormal="75" workbookViewId="0">
      <pane ySplit="4" topLeftCell="A5" activePane="bottomLeft" state="frozen"/>
      <selection pane="bottomLeft" sqref="A1:B2"/>
    </sheetView>
  </sheetViews>
  <sheetFormatPr defaultRowHeight="12.75" x14ac:dyDescent="0.2"/>
  <cols>
    <col min="1" max="1" width="11" style="9" bestFit="1" customWidth="1"/>
    <col min="2" max="2" width="83.5703125" style="24" customWidth="1"/>
    <col min="3" max="3" width="27.28515625" style="16" bestFit="1" customWidth="1"/>
    <col min="4" max="12" width="20.28515625" style="16" customWidth="1"/>
    <col min="13" max="16384" width="9.140625" style="2"/>
  </cols>
  <sheetData>
    <row r="1" spans="1:13" x14ac:dyDescent="0.2">
      <c r="A1" s="41" t="s">
        <v>151</v>
      </c>
      <c r="B1" s="41"/>
    </row>
    <row r="2" spans="1:13" x14ac:dyDescent="0.2">
      <c r="A2" s="41"/>
      <c r="B2" s="41"/>
    </row>
    <row r="4" spans="1:13" s="4" customFormat="1" x14ac:dyDescent="0.2">
      <c r="A4" s="21" t="s">
        <v>29</v>
      </c>
      <c r="B4" s="22" t="s">
        <v>30</v>
      </c>
      <c r="C4" s="23" t="s">
        <v>31</v>
      </c>
      <c r="D4" s="23" t="s">
        <v>85</v>
      </c>
      <c r="E4" s="23" t="s">
        <v>86</v>
      </c>
      <c r="F4" s="23" t="s">
        <v>87</v>
      </c>
      <c r="G4" s="23" t="s">
        <v>88</v>
      </c>
      <c r="H4" s="23" t="s">
        <v>89</v>
      </c>
      <c r="I4" s="23" t="s">
        <v>90</v>
      </c>
      <c r="J4" s="23" t="s">
        <v>91</v>
      </c>
      <c r="K4" s="23" t="s">
        <v>92</v>
      </c>
      <c r="L4" s="23" t="s">
        <v>93</v>
      </c>
    </row>
    <row r="5" spans="1:13" s="4" customFormat="1" x14ac:dyDescent="0.2">
      <c r="A5" s="21"/>
      <c r="B5" s="22"/>
      <c r="C5" s="23"/>
      <c r="D5" s="16"/>
      <c r="E5" s="16"/>
      <c r="F5" s="16"/>
      <c r="G5" s="16"/>
      <c r="H5" s="16"/>
      <c r="I5" s="16"/>
      <c r="J5" s="16"/>
      <c r="K5" s="16"/>
      <c r="L5" s="16"/>
    </row>
    <row r="6" spans="1:13" s="4" customFormat="1" x14ac:dyDescent="0.2">
      <c r="A6" s="21" t="s">
        <v>109</v>
      </c>
      <c r="B6" s="22" t="s">
        <v>110</v>
      </c>
      <c r="C6" s="23">
        <v>20000</v>
      </c>
      <c r="D6" s="16">
        <f>SUM(D7)</f>
        <v>0</v>
      </c>
      <c r="E6" s="16">
        <f t="shared" ref="E6:L6" si="0">SUM(E7)</f>
        <v>10000</v>
      </c>
      <c r="F6" s="16">
        <f t="shared" si="0"/>
        <v>10000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</row>
    <row r="7" spans="1:13" s="4" customFormat="1" x14ac:dyDescent="0.2">
      <c r="A7" s="21"/>
      <c r="B7" s="24" t="s">
        <v>113</v>
      </c>
      <c r="C7" s="16">
        <v>20000</v>
      </c>
      <c r="D7" s="16"/>
      <c r="E7" s="16">
        <v>10000</v>
      </c>
      <c r="F7" s="16">
        <v>10000</v>
      </c>
      <c r="G7" s="16"/>
      <c r="H7" s="16"/>
      <c r="I7" s="16"/>
      <c r="J7" s="16"/>
      <c r="K7" s="16"/>
      <c r="L7" s="16"/>
    </row>
    <row r="8" spans="1:13" s="4" customFormat="1" x14ac:dyDescent="0.2">
      <c r="A8" s="21"/>
      <c r="B8" s="22"/>
      <c r="C8" s="23"/>
      <c r="D8" s="16"/>
      <c r="E8" s="16"/>
      <c r="F8" s="16"/>
      <c r="G8" s="16"/>
      <c r="H8" s="16"/>
      <c r="I8" s="16"/>
      <c r="J8" s="16"/>
      <c r="K8" s="16"/>
      <c r="L8" s="16"/>
    </row>
    <row r="9" spans="1:13" s="4" customFormat="1" x14ac:dyDescent="0.2">
      <c r="A9" s="21"/>
      <c r="B9" s="22"/>
      <c r="C9" s="23"/>
      <c r="D9" s="16"/>
      <c r="E9" s="16"/>
      <c r="F9" s="16"/>
      <c r="G9" s="16"/>
      <c r="H9" s="16"/>
      <c r="I9" s="16"/>
      <c r="J9" s="16"/>
      <c r="K9" s="16"/>
      <c r="L9" s="16"/>
    </row>
    <row r="10" spans="1:13" s="4" customFormat="1" x14ac:dyDescent="0.2">
      <c r="A10" s="21" t="s">
        <v>0</v>
      </c>
      <c r="B10" s="22" t="s">
        <v>1</v>
      </c>
      <c r="C10" s="23">
        <v>5000</v>
      </c>
      <c r="D10" s="16">
        <f>SUM(D11:D16)</f>
        <v>500</v>
      </c>
      <c r="E10" s="16">
        <f t="shared" ref="E10:L10" si="1">SUM(E11:E16)</f>
        <v>0</v>
      </c>
      <c r="F10" s="16">
        <f t="shared" si="1"/>
        <v>3500</v>
      </c>
      <c r="G10" s="16">
        <f t="shared" si="1"/>
        <v>0</v>
      </c>
      <c r="H10" s="16">
        <f t="shared" si="1"/>
        <v>0</v>
      </c>
      <c r="I10" s="16">
        <f t="shared" si="1"/>
        <v>1000</v>
      </c>
      <c r="J10" s="16">
        <f t="shared" si="1"/>
        <v>0</v>
      </c>
      <c r="K10" s="16">
        <f t="shared" si="1"/>
        <v>0</v>
      </c>
      <c r="L10" s="16">
        <f t="shared" si="1"/>
        <v>0</v>
      </c>
    </row>
    <row r="11" spans="1:13" x14ac:dyDescent="0.2">
      <c r="A11" s="32"/>
      <c r="B11" s="33" t="s">
        <v>35</v>
      </c>
      <c r="C11" s="16">
        <v>500</v>
      </c>
      <c r="D11" s="2"/>
      <c r="F11" s="16">
        <v>500</v>
      </c>
      <c r="M11" s="25"/>
    </row>
    <row r="12" spans="1:13" x14ac:dyDescent="0.2">
      <c r="A12" s="32"/>
      <c r="B12" s="33" t="s">
        <v>36</v>
      </c>
      <c r="C12" s="16">
        <v>1000</v>
      </c>
      <c r="D12" s="2"/>
      <c r="F12" s="16">
        <v>1000</v>
      </c>
      <c r="M12" s="25"/>
    </row>
    <row r="13" spans="1:13" x14ac:dyDescent="0.2">
      <c r="A13" s="32"/>
      <c r="B13" s="33" t="s">
        <v>37</v>
      </c>
      <c r="C13" s="16">
        <v>1000</v>
      </c>
      <c r="D13" s="2"/>
      <c r="F13" s="16">
        <v>1000</v>
      </c>
      <c r="M13" s="25"/>
    </row>
    <row r="14" spans="1:13" x14ac:dyDescent="0.2">
      <c r="A14" s="32"/>
      <c r="B14" s="33" t="s">
        <v>38</v>
      </c>
      <c r="C14" s="16">
        <v>1000</v>
      </c>
      <c r="D14" s="2"/>
      <c r="I14" s="16">
        <v>1000</v>
      </c>
      <c r="J14" s="2"/>
      <c r="M14" s="25"/>
    </row>
    <row r="15" spans="1:13" x14ac:dyDescent="0.2">
      <c r="A15" s="32"/>
      <c r="B15" s="33" t="s">
        <v>39</v>
      </c>
      <c r="C15" s="16">
        <v>1000</v>
      </c>
      <c r="D15" s="2"/>
      <c r="F15" s="16">
        <v>1000</v>
      </c>
      <c r="M15" s="25"/>
    </row>
    <row r="16" spans="1:13" x14ac:dyDescent="0.2">
      <c r="A16" s="32"/>
      <c r="B16" s="33" t="s">
        <v>40</v>
      </c>
      <c r="C16" s="16">
        <v>500</v>
      </c>
      <c r="D16" s="16">
        <v>500</v>
      </c>
      <c r="M16" s="25"/>
    </row>
    <row r="19" spans="1:12" s="4" customFormat="1" x14ac:dyDescent="0.2">
      <c r="A19" s="21" t="s">
        <v>103</v>
      </c>
      <c r="B19" s="22" t="s">
        <v>104</v>
      </c>
      <c r="C19" s="23">
        <v>100</v>
      </c>
      <c r="D19" s="16">
        <f>SUM(D20:D21)</f>
        <v>0</v>
      </c>
      <c r="E19" s="16">
        <f t="shared" ref="E19:L19" si="2">SUM(E20:E21)</f>
        <v>0</v>
      </c>
      <c r="F19" s="16">
        <f t="shared" si="2"/>
        <v>100</v>
      </c>
      <c r="G19" s="16">
        <f t="shared" si="2"/>
        <v>0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0</v>
      </c>
      <c r="L19" s="16">
        <f t="shared" si="2"/>
        <v>0</v>
      </c>
    </row>
    <row r="20" spans="1:12" x14ac:dyDescent="0.2">
      <c r="A20" s="32"/>
      <c r="B20" s="33" t="s">
        <v>114</v>
      </c>
      <c r="C20" s="16">
        <v>100</v>
      </c>
      <c r="F20" s="16">
        <v>100</v>
      </c>
    </row>
    <row r="21" spans="1:12" x14ac:dyDescent="0.2">
      <c r="A21" s="32"/>
      <c r="B21" s="33"/>
      <c r="E21" s="2"/>
    </row>
    <row r="24" spans="1:12" s="4" customFormat="1" x14ac:dyDescent="0.2">
      <c r="A24" s="21" t="s">
        <v>2</v>
      </c>
      <c r="B24" s="22" t="s">
        <v>3</v>
      </c>
      <c r="C24" s="23">
        <v>100</v>
      </c>
      <c r="D24" s="16">
        <f>SUM(D25)</f>
        <v>0</v>
      </c>
      <c r="E24" s="16">
        <f t="shared" ref="E24:L24" si="3">SUM(E25)</f>
        <v>0</v>
      </c>
      <c r="F24" s="16">
        <f t="shared" si="3"/>
        <v>100</v>
      </c>
      <c r="G24" s="16">
        <f t="shared" si="3"/>
        <v>0</v>
      </c>
      <c r="H24" s="16">
        <f t="shared" si="3"/>
        <v>0</v>
      </c>
      <c r="I24" s="16">
        <f t="shared" si="3"/>
        <v>0</v>
      </c>
      <c r="J24" s="16">
        <f t="shared" si="3"/>
        <v>0</v>
      </c>
      <c r="K24" s="16">
        <f t="shared" si="3"/>
        <v>0</v>
      </c>
      <c r="L24" s="16">
        <f t="shared" si="3"/>
        <v>0</v>
      </c>
    </row>
    <row r="25" spans="1:12" x14ac:dyDescent="0.2">
      <c r="A25" s="32"/>
      <c r="B25" s="33" t="s">
        <v>41</v>
      </c>
      <c r="C25" s="16">
        <v>100</v>
      </c>
      <c r="F25" s="16">
        <v>100</v>
      </c>
    </row>
    <row r="26" spans="1:12" x14ac:dyDescent="0.2">
      <c r="A26" s="32"/>
    </row>
    <row r="28" spans="1:12" s="4" customFormat="1" x14ac:dyDescent="0.2">
      <c r="A28" s="21" t="s">
        <v>4</v>
      </c>
      <c r="B28" s="22" t="s">
        <v>5</v>
      </c>
      <c r="C28" s="23">
        <v>20000</v>
      </c>
      <c r="D28" s="16">
        <f t="shared" ref="D28:L28" si="4">SUM(D29:D34)</f>
        <v>20000</v>
      </c>
      <c r="E28" s="16">
        <f t="shared" si="4"/>
        <v>0</v>
      </c>
      <c r="F28" s="16">
        <f t="shared" si="4"/>
        <v>0</v>
      </c>
      <c r="G28" s="16">
        <f t="shared" si="4"/>
        <v>0</v>
      </c>
      <c r="H28" s="16">
        <f t="shared" si="4"/>
        <v>0</v>
      </c>
      <c r="I28" s="16">
        <f t="shared" si="4"/>
        <v>0</v>
      </c>
      <c r="J28" s="16">
        <f t="shared" si="4"/>
        <v>0</v>
      </c>
      <c r="K28" s="16">
        <f t="shared" si="4"/>
        <v>0</v>
      </c>
      <c r="L28" s="16">
        <f t="shared" si="4"/>
        <v>0</v>
      </c>
    </row>
    <row r="29" spans="1:12" x14ac:dyDescent="0.2">
      <c r="A29" s="32"/>
      <c r="B29" s="33" t="s">
        <v>45</v>
      </c>
      <c r="C29" s="16">
        <v>3000</v>
      </c>
      <c r="D29" s="16">
        <v>3000</v>
      </c>
    </row>
    <row r="30" spans="1:12" x14ac:dyDescent="0.2">
      <c r="A30" s="32"/>
      <c r="B30" s="33" t="s">
        <v>46</v>
      </c>
      <c r="C30" s="16">
        <v>3000</v>
      </c>
      <c r="D30" s="16">
        <v>3000</v>
      </c>
    </row>
    <row r="31" spans="1:12" x14ac:dyDescent="0.2">
      <c r="A31" s="32"/>
      <c r="B31" s="33" t="s">
        <v>47</v>
      </c>
      <c r="C31" s="16">
        <v>1000</v>
      </c>
      <c r="D31" s="16">
        <v>1000</v>
      </c>
    </row>
    <row r="32" spans="1:12" x14ac:dyDescent="0.2">
      <c r="A32" s="32"/>
      <c r="B32" s="33" t="s">
        <v>115</v>
      </c>
      <c r="C32" s="16">
        <v>11000</v>
      </c>
      <c r="D32" s="16">
        <v>11000</v>
      </c>
    </row>
    <row r="33" spans="1:12" x14ac:dyDescent="0.2">
      <c r="A33" s="32"/>
      <c r="B33" s="33" t="s">
        <v>116</v>
      </c>
      <c r="C33" s="16">
        <v>2000</v>
      </c>
      <c r="D33" s="16">
        <v>2000</v>
      </c>
    </row>
    <row r="34" spans="1:12" x14ac:dyDescent="0.2">
      <c r="A34" s="32"/>
      <c r="B34" s="33"/>
    </row>
    <row r="35" spans="1:12" x14ac:dyDescent="0.2">
      <c r="A35" s="32"/>
      <c r="B35" s="33"/>
    </row>
    <row r="37" spans="1:12" s="4" customFormat="1" x14ac:dyDescent="0.2">
      <c r="A37" s="21" t="s">
        <v>6</v>
      </c>
      <c r="B37" s="22" t="s">
        <v>7</v>
      </c>
      <c r="C37" s="23">
        <v>8000</v>
      </c>
      <c r="D37" s="16">
        <f t="shared" ref="D37:L37" si="5">SUM(D38:D44)</f>
        <v>2000</v>
      </c>
      <c r="E37" s="16">
        <f t="shared" si="5"/>
        <v>4000</v>
      </c>
      <c r="F37" s="16">
        <f t="shared" si="5"/>
        <v>2000</v>
      </c>
      <c r="G37" s="16">
        <f t="shared" si="5"/>
        <v>0</v>
      </c>
      <c r="H37" s="16">
        <f t="shared" si="5"/>
        <v>0</v>
      </c>
      <c r="I37" s="16">
        <f t="shared" si="5"/>
        <v>0</v>
      </c>
      <c r="J37" s="16">
        <f t="shared" si="5"/>
        <v>0</v>
      </c>
      <c r="K37" s="16">
        <f t="shared" si="5"/>
        <v>0</v>
      </c>
      <c r="L37" s="16">
        <f t="shared" si="5"/>
        <v>0</v>
      </c>
    </row>
    <row r="38" spans="1:12" x14ac:dyDescent="0.2">
      <c r="A38" s="32"/>
      <c r="B38" s="33" t="s">
        <v>49</v>
      </c>
      <c r="C38" s="16">
        <v>1000</v>
      </c>
      <c r="D38" s="16">
        <v>1000</v>
      </c>
    </row>
    <row r="39" spans="1:12" x14ac:dyDescent="0.2">
      <c r="A39" s="32"/>
      <c r="B39" s="33" t="s">
        <v>50</v>
      </c>
      <c r="C39" s="16">
        <v>1000</v>
      </c>
      <c r="D39" s="16">
        <v>1000</v>
      </c>
    </row>
    <row r="40" spans="1:12" x14ac:dyDescent="0.2">
      <c r="A40" s="32"/>
      <c r="B40" s="33" t="s">
        <v>36</v>
      </c>
      <c r="C40" s="16">
        <v>1000</v>
      </c>
      <c r="D40" s="2"/>
      <c r="F40" s="16">
        <v>1000</v>
      </c>
    </row>
    <row r="41" spans="1:12" x14ac:dyDescent="0.2">
      <c r="A41" s="32"/>
      <c r="B41" s="33" t="s">
        <v>37</v>
      </c>
      <c r="C41" s="16">
        <v>500</v>
      </c>
      <c r="D41" s="2"/>
      <c r="F41" s="16">
        <v>500</v>
      </c>
    </row>
    <row r="42" spans="1:12" x14ac:dyDescent="0.2">
      <c r="A42" s="32"/>
      <c r="B42" s="33" t="s">
        <v>39</v>
      </c>
      <c r="C42" s="16">
        <v>500</v>
      </c>
      <c r="D42" s="2"/>
      <c r="F42" s="16">
        <v>500</v>
      </c>
    </row>
    <row r="43" spans="1:12" x14ac:dyDescent="0.2">
      <c r="A43" s="32"/>
      <c r="B43" s="33" t="s">
        <v>48</v>
      </c>
      <c r="C43" s="16">
        <v>2000</v>
      </c>
      <c r="E43" s="16">
        <v>2000</v>
      </c>
    </row>
    <row r="44" spans="1:12" x14ac:dyDescent="0.2">
      <c r="A44" s="32"/>
      <c r="B44" s="33" t="s">
        <v>51</v>
      </c>
      <c r="C44" s="16">
        <v>2000</v>
      </c>
      <c r="E44" s="16">
        <v>2000</v>
      </c>
    </row>
    <row r="47" spans="1:12" s="4" customFormat="1" x14ac:dyDescent="0.2">
      <c r="A47" s="21" t="s">
        <v>32</v>
      </c>
      <c r="B47" s="22" t="s">
        <v>12</v>
      </c>
      <c r="C47" s="23">
        <v>37823</v>
      </c>
      <c r="D47" s="16">
        <f t="shared" ref="D47:L47" si="6">SUM(D48)</f>
        <v>37823</v>
      </c>
      <c r="E47" s="16">
        <f t="shared" si="6"/>
        <v>0</v>
      </c>
      <c r="F47" s="16">
        <f t="shared" si="6"/>
        <v>0</v>
      </c>
      <c r="G47" s="16">
        <f t="shared" si="6"/>
        <v>0</v>
      </c>
      <c r="H47" s="16">
        <f t="shared" si="6"/>
        <v>0</v>
      </c>
      <c r="I47" s="16">
        <f t="shared" si="6"/>
        <v>0</v>
      </c>
      <c r="J47" s="16">
        <f t="shared" si="6"/>
        <v>0</v>
      </c>
      <c r="K47" s="16">
        <f t="shared" si="6"/>
        <v>0</v>
      </c>
      <c r="L47" s="16">
        <f t="shared" si="6"/>
        <v>0</v>
      </c>
    </row>
    <row r="48" spans="1:12" x14ac:dyDescent="0.2">
      <c r="A48" s="32"/>
      <c r="B48" s="33" t="s">
        <v>33</v>
      </c>
      <c r="C48" s="16">
        <v>37823</v>
      </c>
      <c r="D48" s="16">
        <v>37823</v>
      </c>
    </row>
    <row r="51" spans="1:12" s="4" customFormat="1" x14ac:dyDescent="0.2">
      <c r="A51" s="21" t="s">
        <v>8</v>
      </c>
      <c r="B51" s="22" t="s">
        <v>9</v>
      </c>
      <c r="C51" s="23">
        <v>100</v>
      </c>
      <c r="D51" s="16">
        <f t="shared" ref="D51:L51" si="7">SUM(D52)</f>
        <v>100</v>
      </c>
      <c r="E51" s="16">
        <f t="shared" si="7"/>
        <v>0</v>
      </c>
      <c r="F51" s="16">
        <f t="shared" si="7"/>
        <v>0</v>
      </c>
      <c r="G51" s="16">
        <f t="shared" si="7"/>
        <v>0</v>
      </c>
      <c r="H51" s="16">
        <f t="shared" si="7"/>
        <v>0</v>
      </c>
      <c r="I51" s="16">
        <f t="shared" si="7"/>
        <v>0</v>
      </c>
      <c r="J51" s="16">
        <f t="shared" si="7"/>
        <v>0</v>
      </c>
      <c r="K51" s="16">
        <f t="shared" si="7"/>
        <v>0</v>
      </c>
      <c r="L51" s="16">
        <f t="shared" si="7"/>
        <v>0</v>
      </c>
    </row>
    <row r="52" spans="1:12" x14ac:dyDescent="0.2">
      <c r="A52" s="32"/>
      <c r="B52" s="33" t="s">
        <v>42</v>
      </c>
      <c r="C52" s="16">
        <v>100</v>
      </c>
      <c r="D52" s="16">
        <v>100</v>
      </c>
    </row>
    <row r="55" spans="1:12" s="4" customFormat="1" x14ac:dyDescent="0.2">
      <c r="A55" s="21" t="s">
        <v>10</v>
      </c>
      <c r="B55" s="22" t="s">
        <v>11</v>
      </c>
      <c r="C55" s="23">
        <v>400</v>
      </c>
      <c r="D55" s="16">
        <f t="shared" ref="D55:L55" si="8">SUM(D56)</f>
        <v>0</v>
      </c>
      <c r="E55" s="16">
        <f t="shared" si="8"/>
        <v>0</v>
      </c>
      <c r="F55" s="16">
        <f t="shared" si="8"/>
        <v>0</v>
      </c>
      <c r="G55" s="16">
        <f t="shared" si="8"/>
        <v>0</v>
      </c>
      <c r="H55" s="16">
        <f t="shared" si="8"/>
        <v>400</v>
      </c>
      <c r="I55" s="16">
        <f t="shared" si="8"/>
        <v>0</v>
      </c>
      <c r="J55" s="16">
        <f t="shared" si="8"/>
        <v>0</v>
      </c>
      <c r="K55" s="16">
        <f t="shared" si="8"/>
        <v>0</v>
      </c>
      <c r="L55" s="16">
        <f t="shared" si="8"/>
        <v>0</v>
      </c>
    </row>
    <row r="56" spans="1:12" x14ac:dyDescent="0.2">
      <c r="A56" s="32"/>
      <c r="B56" s="33" t="s">
        <v>94</v>
      </c>
      <c r="C56" s="16">
        <v>400</v>
      </c>
      <c r="H56" s="16">
        <v>400</v>
      </c>
    </row>
    <row r="59" spans="1:12" s="4" customFormat="1" x14ac:dyDescent="0.2">
      <c r="A59" s="21" t="s">
        <v>111</v>
      </c>
      <c r="B59" s="22" t="s">
        <v>34</v>
      </c>
      <c r="C59" s="23">
        <v>36000</v>
      </c>
      <c r="D59" s="16">
        <f>SUM(D60:D61)</f>
        <v>25000</v>
      </c>
      <c r="E59" s="16">
        <f>SUM(E60:E61)</f>
        <v>0</v>
      </c>
      <c r="F59" s="16">
        <f t="shared" ref="F59:L59" si="9">SUM(F60:F61)</f>
        <v>0</v>
      </c>
      <c r="G59" s="16">
        <f t="shared" si="9"/>
        <v>0</v>
      </c>
      <c r="H59" s="16">
        <f>SUM(H60:H61)</f>
        <v>11000</v>
      </c>
      <c r="I59" s="16">
        <f t="shared" si="9"/>
        <v>0</v>
      </c>
      <c r="J59" s="16">
        <f t="shared" si="9"/>
        <v>0</v>
      </c>
      <c r="K59" s="16">
        <f t="shared" si="9"/>
        <v>0</v>
      </c>
      <c r="L59" s="16">
        <f t="shared" si="9"/>
        <v>0</v>
      </c>
    </row>
    <row r="60" spans="1:12" x14ac:dyDescent="0.2">
      <c r="A60" s="32"/>
      <c r="B60" s="33" t="s">
        <v>52</v>
      </c>
      <c r="C60" s="16">
        <v>25000</v>
      </c>
      <c r="D60" s="16">
        <v>25000</v>
      </c>
    </row>
    <row r="61" spans="1:12" x14ac:dyDescent="0.2">
      <c r="B61" s="24" t="s">
        <v>112</v>
      </c>
      <c r="C61" s="16">
        <v>11000</v>
      </c>
      <c r="H61" s="16">
        <v>11000</v>
      </c>
    </row>
    <row r="64" spans="1:12" s="4" customFormat="1" x14ac:dyDescent="0.2">
      <c r="A64" s="21" t="s">
        <v>105</v>
      </c>
      <c r="B64" s="22" t="s">
        <v>106</v>
      </c>
      <c r="C64" s="23">
        <v>29700</v>
      </c>
      <c r="D64" s="16">
        <f t="shared" ref="D64:L64" si="10">SUM(D65:D68)</f>
        <v>0</v>
      </c>
      <c r="E64" s="16">
        <f t="shared" si="10"/>
        <v>29700</v>
      </c>
      <c r="F64" s="16">
        <f t="shared" si="10"/>
        <v>0</v>
      </c>
      <c r="G64" s="16">
        <f t="shared" si="10"/>
        <v>0</v>
      </c>
      <c r="H64" s="16">
        <f t="shared" si="10"/>
        <v>0</v>
      </c>
      <c r="I64" s="16">
        <f t="shared" si="10"/>
        <v>0</v>
      </c>
      <c r="J64" s="16">
        <f t="shared" si="10"/>
        <v>0</v>
      </c>
      <c r="K64" s="16">
        <f t="shared" si="10"/>
        <v>0</v>
      </c>
      <c r="L64" s="16">
        <f t="shared" si="10"/>
        <v>0</v>
      </c>
    </row>
    <row r="65" spans="1:12" x14ac:dyDescent="0.2">
      <c r="A65" s="32"/>
      <c r="B65" s="33" t="s">
        <v>36</v>
      </c>
      <c r="C65" s="16">
        <v>10000</v>
      </c>
      <c r="E65" s="16">
        <v>10000</v>
      </c>
      <c r="F65" s="2"/>
    </row>
    <row r="66" spans="1:12" x14ac:dyDescent="0.2">
      <c r="A66" s="32"/>
      <c r="B66" s="33" t="s">
        <v>37</v>
      </c>
      <c r="C66" s="16">
        <v>6000</v>
      </c>
      <c r="E66" s="16">
        <v>6000</v>
      </c>
      <c r="F66" s="2"/>
    </row>
    <row r="67" spans="1:12" x14ac:dyDescent="0.2">
      <c r="A67" s="32"/>
      <c r="B67" s="33" t="s">
        <v>39</v>
      </c>
      <c r="C67" s="16">
        <v>6000</v>
      </c>
      <c r="E67" s="16">
        <v>6000</v>
      </c>
      <c r="F67" s="2"/>
    </row>
    <row r="68" spans="1:12" x14ac:dyDescent="0.2">
      <c r="A68" s="32"/>
      <c r="B68" s="33" t="s">
        <v>43</v>
      </c>
      <c r="C68" s="16">
        <v>7700</v>
      </c>
      <c r="E68" s="16">
        <v>7700</v>
      </c>
      <c r="F68" s="2"/>
    </row>
    <row r="71" spans="1:12" s="4" customFormat="1" x14ac:dyDescent="0.2">
      <c r="A71" s="21" t="s">
        <v>107</v>
      </c>
      <c r="B71" s="22" t="s">
        <v>108</v>
      </c>
      <c r="C71" s="23">
        <v>2000</v>
      </c>
      <c r="D71" s="16">
        <f t="shared" ref="D71:L71" si="11">SUM(D72)</f>
        <v>0</v>
      </c>
      <c r="E71" s="16">
        <f t="shared" si="11"/>
        <v>0</v>
      </c>
      <c r="F71" s="16">
        <f t="shared" si="11"/>
        <v>2000</v>
      </c>
      <c r="G71" s="16">
        <f t="shared" si="11"/>
        <v>0</v>
      </c>
      <c r="H71" s="16">
        <f t="shared" si="11"/>
        <v>0</v>
      </c>
      <c r="I71" s="16">
        <f t="shared" si="11"/>
        <v>0</v>
      </c>
      <c r="J71" s="16">
        <f t="shared" si="11"/>
        <v>0</v>
      </c>
      <c r="K71" s="16">
        <f t="shared" si="11"/>
        <v>0</v>
      </c>
      <c r="L71" s="16">
        <f t="shared" si="11"/>
        <v>0</v>
      </c>
    </row>
    <row r="72" spans="1:12" x14ac:dyDescent="0.2">
      <c r="A72" s="32"/>
      <c r="B72" s="33" t="s">
        <v>44</v>
      </c>
      <c r="C72" s="16">
        <v>2000</v>
      </c>
      <c r="F72" s="16">
        <v>2000</v>
      </c>
    </row>
    <row r="75" spans="1:12" s="4" customFormat="1" x14ac:dyDescent="0.2">
      <c r="A75" s="21"/>
      <c r="B75" s="22" t="s">
        <v>13</v>
      </c>
      <c r="C75" s="23">
        <v>127500</v>
      </c>
      <c r="D75" s="16">
        <f>SUM(D76:D81)</f>
        <v>60000</v>
      </c>
      <c r="E75" s="16">
        <f t="shared" ref="E75:L75" si="12">SUM(E76:E81)</f>
        <v>17500</v>
      </c>
      <c r="F75" s="16">
        <f t="shared" si="12"/>
        <v>30000</v>
      </c>
      <c r="G75" s="16">
        <f t="shared" si="12"/>
        <v>20000</v>
      </c>
      <c r="H75" s="16">
        <f t="shared" si="12"/>
        <v>0</v>
      </c>
      <c r="I75" s="16">
        <f t="shared" si="12"/>
        <v>0</v>
      </c>
      <c r="J75" s="16">
        <f t="shared" si="12"/>
        <v>0</v>
      </c>
      <c r="K75" s="16">
        <f t="shared" si="12"/>
        <v>0</v>
      </c>
      <c r="L75" s="16">
        <f t="shared" si="12"/>
        <v>0</v>
      </c>
    </row>
    <row r="76" spans="1:12" x14ac:dyDescent="0.2">
      <c r="A76" s="34"/>
      <c r="B76" s="35" t="s">
        <v>120</v>
      </c>
      <c r="C76" s="14">
        <v>15000</v>
      </c>
      <c r="D76" s="14">
        <v>15000</v>
      </c>
      <c r="E76" s="14"/>
      <c r="F76" s="14"/>
      <c r="G76" s="14"/>
      <c r="H76" s="14"/>
      <c r="I76" s="14"/>
      <c r="J76" s="14"/>
      <c r="K76" s="14"/>
      <c r="L76" s="14"/>
    </row>
    <row r="77" spans="1:12" x14ac:dyDescent="0.2">
      <c r="A77" s="34"/>
      <c r="B77" s="35" t="s">
        <v>121</v>
      </c>
      <c r="C77" s="12">
        <v>20000</v>
      </c>
      <c r="D77" s="12"/>
      <c r="E77" s="12">
        <v>10000</v>
      </c>
      <c r="F77" s="12">
        <v>10000</v>
      </c>
      <c r="G77" s="12"/>
      <c r="H77" s="12"/>
      <c r="I77" s="12"/>
      <c r="J77" s="12"/>
      <c r="K77" s="12"/>
      <c r="L77" s="12"/>
    </row>
    <row r="78" spans="1:12" ht="14.25" customHeight="1" x14ac:dyDescent="0.2">
      <c r="A78" s="34"/>
      <c r="B78" s="35" t="s">
        <v>122</v>
      </c>
      <c r="C78" s="12">
        <v>45000</v>
      </c>
      <c r="D78" s="12">
        <v>45000</v>
      </c>
      <c r="F78" s="12"/>
      <c r="G78" s="12"/>
      <c r="H78" s="12"/>
      <c r="I78" s="12"/>
      <c r="J78" s="12"/>
      <c r="K78" s="12"/>
      <c r="L78" s="12"/>
    </row>
    <row r="79" spans="1:12" ht="14.25" customHeight="1" x14ac:dyDescent="0.2">
      <c r="A79" s="34"/>
      <c r="B79" s="35" t="s">
        <v>123</v>
      </c>
      <c r="C79" s="14">
        <v>40000</v>
      </c>
      <c r="E79" s="14"/>
      <c r="F79" s="12">
        <v>20000</v>
      </c>
      <c r="G79" s="12">
        <v>20000</v>
      </c>
      <c r="H79" s="12"/>
      <c r="I79" s="12"/>
      <c r="J79" s="14"/>
      <c r="K79" s="14"/>
      <c r="L79" s="14"/>
    </row>
    <row r="80" spans="1:12" ht="14.25" customHeight="1" x14ac:dyDescent="0.2">
      <c r="A80" s="34"/>
      <c r="B80" s="35" t="s">
        <v>124</v>
      </c>
      <c r="C80" s="14">
        <v>7500</v>
      </c>
      <c r="D80" s="14"/>
      <c r="E80" s="16">
        <v>7500</v>
      </c>
      <c r="F80" s="14"/>
      <c r="G80" s="14"/>
      <c r="J80" s="14"/>
      <c r="K80" s="14"/>
      <c r="L80" s="14"/>
    </row>
    <row r="81" spans="1:12" x14ac:dyDescent="0.2">
      <c r="A81" s="34"/>
      <c r="B81" s="35"/>
      <c r="C81" s="14"/>
      <c r="D81" s="14"/>
      <c r="E81" s="14"/>
      <c r="F81" s="14"/>
      <c r="I81" s="14"/>
      <c r="J81" s="14"/>
      <c r="K81" s="14"/>
      <c r="L81" s="14"/>
    </row>
    <row r="84" spans="1:12" s="4" customFormat="1" x14ac:dyDescent="0.2">
      <c r="A84" s="21"/>
      <c r="B84" s="22" t="s">
        <v>14</v>
      </c>
      <c r="C84" s="23">
        <v>78288</v>
      </c>
      <c r="D84" s="16">
        <f>SUM(D85:D88)</f>
        <v>50000</v>
      </c>
      <c r="E84" s="16">
        <f t="shared" ref="E84:L84" si="13">SUM(E85:E88)</f>
        <v>10000</v>
      </c>
      <c r="F84" s="16">
        <f t="shared" si="13"/>
        <v>5000</v>
      </c>
      <c r="G84" s="16">
        <f t="shared" si="13"/>
        <v>13288</v>
      </c>
      <c r="H84" s="16">
        <f t="shared" si="13"/>
        <v>0</v>
      </c>
      <c r="I84" s="16">
        <f t="shared" si="13"/>
        <v>0</v>
      </c>
      <c r="J84" s="16">
        <f t="shared" si="13"/>
        <v>0</v>
      </c>
      <c r="K84" s="16">
        <f t="shared" si="13"/>
        <v>0</v>
      </c>
      <c r="L84" s="16">
        <f t="shared" si="13"/>
        <v>0</v>
      </c>
    </row>
    <row r="85" spans="1:12" x14ac:dyDescent="0.2">
      <c r="B85" s="24" t="s">
        <v>117</v>
      </c>
      <c r="C85" s="16">
        <v>55000</v>
      </c>
      <c r="D85" s="16">
        <v>45000</v>
      </c>
      <c r="G85" s="16">
        <v>10000</v>
      </c>
    </row>
    <row r="86" spans="1:12" x14ac:dyDescent="0.2">
      <c r="B86" s="24" t="s">
        <v>125</v>
      </c>
      <c r="C86" s="16">
        <v>23288</v>
      </c>
      <c r="D86" s="16">
        <v>5000</v>
      </c>
      <c r="E86" s="16">
        <v>10000</v>
      </c>
      <c r="F86" s="16">
        <v>5000</v>
      </c>
      <c r="G86" s="16">
        <v>3288</v>
      </c>
    </row>
    <row r="87" spans="1:12" x14ac:dyDescent="0.2">
      <c r="D87" s="2"/>
      <c r="E87" s="2"/>
    </row>
    <row r="88" spans="1:12" x14ac:dyDescent="0.2">
      <c r="D88" s="2"/>
    </row>
    <row r="91" spans="1:12" s="4" customFormat="1" x14ac:dyDescent="0.2">
      <c r="A91" s="21"/>
      <c r="B91" s="22" t="s">
        <v>15</v>
      </c>
      <c r="C91" s="23">
        <v>25000</v>
      </c>
      <c r="D91" s="16">
        <f t="shared" ref="D91:L91" si="14">SUM(D92:D97)</f>
        <v>0</v>
      </c>
      <c r="E91" s="16">
        <f t="shared" si="14"/>
        <v>0</v>
      </c>
      <c r="F91" s="16">
        <f t="shared" si="14"/>
        <v>15000</v>
      </c>
      <c r="G91" s="16">
        <f t="shared" si="14"/>
        <v>0</v>
      </c>
      <c r="H91" s="16">
        <f t="shared" si="14"/>
        <v>0</v>
      </c>
      <c r="I91" s="16">
        <f t="shared" si="14"/>
        <v>0</v>
      </c>
      <c r="J91" s="16">
        <f t="shared" si="14"/>
        <v>10000</v>
      </c>
      <c r="K91" s="16">
        <f t="shared" si="14"/>
        <v>0</v>
      </c>
      <c r="L91" s="16">
        <f t="shared" si="14"/>
        <v>0</v>
      </c>
    </row>
    <row r="92" spans="1:12" x14ac:dyDescent="0.2">
      <c r="B92" s="24" t="s">
        <v>126</v>
      </c>
      <c r="C92" s="16">
        <v>25000</v>
      </c>
      <c r="D92" s="2"/>
      <c r="F92" s="16">
        <v>15000</v>
      </c>
      <c r="J92" s="16">
        <v>10000</v>
      </c>
    </row>
    <row r="94" spans="1:12" x14ac:dyDescent="0.2">
      <c r="D94" s="2"/>
    </row>
    <row r="100" spans="1:12" s="4" customFormat="1" x14ac:dyDescent="0.2">
      <c r="A100" s="21"/>
      <c r="B100" s="22" t="s">
        <v>16</v>
      </c>
      <c r="C100" s="23">
        <v>77000</v>
      </c>
      <c r="D100" s="16">
        <f>SUM(D101:D105)</f>
        <v>5000</v>
      </c>
      <c r="E100" s="16">
        <f t="shared" ref="E100:L100" si="15">SUM(E101:E105)</f>
        <v>35000</v>
      </c>
      <c r="F100" s="16">
        <f t="shared" si="15"/>
        <v>12000</v>
      </c>
      <c r="G100" s="16">
        <f t="shared" si="15"/>
        <v>0</v>
      </c>
      <c r="H100" s="16">
        <f t="shared" si="15"/>
        <v>0</v>
      </c>
      <c r="I100" s="16">
        <f t="shared" si="15"/>
        <v>0</v>
      </c>
      <c r="J100" s="16">
        <f t="shared" si="15"/>
        <v>25000</v>
      </c>
      <c r="K100" s="16">
        <f t="shared" si="15"/>
        <v>0</v>
      </c>
      <c r="L100" s="16">
        <f t="shared" si="15"/>
        <v>0</v>
      </c>
    </row>
    <row r="101" spans="1:12" s="17" customFormat="1" x14ac:dyDescent="0.2">
      <c r="A101" s="34"/>
      <c r="B101" s="35" t="s">
        <v>127</v>
      </c>
      <c r="C101" s="14">
        <v>35000</v>
      </c>
      <c r="D101" s="14"/>
      <c r="E101" s="14">
        <v>23000</v>
      </c>
      <c r="F101" s="14"/>
      <c r="G101" s="14"/>
      <c r="H101" s="14"/>
      <c r="I101" s="14"/>
      <c r="J101" s="14">
        <v>12000</v>
      </c>
      <c r="K101" s="14"/>
      <c r="L101" s="14"/>
    </row>
    <row r="102" spans="1:12" s="17" customFormat="1" x14ac:dyDescent="0.2">
      <c r="A102" s="34"/>
      <c r="B102" s="35" t="s">
        <v>128</v>
      </c>
      <c r="C102" s="12">
        <v>12000</v>
      </c>
      <c r="E102" s="12">
        <v>12000</v>
      </c>
      <c r="F102" s="12"/>
      <c r="G102" s="12"/>
      <c r="H102" s="12"/>
      <c r="I102" s="12"/>
      <c r="J102" s="12"/>
      <c r="K102" s="12"/>
      <c r="L102" s="12"/>
    </row>
    <row r="103" spans="1:12" s="17" customFormat="1" x14ac:dyDescent="0.2">
      <c r="A103" s="34"/>
      <c r="B103" s="36" t="s">
        <v>129</v>
      </c>
      <c r="C103" s="14">
        <v>5000</v>
      </c>
      <c r="D103" s="14">
        <v>5000</v>
      </c>
      <c r="E103" s="14"/>
      <c r="F103" s="14"/>
      <c r="G103" s="14"/>
      <c r="H103" s="14"/>
      <c r="I103" s="14"/>
      <c r="J103" s="14"/>
      <c r="K103" s="14"/>
      <c r="L103" s="14"/>
    </row>
    <row r="104" spans="1:12" s="17" customFormat="1" x14ac:dyDescent="0.2">
      <c r="A104" s="34"/>
      <c r="B104" s="35" t="s">
        <v>130</v>
      </c>
      <c r="C104" s="14">
        <v>25000</v>
      </c>
      <c r="D104" s="14"/>
      <c r="F104" s="14"/>
      <c r="G104" s="14"/>
      <c r="H104" s="14"/>
      <c r="I104" s="14"/>
      <c r="J104" s="14">
        <v>13000</v>
      </c>
      <c r="K104" s="14"/>
      <c r="L104" s="14"/>
    </row>
    <row r="105" spans="1:12" x14ac:dyDescent="0.2">
      <c r="A105" s="34"/>
      <c r="B105" s="35"/>
      <c r="C105" s="14"/>
      <c r="D105" s="2"/>
      <c r="E105" s="14"/>
      <c r="F105" s="14">
        <v>12000</v>
      </c>
      <c r="G105" s="14"/>
      <c r="H105" s="14"/>
      <c r="I105" s="14"/>
      <c r="J105" s="14"/>
      <c r="K105" s="14"/>
      <c r="L105" s="14"/>
    </row>
    <row r="106" spans="1:12" x14ac:dyDescent="0.2">
      <c r="A106" s="34"/>
      <c r="B106" s="35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8" spans="1:12" s="4" customFormat="1" x14ac:dyDescent="0.2">
      <c r="A108" s="21"/>
      <c r="B108" s="22" t="s">
        <v>17</v>
      </c>
      <c r="C108" s="23">
        <v>1500</v>
      </c>
      <c r="D108" s="16">
        <f>SUM(D109:D112)</f>
        <v>1500</v>
      </c>
      <c r="E108" s="16">
        <f t="shared" ref="E108:L108" si="16">SUM(E109:E112)</f>
        <v>0</v>
      </c>
      <c r="F108" s="16">
        <f t="shared" si="16"/>
        <v>0</v>
      </c>
      <c r="G108" s="16">
        <f t="shared" si="16"/>
        <v>0</v>
      </c>
      <c r="H108" s="16">
        <f t="shared" si="16"/>
        <v>0</v>
      </c>
      <c r="I108" s="16">
        <f t="shared" si="16"/>
        <v>0</v>
      </c>
      <c r="J108" s="16">
        <f t="shared" si="16"/>
        <v>0</v>
      </c>
      <c r="K108" s="16">
        <f t="shared" si="16"/>
        <v>0</v>
      </c>
      <c r="L108" s="16">
        <f t="shared" si="16"/>
        <v>0</v>
      </c>
    </row>
    <row r="109" spans="1:12" x14ac:dyDescent="0.2">
      <c r="B109" s="24" t="s">
        <v>131</v>
      </c>
      <c r="C109" s="16">
        <v>1500</v>
      </c>
      <c r="D109" s="16">
        <v>1500</v>
      </c>
    </row>
    <row r="115" spans="1:12" s="4" customFormat="1" x14ac:dyDescent="0.2">
      <c r="A115" s="21"/>
      <c r="B115" s="22" t="s">
        <v>18</v>
      </c>
      <c r="C115" s="23">
        <v>45000</v>
      </c>
      <c r="D115" s="16">
        <f>SUM(D116:D120)</f>
        <v>0</v>
      </c>
      <c r="E115" s="16">
        <f>SUM(E116:E120)</f>
        <v>20000</v>
      </c>
      <c r="F115" s="16">
        <f t="shared" ref="F115:L115" si="17">SUM(F116:F120)</f>
        <v>0</v>
      </c>
      <c r="G115" s="16">
        <f>SUM(G116:G120)</f>
        <v>15000</v>
      </c>
      <c r="H115" s="16">
        <f t="shared" si="17"/>
        <v>0</v>
      </c>
      <c r="I115" s="16">
        <f t="shared" si="17"/>
        <v>0</v>
      </c>
      <c r="J115" s="16">
        <f t="shared" si="17"/>
        <v>10000</v>
      </c>
      <c r="K115" s="16">
        <f t="shared" si="17"/>
        <v>0</v>
      </c>
      <c r="L115" s="16">
        <f t="shared" si="17"/>
        <v>0</v>
      </c>
    </row>
    <row r="116" spans="1:12" x14ac:dyDescent="0.2">
      <c r="B116" s="24" t="s">
        <v>132</v>
      </c>
      <c r="C116" s="16">
        <v>45000</v>
      </c>
      <c r="E116" s="16">
        <v>20000</v>
      </c>
      <c r="G116" s="16">
        <v>15000</v>
      </c>
      <c r="J116" s="16">
        <v>10000</v>
      </c>
    </row>
    <row r="123" spans="1:12" s="4" customFormat="1" x14ac:dyDescent="0.2">
      <c r="A123" s="21"/>
      <c r="B123" s="22" t="s">
        <v>19</v>
      </c>
      <c r="C123" s="23">
        <v>30000</v>
      </c>
      <c r="D123" s="16">
        <f>SUM(D124:D130)</f>
        <v>0</v>
      </c>
      <c r="E123" s="16">
        <f>SUM(E124:E130)</f>
        <v>15000</v>
      </c>
      <c r="F123" s="16">
        <f t="shared" ref="F123:L123" si="18">SUM(F124:F130)</f>
        <v>0</v>
      </c>
      <c r="G123" s="16">
        <f t="shared" si="18"/>
        <v>15000</v>
      </c>
      <c r="H123" s="16">
        <f t="shared" si="18"/>
        <v>0</v>
      </c>
      <c r="I123" s="16">
        <f t="shared" si="18"/>
        <v>0</v>
      </c>
      <c r="J123" s="16">
        <f t="shared" si="18"/>
        <v>0</v>
      </c>
      <c r="K123" s="16">
        <f t="shared" si="18"/>
        <v>0</v>
      </c>
      <c r="L123" s="16">
        <f t="shared" si="18"/>
        <v>0</v>
      </c>
    </row>
    <row r="124" spans="1:12" x14ac:dyDescent="0.2">
      <c r="B124" s="24" t="s">
        <v>133</v>
      </c>
      <c r="C124" s="16">
        <v>30000</v>
      </c>
      <c r="E124" s="16">
        <v>15000</v>
      </c>
      <c r="G124" s="16">
        <v>15000</v>
      </c>
    </row>
    <row r="128" spans="1:12" x14ac:dyDescent="0.2">
      <c r="B128" s="35"/>
      <c r="D128" s="2"/>
    </row>
    <row r="129" spans="1:12" x14ac:dyDescent="0.2">
      <c r="D129" s="2"/>
    </row>
    <row r="130" spans="1:12" x14ac:dyDescent="0.2">
      <c r="B130" s="35"/>
      <c r="D130" s="2"/>
    </row>
    <row r="133" spans="1:12" s="4" customFormat="1" x14ac:dyDescent="0.2">
      <c r="A133" s="21"/>
      <c r="B133" s="22" t="s">
        <v>20</v>
      </c>
      <c r="C133" s="23">
        <v>53000</v>
      </c>
      <c r="D133" s="16">
        <f>SUM(D134:D137)</f>
        <v>10000</v>
      </c>
      <c r="E133" s="16">
        <f t="shared" ref="E133:L133" si="19">SUM(E134:E137)</f>
        <v>14000</v>
      </c>
      <c r="F133" s="16">
        <f t="shared" si="19"/>
        <v>15000</v>
      </c>
      <c r="G133" s="16">
        <f t="shared" si="19"/>
        <v>14000</v>
      </c>
      <c r="H133" s="16">
        <f t="shared" si="19"/>
        <v>0</v>
      </c>
      <c r="I133" s="16">
        <f t="shared" si="19"/>
        <v>0</v>
      </c>
      <c r="J133" s="16">
        <f t="shared" si="19"/>
        <v>0</v>
      </c>
      <c r="K133" s="16">
        <f t="shared" si="19"/>
        <v>0</v>
      </c>
      <c r="L133" s="16">
        <f t="shared" si="19"/>
        <v>0</v>
      </c>
    </row>
    <row r="134" spans="1:12" x14ac:dyDescent="0.2">
      <c r="B134" s="37" t="s">
        <v>118</v>
      </c>
      <c r="C134" s="16">
        <v>10000</v>
      </c>
      <c r="D134" s="16">
        <v>10000</v>
      </c>
    </row>
    <row r="135" spans="1:12" x14ac:dyDescent="0.2">
      <c r="B135" s="24" t="s">
        <v>134</v>
      </c>
      <c r="C135" s="16">
        <v>21500</v>
      </c>
      <c r="E135" s="16">
        <v>7000</v>
      </c>
      <c r="F135" s="16">
        <v>7500</v>
      </c>
      <c r="G135" s="16">
        <v>7000</v>
      </c>
    </row>
    <row r="136" spans="1:12" x14ac:dyDescent="0.2">
      <c r="B136" s="24" t="s">
        <v>135</v>
      </c>
      <c r="C136" s="16">
        <v>21500</v>
      </c>
      <c r="E136" s="16">
        <v>7000</v>
      </c>
      <c r="F136" s="16">
        <v>7500</v>
      </c>
      <c r="G136" s="16">
        <v>7000</v>
      </c>
    </row>
    <row r="139" spans="1:12" s="4" customFormat="1" x14ac:dyDescent="0.2">
      <c r="A139" s="21"/>
      <c r="B139" s="22"/>
      <c r="C139" s="23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s="4" customFormat="1" x14ac:dyDescent="0.2">
      <c r="A140" s="21"/>
      <c r="B140" s="22" t="s">
        <v>21</v>
      </c>
      <c r="C140" s="23">
        <v>5000</v>
      </c>
      <c r="D140" s="16">
        <f>SUM(D141:D144)</f>
        <v>5000</v>
      </c>
      <c r="E140" s="16">
        <f t="shared" ref="E140:L140" si="20">SUM(E141:E144)</f>
        <v>0</v>
      </c>
      <c r="F140" s="16">
        <f t="shared" si="20"/>
        <v>0</v>
      </c>
      <c r="G140" s="16">
        <f t="shared" si="20"/>
        <v>0</v>
      </c>
      <c r="H140" s="16">
        <f t="shared" si="20"/>
        <v>0</v>
      </c>
      <c r="I140" s="16">
        <f t="shared" si="20"/>
        <v>0</v>
      </c>
      <c r="J140" s="16">
        <f t="shared" si="20"/>
        <v>0</v>
      </c>
      <c r="K140" s="16">
        <f t="shared" si="20"/>
        <v>0</v>
      </c>
      <c r="L140" s="16">
        <f t="shared" si="20"/>
        <v>0</v>
      </c>
    </row>
    <row r="141" spans="1:12" x14ac:dyDescent="0.2">
      <c r="B141" s="24" t="s">
        <v>136</v>
      </c>
      <c r="C141" s="16">
        <v>5000</v>
      </c>
      <c r="D141" s="16">
        <v>5000</v>
      </c>
    </row>
    <row r="147" spans="1:12" s="4" customFormat="1" x14ac:dyDescent="0.2">
      <c r="A147" s="21"/>
      <c r="B147" s="22" t="s">
        <v>22</v>
      </c>
      <c r="C147" s="23">
        <v>177400</v>
      </c>
      <c r="D147" s="16">
        <f>SUM(D148:D152)</f>
        <v>15000</v>
      </c>
      <c r="E147" s="16">
        <f t="shared" ref="E147:L147" si="21">SUM(E148:E152)</f>
        <v>0</v>
      </c>
      <c r="F147" s="16">
        <f t="shared" si="21"/>
        <v>117400</v>
      </c>
      <c r="G147" s="16">
        <f t="shared" si="21"/>
        <v>5000</v>
      </c>
      <c r="H147" s="16">
        <f t="shared" si="21"/>
        <v>0</v>
      </c>
      <c r="I147" s="16">
        <f t="shared" si="21"/>
        <v>0</v>
      </c>
      <c r="J147" s="16">
        <f t="shared" si="21"/>
        <v>40000</v>
      </c>
      <c r="K147" s="16">
        <f t="shared" si="21"/>
        <v>0</v>
      </c>
      <c r="L147" s="16">
        <f t="shared" si="21"/>
        <v>0</v>
      </c>
    </row>
    <row r="148" spans="1:12" x14ac:dyDescent="0.2">
      <c r="B148" s="24" t="s">
        <v>119</v>
      </c>
      <c r="C148" s="16">
        <v>67400</v>
      </c>
      <c r="F148" s="16">
        <v>67400</v>
      </c>
    </row>
    <row r="149" spans="1:12" x14ac:dyDescent="0.2">
      <c r="B149" s="35" t="s">
        <v>137</v>
      </c>
      <c r="C149" s="38">
        <v>10000</v>
      </c>
      <c r="D149" s="38">
        <v>10000</v>
      </c>
      <c r="E149" s="38"/>
      <c r="F149" s="38"/>
      <c r="G149" s="38"/>
      <c r="H149" s="38"/>
      <c r="I149" s="38"/>
      <c r="J149" s="38"/>
      <c r="K149" s="38"/>
      <c r="L149" s="38"/>
    </row>
    <row r="150" spans="1:12" x14ac:dyDescent="0.2">
      <c r="B150" s="35" t="s">
        <v>138</v>
      </c>
      <c r="C150" s="38">
        <v>40000</v>
      </c>
      <c r="D150" s="2"/>
      <c r="E150" s="38"/>
      <c r="F150" s="38">
        <v>20000</v>
      </c>
      <c r="G150" s="38"/>
      <c r="H150" s="38"/>
      <c r="I150" s="38"/>
      <c r="J150" s="38">
        <v>20000</v>
      </c>
      <c r="K150" s="38"/>
      <c r="L150" s="38"/>
    </row>
    <row r="151" spans="1:12" x14ac:dyDescent="0.2">
      <c r="B151" s="35" t="s">
        <v>140</v>
      </c>
      <c r="C151" s="38">
        <v>45000</v>
      </c>
      <c r="D151" s="2"/>
      <c r="E151" s="38"/>
      <c r="F151" s="38">
        <v>25000</v>
      </c>
      <c r="G151" s="38"/>
      <c r="H151" s="38"/>
      <c r="I151" s="38"/>
      <c r="J151" s="38">
        <v>20000</v>
      </c>
      <c r="K151" s="38"/>
      <c r="L151" s="38"/>
    </row>
    <row r="152" spans="1:12" x14ac:dyDescent="0.2">
      <c r="B152" s="35" t="s">
        <v>139</v>
      </c>
      <c r="C152" s="38">
        <v>15000</v>
      </c>
      <c r="D152" s="38">
        <v>5000</v>
      </c>
      <c r="F152" s="38">
        <v>5000</v>
      </c>
      <c r="G152" s="38">
        <v>5000</v>
      </c>
      <c r="H152" s="38"/>
      <c r="I152" s="38"/>
      <c r="J152" s="38"/>
    </row>
    <row r="153" spans="1:12" x14ac:dyDescent="0.2">
      <c r="B153" s="35"/>
      <c r="C153" s="38"/>
      <c r="D153" s="2"/>
      <c r="E153" s="38"/>
      <c r="F153" s="38"/>
      <c r="G153" s="38"/>
      <c r="H153" s="38"/>
      <c r="I153" s="38"/>
      <c r="J153" s="38"/>
    </row>
    <row r="155" spans="1:12" s="4" customFormat="1" x14ac:dyDescent="0.2">
      <c r="A155" s="21"/>
      <c r="B155" s="22" t="s">
        <v>23</v>
      </c>
      <c r="C155" s="23">
        <v>9000</v>
      </c>
      <c r="D155" s="16">
        <f>SUM(D156:D159)</f>
        <v>0</v>
      </c>
      <c r="E155" s="16">
        <f t="shared" ref="E155:L155" si="22">SUM(E156:E159)</f>
        <v>9000</v>
      </c>
      <c r="F155" s="16">
        <f t="shared" si="22"/>
        <v>0</v>
      </c>
      <c r="G155" s="16">
        <f t="shared" si="22"/>
        <v>0</v>
      </c>
      <c r="H155" s="16">
        <f t="shared" si="22"/>
        <v>0</v>
      </c>
      <c r="I155" s="16">
        <f t="shared" si="22"/>
        <v>0</v>
      </c>
      <c r="J155" s="16">
        <f t="shared" si="22"/>
        <v>0</v>
      </c>
      <c r="K155" s="16">
        <f t="shared" si="22"/>
        <v>0</v>
      </c>
      <c r="L155" s="16">
        <f t="shared" si="22"/>
        <v>0</v>
      </c>
    </row>
    <row r="156" spans="1:12" x14ac:dyDescent="0.2">
      <c r="B156" s="24" t="s">
        <v>141</v>
      </c>
      <c r="C156" s="16">
        <v>9000</v>
      </c>
      <c r="E156" s="16">
        <v>9000</v>
      </c>
    </row>
    <row r="162" spans="1:12" s="4" customFormat="1" x14ac:dyDescent="0.2">
      <c r="A162" s="21"/>
      <c r="B162" s="22" t="s">
        <v>24</v>
      </c>
      <c r="C162" s="23">
        <v>9000</v>
      </c>
      <c r="D162" s="16">
        <f>SUM(D163:D165)</f>
        <v>9000</v>
      </c>
      <c r="E162" s="16">
        <f t="shared" ref="E162:L162" si="23">SUM(E163:E165)</f>
        <v>0</v>
      </c>
      <c r="F162" s="16">
        <f t="shared" si="23"/>
        <v>0</v>
      </c>
      <c r="G162" s="16">
        <f t="shared" si="23"/>
        <v>0</v>
      </c>
      <c r="H162" s="16">
        <f t="shared" si="23"/>
        <v>0</v>
      </c>
      <c r="I162" s="16">
        <f t="shared" si="23"/>
        <v>0</v>
      </c>
      <c r="J162" s="16">
        <f t="shared" si="23"/>
        <v>0</v>
      </c>
      <c r="K162" s="16">
        <f t="shared" si="23"/>
        <v>0</v>
      </c>
      <c r="L162" s="16">
        <f t="shared" si="23"/>
        <v>0</v>
      </c>
    </row>
    <row r="163" spans="1:12" x14ac:dyDescent="0.2">
      <c r="B163" s="24" t="s">
        <v>142</v>
      </c>
      <c r="C163" s="16">
        <v>9000</v>
      </c>
      <c r="D163" s="16">
        <v>9000</v>
      </c>
    </row>
    <row r="164" spans="1:12" x14ac:dyDescent="0.2">
      <c r="B164" s="26"/>
      <c r="C164" s="39"/>
      <c r="D164" s="39"/>
      <c r="E164" s="39"/>
      <c r="F164" s="39"/>
      <c r="G164" s="39"/>
      <c r="H164" s="39"/>
      <c r="I164" s="39"/>
      <c r="J164" s="39"/>
      <c r="K164" s="39"/>
      <c r="L164" s="39"/>
    </row>
    <row r="165" spans="1:12" x14ac:dyDescent="0.2">
      <c r="B165" s="26"/>
      <c r="C165" s="39"/>
      <c r="D165" s="39"/>
      <c r="E165" s="39"/>
      <c r="F165" s="39"/>
      <c r="G165" s="39"/>
      <c r="H165" s="39"/>
      <c r="I165" s="39"/>
      <c r="J165" s="39"/>
      <c r="K165" s="39"/>
      <c r="L165" s="39"/>
    </row>
    <row r="168" spans="1:12" s="4" customFormat="1" x14ac:dyDescent="0.2">
      <c r="A168" s="21"/>
      <c r="B168" s="22" t="s">
        <v>25</v>
      </c>
      <c r="C168" s="23">
        <f>SUM(C169:C178)</f>
        <v>688770</v>
      </c>
      <c r="D168" s="16">
        <f>SUM(D169:D177)</f>
        <v>10000</v>
      </c>
      <c r="E168" s="16">
        <f t="shared" ref="E168:L168" si="24">SUM(E169:E177)</f>
        <v>159000</v>
      </c>
      <c r="F168" s="16">
        <f t="shared" si="24"/>
        <v>72000</v>
      </c>
      <c r="G168" s="16">
        <f t="shared" si="24"/>
        <v>65000</v>
      </c>
      <c r="H168" s="16">
        <f t="shared" si="24"/>
        <v>0</v>
      </c>
      <c r="I168" s="16">
        <f t="shared" si="24"/>
        <v>5000</v>
      </c>
      <c r="J168" s="16">
        <f>SUM(J169:J178)</f>
        <v>377770</v>
      </c>
      <c r="K168" s="16">
        <f t="shared" si="24"/>
        <v>0</v>
      </c>
      <c r="L168" s="16">
        <f t="shared" si="24"/>
        <v>0</v>
      </c>
    </row>
    <row r="169" spans="1:12" x14ac:dyDescent="0.2">
      <c r="B169" s="24" t="s">
        <v>53</v>
      </c>
      <c r="C169" s="16">
        <v>96000</v>
      </c>
      <c r="E169" s="16">
        <v>32000</v>
      </c>
      <c r="F169" s="16">
        <v>32000</v>
      </c>
      <c r="G169" s="16">
        <v>32000</v>
      </c>
    </row>
    <row r="170" spans="1:12" x14ac:dyDescent="0.2">
      <c r="B170" s="24" t="s">
        <v>54</v>
      </c>
      <c r="C170" s="16">
        <v>20000</v>
      </c>
      <c r="E170" s="16">
        <v>20000</v>
      </c>
    </row>
    <row r="171" spans="1:12" x14ac:dyDescent="0.2">
      <c r="B171" s="24" t="s">
        <v>55</v>
      </c>
      <c r="C171" s="16">
        <v>15000</v>
      </c>
      <c r="E171" s="16">
        <v>15000</v>
      </c>
    </row>
    <row r="172" spans="1:12" x14ac:dyDescent="0.2">
      <c r="B172" s="24" t="s">
        <v>56</v>
      </c>
      <c r="C172" s="16">
        <v>50000</v>
      </c>
      <c r="E172" s="16">
        <v>40000</v>
      </c>
      <c r="G172" s="16">
        <v>10000</v>
      </c>
    </row>
    <row r="173" spans="1:12" x14ac:dyDescent="0.2">
      <c r="B173" s="24" t="s">
        <v>57</v>
      </c>
      <c r="C173" s="16">
        <v>10000</v>
      </c>
      <c r="D173" s="16">
        <v>10000</v>
      </c>
    </row>
    <row r="174" spans="1:12" x14ac:dyDescent="0.2">
      <c r="B174" s="24" t="s">
        <v>79</v>
      </c>
      <c r="C174" s="16">
        <v>12000</v>
      </c>
      <c r="E174" s="16">
        <v>12000</v>
      </c>
    </row>
    <row r="175" spans="1:12" x14ac:dyDescent="0.2">
      <c r="B175" s="24" t="s">
        <v>58</v>
      </c>
      <c r="C175" s="16">
        <v>5000</v>
      </c>
      <c r="I175" s="16">
        <v>5000</v>
      </c>
    </row>
    <row r="176" spans="1:12" x14ac:dyDescent="0.2">
      <c r="B176" s="24" t="s">
        <v>78</v>
      </c>
      <c r="C176" s="16">
        <v>55000</v>
      </c>
      <c r="E176" s="16">
        <v>20000</v>
      </c>
      <c r="F176" s="16">
        <v>20000</v>
      </c>
      <c r="G176" s="16">
        <v>15000</v>
      </c>
    </row>
    <row r="177" spans="1:12" x14ac:dyDescent="0.2">
      <c r="B177" s="24" t="s">
        <v>80</v>
      </c>
      <c r="C177" s="16">
        <v>48000</v>
      </c>
      <c r="E177" s="16">
        <v>20000</v>
      </c>
      <c r="F177" s="16">
        <v>20000</v>
      </c>
      <c r="G177" s="16">
        <v>8000</v>
      </c>
    </row>
    <row r="178" spans="1:12" x14ac:dyDescent="0.2">
      <c r="B178" s="24" t="s">
        <v>152</v>
      </c>
      <c r="C178" s="16">
        <v>377770</v>
      </c>
      <c r="J178" s="16">
        <v>377770</v>
      </c>
    </row>
    <row r="181" spans="1:12" s="4" customFormat="1" x14ac:dyDescent="0.2">
      <c r="A181" s="21"/>
      <c r="B181" s="22" t="s">
        <v>26</v>
      </c>
      <c r="C181" s="23">
        <v>30000</v>
      </c>
      <c r="D181" s="16">
        <f>SUM(D182:D184)</f>
        <v>30000</v>
      </c>
      <c r="E181" s="16">
        <f t="shared" ref="E181:L181" si="25">SUM(E182:E184)</f>
        <v>0</v>
      </c>
      <c r="F181" s="16">
        <f t="shared" si="25"/>
        <v>0</v>
      </c>
      <c r="G181" s="16">
        <f t="shared" si="25"/>
        <v>0</v>
      </c>
      <c r="H181" s="16">
        <f t="shared" si="25"/>
        <v>0</v>
      </c>
      <c r="I181" s="16">
        <f t="shared" si="25"/>
        <v>0</v>
      </c>
      <c r="J181" s="16">
        <f t="shared" si="25"/>
        <v>0</v>
      </c>
      <c r="K181" s="16">
        <f t="shared" si="25"/>
        <v>0</v>
      </c>
      <c r="L181" s="16">
        <f t="shared" si="25"/>
        <v>0</v>
      </c>
    </row>
    <row r="182" spans="1:12" x14ac:dyDescent="0.2">
      <c r="B182" s="24" t="s">
        <v>143</v>
      </c>
      <c r="C182" s="16">
        <v>25000</v>
      </c>
      <c r="D182" s="16">
        <v>25000</v>
      </c>
    </row>
    <row r="183" spans="1:12" x14ac:dyDescent="0.2">
      <c r="B183" s="24" t="s">
        <v>144</v>
      </c>
      <c r="C183" s="16">
        <v>5000</v>
      </c>
      <c r="D183" s="16">
        <v>5000</v>
      </c>
    </row>
    <row r="187" spans="1:12" s="4" customFormat="1" x14ac:dyDescent="0.2">
      <c r="A187" s="21"/>
      <c r="B187" s="22" t="s">
        <v>27</v>
      </c>
      <c r="C187" s="23">
        <v>4500</v>
      </c>
      <c r="D187" s="16">
        <f t="shared" ref="D187:L187" si="26">SUM(D188:D191)</f>
        <v>2250</v>
      </c>
      <c r="E187" s="16">
        <f t="shared" si="26"/>
        <v>0</v>
      </c>
      <c r="F187" s="16">
        <f t="shared" si="26"/>
        <v>0</v>
      </c>
      <c r="G187" s="16">
        <f t="shared" si="26"/>
        <v>2250</v>
      </c>
      <c r="H187" s="16">
        <f t="shared" si="26"/>
        <v>0</v>
      </c>
      <c r="I187" s="16">
        <f t="shared" si="26"/>
        <v>0</v>
      </c>
      <c r="J187" s="16">
        <f t="shared" si="26"/>
        <v>0</v>
      </c>
      <c r="K187" s="16">
        <f t="shared" si="26"/>
        <v>0</v>
      </c>
      <c r="L187" s="16">
        <f t="shared" si="26"/>
        <v>0</v>
      </c>
    </row>
    <row r="188" spans="1:12" x14ac:dyDescent="0.2">
      <c r="B188" s="24" t="s">
        <v>145</v>
      </c>
      <c r="C188" s="16">
        <v>4500</v>
      </c>
      <c r="D188" s="16">
        <v>2250</v>
      </c>
      <c r="G188" s="16">
        <v>2250</v>
      </c>
    </row>
    <row r="190" spans="1:12" x14ac:dyDescent="0.2">
      <c r="D190" s="2"/>
    </row>
    <row r="194" spans="1:12" s="4" customFormat="1" x14ac:dyDescent="0.2">
      <c r="A194" s="21"/>
      <c r="B194" s="22" t="s">
        <v>28</v>
      </c>
      <c r="C194" s="23">
        <v>3000</v>
      </c>
      <c r="D194" s="16">
        <f>SUM(D195:D197)</f>
        <v>0</v>
      </c>
      <c r="E194" s="16">
        <f t="shared" ref="E194:L194" si="27">SUM(E195:E197)</f>
        <v>0</v>
      </c>
      <c r="F194" s="16">
        <f>SUM(F195:F197)</f>
        <v>3000</v>
      </c>
      <c r="G194" s="16">
        <f t="shared" si="27"/>
        <v>0</v>
      </c>
      <c r="H194" s="16">
        <f t="shared" si="27"/>
        <v>0</v>
      </c>
      <c r="I194" s="16">
        <f t="shared" si="27"/>
        <v>0</v>
      </c>
      <c r="J194" s="16">
        <f t="shared" si="27"/>
        <v>0</v>
      </c>
      <c r="K194" s="16">
        <f t="shared" si="27"/>
        <v>0</v>
      </c>
      <c r="L194" s="16">
        <f t="shared" si="27"/>
        <v>0</v>
      </c>
    </row>
    <row r="195" spans="1:12" x14ac:dyDescent="0.2">
      <c r="B195" s="24" t="s">
        <v>146</v>
      </c>
      <c r="C195" s="16">
        <v>3000</v>
      </c>
      <c r="F195" s="16">
        <v>3000</v>
      </c>
    </row>
    <row r="200" spans="1:12" ht="33.75" x14ac:dyDescent="0.5">
      <c r="B200" s="27" t="s">
        <v>95</v>
      </c>
      <c r="C200" s="28">
        <f>SUM(C6,C10,C19,C24,C28,C37,C47,C51,C55,C59,C64,C71,C75,C84,C91,C100,C108,C115,C123,C133,C140,C147,C155,C162,C168,C181,C187,C194)</f>
        <v>1523181</v>
      </c>
      <c r="D200" s="16">
        <f t="shared" ref="D200:L200" si="28">SUM(D6,D10,D19,D24,D28,D37,D47,D51,D55,D59,D64,D71,D75,D84,D91,D100,D108,D115,D123,D133,D140,D147,D155,D162,D168,D181,D187,D194)</f>
        <v>283173</v>
      </c>
      <c r="E200" s="16">
        <f t="shared" si="28"/>
        <v>323200</v>
      </c>
      <c r="F200" s="16">
        <f t="shared" si="28"/>
        <v>287100</v>
      </c>
      <c r="G200" s="16">
        <f t="shared" si="28"/>
        <v>149538</v>
      </c>
      <c r="H200" s="16">
        <f t="shared" si="28"/>
        <v>11400</v>
      </c>
      <c r="I200" s="16">
        <f t="shared" si="28"/>
        <v>6000</v>
      </c>
      <c r="J200" s="16">
        <f t="shared" si="28"/>
        <v>462770</v>
      </c>
      <c r="K200" s="16">
        <f t="shared" si="28"/>
        <v>0</v>
      </c>
      <c r="L200" s="16">
        <f t="shared" si="28"/>
        <v>0</v>
      </c>
    </row>
    <row r="204" spans="1:12" ht="20.25" x14ac:dyDescent="0.3">
      <c r="D204" s="29" t="s">
        <v>147</v>
      </c>
      <c r="E204" s="30">
        <f>SUM(D200:F200)</f>
        <v>893473</v>
      </c>
      <c r="G204" s="29" t="s">
        <v>148</v>
      </c>
      <c r="H204" s="30">
        <f>SUM(G200:I200)</f>
        <v>166938</v>
      </c>
      <c r="J204" s="29" t="s">
        <v>149</v>
      </c>
      <c r="K204" s="30">
        <f>SUM(J200:L200)</f>
        <v>462770</v>
      </c>
    </row>
    <row r="205" spans="1:12" ht="20.25" x14ac:dyDescent="0.3">
      <c r="D205" s="30"/>
      <c r="E205" s="31">
        <f>E204/C200</f>
        <v>0.58658360365577034</v>
      </c>
      <c r="G205" s="30"/>
      <c r="H205" s="31">
        <f>H204/C200</f>
        <v>0.10959826836075293</v>
      </c>
      <c r="J205" s="30"/>
      <c r="K205" s="31">
        <f>K204/C200</f>
        <v>0.30381812798347668</v>
      </c>
    </row>
  </sheetData>
  <mergeCells count="1">
    <mergeCell ref="A1:B2"/>
  </mergeCells>
  <pageMargins left="0.7" right="0.7" top="0.25" bottom="0.25" header="0.3" footer="0.3"/>
  <pageSetup paperSize="17" scale="65" fitToHeight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/>
  </sheetViews>
  <sheetFormatPr defaultRowHeight="12.75" x14ac:dyDescent="0.2"/>
  <cols>
    <col min="1" max="1" width="26.140625" style="5" customWidth="1"/>
    <col min="2" max="3" width="16.7109375" style="1" customWidth="1"/>
    <col min="4" max="4" width="30.7109375" style="1" customWidth="1"/>
    <col min="5" max="6" width="9.140625" style="1"/>
  </cols>
  <sheetData>
    <row r="1" spans="1:7" s="3" customFormat="1" ht="34.5" customHeight="1" x14ac:dyDescent="0.2">
      <c r="A1" s="10" t="s">
        <v>97</v>
      </c>
      <c r="B1" s="7" t="s">
        <v>83</v>
      </c>
      <c r="C1" s="7" t="s">
        <v>84</v>
      </c>
      <c r="D1" s="10"/>
      <c r="E1" s="10"/>
      <c r="F1" s="10"/>
    </row>
    <row r="2" spans="1:7" x14ac:dyDescent="0.2">
      <c r="A2" s="5" t="s">
        <v>59</v>
      </c>
      <c r="B2" s="19">
        <f>SUM('2013'!C6,'2013'!C10,'2013'!C19,'2013'!C24,'2013'!C28,'2013'!C37,'2013'!C47,'2013'!C51,'2013'!C55,'2013'!C59,'2013'!C71)</f>
        <v>119523</v>
      </c>
      <c r="C2" s="19">
        <f>SUM('2014'!C6,'2014'!C10,'2014'!C19,'2014'!C24,'2014'!C28,'2014'!C37,'2014'!C47,'2014'!C51,'2014'!C55,'2014'!C59,'2014'!C71)</f>
        <v>129523</v>
      </c>
      <c r="D2" s="20"/>
      <c r="E2" s="20"/>
      <c r="F2" s="20"/>
      <c r="G2" s="6"/>
    </row>
    <row r="3" spans="1:7" x14ac:dyDescent="0.2">
      <c r="A3" s="5" t="s">
        <v>60</v>
      </c>
      <c r="B3" s="19">
        <f>'2013'!C64</f>
        <v>29700</v>
      </c>
      <c r="C3" s="19">
        <f>'2014'!C64</f>
        <v>29700</v>
      </c>
      <c r="D3" s="20"/>
      <c r="E3" s="20"/>
      <c r="F3" s="20"/>
      <c r="G3" s="6"/>
    </row>
    <row r="4" spans="1:7" x14ac:dyDescent="0.2">
      <c r="A4" s="5" t="s">
        <v>61</v>
      </c>
      <c r="B4" s="19">
        <f>'2013'!C75</f>
        <v>157500</v>
      </c>
      <c r="C4" s="19">
        <f>'2014'!C75</f>
        <v>127500</v>
      </c>
      <c r="D4" s="20"/>
      <c r="E4" s="20"/>
      <c r="F4" s="20"/>
      <c r="G4" s="6"/>
    </row>
    <row r="5" spans="1:7" x14ac:dyDescent="0.2">
      <c r="A5" s="5" t="s">
        <v>62</v>
      </c>
      <c r="B5" s="19">
        <f>'2013'!C84</f>
        <v>50000</v>
      </c>
      <c r="C5" s="19">
        <f>'2014'!C84</f>
        <v>78288</v>
      </c>
      <c r="D5" s="20"/>
      <c r="E5" s="20"/>
      <c r="F5" s="20"/>
      <c r="G5" s="6"/>
    </row>
    <row r="6" spans="1:7" x14ac:dyDescent="0.2">
      <c r="A6" s="5" t="s">
        <v>63</v>
      </c>
      <c r="B6" s="19">
        <f>'2013'!C91</f>
        <v>25000</v>
      </c>
      <c r="C6" s="19">
        <f>'2014'!C91</f>
        <v>25000</v>
      </c>
      <c r="D6" s="20"/>
      <c r="E6" s="20"/>
      <c r="F6" s="20"/>
      <c r="G6" s="6"/>
    </row>
    <row r="7" spans="1:7" x14ac:dyDescent="0.2">
      <c r="A7" s="5" t="s">
        <v>64</v>
      </c>
      <c r="B7" s="19">
        <f>'2013'!C100</f>
        <v>52000</v>
      </c>
      <c r="C7" s="19">
        <f>'2014'!C100</f>
        <v>77000</v>
      </c>
      <c r="D7" s="20"/>
      <c r="E7" s="20"/>
      <c r="F7" s="20"/>
      <c r="G7" s="6"/>
    </row>
    <row r="8" spans="1:7" x14ac:dyDescent="0.2">
      <c r="A8" s="5" t="s">
        <v>65</v>
      </c>
      <c r="B8" s="19">
        <f>'2013'!C108</f>
        <v>1500</v>
      </c>
      <c r="C8" s="19">
        <f>'2014'!C108</f>
        <v>1500</v>
      </c>
      <c r="D8" s="20"/>
      <c r="E8" s="20"/>
      <c r="F8" s="20"/>
      <c r="G8" s="6"/>
    </row>
    <row r="9" spans="1:7" x14ac:dyDescent="0.2">
      <c r="A9" s="5" t="s">
        <v>66</v>
      </c>
      <c r="B9" s="19">
        <f>'2013'!C115</f>
        <v>75000</v>
      </c>
      <c r="C9" s="19">
        <f>'2014'!C115</f>
        <v>45000</v>
      </c>
      <c r="D9" s="20"/>
      <c r="E9" s="20"/>
      <c r="F9" s="20"/>
      <c r="G9" s="6"/>
    </row>
    <row r="10" spans="1:7" x14ac:dyDescent="0.2">
      <c r="A10" s="5" t="s">
        <v>67</v>
      </c>
      <c r="B10" s="19">
        <v>0</v>
      </c>
      <c r="C10" s="19">
        <v>0</v>
      </c>
      <c r="D10" s="20"/>
      <c r="E10" s="20"/>
      <c r="F10" s="20"/>
      <c r="G10" s="6"/>
    </row>
    <row r="11" spans="1:7" x14ac:dyDescent="0.2">
      <c r="A11" s="5" t="s">
        <v>68</v>
      </c>
      <c r="B11" s="19">
        <f>'2013'!C123</f>
        <v>30000</v>
      </c>
      <c r="C11" s="19">
        <f>'2014'!C123</f>
        <v>30000</v>
      </c>
      <c r="D11" s="20"/>
      <c r="E11" s="20"/>
      <c r="F11" s="20"/>
      <c r="G11" s="6"/>
    </row>
    <row r="12" spans="1:7" x14ac:dyDescent="0.2">
      <c r="A12" s="5" t="s">
        <v>69</v>
      </c>
      <c r="B12" s="19">
        <f>'2013'!C133</f>
        <v>58906</v>
      </c>
      <c r="C12" s="19">
        <f>'2014'!C133</f>
        <v>53000</v>
      </c>
      <c r="D12" s="20"/>
      <c r="E12" s="20"/>
      <c r="F12" s="20"/>
      <c r="G12" s="6"/>
    </row>
    <row r="13" spans="1:7" x14ac:dyDescent="0.2">
      <c r="A13" s="5" t="s">
        <v>70</v>
      </c>
      <c r="B13" s="19">
        <f>'2013'!C140</f>
        <v>2000</v>
      </c>
      <c r="C13" s="19">
        <f>'2014'!C140</f>
        <v>5000</v>
      </c>
      <c r="D13" s="20"/>
      <c r="E13" s="20"/>
      <c r="F13" s="20"/>
      <c r="G13" s="6"/>
    </row>
    <row r="14" spans="1:7" x14ac:dyDescent="0.2">
      <c r="A14" s="5" t="s">
        <v>71</v>
      </c>
      <c r="B14" s="19">
        <f>'2013'!C147</f>
        <v>174400</v>
      </c>
      <c r="C14" s="19">
        <f>'2014'!C147</f>
        <v>177400</v>
      </c>
      <c r="D14" s="20"/>
      <c r="E14" s="20"/>
      <c r="F14" s="20"/>
      <c r="G14" s="6"/>
    </row>
    <row r="15" spans="1:7" x14ac:dyDescent="0.2">
      <c r="A15" s="5" t="s">
        <v>72</v>
      </c>
      <c r="B15" s="19">
        <f>'2013'!C155</f>
        <v>9000</v>
      </c>
      <c r="C15" s="19">
        <f>'2014'!C155</f>
        <v>9000</v>
      </c>
      <c r="D15" s="20"/>
      <c r="E15" s="20"/>
      <c r="F15" s="20"/>
      <c r="G15" s="6"/>
    </row>
    <row r="16" spans="1:7" x14ac:dyDescent="0.2">
      <c r="A16" s="5" t="s">
        <v>73</v>
      </c>
      <c r="B16" s="19">
        <f>'2013'!C162</f>
        <v>9000</v>
      </c>
      <c r="C16" s="19">
        <f>'2014'!C162</f>
        <v>9000</v>
      </c>
      <c r="D16" s="20"/>
      <c r="E16" s="20"/>
      <c r="F16" s="20"/>
      <c r="G16" s="6"/>
    </row>
    <row r="17" spans="1:7" x14ac:dyDescent="0.2">
      <c r="A17" s="5" t="s">
        <v>74</v>
      </c>
      <c r="B17" s="19">
        <f>'2013'!C168</f>
        <v>656276</v>
      </c>
      <c r="C17" s="19">
        <f>'2014'!C168</f>
        <v>688770</v>
      </c>
      <c r="D17" s="20"/>
      <c r="E17" s="20"/>
      <c r="F17" s="20"/>
      <c r="G17" s="6"/>
    </row>
    <row r="18" spans="1:7" x14ac:dyDescent="0.2">
      <c r="A18" s="5" t="s">
        <v>75</v>
      </c>
      <c r="B18" s="19">
        <f>'2013'!C181</f>
        <v>30000</v>
      </c>
      <c r="C18" s="19">
        <f>'2014'!C181</f>
        <v>30000</v>
      </c>
      <c r="D18" s="20"/>
      <c r="E18" s="20"/>
      <c r="F18" s="20"/>
      <c r="G18" s="6"/>
    </row>
    <row r="19" spans="1:7" x14ac:dyDescent="0.2">
      <c r="A19" s="5" t="s">
        <v>76</v>
      </c>
      <c r="B19" s="19">
        <f>'2013'!C187</f>
        <v>4500</v>
      </c>
      <c r="C19" s="19">
        <f>'2014'!C187</f>
        <v>4500</v>
      </c>
      <c r="D19" s="20"/>
      <c r="E19" s="20"/>
      <c r="F19" s="20"/>
      <c r="G19" s="6"/>
    </row>
    <row r="20" spans="1:7" x14ac:dyDescent="0.2">
      <c r="A20" s="5" t="s">
        <v>77</v>
      </c>
      <c r="B20" s="19">
        <f>'2013'!C194</f>
        <v>3000</v>
      </c>
      <c r="C20" s="19">
        <f>'2014'!C194</f>
        <v>3000</v>
      </c>
      <c r="D20" s="20"/>
      <c r="E20" s="20"/>
      <c r="F20" s="20"/>
      <c r="G20" s="6"/>
    </row>
    <row r="21" spans="1:7" s="15" customFormat="1" x14ac:dyDescent="0.2">
      <c r="A21" s="13" t="s">
        <v>98</v>
      </c>
      <c r="B21" s="20">
        <v>300000</v>
      </c>
      <c r="C21" s="20">
        <v>400000</v>
      </c>
      <c r="D21" s="20"/>
      <c r="E21" s="20"/>
      <c r="F21" s="20"/>
      <c r="G21" s="8"/>
    </row>
    <row r="22" spans="1:7" x14ac:dyDescent="0.2">
      <c r="B22" s="20"/>
      <c r="C22" s="20"/>
      <c r="D22" s="20"/>
      <c r="E22" s="20"/>
      <c r="F22" s="20"/>
      <c r="G22" s="6"/>
    </row>
    <row r="23" spans="1:7" ht="28.5" customHeight="1" x14ac:dyDescent="0.2">
      <c r="B23" s="11">
        <f t="shared" ref="B23:C23" si="0">SUM(B2:B21)</f>
        <v>1787305</v>
      </c>
      <c r="C23" s="11">
        <f t="shared" si="0"/>
        <v>1923181</v>
      </c>
      <c r="D23" s="18" t="s">
        <v>81</v>
      </c>
      <c r="E23" s="20"/>
      <c r="F23" s="20"/>
      <c r="G23" s="6"/>
    </row>
    <row r="24" spans="1:7" x14ac:dyDescent="0.2">
      <c r="B24" s="20">
        <f>SUM(B2:B20)</f>
        <v>1487305</v>
      </c>
      <c r="C24" s="20">
        <f t="shared" ref="C24" si="1">SUM(C2:C20)</f>
        <v>1523181</v>
      </c>
      <c r="D24" s="20" t="s">
        <v>99</v>
      </c>
      <c r="E24" s="20"/>
      <c r="F24" s="20"/>
      <c r="G24" s="6"/>
    </row>
    <row r="25" spans="1:7" s="15" customFormat="1" x14ac:dyDescent="0.2">
      <c r="A25" s="13"/>
      <c r="B25" s="20">
        <f>B23-B24</f>
        <v>300000</v>
      </c>
      <c r="C25" s="20">
        <f t="shared" ref="C25" si="2">C23-C24</f>
        <v>400000</v>
      </c>
      <c r="D25" s="20" t="s">
        <v>96</v>
      </c>
      <c r="E25" s="20"/>
      <c r="F25" s="20"/>
      <c r="G25" s="8"/>
    </row>
    <row r="26" spans="1:7" s="15" customFormat="1" x14ac:dyDescent="0.2">
      <c r="A26" s="13"/>
      <c r="B26" s="11"/>
      <c r="C26" s="11"/>
      <c r="D26" s="20"/>
      <c r="E26" s="20"/>
      <c r="F26" s="20"/>
      <c r="G26" s="8"/>
    </row>
    <row r="27" spans="1:7" x14ac:dyDescent="0.2">
      <c r="B27" s="11">
        <v>1894211</v>
      </c>
      <c r="C27" s="11">
        <v>2556192</v>
      </c>
      <c r="D27" s="18" t="s">
        <v>82</v>
      </c>
      <c r="E27" s="20"/>
      <c r="F27" s="20"/>
      <c r="G27" s="6"/>
    </row>
    <row r="28" spans="1:7" x14ac:dyDescent="0.2">
      <c r="B28" s="20">
        <v>1294211</v>
      </c>
      <c r="C28" s="20">
        <v>1156192</v>
      </c>
      <c r="D28" s="20" t="s">
        <v>99</v>
      </c>
      <c r="E28" s="20"/>
      <c r="F28" s="20"/>
      <c r="G28" s="6"/>
    </row>
    <row r="29" spans="1:7" x14ac:dyDescent="0.2">
      <c r="B29" s="20">
        <f>B27-B28</f>
        <v>600000</v>
      </c>
      <c r="C29" s="20">
        <f t="shared" ref="C29" si="3">C27-C28</f>
        <v>1400000</v>
      </c>
      <c r="D29" s="20" t="s">
        <v>96</v>
      </c>
      <c r="E29" s="20"/>
      <c r="F29" s="20"/>
      <c r="G29" s="6"/>
    </row>
    <row r="30" spans="1:7" x14ac:dyDescent="0.2">
      <c r="B30" s="20"/>
      <c r="C30" s="20"/>
      <c r="D30" s="20"/>
      <c r="E30" s="20"/>
      <c r="F30" s="20"/>
      <c r="G30" s="6"/>
    </row>
    <row r="31" spans="1:7" x14ac:dyDescent="0.2">
      <c r="B31" s="11">
        <f>B23-B27</f>
        <v>-106906</v>
      </c>
      <c r="C31" s="11">
        <f t="shared" ref="C31" si="4">C23-C27</f>
        <v>-633011</v>
      </c>
      <c r="D31" s="11" t="s">
        <v>100</v>
      </c>
      <c r="E31" s="20"/>
      <c r="F31" s="20"/>
      <c r="G31" s="6"/>
    </row>
    <row r="32" spans="1:7" x14ac:dyDescent="0.2">
      <c r="B32" s="20">
        <f t="shared" ref="B32:C33" si="5">B24-B28</f>
        <v>193094</v>
      </c>
      <c r="C32" s="20">
        <f t="shared" si="5"/>
        <v>366989</v>
      </c>
      <c r="D32" s="20" t="s">
        <v>101</v>
      </c>
      <c r="E32" s="20"/>
      <c r="F32" s="20"/>
      <c r="G32" s="6"/>
    </row>
    <row r="33" spans="2:7" x14ac:dyDescent="0.2">
      <c r="B33" s="20">
        <f t="shared" si="5"/>
        <v>-300000</v>
      </c>
      <c r="C33" s="20">
        <f t="shared" si="5"/>
        <v>-1000000</v>
      </c>
      <c r="D33" s="20" t="s">
        <v>102</v>
      </c>
      <c r="E33" s="20"/>
      <c r="F33" s="20"/>
      <c r="G33" s="6"/>
    </row>
    <row r="34" spans="2:7" x14ac:dyDescent="0.2">
      <c r="B34" s="20"/>
      <c r="C34" s="20"/>
      <c r="D34" s="20"/>
      <c r="E34" s="20"/>
      <c r="F34" s="20"/>
      <c r="G34" s="6"/>
    </row>
    <row r="35" spans="2:7" x14ac:dyDescent="0.2">
      <c r="B35" s="20"/>
      <c r="C35" s="20"/>
      <c r="D35" s="20"/>
      <c r="E35" s="20"/>
      <c r="F35" s="20"/>
      <c r="G35" s="6"/>
    </row>
    <row r="36" spans="2:7" x14ac:dyDescent="0.2">
      <c r="B36" s="20"/>
      <c r="C36" s="20"/>
      <c r="D36" s="20"/>
      <c r="E36" s="20"/>
      <c r="F36" s="20"/>
      <c r="G36" s="6"/>
    </row>
    <row r="37" spans="2:7" x14ac:dyDescent="0.2">
      <c r="B37" s="20"/>
      <c r="C37" s="20"/>
      <c r="D37" s="20"/>
      <c r="E37" s="20"/>
      <c r="F37" s="20"/>
      <c r="G37" s="6"/>
    </row>
  </sheetData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</vt:lpstr>
      <vt:lpstr>2014</vt:lpstr>
      <vt:lpstr>Historicals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Jolly, Marcus B.</dc:creator>
  <cp:lastModifiedBy>Marcus B Jolly</cp:lastModifiedBy>
  <cp:lastPrinted>2012-12-18T16:08:41Z</cp:lastPrinted>
  <dcterms:created xsi:type="dcterms:W3CDTF">2011-10-26T18:28:20Z</dcterms:created>
  <dcterms:modified xsi:type="dcterms:W3CDTF">2013-08-22T15:48:47Z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1727339851</vt:i4>
  </property>
  <property fmtid="{D5CDD505-2E9C-101B-9397-08002B2CF9AE}" pid="3" name="_NewReviewCycle">
    <vt:lpwstr/>
  </property>
  <property fmtid="{D5CDD505-2E9C-101B-9397-08002B2CF9AE}" pid="4" name="_EmailSubject">
    <vt:lpwstr>Power Generation OM Overview.pptx</vt:lpwstr>
  </property>
  <property fmtid="{D5CDD505-2E9C-101B-9397-08002B2CF9AE}" pid="5" name="_AuthorEmail">
    <vt:lpwstr>NMPLOMBO@SOUTHERNCO.COM</vt:lpwstr>
  </property>
  <property fmtid="{D5CDD505-2E9C-101B-9397-08002B2CF9AE}" pid="6" name="_AuthorEmailDisplayName">
    <vt:lpwstr>Plombon, Nicholas M.</vt:lpwstr>
  </property>
  <property fmtid="{D5CDD505-2E9C-101B-9397-08002B2CF9AE}" pid="7" name="_PreviousAdHocReviewCycleID">
    <vt:i4>1727339851</vt:i4>
  </property>
  <property fmtid="{D5CDD505-2E9C-101B-9397-08002B2CF9AE}" pid="8" name="_ReviewingToolsShownOnce">
    <vt:lpwstr/>
  </property>
</Properties>
</file>