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11640"/>
  </bookViews>
  <sheets>
    <sheet name="COM GSD SEC" sheetId="1" r:id="rId1"/>
    <sheet name="COM GSD PRI" sheetId="4" r:id="rId2"/>
    <sheet name="COM GSDT SEC" sheetId="5" r:id="rId3"/>
    <sheet name="COM LP SEC" sheetId="6" r:id="rId4"/>
    <sheet name="COM LP PRI" sheetId="7" r:id="rId5"/>
    <sheet name="COM LPT SEC" sheetId="8" r:id="rId6"/>
    <sheet name="IND GSD SEC" sheetId="9" r:id="rId7"/>
    <sheet name="IND GSD PRI" sheetId="10" r:id="rId8"/>
    <sheet name="IND GSDT SEC" sheetId="11" r:id="rId9"/>
    <sheet name="IND LP SEC" sheetId="12" r:id="rId10"/>
    <sheet name="IND LP PRI" sheetId="13" r:id="rId11"/>
    <sheet name="IND LPT SEC" sheetId="14" r:id="rId12"/>
    <sheet name="IND LPT PRI" sheetId="15" r:id="rId13"/>
  </sheets>
  <calcPr calcId="125725" calcMode="manual" concurrentCalc="0"/>
</workbook>
</file>

<file path=xl/calcChain.xml><?xml version="1.0" encoding="utf-8"?>
<calcChain xmlns="http://schemas.openxmlformats.org/spreadsheetml/2006/main">
  <c r="N8" i="15"/>
  <c r="N9"/>
  <c r="N10"/>
  <c r="N11"/>
  <c r="N12"/>
  <c r="N13"/>
  <c r="N14"/>
  <c r="N15"/>
  <c r="N16"/>
  <c r="N17"/>
  <c r="N18"/>
  <c r="U18"/>
  <c r="P18"/>
  <c r="O18"/>
  <c r="Q18"/>
  <c r="R18"/>
  <c r="S18"/>
  <c r="Y18"/>
  <c r="AG8"/>
  <c r="AG20"/>
  <c r="AG32"/>
  <c r="AE32"/>
  <c r="AL32"/>
  <c r="V18"/>
  <c r="Z18"/>
  <c r="AH8"/>
  <c r="AH20"/>
  <c r="AH32"/>
  <c r="AM32"/>
  <c r="T18"/>
  <c r="X18"/>
  <c r="AF8"/>
  <c r="AF20"/>
  <c r="AF32"/>
  <c r="AK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U17"/>
  <c r="P17"/>
  <c r="O17"/>
  <c r="Q17"/>
  <c r="R17"/>
  <c r="S17"/>
  <c r="Y17"/>
  <c r="AG7"/>
  <c r="AG19"/>
  <c r="AG31"/>
  <c r="AE31"/>
  <c r="AL31"/>
  <c r="V17"/>
  <c r="Z17"/>
  <c r="AH7"/>
  <c r="AH19"/>
  <c r="AH31"/>
  <c r="AM31"/>
  <c r="T17"/>
  <c r="X17"/>
  <c r="AF7"/>
  <c r="AF19"/>
  <c r="AF31"/>
  <c r="AK31"/>
  <c r="U16"/>
  <c r="P16"/>
  <c r="O16"/>
  <c r="Q16"/>
  <c r="R16"/>
  <c r="S16"/>
  <c r="Y16"/>
  <c r="AG18"/>
  <c r="AG30"/>
  <c r="AE30"/>
  <c r="AL30"/>
  <c r="V16"/>
  <c r="Z16"/>
  <c r="AH18"/>
  <c r="AH30"/>
  <c r="AM30"/>
  <c r="T16"/>
  <c r="X16"/>
  <c r="AF18"/>
  <c r="AF30"/>
  <c r="AK30"/>
  <c r="U15"/>
  <c r="P15"/>
  <c r="O15"/>
  <c r="Q15"/>
  <c r="R15"/>
  <c r="S15"/>
  <c r="Y15"/>
  <c r="AG17"/>
  <c r="AG29"/>
  <c r="AE29"/>
  <c r="AL29"/>
  <c r="V15"/>
  <c r="Z15"/>
  <c r="AH17"/>
  <c r="AH29"/>
  <c r="AM29"/>
  <c r="T15"/>
  <c r="X15"/>
  <c r="AF17"/>
  <c r="AF29"/>
  <c r="AK29"/>
  <c r="U14"/>
  <c r="P14"/>
  <c r="O14"/>
  <c r="Q14"/>
  <c r="R14"/>
  <c r="S14"/>
  <c r="Y14"/>
  <c r="AG16"/>
  <c r="AG28"/>
  <c r="AE28"/>
  <c r="AL28"/>
  <c r="V14"/>
  <c r="Z14"/>
  <c r="AH16"/>
  <c r="AH28"/>
  <c r="AM28"/>
  <c r="T14"/>
  <c r="X14"/>
  <c r="AF16"/>
  <c r="AF28"/>
  <c r="AK28"/>
  <c r="U13"/>
  <c r="P13"/>
  <c r="O13"/>
  <c r="Q13"/>
  <c r="R13"/>
  <c r="S13"/>
  <c r="Y13"/>
  <c r="AG15"/>
  <c r="AG27"/>
  <c r="AE27"/>
  <c r="AL27"/>
  <c r="V13"/>
  <c r="Z13"/>
  <c r="AH15"/>
  <c r="AH27"/>
  <c r="AM27"/>
  <c r="T13"/>
  <c r="X13"/>
  <c r="AF15"/>
  <c r="AF27"/>
  <c r="AK27"/>
  <c r="U12"/>
  <c r="P12"/>
  <c r="O12"/>
  <c r="Q12"/>
  <c r="R12"/>
  <c r="S12"/>
  <c r="Y12"/>
  <c r="AG14"/>
  <c r="AG26"/>
  <c r="AE26"/>
  <c r="AL26"/>
  <c r="V12"/>
  <c r="Z12"/>
  <c r="AH14"/>
  <c r="AH26"/>
  <c r="AM26"/>
  <c r="T12"/>
  <c r="X12"/>
  <c r="AF14"/>
  <c r="AF26"/>
  <c r="AK26"/>
  <c r="U11"/>
  <c r="P11"/>
  <c r="O11"/>
  <c r="Q11"/>
  <c r="R11"/>
  <c r="S11"/>
  <c r="Y11"/>
  <c r="AG13"/>
  <c r="AG25"/>
  <c r="AE25"/>
  <c r="AL25"/>
  <c r="V11"/>
  <c r="Z11"/>
  <c r="AH13"/>
  <c r="AH25"/>
  <c r="AM25"/>
  <c r="T11"/>
  <c r="X11"/>
  <c r="AF13"/>
  <c r="AF25"/>
  <c r="AK25"/>
  <c r="U10"/>
  <c r="P10"/>
  <c r="O10"/>
  <c r="Q10"/>
  <c r="R10"/>
  <c r="S10"/>
  <c r="Y10"/>
  <c r="AG12"/>
  <c r="AG24"/>
  <c r="AE24"/>
  <c r="AL24"/>
  <c r="V10"/>
  <c r="Z10"/>
  <c r="AH12"/>
  <c r="AH24"/>
  <c r="AM24"/>
  <c r="T10"/>
  <c r="X10"/>
  <c r="AF12"/>
  <c r="AF24"/>
  <c r="AK24"/>
  <c r="U9"/>
  <c r="P9"/>
  <c r="O9"/>
  <c r="Q9"/>
  <c r="R9"/>
  <c r="S9"/>
  <c r="Y9"/>
  <c r="AG11"/>
  <c r="AG23"/>
  <c r="AE23"/>
  <c r="AL23"/>
  <c r="V9"/>
  <c r="Z9"/>
  <c r="AH11"/>
  <c r="AH23"/>
  <c r="AM23"/>
  <c r="T9"/>
  <c r="X9"/>
  <c r="AF11"/>
  <c r="AF23"/>
  <c r="AK23"/>
  <c r="U8"/>
  <c r="P8"/>
  <c r="O8"/>
  <c r="Q8"/>
  <c r="R8"/>
  <c r="S8"/>
  <c r="Y8"/>
  <c r="AG10"/>
  <c r="AG22"/>
  <c r="AE22"/>
  <c r="AL22"/>
  <c r="V8"/>
  <c r="Z8"/>
  <c r="AH10"/>
  <c r="AH22"/>
  <c r="AM22"/>
  <c r="T8"/>
  <c r="X8"/>
  <c r="AF10"/>
  <c r="AF22"/>
  <c r="AK22"/>
  <c r="U7"/>
  <c r="P7"/>
  <c r="O7"/>
  <c r="Q7"/>
  <c r="R7"/>
  <c r="S7"/>
  <c r="Y7"/>
  <c r="AG9"/>
  <c r="AG21"/>
  <c r="AE21"/>
  <c r="AL21"/>
  <c r="V7"/>
  <c r="Z7"/>
  <c r="AH9"/>
  <c r="AH21"/>
  <c r="AM21"/>
  <c r="T7"/>
  <c r="X7"/>
  <c r="AF9"/>
  <c r="AF21"/>
  <c r="AK21"/>
  <c r="AE20"/>
  <c r="AL20"/>
  <c r="AM20"/>
  <c r="AK20"/>
  <c r="AE19"/>
  <c r="AL19"/>
  <c r="AM19"/>
  <c r="AK19"/>
  <c r="AE18"/>
  <c r="AL18"/>
  <c r="AM18"/>
  <c r="AK18"/>
  <c r="AE17"/>
  <c r="AL17"/>
  <c r="AM17"/>
  <c r="AK17"/>
  <c r="AE16"/>
  <c r="AL16"/>
  <c r="AM16"/>
  <c r="AK16"/>
  <c r="AE15"/>
  <c r="AL15"/>
  <c r="AM15"/>
  <c r="AK15"/>
  <c r="AE14"/>
  <c r="AL14"/>
  <c r="AM14"/>
  <c r="AK14"/>
  <c r="AE13"/>
  <c r="AL13"/>
  <c r="AM13"/>
  <c r="AK13"/>
  <c r="AE12"/>
  <c r="AL12"/>
  <c r="AM12"/>
  <c r="AK12"/>
  <c r="AE11"/>
  <c r="AL11"/>
  <c r="AM11"/>
  <c r="AK11"/>
  <c r="AE10"/>
  <c r="AL10"/>
  <c r="AM10"/>
  <c r="AK10"/>
  <c r="AE9"/>
  <c r="AL9"/>
  <c r="AM9"/>
  <c r="AK9"/>
  <c r="AE8"/>
  <c r="AL8"/>
  <c r="AM8"/>
  <c r="AK8"/>
  <c r="AE7"/>
  <c r="AL7"/>
  <c r="AM7"/>
  <c r="AK7"/>
  <c r="N8" i="14"/>
  <c r="N9"/>
  <c r="N10"/>
  <c r="N11"/>
  <c r="N12"/>
  <c r="N13"/>
  <c r="N14"/>
  <c r="N15"/>
  <c r="N16"/>
  <c r="N17"/>
  <c r="N18"/>
  <c r="U18"/>
  <c r="P18"/>
  <c r="O18"/>
  <c r="Q18"/>
  <c r="R18"/>
  <c r="S18"/>
  <c r="Y18"/>
  <c r="AG8"/>
  <c r="AG20"/>
  <c r="AG32"/>
  <c r="AE32"/>
  <c r="AL32"/>
  <c r="V18"/>
  <c r="Z18"/>
  <c r="AH8"/>
  <c r="AH20"/>
  <c r="AH32"/>
  <c r="AM32"/>
  <c r="T18"/>
  <c r="X18"/>
  <c r="AF8"/>
  <c r="AF20"/>
  <c r="AF32"/>
  <c r="AK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U17"/>
  <c r="P17"/>
  <c r="O17"/>
  <c r="Q17"/>
  <c r="R17"/>
  <c r="S17"/>
  <c r="Y17"/>
  <c r="AG7"/>
  <c r="AG19"/>
  <c r="AG31"/>
  <c r="AE31"/>
  <c r="AL31"/>
  <c r="V17"/>
  <c r="Z17"/>
  <c r="AH7"/>
  <c r="AH19"/>
  <c r="AH31"/>
  <c r="AM31"/>
  <c r="T17"/>
  <c r="X17"/>
  <c r="AF7"/>
  <c r="AF19"/>
  <c r="AF31"/>
  <c r="AK31"/>
  <c r="U16"/>
  <c r="P16"/>
  <c r="O16"/>
  <c r="Q16"/>
  <c r="R16"/>
  <c r="S16"/>
  <c r="Y16"/>
  <c r="AG18"/>
  <c r="AG30"/>
  <c r="AE30"/>
  <c r="AL30"/>
  <c r="V16"/>
  <c r="Z16"/>
  <c r="AH18"/>
  <c r="AH30"/>
  <c r="AM30"/>
  <c r="T16"/>
  <c r="X16"/>
  <c r="AF18"/>
  <c r="AF30"/>
  <c r="AK30"/>
  <c r="U15"/>
  <c r="P15"/>
  <c r="O15"/>
  <c r="Q15"/>
  <c r="R15"/>
  <c r="S15"/>
  <c r="Y15"/>
  <c r="AG17"/>
  <c r="AG29"/>
  <c r="AE29"/>
  <c r="AL29"/>
  <c r="V15"/>
  <c r="Z15"/>
  <c r="AH17"/>
  <c r="AH29"/>
  <c r="AM29"/>
  <c r="T15"/>
  <c r="X15"/>
  <c r="AF17"/>
  <c r="AF29"/>
  <c r="AK29"/>
  <c r="U14"/>
  <c r="P14"/>
  <c r="O14"/>
  <c r="Q14"/>
  <c r="R14"/>
  <c r="S14"/>
  <c r="Y14"/>
  <c r="AG16"/>
  <c r="AG28"/>
  <c r="AE28"/>
  <c r="AL28"/>
  <c r="V14"/>
  <c r="Z14"/>
  <c r="AH16"/>
  <c r="AH28"/>
  <c r="AM28"/>
  <c r="T14"/>
  <c r="X14"/>
  <c r="AF16"/>
  <c r="AF28"/>
  <c r="AK28"/>
  <c r="U13"/>
  <c r="P13"/>
  <c r="O13"/>
  <c r="Q13"/>
  <c r="R13"/>
  <c r="S13"/>
  <c r="Y13"/>
  <c r="AG15"/>
  <c r="AG27"/>
  <c r="AE27"/>
  <c r="AL27"/>
  <c r="V13"/>
  <c r="Z13"/>
  <c r="AH15"/>
  <c r="AH27"/>
  <c r="AM27"/>
  <c r="T13"/>
  <c r="X13"/>
  <c r="AF15"/>
  <c r="AF27"/>
  <c r="AK27"/>
  <c r="U12"/>
  <c r="P12"/>
  <c r="O12"/>
  <c r="Q12"/>
  <c r="R12"/>
  <c r="S12"/>
  <c r="Y12"/>
  <c r="AG14"/>
  <c r="AG26"/>
  <c r="AE26"/>
  <c r="AL26"/>
  <c r="V12"/>
  <c r="Z12"/>
  <c r="AH14"/>
  <c r="AH26"/>
  <c r="AM26"/>
  <c r="T12"/>
  <c r="X12"/>
  <c r="AF14"/>
  <c r="AF26"/>
  <c r="AK26"/>
  <c r="U11"/>
  <c r="P11"/>
  <c r="O11"/>
  <c r="Q11"/>
  <c r="R11"/>
  <c r="S11"/>
  <c r="Y11"/>
  <c r="AG13"/>
  <c r="AG25"/>
  <c r="AE25"/>
  <c r="AL25"/>
  <c r="V11"/>
  <c r="Z11"/>
  <c r="AH13"/>
  <c r="AH25"/>
  <c r="AM25"/>
  <c r="T11"/>
  <c r="X11"/>
  <c r="AF13"/>
  <c r="AF25"/>
  <c r="AK25"/>
  <c r="U10"/>
  <c r="P10"/>
  <c r="O10"/>
  <c r="Q10"/>
  <c r="R10"/>
  <c r="S10"/>
  <c r="Y10"/>
  <c r="AG12"/>
  <c r="AG24"/>
  <c r="AE24"/>
  <c r="AL24"/>
  <c r="V10"/>
  <c r="Z10"/>
  <c r="AH12"/>
  <c r="AH24"/>
  <c r="AM24"/>
  <c r="T10"/>
  <c r="X10"/>
  <c r="AF12"/>
  <c r="AF24"/>
  <c r="AK24"/>
  <c r="U9"/>
  <c r="P9"/>
  <c r="O9"/>
  <c r="Q9"/>
  <c r="R9"/>
  <c r="S9"/>
  <c r="Y9"/>
  <c r="AG11"/>
  <c r="AG23"/>
  <c r="AE23"/>
  <c r="AL23"/>
  <c r="V9"/>
  <c r="Z9"/>
  <c r="AH11"/>
  <c r="AH23"/>
  <c r="AM23"/>
  <c r="T9"/>
  <c r="X9"/>
  <c r="AF11"/>
  <c r="AF23"/>
  <c r="AK23"/>
  <c r="U8"/>
  <c r="P8"/>
  <c r="O8"/>
  <c r="Q8"/>
  <c r="R8"/>
  <c r="S8"/>
  <c r="Y8"/>
  <c r="AG10"/>
  <c r="AG22"/>
  <c r="AE22"/>
  <c r="AL22"/>
  <c r="V8"/>
  <c r="Z8"/>
  <c r="AH10"/>
  <c r="AH22"/>
  <c r="AM22"/>
  <c r="T8"/>
  <c r="X8"/>
  <c r="AF10"/>
  <c r="AF22"/>
  <c r="AK22"/>
  <c r="U7"/>
  <c r="P7"/>
  <c r="O7"/>
  <c r="Q7"/>
  <c r="R7"/>
  <c r="S7"/>
  <c r="Y7"/>
  <c r="AG9"/>
  <c r="AG21"/>
  <c r="AE21"/>
  <c r="AL21"/>
  <c r="V7"/>
  <c r="Z7"/>
  <c r="AH9"/>
  <c r="AH21"/>
  <c r="AM21"/>
  <c r="T7"/>
  <c r="X7"/>
  <c r="AF9"/>
  <c r="AF21"/>
  <c r="AK21"/>
  <c r="AE20"/>
  <c r="AL20"/>
  <c r="AM20"/>
  <c r="AK20"/>
  <c r="AE19"/>
  <c r="AL19"/>
  <c r="AM19"/>
  <c r="AK19"/>
  <c r="AE18"/>
  <c r="AL18"/>
  <c r="AM18"/>
  <c r="AK18"/>
  <c r="AE17"/>
  <c r="AL17"/>
  <c r="AM17"/>
  <c r="AK17"/>
  <c r="AE16"/>
  <c r="AL16"/>
  <c r="AM16"/>
  <c r="AK16"/>
  <c r="AE15"/>
  <c r="AL15"/>
  <c r="AM15"/>
  <c r="AK15"/>
  <c r="AE14"/>
  <c r="AL14"/>
  <c r="AM14"/>
  <c r="AK14"/>
  <c r="AE13"/>
  <c r="AL13"/>
  <c r="AM13"/>
  <c r="AK13"/>
  <c r="AE12"/>
  <c r="AL12"/>
  <c r="AM12"/>
  <c r="AK12"/>
  <c r="AE11"/>
  <c r="AL11"/>
  <c r="AM11"/>
  <c r="AK11"/>
  <c r="AE10"/>
  <c r="AL10"/>
  <c r="AM10"/>
  <c r="AK10"/>
  <c r="AE9"/>
  <c r="AL9"/>
  <c r="AM9"/>
  <c r="AK9"/>
  <c r="AE8"/>
  <c r="AL8"/>
  <c r="AM8"/>
  <c r="AK8"/>
  <c r="AE7"/>
  <c r="AL7"/>
  <c r="AM7"/>
  <c r="AK7"/>
  <c r="N8" i="13"/>
  <c r="N9"/>
  <c r="N10"/>
  <c r="N11"/>
  <c r="N12"/>
  <c r="N13"/>
  <c r="N14"/>
  <c r="N15"/>
  <c r="N16"/>
  <c r="N17"/>
  <c r="N18"/>
  <c r="V18"/>
  <c r="P18"/>
  <c r="O18"/>
  <c r="Q18"/>
  <c r="R18"/>
  <c r="S18"/>
  <c r="Z18"/>
  <c r="AH8"/>
  <c r="AH20"/>
  <c r="AH32"/>
  <c r="AE32"/>
  <c r="AM32"/>
  <c r="T18"/>
  <c r="X18"/>
  <c r="AF8"/>
  <c r="AF20"/>
  <c r="AF32"/>
  <c r="AK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V17"/>
  <c r="P17"/>
  <c r="O17"/>
  <c r="Q17"/>
  <c r="R17"/>
  <c r="S17"/>
  <c r="Z17"/>
  <c r="AH7"/>
  <c r="AH19"/>
  <c r="AH31"/>
  <c r="AE31"/>
  <c r="AM31"/>
  <c r="T17"/>
  <c r="X17"/>
  <c r="AF7"/>
  <c r="AF19"/>
  <c r="AF31"/>
  <c r="AK31"/>
  <c r="U17"/>
  <c r="Y17"/>
  <c r="AG7"/>
  <c r="AG19"/>
  <c r="AG31"/>
  <c r="AL31"/>
  <c r="V16"/>
  <c r="P16"/>
  <c r="O16"/>
  <c r="Q16"/>
  <c r="R16"/>
  <c r="S16"/>
  <c r="Z16"/>
  <c r="AH18"/>
  <c r="AH30"/>
  <c r="AE30"/>
  <c r="AM30"/>
  <c r="T16"/>
  <c r="X16"/>
  <c r="AF18"/>
  <c r="AF30"/>
  <c r="AK30"/>
  <c r="U16"/>
  <c r="Y16"/>
  <c r="AG18"/>
  <c r="AG30"/>
  <c r="AL30"/>
  <c r="V15"/>
  <c r="P15"/>
  <c r="O15"/>
  <c r="Q15"/>
  <c r="R15"/>
  <c r="S15"/>
  <c r="Z15"/>
  <c r="AH17"/>
  <c r="AH29"/>
  <c r="AE29"/>
  <c r="AM29"/>
  <c r="T15"/>
  <c r="X15"/>
  <c r="AF17"/>
  <c r="AF29"/>
  <c r="AK29"/>
  <c r="U15"/>
  <c r="Y15"/>
  <c r="AG17"/>
  <c r="AG29"/>
  <c r="AL29"/>
  <c r="V14"/>
  <c r="P14"/>
  <c r="O14"/>
  <c r="Q14"/>
  <c r="R14"/>
  <c r="S14"/>
  <c r="Z14"/>
  <c r="AH16"/>
  <c r="AH28"/>
  <c r="AE28"/>
  <c r="AM28"/>
  <c r="T14"/>
  <c r="X14"/>
  <c r="AF16"/>
  <c r="AF28"/>
  <c r="AK28"/>
  <c r="U14"/>
  <c r="Y14"/>
  <c r="AG16"/>
  <c r="AG28"/>
  <c r="AL28"/>
  <c r="V13"/>
  <c r="P13"/>
  <c r="O13"/>
  <c r="Q13"/>
  <c r="R13"/>
  <c r="S13"/>
  <c r="Z13"/>
  <c r="AH15"/>
  <c r="AH27"/>
  <c r="AE27"/>
  <c r="AM27"/>
  <c r="T13"/>
  <c r="X13"/>
  <c r="AF15"/>
  <c r="AF27"/>
  <c r="AK27"/>
  <c r="U13"/>
  <c r="Y13"/>
  <c r="AG15"/>
  <c r="AG27"/>
  <c r="AL27"/>
  <c r="V12"/>
  <c r="P12"/>
  <c r="O12"/>
  <c r="Q12"/>
  <c r="R12"/>
  <c r="S12"/>
  <c r="Z12"/>
  <c r="AH14"/>
  <c r="AH26"/>
  <c r="AE26"/>
  <c r="AM26"/>
  <c r="T12"/>
  <c r="X12"/>
  <c r="AF14"/>
  <c r="AF26"/>
  <c r="AK26"/>
  <c r="U12"/>
  <c r="Y12"/>
  <c r="AG14"/>
  <c r="AG26"/>
  <c r="AL26"/>
  <c r="V11"/>
  <c r="P11"/>
  <c r="O11"/>
  <c r="Q11"/>
  <c r="R11"/>
  <c r="S11"/>
  <c r="Z11"/>
  <c r="AH13"/>
  <c r="AH25"/>
  <c r="AE25"/>
  <c r="AM25"/>
  <c r="T11"/>
  <c r="X11"/>
  <c r="AF13"/>
  <c r="AF25"/>
  <c r="AK25"/>
  <c r="U11"/>
  <c r="Y11"/>
  <c r="AG13"/>
  <c r="AG25"/>
  <c r="AL25"/>
  <c r="V10"/>
  <c r="P10"/>
  <c r="O10"/>
  <c r="Q10"/>
  <c r="R10"/>
  <c r="S10"/>
  <c r="Z10"/>
  <c r="AH12"/>
  <c r="AH24"/>
  <c r="AE24"/>
  <c r="AM24"/>
  <c r="T10"/>
  <c r="X10"/>
  <c r="AF12"/>
  <c r="AF24"/>
  <c r="AK24"/>
  <c r="U10"/>
  <c r="Y10"/>
  <c r="AG12"/>
  <c r="AG24"/>
  <c r="AL24"/>
  <c r="V9"/>
  <c r="P9"/>
  <c r="O9"/>
  <c r="Q9"/>
  <c r="R9"/>
  <c r="S9"/>
  <c r="Z9"/>
  <c r="AH11"/>
  <c r="AH23"/>
  <c r="AE23"/>
  <c r="AM23"/>
  <c r="T9"/>
  <c r="X9"/>
  <c r="AF11"/>
  <c r="AF23"/>
  <c r="AK23"/>
  <c r="U9"/>
  <c r="Y9"/>
  <c r="AG11"/>
  <c r="AG23"/>
  <c r="AL23"/>
  <c r="V8"/>
  <c r="P8"/>
  <c r="O8"/>
  <c r="Q8"/>
  <c r="R8"/>
  <c r="S8"/>
  <c r="Z8"/>
  <c r="AH10"/>
  <c r="AH22"/>
  <c r="AE22"/>
  <c r="AM22"/>
  <c r="T8"/>
  <c r="X8"/>
  <c r="AF10"/>
  <c r="AF22"/>
  <c r="AK22"/>
  <c r="U8"/>
  <c r="Y8"/>
  <c r="AG10"/>
  <c r="AG22"/>
  <c r="AL22"/>
  <c r="V7"/>
  <c r="P7"/>
  <c r="O7"/>
  <c r="Q7"/>
  <c r="R7"/>
  <c r="S7"/>
  <c r="Z7"/>
  <c r="AH9"/>
  <c r="AH21"/>
  <c r="AE21"/>
  <c r="AM21"/>
  <c r="T7"/>
  <c r="X7"/>
  <c r="AF9"/>
  <c r="AF21"/>
  <c r="AK21"/>
  <c r="U7"/>
  <c r="Y7"/>
  <c r="AG9"/>
  <c r="AG21"/>
  <c r="AL21"/>
  <c r="AE20"/>
  <c r="AM20"/>
  <c r="AK20"/>
  <c r="AL20"/>
  <c r="AE19"/>
  <c r="AM19"/>
  <c r="AK19"/>
  <c r="AL19"/>
  <c r="AE18"/>
  <c r="AM18"/>
  <c r="AK18"/>
  <c r="AL18"/>
  <c r="AE17"/>
  <c r="AM17"/>
  <c r="AK17"/>
  <c r="AL17"/>
  <c r="AE16"/>
  <c r="AM16"/>
  <c r="AK16"/>
  <c r="AL16"/>
  <c r="AE15"/>
  <c r="AM15"/>
  <c r="AK15"/>
  <c r="AL15"/>
  <c r="AE14"/>
  <c r="AM14"/>
  <c r="AK14"/>
  <c r="AL14"/>
  <c r="AE13"/>
  <c r="AM13"/>
  <c r="AK13"/>
  <c r="AL13"/>
  <c r="AE12"/>
  <c r="AM12"/>
  <c r="AK12"/>
  <c r="AL12"/>
  <c r="AE11"/>
  <c r="AM11"/>
  <c r="AK11"/>
  <c r="AL11"/>
  <c r="AE10"/>
  <c r="AM10"/>
  <c r="AK10"/>
  <c r="AL10"/>
  <c r="AE9"/>
  <c r="AM9"/>
  <c r="AK9"/>
  <c r="AL9"/>
  <c r="AE8"/>
  <c r="AM8"/>
  <c r="AK8"/>
  <c r="AL8"/>
  <c r="AE7"/>
  <c r="AM7"/>
  <c r="AK7"/>
  <c r="AL7"/>
  <c r="N8" i="12"/>
  <c r="N9"/>
  <c r="N10"/>
  <c r="N11"/>
  <c r="N12"/>
  <c r="N13"/>
  <c r="N14"/>
  <c r="N15"/>
  <c r="N16"/>
  <c r="N17"/>
  <c r="N18"/>
  <c r="V18"/>
  <c r="P18"/>
  <c r="O18"/>
  <c r="Q18"/>
  <c r="R18"/>
  <c r="S18"/>
  <c r="Z18"/>
  <c r="AH8"/>
  <c r="AH20"/>
  <c r="AH32"/>
  <c r="AE32"/>
  <c r="AM32"/>
  <c r="T18"/>
  <c r="X18"/>
  <c r="AF8"/>
  <c r="AF20"/>
  <c r="AF32"/>
  <c r="AK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V17"/>
  <c r="P17"/>
  <c r="O17"/>
  <c r="Q17"/>
  <c r="R17"/>
  <c r="S17"/>
  <c r="Z17"/>
  <c r="AH7"/>
  <c r="AH19"/>
  <c r="AH31"/>
  <c r="AE31"/>
  <c r="AM31"/>
  <c r="T17"/>
  <c r="X17"/>
  <c r="AF7"/>
  <c r="AF19"/>
  <c r="AF31"/>
  <c r="AK31"/>
  <c r="U17"/>
  <c r="Y17"/>
  <c r="AG7"/>
  <c r="AG19"/>
  <c r="AG31"/>
  <c r="AL31"/>
  <c r="V16"/>
  <c r="P16"/>
  <c r="O16"/>
  <c r="Q16"/>
  <c r="R16"/>
  <c r="S16"/>
  <c r="Z16"/>
  <c r="AH18"/>
  <c r="AH30"/>
  <c r="AE30"/>
  <c r="AM30"/>
  <c r="T16"/>
  <c r="X16"/>
  <c r="AF18"/>
  <c r="AF30"/>
  <c r="AK30"/>
  <c r="U16"/>
  <c r="Y16"/>
  <c r="AG18"/>
  <c r="AG30"/>
  <c r="AL30"/>
  <c r="V15"/>
  <c r="P15"/>
  <c r="O15"/>
  <c r="Q15"/>
  <c r="R15"/>
  <c r="S15"/>
  <c r="Z15"/>
  <c r="AH17"/>
  <c r="AH29"/>
  <c r="AE29"/>
  <c r="AM29"/>
  <c r="T15"/>
  <c r="X15"/>
  <c r="AF17"/>
  <c r="AF29"/>
  <c r="AK29"/>
  <c r="U15"/>
  <c r="Y15"/>
  <c r="AG17"/>
  <c r="AG29"/>
  <c r="AL29"/>
  <c r="V14"/>
  <c r="P14"/>
  <c r="O14"/>
  <c r="Q14"/>
  <c r="R14"/>
  <c r="S14"/>
  <c r="Z14"/>
  <c r="AH16"/>
  <c r="AH28"/>
  <c r="AE28"/>
  <c r="AM28"/>
  <c r="T14"/>
  <c r="X14"/>
  <c r="AF16"/>
  <c r="AF28"/>
  <c r="AK28"/>
  <c r="U14"/>
  <c r="Y14"/>
  <c r="AG16"/>
  <c r="AG28"/>
  <c r="AL28"/>
  <c r="V13"/>
  <c r="P13"/>
  <c r="O13"/>
  <c r="Q13"/>
  <c r="R13"/>
  <c r="S13"/>
  <c r="Z13"/>
  <c r="AH15"/>
  <c r="AH27"/>
  <c r="AE27"/>
  <c r="AM27"/>
  <c r="T13"/>
  <c r="X13"/>
  <c r="AF15"/>
  <c r="AF27"/>
  <c r="AK27"/>
  <c r="U13"/>
  <c r="Y13"/>
  <c r="AG15"/>
  <c r="AG27"/>
  <c r="AL27"/>
  <c r="V12"/>
  <c r="P12"/>
  <c r="O12"/>
  <c r="Q12"/>
  <c r="R12"/>
  <c r="S12"/>
  <c r="Z12"/>
  <c r="AH14"/>
  <c r="AH26"/>
  <c r="AE26"/>
  <c r="AM26"/>
  <c r="T12"/>
  <c r="X12"/>
  <c r="AF14"/>
  <c r="AF26"/>
  <c r="AK26"/>
  <c r="U12"/>
  <c r="Y12"/>
  <c r="AG14"/>
  <c r="AG26"/>
  <c r="AL26"/>
  <c r="V11"/>
  <c r="P11"/>
  <c r="O11"/>
  <c r="Q11"/>
  <c r="R11"/>
  <c r="S11"/>
  <c r="Z11"/>
  <c r="AH13"/>
  <c r="AH25"/>
  <c r="AE25"/>
  <c r="AM25"/>
  <c r="T11"/>
  <c r="X11"/>
  <c r="AF13"/>
  <c r="AF25"/>
  <c r="AK25"/>
  <c r="U11"/>
  <c r="Y11"/>
  <c r="AG13"/>
  <c r="AG25"/>
  <c r="AL25"/>
  <c r="V10"/>
  <c r="P10"/>
  <c r="O10"/>
  <c r="Q10"/>
  <c r="R10"/>
  <c r="S10"/>
  <c r="Z10"/>
  <c r="AH12"/>
  <c r="AH24"/>
  <c r="AE24"/>
  <c r="AM24"/>
  <c r="T10"/>
  <c r="X10"/>
  <c r="AF12"/>
  <c r="AF24"/>
  <c r="AK24"/>
  <c r="U10"/>
  <c r="Y10"/>
  <c r="AG12"/>
  <c r="AG24"/>
  <c r="AL24"/>
  <c r="V9"/>
  <c r="P9"/>
  <c r="O9"/>
  <c r="Q9"/>
  <c r="R9"/>
  <c r="S9"/>
  <c r="Z9"/>
  <c r="AH11"/>
  <c r="AH23"/>
  <c r="AE23"/>
  <c r="AM23"/>
  <c r="T9"/>
  <c r="X9"/>
  <c r="AF11"/>
  <c r="AF23"/>
  <c r="AK23"/>
  <c r="U9"/>
  <c r="Y9"/>
  <c r="AG11"/>
  <c r="AG23"/>
  <c r="AL23"/>
  <c r="V8"/>
  <c r="P8"/>
  <c r="O8"/>
  <c r="Q8"/>
  <c r="R8"/>
  <c r="S8"/>
  <c r="Z8"/>
  <c r="AH10"/>
  <c r="AH22"/>
  <c r="AE22"/>
  <c r="AM22"/>
  <c r="T8"/>
  <c r="X8"/>
  <c r="AF10"/>
  <c r="AF22"/>
  <c r="AK22"/>
  <c r="U8"/>
  <c r="Y8"/>
  <c r="AG10"/>
  <c r="AG22"/>
  <c r="AL22"/>
  <c r="V7"/>
  <c r="P7"/>
  <c r="O7"/>
  <c r="Q7"/>
  <c r="R7"/>
  <c r="S7"/>
  <c r="Z7"/>
  <c r="AH9"/>
  <c r="AH21"/>
  <c r="AE21"/>
  <c r="AM21"/>
  <c r="T7"/>
  <c r="X7"/>
  <c r="AF9"/>
  <c r="AF21"/>
  <c r="AK21"/>
  <c r="U7"/>
  <c r="Y7"/>
  <c r="AG9"/>
  <c r="AG21"/>
  <c r="AL21"/>
  <c r="AE20"/>
  <c r="AM20"/>
  <c r="AK20"/>
  <c r="AL20"/>
  <c r="AE19"/>
  <c r="AM19"/>
  <c r="AK19"/>
  <c r="AL19"/>
  <c r="AE18"/>
  <c r="AM18"/>
  <c r="AK18"/>
  <c r="AL18"/>
  <c r="AE17"/>
  <c r="AM17"/>
  <c r="AK17"/>
  <c r="AL17"/>
  <c r="AE16"/>
  <c r="AM16"/>
  <c r="AK16"/>
  <c r="AL16"/>
  <c r="AE15"/>
  <c r="AM15"/>
  <c r="AK15"/>
  <c r="AL15"/>
  <c r="AE14"/>
  <c r="AM14"/>
  <c r="AK14"/>
  <c r="AL14"/>
  <c r="AE13"/>
  <c r="AM13"/>
  <c r="AK13"/>
  <c r="AL13"/>
  <c r="AE12"/>
  <c r="AM12"/>
  <c r="AK12"/>
  <c r="AL12"/>
  <c r="AE11"/>
  <c r="AM11"/>
  <c r="AK11"/>
  <c r="AL11"/>
  <c r="AE10"/>
  <c r="AM10"/>
  <c r="AK10"/>
  <c r="AL10"/>
  <c r="AE9"/>
  <c r="AM9"/>
  <c r="AK9"/>
  <c r="AL9"/>
  <c r="AE8"/>
  <c r="AM8"/>
  <c r="AK8"/>
  <c r="AL8"/>
  <c r="AE7"/>
  <c r="AM7"/>
  <c r="AK7"/>
  <c r="AL7"/>
  <c r="N8" i="11"/>
  <c r="N9"/>
  <c r="N10"/>
  <c r="N11"/>
  <c r="N12"/>
  <c r="N13"/>
  <c r="N14"/>
  <c r="N15"/>
  <c r="N16"/>
  <c r="N17"/>
  <c r="N18"/>
  <c r="T18"/>
  <c r="P18"/>
  <c r="O18"/>
  <c r="Q18"/>
  <c r="R18"/>
  <c r="S18"/>
  <c r="X18"/>
  <c r="AF8"/>
  <c r="AF20"/>
  <c r="AF32"/>
  <c r="AE32"/>
  <c r="AK32"/>
  <c r="V18"/>
  <c r="Z18"/>
  <c r="AH8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T17"/>
  <c r="P17"/>
  <c r="O17"/>
  <c r="Q17"/>
  <c r="R17"/>
  <c r="S17"/>
  <c r="X17"/>
  <c r="AF7"/>
  <c r="AF19"/>
  <c r="AF31"/>
  <c r="AE31"/>
  <c r="AK31"/>
  <c r="V17"/>
  <c r="Z17"/>
  <c r="AH7"/>
  <c r="AH19"/>
  <c r="AH31"/>
  <c r="AM31"/>
  <c r="U17"/>
  <c r="Y17"/>
  <c r="AG7"/>
  <c r="AG19"/>
  <c r="AG31"/>
  <c r="AL31"/>
  <c r="T16"/>
  <c r="P16"/>
  <c r="O16"/>
  <c r="Q16"/>
  <c r="R16"/>
  <c r="S16"/>
  <c r="X16"/>
  <c r="AF18"/>
  <c r="AF30"/>
  <c r="AE30"/>
  <c r="AK30"/>
  <c r="V16"/>
  <c r="Z16"/>
  <c r="AH18"/>
  <c r="AH30"/>
  <c r="AM30"/>
  <c r="U16"/>
  <c r="Y16"/>
  <c r="AG18"/>
  <c r="AG30"/>
  <c r="AL30"/>
  <c r="T15"/>
  <c r="P15"/>
  <c r="O15"/>
  <c r="Q15"/>
  <c r="R15"/>
  <c r="S15"/>
  <c r="X15"/>
  <c r="AF17"/>
  <c r="AF29"/>
  <c r="AE29"/>
  <c r="AK29"/>
  <c r="V15"/>
  <c r="Z15"/>
  <c r="AH17"/>
  <c r="AH29"/>
  <c r="AM29"/>
  <c r="U15"/>
  <c r="Y15"/>
  <c r="AG17"/>
  <c r="AG29"/>
  <c r="AL29"/>
  <c r="T14"/>
  <c r="P14"/>
  <c r="O14"/>
  <c r="Q14"/>
  <c r="R14"/>
  <c r="S14"/>
  <c r="X14"/>
  <c r="AF16"/>
  <c r="AF28"/>
  <c r="AE28"/>
  <c r="AK28"/>
  <c r="V14"/>
  <c r="Z14"/>
  <c r="AH16"/>
  <c r="AH28"/>
  <c r="AM28"/>
  <c r="U14"/>
  <c r="Y14"/>
  <c r="AG16"/>
  <c r="AG28"/>
  <c r="AL28"/>
  <c r="T13"/>
  <c r="P13"/>
  <c r="O13"/>
  <c r="Q13"/>
  <c r="R13"/>
  <c r="S13"/>
  <c r="X13"/>
  <c r="AF15"/>
  <c r="AF27"/>
  <c r="AE27"/>
  <c r="AK27"/>
  <c r="V13"/>
  <c r="Z13"/>
  <c r="AH15"/>
  <c r="AH27"/>
  <c r="AM27"/>
  <c r="U13"/>
  <c r="Y13"/>
  <c r="AG15"/>
  <c r="AG27"/>
  <c r="AL27"/>
  <c r="T12"/>
  <c r="P12"/>
  <c r="O12"/>
  <c r="Q12"/>
  <c r="R12"/>
  <c r="S12"/>
  <c r="X12"/>
  <c r="AF14"/>
  <c r="AF26"/>
  <c r="AE26"/>
  <c r="AK26"/>
  <c r="V12"/>
  <c r="Z12"/>
  <c r="AH14"/>
  <c r="AH26"/>
  <c r="AM26"/>
  <c r="U12"/>
  <c r="Y12"/>
  <c r="AG14"/>
  <c r="AG26"/>
  <c r="AL26"/>
  <c r="T11"/>
  <c r="P11"/>
  <c r="O11"/>
  <c r="Q11"/>
  <c r="R11"/>
  <c r="S11"/>
  <c r="X11"/>
  <c r="AF13"/>
  <c r="AF25"/>
  <c r="AE25"/>
  <c r="AK25"/>
  <c r="V11"/>
  <c r="Z11"/>
  <c r="AH13"/>
  <c r="AH25"/>
  <c r="AM25"/>
  <c r="U11"/>
  <c r="Y11"/>
  <c r="AG13"/>
  <c r="AG25"/>
  <c r="AL25"/>
  <c r="T10"/>
  <c r="P10"/>
  <c r="O10"/>
  <c r="Q10"/>
  <c r="R10"/>
  <c r="S10"/>
  <c r="X10"/>
  <c r="AF12"/>
  <c r="AF24"/>
  <c r="AE24"/>
  <c r="AK24"/>
  <c r="V10"/>
  <c r="Z10"/>
  <c r="AH12"/>
  <c r="AH24"/>
  <c r="AM24"/>
  <c r="U10"/>
  <c r="Y10"/>
  <c r="AG12"/>
  <c r="AG24"/>
  <c r="AL24"/>
  <c r="T9"/>
  <c r="P9"/>
  <c r="O9"/>
  <c r="Q9"/>
  <c r="R9"/>
  <c r="S9"/>
  <c r="X9"/>
  <c r="AF11"/>
  <c r="AF23"/>
  <c r="AE23"/>
  <c r="AK23"/>
  <c r="V9"/>
  <c r="Z9"/>
  <c r="AH11"/>
  <c r="AH23"/>
  <c r="AM23"/>
  <c r="U9"/>
  <c r="Y9"/>
  <c r="AG11"/>
  <c r="AG23"/>
  <c r="AL23"/>
  <c r="T8"/>
  <c r="P8"/>
  <c r="O8"/>
  <c r="Q8"/>
  <c r="R8"/>
  <c r="S8"/>
  <c r="X8"/>
  <c r="AF10"/>
  <c r="AF22"/>
  <c r="AE22"/>
  <c r="AK22"/>
  <c r="V8"/>
  <c r="Z8"/>
  <c r="AH10"/>
  <c r="AH22"/>
  <c r="AM22"/>
  <c r="U8"/>
  <c r="Y8"/>
  <c r="AG10"/>
  <c r="AG22"/>
  <c r="AL22"/>
  <c r="T7"/>
  <c r="P7"/>
  <c r="O7"/>
  <c r="Q7"/>
  <c r="R7"/>
  <c r="S7"/>
  <c r="X7"/>
  <c r="AF9"/>
  <c r="AF21"/>
  <c r="AE21"/>
  <c r="AK21"/>
  <c r="V7"/>
  <c r="Z7"/>
  <c r="AH9"/>
  <c r="AH21"/>
  <c r="AM21"/>
  <c r="U7"/>
  <c r="Y7"/>
  <c r="AG9"/>
  <c r="AG21"/>
  <c r="AL21"/>
  <c r="AE20"/>
  <c r="AK20"/>
  <c r="AM20"/>
  <c r="AL20"/>
  <c r="AE19"/>
  <c r="AK19"/>
  <c r="AM19"/>
  <c r="AL19"/>
  <c r="AE18"/>
  <c r="AK18"/>
  <c r="AM18"/>
  <c r="AL18"/>
  <c r="AE17"/>
  <c r="AK17"/>
  <c r="AM17"/>
  <c r="AL17"/>
  <c r="AE16"/>
  <c r="AK16"/>
  <c r="AM16"/>
  <c r="AL16"/>
  <c r="AE15"/>
  <c r="AK15"/>
  <c r="AM15"/>
  <c r="AL15"/>
  <c r="AE14"/>
  <c r="AK14"/>
  <c r="AM14"/>
  <c r="AL14"/>
  <c r="AE13"/>
  <c r="AK13"/>
  <c r="AM13"/>
  <c r="AL13"/>
  <c r="AE12"/>
  <c r="AK12"/>
  <c r="AM12"/>
  <c r="AL12"/>
  <c r="AE11"/>
  <c r="AK11"/>
  <c r="AM11"/>
  <c r="AL11"/>
  <c r="AE10"/>
  <c r="AK10"/>
  <c r="AM10"/>
  <c r="AL10"/>
  <c r="AE9"/>
  <c r="AK9"/>
  <c r="AM9"/>
  <c r="AL9"/>
  <c r="AE8"/>
  <c r="AK8"/>
  <c r="AM8"/>
  <c r="AL8"/>
  <c r="AE7"/>
  <c r="AK7"/>
  <c r="AM7"/>
  <c r="AL7"/>
  <c r="N8" i="10"/>
  <c r="N9"/>
  <c r="N10"/>
  <c r="N11"/>
  <c r="N12"/>
  <c r="N13"/>
  <c r="N14"/>
  <c r="N15"/>
  <c r="N16"/>
  <c r="N17"/>
  <c r="N18"/>
  <c r="T18"/>
  <c r="P18"/>
  <c r="O18"/>
  <c r="Q18"/>
  <c r="R18"/>
  <c r="S18"/>
  <c r="X18"/>
  <c r="AF8"/>
  <c r="AF20"/>
  <c r="AF32"/>
  <c r="AE32"/>
  <c r="AK32"/>
  <c r="V18"/>
  <c r="Z18"/>
  <c r="AH8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T17"/>
  <c r="P17"/>
  <c r="O17"/>
  <c r="Q17"/>
  <c r="R17"/>
  <c r="S17"/>
  <c r="X17"/>
  <c r="AF7"/>
  <c r="AF19"/>
  <c r="AF31"/>
  <c r="AE31"/>
  <c r="AK31"/>
  <c r="V17"/>
  <c r="Z17"/>
  <c r="AH7"/>
  <c r="AH19"/>
  <c r="AH31"/>
  <c r="AM31"/>
  <c r="U17"/>
  <c r="Y17"/>
  <c r="AG7"/>
  <c r="AG19"/>
  <c r="AG31"/>
  <c r="AL31"/>
  <c r="T16"/>
  <c r="P16"/>
  <c r="O16"/>
  <c r="Q16"/>
  <c r="R16"/>
  <c r="S16"/>
  <c r="X16"/>
  <c r="AF18"/>
  <c r="AF30"/>
  <c r="AE30"/>
  <c r="AK30"/>
  <c r="V16"/>
  <c r="Z16"/>
  <c r="AH18"/>
  <c r="AH30"/>
  <c r="AM30"/>
  <c r="U16"/>
  <c r="Y16"/>
  <c r="AG18"/>
  <c r="AG30"/>
  <c r="AL30"/>
  <c r="T15"/>
  <c r="P15"/>
  <c r="O15"/>
  <c r="Q15"/>
  <c r="R15"/>
  <c r="S15"/>
  <c r="X15"/>
  <c r="AF17"/>
  <c r="AF29"/>
  <c r="AE29"/>
  <c r="AK29"/>
  <c r="V15"/>
  <c r="Z15"/>
  <c r="AH17"/>
  <c r="AH29"/>
  <c r="AM29"/>
  <c r="U15"/>
  <c r="Y15"/>
  <c r="AG17"/>
  <c r="AG29"/>
  <c r="AL29"/>
  <c r="T14"/>
  <c r="P14"/>
  <c r="O14"/>
  <c r="Q14"/>
  <c r="R14"/>
  <c r="S14"/>
  <c r="X14"/>
  <c r="AF16"/>
  <c r="AF28"/>
  <c r="AE28"/>
  <c r="AK28"/>
  <c r="V14"/>
  <c r="Z14"/>
  <c r="AH16"/>
  <c r="AH28"/>
  <c r="AM28"/>
  <c r="U14"/>
  <c r="Y14"/>
  <c r="AG16"/>
  <c r="AG28"/>
  <c r="AL28"/>
  <c r="T13"/>
  <c r="P13"/>
  <c r="O13"/>
  <c r="Q13"/>
  <c r="R13"/>
  <c r="S13"/>
  <c r="X13"/>
  <c r="AF15"/>
  <c r="AF27"/>
  <c r="AE27"/>
  <c r="AK27"/>
  <c r="V13"/>
  <c r="Z13"/>
  <c r="AH15"/>
  <c r="AH27"/>
  <c r="AM27"/>
  <c r="U13"/>
  <c r="Y13"/>
  <c r="AG15"/>
  <c r="AG27"/>
  <c r="AL27"/>
  <c r="T12"/>
  <c r="P12"/>
  <c r="O12"/>
  <c r="Q12"/>
  <c r="R12"/>
  <c r="S12"/>
  <c r="X12"/>
  <c r="AF14"/>
  <c r="AF26"/>
  <c r="AE26"/>
  <c r="AK26"/>
  <c r="V12"/>
  <c r="Z12"/>
  <c r="AH14"/>
  <c r="AH26"/>
  <c r="AM26"/>
  <c r="U12"/>
  <c r="Y12"/>
  <c r="AG14"/>
  <c r="AG26"/>
  <c r="AL26"/>
  <c r="T11"/>
  <c r="P11"/>
  <c r="O11"/>
  <c r="Q11"/>
  <c r="R11"/>
  <c r="S11"/>
  <c r="X11"/>
  <c r="AF13"/>
  <c r="AF25"/>
  <c r="AE25"/>
  <c r="AK25"/>
  <c r="V11"/>
  <c r="Z11"/>
  <c r="AH13"/>
  <c r="AH25"/>
  <c r="AM25"/>
  <c r="U11"/>
  <c r="Y11"/>
  <c r="AG13"/>
  <c r="AG25"/>
  <c r="AL25"/>
  <c r="T10"/>
  <c r="P10"/>
  <c r="O10"/>
  <c r="Q10"/>
  <c r="R10"/>
  <c r="S10"/>
  <c r="X10"/>
  <c r="AF12"/>
  <c r="AF24"/>
  <c r="AE24"/>
  <c r="AK24"/>
  <c r="V10"/>
  <c r="Z10"/>
  <c r="AH12"/>
  <c r="AH24"/>
  <c r="AM24"/>
  <c r="U10"/>
  <c r="Y10"/>
  <c r="AG12"/>
  <c r="AG24"/>
  <c r="AL24"/>
  <c r="T9"/>
  <c r="P9"/>
  <c r="O9"/>
  <c r="Q9"/>
  <c r="R9"/>
  <c r="S9"/>
  <c r="X9"/>
  <c r="AF11"/>
  <c r="AF23"/>
  <c r="AE23"/>
  <c r="AK23"/>
  <c r="V9"/>
  <c r="Z9"/>
  <c r="AH11"/>
  <c r="AH23"/>
  <c r="AM23"/>
  <c r="U9"/>
  <c r="Y9"/>
  <c r="AG11"/>
  <c r="AG23"/>
  <c r="AL23"/>
  <c r="T8"/>
  <c r="P8"/>
  <c r="O8"/>
  <c r="Q8"/>
  <c r="R8"/>
  <c r="S8"/>
  <c r="X8"/>
  <c r="AF10"/>
  <c r="AF22"/>
  <c r="AE22"/>
  <c r="AK22"/>
  <c r="V8"/>
  <c r="Z8"/>
  <c r="AH10"/>
  <c r="AH22"/>
  <c r="AM22"/>
  <c r="U8"/>
  <c r="Y8"/>
  <c r="AG10"/>
  <c r="AG22"/>
  <c r="AL22"/>
  <c r="T7"/>
  <c r="P7"/>
  <c r="O7"/>
  <c r="Q7"/>
  <c r="R7"/>
  <c r="S7"/>
  <c r="X7"/>
  <c r="AF9"/>
  <c r="AF21"/>
  <c r="AE21"/>
  <c r="AK21"/>
  <c r="V7"/>
  <c r="Z7"/>
  <c r="AH9"/>
  <c r="AH21"/>
  <c r="AM21"/>
  <c r="U7"/>
  <c r="Y7"/>
  <c r="AG9"/>
  <c r="AG21"/>
  <c r="AL21"/>
  <c r="AE20"/>
  <c r="AK20"/>
  <c r="AM20"/>
  <c r="AL20"/>
  <c r="AE19"/>
  <c r="AK19"/>
  <c r="AM19"/>
  <c r="AL19"/>
  <c r="AE18"/>
  <c r="AK18"/>
  <c r="AM18"/>
  <c r="AL18"/>
  <c r="AE17"/>
  <c r="AK17"/>
  <c r="AM17"/>
  <c r="AL17"/>
  <c r="AE16"/>
  <c r="AK16"/>
  <c r="AM16"/>
  <c r="AL16"/>
  <c r="AE15"/>
  <c r="AK15"/>
  <c r="AM15"/>
  <c r="AL15"/>
  <c r="AE14"/>
  <c r="AK14"/>
  <c r="AM14"/>
  <c r="AL14"/>
  <c r="AE13"/>
  <c r="AK13"/>
  <c r="AM13"/>
  <c r="AL13"/>
  <c r="AE12"/>
  <c r="AK12"/>
  <c r="AM12"/>
  <c r="AL12"/>
  <c r="AE11"/>
  <c r="AK11"/>
  <c r="AM11"/>
  <c r="AL11"/>
  <c r="AE10"/>
  <c r="AK10"/>
  <c r="AM10"/>
  <c r="AL10"/>
  <c r="AE9"/>
  <c r="AK9"/>
  <c r="AM9"/>
  <c r="AL9"/>
  <c r="AE8"/>
  <c r="AK8"/>
  <c r="AM8"/>
  <c r="AL8"/>
  <c r="AE7"/>
  <c r="AK7"/>
  <c r="AM7"/>
  <c r="AL7"/>
  <c r="N8" i="9"/>
  <c r="N9"/>
  <c r="N10"/>
  <c r="N11"/>
  <c r="N12"/>
  <c r="N13"/>
  <c r="N14"/>
  <c r="N15"/>
  <c r="N16"/>
  <c r="N17"/>
  <c r="N18"/>
  <c r="T18"/>
  <c r="P18"/>
  <c r="O18"/>
  <c r="Q18"/>
  <c r="R18"/>
  <c r="S18"/>
  <c r="X18"/>
  <c r="AF8"/>
  <c r="AF20"/>
  <c r="AF32"/>
  <c r="AE32"/>
  <c r="AK32"/>
  <c r="V18"/>
  <c r="Z18"/>
  <c r="AH8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T17"/>
  <c r="P17"/>
  <c r="O17"/>
  <c r="Q17"/>
  <c r="R17"/>
  <c r="S17"/>
  <c r="X17"/>
  <c r="AF7"/>
  <c r="AF19"/>
  <c r="AF31"/>
  <c r="AE31"/>
  <c r="AK31"/>
  <c r="V17"/>
  <c r="Z17"/>
  <c r="AH7"/>
  <c r="AH19"/>
  <c r="AH31"/>
  <c r="AM31"/>
  <c r="U17"/>
  <c r="Y17"/>
  <c r="AG7"/>
  <c r="AG19"/>
  <c r="AG31"/>
  <c r="AL31"/>
  <c r="T16"/>
  <c r="P16"/>
  <c r="O16"/>
  <c r="Q16"/>
  <c r="R16"/>
  <c r="S16"/>
  <c r="X16"/>
  <c r="AF18"/>
  <c r="AF30"/>
  <c r="AE30"/>
  <c r="AK30"/>
  <c r="V16"/>
  <c r="Z16"/>
  <c r="AH18"/>
  <c r="AH30"/>
  <c r="AM30"/>
  <c r="U16"/>
  <c r="Y16"/>
  <c r="AG18"/>
  <c r="AG30"/>
  <c r="AL30"/>
  <c r="T15"/>
  <c r="P15"/>
  <c r="O15"/>
  <c r="Q15"/>
  <c r="R15"/>
  <c r="S15"/>
  <c r="X15"/>
  <c r="AF17"/>
  <c r="AF29"/>
  <c r="AE29"/>
  <c r="AK29"/>
  <c r="V15"/>
  <c r="Z15"/>
  <c r="AH17"/>
  <c r="AH29"/>
  <c r="AM29"/>
  <c r="U15"/>
  <c r="Y15"/>
  <c r="AG17"/>
  <c r="AG29"/>
  <c r="AL29"/>
  <c r="T14"/>
  <c r="P14"/>
  <c r="O14"/>
  <c r="Q14"/>
  <c r="R14"/>
  <c r="S14"/>
  <c r="X14"/>
  <c r="AF16"/>
  <c r="AF28"/>
  <c r="AE28"/>
  <c r="AK28"/>
  <c r="V14"/>
  <c r="Z14"/>
  <c r="AH16"/>
  <c r="AH28"/>
  <c r="AM28"/>
  <c r="U14"/>
  <c r="Y14"/>
  <c r="AG16"/>
  <c r="AG28"/>
  <c r="AL28"/>
  <c r="T13"/>
  <c r="P13"/>
  <c r="O13"/>
  <c r="Q13"/>
  <c r="R13"/>
  <c r="S13"/>
  <c r="X13"/>
  <c r="AF15"/>
  <c r="AF27"/>
  <c r="AE27"/>
  <c r="AK27"/>
  <c r="V13"/>
  <c r="Z13"/>
  <c r="AH15"/>
  <c r="AH27"/>
  <c r="AM27"/>
  <c r="U13"/>
  <c r="Y13"/>
  <c r="AG15"/>
  <c r="AG27"/>
  <c r="AL27"/>
  <c r="T12"/>
  <c r="P12"/>
  <c r="O12"/>
  <c r="Q12"/>
  <c r="R12"/>
  <c r="S12"/>
  <c r="X12"/>
  <c r="AF14"/>
  <c r="AF26"/>
  <c r="AE26"/>
  <c r="AK26"/>
  <c r="V12"/>
  <c r="Z12"/>
  <c r="AH14"/>
  <c r="AH26"/>
  <c r="AM26"/>
  <c r="U12"/>
  <c r="Y12"/>
  <c r="AG14"/>
  <c r="AG26"/>
  <c r="AL26"/>
  <c r="T11"/>
  <c r="P11"/>
  <c r="O11"/>
  <c r="Q11"/>
  <c r="R11"/>
  <c r="S11"/>
  <c r="X11"/>
  <c r="AF13"/>
  <c r="AF25"/>
  <c r="AE25"/>
  <c r="AK25"/>
  <c r="V11"/>
  <c r="Z11"/>
  <c r="AH13"/>
  <c r="AH25"/>
  <c r="AM25"/>
  <c r="U11"/>
  <c r="Y11"/>
  <c r="AG13"/>
  <c r="AG25"/>
  <c r="AL25"/>
  <c r="T10"/>
  <c r="P10"/>
  <c r="O10"/>
  <c r="Q10"/>
  <c r="R10"/>
  <c r="S10"/>
  <c r="X10"/>
  <c r="AF12"/>
  <c r="AF24"/>
  <c r="AE24"/>
  <c r="AK24"/>
  <c r="V10"/>
  <c r="Z10"/>
  <c r="AH12"/>
  <c r="AH24"/>
  <c r="AM24"/>
  <c r="U10"/>
  <c r="Y10"/>
  <c r="AG12"/>
  <c r="AG24"/>
  <c r="AL24"/>
  <c r="T9"/>
  <c r="P9"/>
  <c r="O9"/>
  <c r="Q9"/>
  <c r="R9"/>
  <c r="S9"/>
  <c r="X9"/>
  <c r="AF11"/>
  <c r="AF23"/>
  <c r="AE23"/>
  <c r="AK23"/>
  <c r="V9"/>
  <c r="Z9"/>
  <c r="AH11"/>
  <c r="AH23"/>
  <c r="AM23"/>
  <c r="U9"/>
  <c r="Y9"/>
  <c r="AG11"/>
  <c r="AG23"/>
  <c r="AL23"/>
  <c r="T8"/>
  <c r="P8"/>
  <c r="O8"/>
  <c r="Q8"/>
  <c r="R8"/>
  <c r="S8"/>
  <c r="X8"/>
  <c r="AF10"/>
  <c r="AF22"/>
  <c r="AE22"/>
  <c r="AK22"/>
  <c r="V8"/>
  <c r="Z8"/>
  <c r="AH10"/>
  <c r="AH22"/>
  <c r="AM22"/>
  <c r="U8"/>
  <c r="Y8"/>
  <c r="AG10"/>
  <c r="AG22"/>
  <c r="AL22"/>
  <c r="T7"/>
  <c r="P7"/>
  <c r="O7"/>
  <c r="Q7"/>
  <c r="R7"/>
  <c r="S7"/>
  <c r="X7"/>
  <c r="AF9"/>
  <c r="AF21"/>
  <c r="AE21"/>
  <c r="AK21"/>
  <c r="V7"/>
  <c r="Z7"/>
  <c r="AH9"/>
  <c r="AH21"/>
  <c r="AM21"/>
  <c r="U7"/>
  <c r="Y7"/>
  <c r="AG9"/>
  <c r="AG21"/>
  <c r="AL21"/>
  <c r="AE20"/>
  <c r="AK20"/>
  <c r="AM20"/>
  <c r="AL20"/>
  <c r="AE19"/>
  <c r="AK19"/>
  <c r="AM19"/>
  <c r="AL19"/>
  <c r="AE18"/>
  <c r="AK18"/>
  <c r="AM18"/>
  <c r="AL18"/>
  <c r="AE17"/>
  <c r="AK17"/>
  <c r="AM17"/>
  <c r="AL17"/>
  <c r="AE16"/>
  <c r="AK16"/>
  <c r="AM16"/>
  <c r="AL16"/>
  <c r="AE15"/>
  <c r="AK15"/>
  <c r="AM15"/>
  <c r="AL15"/>
  <c r="AE14"/>
  <c r="AK14"/>
  <c r="AM14"/>
  <c r="AL14"/>
  <c r="AE13"/>
  <c r="AK13"/>
  <c r="AM13"/>
  <c r="AL13"/>
  <c r="AE12"/>
  <c r="AK12"/>
  <c r="AM12"/>
  <c r="AL12"/>
  <c r="AE11"/>
  <c r="AK11"/>
  <c r="AM11"/>
  <c r="AL11"/>
  <c r="AE10"/>
  <c r="AK10"/>
  <c r="AM10"/>
  <c r="AL10"/>
  <c r="AE9"/>
  <c r="AK9"/>
  <c r="AM9"/>
  <c r="AL9"/>
  <c r="AE8"/>
  <c r="AK8"/>
  <c r="AM8"/>
  <c r="AL8"/>
  <c r="AE7"/>
  <c r="AK7"/>
  <c r="AM7"/>
  <c r="AL7"/>
  <c r="N8" i="8"/>
  <c r="N9"/>
  <c r="N10"/>
  <c r="N11"/>
  <c r="N12"/>
  <c r="N13"/>
  <c r="N14"/>
  <c r="N15"/>
  <c r="N16"/>
  <c r="N17"/>
  <c r="N18"/>
  <c r="V18"/>
  <c r="P18"/>
  <c r="O18"/>
  <c r="Q18"/>
  <c r="R18"/>
  <c r="S18"/>
  <c r="Z18"/>
  <c r="AH8"/>
  <c r="AH20"/>
  <c r="AH32"/>
  <c r="AE32"/>
  <c r="AM32"/>
  <c r="T18"/>
  <c r="X18"/>
  <c r="AF8"/>
  <c r="AF20"/>
  <c r="AF32"/>
  <c r="AK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V17"/>
  <c r="P17"/>
  <c r="O17"/>
  <c r="Q17"/>
  <c r="R17"/>
  <c r="S17"/>
  <c r="Z17"/>
  <c r="AH7"/>
  <c r="AH19"/>
  <c r="AH31"/>
  <c r="AE31"/>
  <c r="AM31"/>
  <c r="T17"/>
  <c r="X17"/>
  <c r="AF7"/>
  <c r="AF19"/>
  <c r="AF31"/>
  <c r="AK31"/>
  <c r="U17"/>
  <c r="Y17"/>
  <c r="AG7"/>
  <c r="AG19"/>
  <c r="AG31"/>
  <c r="AL31"/>
  <c r="V16"/>
  <c r="P16"/>
  <c r="O16"/>
  <c r="Q16"/>
  <c r="R16"/>
  <c r="S16"/>
  <c r="Z16"/>
  <c r="AH18"/>
  <c r="AH30"/>
  <c r="AE30"/>
  <c r="AM30"/>
  <c r="T16"/>
  <c r="X16"/>
  <c r="AF18"/>
  <c r="AF30"/>
  <c r="AK30"/>
  <c r="U16"/>
  <c r="Y16"/>
  <c r="AG18"/>
  <c r="AG30"/>
  <c r="AL30"/>
  <c r="V15"/>
  <c r="P15"/>
  <c r="O15"/>
  <c r="Q15"/>
  <c r="R15"/>
  <c r="S15"/>
  <c r="Z15"/>
  <c r="AH17"/>
  <c r="AH29"/>
  <c r="AE29"/>
  <c r="AM29"/>
  <c r="T15"/>
  <c r="X15"/>
  <c r="AF17"/>
  <c r="AF29"/>
  <c r="AK29"/>
  <c r="U15"/>
  <c r="Y15"/>
  <c r="AG17"/>
  <c r="AG29"/>
  <c r="AL29"/>
  <c r="V14"/>
  <c r="P14"/>
  <c r="O14"/>
  <c r="Q14"/>
  <c r="R14"/>
  <c r="S14"/>
  <c r="Z14"/>
  <c r="AH16"/>
  <c r="AH28"/>
  <c r="AE28"/>
  <c r="AM28"/>
  <c r="T14"/>
  <c r="X14"/>
  <c r="AF16"/>
  <c r="AF28"/>
  <c r="AK28"/>
  <c r="U14"/>
  <c r="Y14"/>
  <c r="AG16"/>
  <c r="AG28"/>
  <c r="AL28"/>
  <c r="V13"/>
  <c r="P13"/>
  <c r="O13"/>
  <c r="Q13"/>
  <c r="R13"/>
  <c r="S13"/>
  <c r="Z13"/>
  <c r="AH15"/>
  <c r="AH27"/>
  <c r="AE27"/>
  <c r="AM27"/>
  <c r="T13"/>
  <c r="X13"/>
  <c r="AF15"/>
  <c r="AF27"/>
  <c r="AK27"/>
  <c r="U13"/>
  <c r="Y13"/>
  <c r="AG15"/>
  <c r="AG27"/>
  <c r="AL27"/>
  <c r="V12"/>
  <c r="P12"/>
  <c r="O12"/>
  <c r="Q12"/>
  <c r="R12"/>
  <c r="S12"/>
  <c r="Z12"/>
  <c r="AH14"/>
  <c r="AH26"/>
  <c r="AE26"/>
  <c r="AM26"/>
  <c r="T12"/>
  <c r="X12"/>
  <c r="AF14"/>
  <c r="AF26"/>
  <c r="AK26"/>
  <c r="U12"/>
  <c r="Y12"/>
  <c r="AG14"/>
  <c r="AG26"/>
  <c r="AL26"/>
  <c r="V11"/>
  <c r="P11"/>
  <c r="O11"/>
  <c r="Q11"/>
  <c r="R11"/>
  <c r="S11"/>
  <c r="Z11"/>
  <c r="AH13"/>
  <c r="AH25"/>
  <c r="AE25"/>
  <c r="AM25"/>
  <c r="T11"/>
  <c r="X11"/>
  <c r="AF13"/>
  <c r="AF25"/>
  <c r="AK25"/>
  <c r="U11"/>
  <c r="Y11"/>
  <c r="AG13"/>
  <c r="AG25"/>
  <c r="AL25"/>
  <c r="V10"/>
  <c r="P10"/>
  <c r="O10"/>
  <c r="Q10"/>
  <c r="R10"/>
  <c r="S10"/>
  <c r="Z10"/>
  <c r="AH12"/>
  <c r="AH24"/>
  <c r="AE24"/>
  <c r="AM24"/>
  <c r="T10"/>
  <c r="X10"/>
  <c r="AF12"/>
  <c r="AF24"/>
  <c r="AK24"/>
  <c r="U10"/>
  <c r="Y10"/>
  <c r="AG12"/>
  <c r="AG24"/>
  <c r="AL24"/>
  <c r="V9"/>
  <c r="P9"/>
  <c r="O9"/>
  <c r="Q9"/>
  <c r="R9"/>
  <c r="S9"/>
  <c r="Z9"/>
  <c r="AH11"/>
  <c r="AH23"/>
  <c r="AE23"/>
  <c r="AM23"/>
  <c r="T9"/>
  <c r="X9"/>
  <c r="AF11"/>
  <c r="AF23"/>
  <c r="AK23"/>
  <c r="U9"/>
  <c r="Y9"/>
  <c r="AG11"/>
  <c r="AG23"/>
  <c r="AL23"/>
  <c r="V8"/>
  <c r="P8"/>
  <c r="O8"/>
  <c r="Q8"/>
  <c r="R8"/>
  <c r="S8"/>
  <c r="Z8"/>
  <c r="AH10"/>
  <c r="AH22"/>
  <c r="AE22"/>
  <c r="AM22"/>
  <c r="T8"/>
  <c r="X8"/>
  <c r="AF10"/>
  <c r="AF22"/>
  <c r="AK22"/>
  <c r="U8"/>
  <c r="Y8"/>
  <c r="AG10"/>
  <c r="AG22"/>
  <c r="AL22"/>
  <c r="V7"/>
  <c r="P7"/>
  <c r="O7"/>
  <c r="Q7"/>
  <c r="R7"/>
  <c r="S7"/>
  <c r="Z7"/>
  <c r="AH9"/>
  <c r="AH21"/>
  <c r="AE21"/>
  <c r="AM21"/>
  <c r="T7"/>
  <c r="X7"/>
  <c r="AF9"/>
  <c r="AF21"/>
  <c r="AK21"/>
  <c r="U7"/>
  <c r="Y7"/>
  <c r="AG9"/>
  <c r="AG21"/>
  <c r="AL21"/>
  <c r="AE20"/>
  <c r="AM20"/>
  <c r="AK20"/>
  <c r="AL20"/>
  <c r="AE19"/>
  <c r="AM19"/>
  <c r="AK19"/>
  <c r="AL19"/>
  <c r="AE18"/>
  <c r="AM18"/>
  <c r="AK18"/>
  <c r="AL18"/>
  <c r="AE17"/>
  <c r="AM17"/>
  <c r="AK17"/>
  <c r="AL17"/>
  <c r="AE16"/>
  <c r="AM16"/>
  <c r="AK16"/>
  <c r="AL16"/>
  <c r="AE15"/>
  <c r="AM15"/>
  <c r="AK15"/>
  <c r="AL15"/>
  <c r="AE14"/>
  <c r="AM14"/>
  <c r="AK14"/>
  <c r="AL14"/>
  <c r="AE13"/>
  <c r="AM13"/>
  <c r="AK13"/>
  <c r="AL13"/>
  <c r="AE12"/>
  <c r="AM12"/>
  <c r="AK12"/>
  <c r="AL12"/>
  <c r="AE11"/>
  <c r="AM11"/>
  <c r="AK11"/>
  <c r="AL11"/>
  <c r="AE10"/>
  <c r="AM10"/>
  <c r="AK10"/>
  <c r="AL10"/>
  <c r="AE9"/>
  <c r="AM9"/>
  <c r="AK9"/>
  <c r="AL9"/>
  <c r="AE8"/>
  <c r="AM8"/>
  <c r="AK8"/>
  <c r="AL8"/>
  <c r="AE7"/>
  <c r="AM7"/>
  <c r="AK7"/>
  <c r="AL7"/>
  <c r="N8" i="7"/>
  <c r="N9"/>
  <c r="N10"/>
  <c r="N11"/>
  <c r="N12"/>
  <c r="N13"/>
  <c r="N14"/>
  <c r="N15"/>
  <c r="N16"/>
  <c r="N17"/>
  <c r="N18"/>
  <c r="T18"/>
  <c r="P18"/>
  <c r="O18"/>
  <c r="Q18"/>
  <c r="R18"/>
  <c r="S18"/>
  <c r="X18"/>
  <c r="AF8"/>
  <c r="AF20"/>
  <c r="AF32"/>
  <c r="AE32"/>
  <c r="AK32"/>
  <c r="V18"/>
  <c r="Z18"/>
  <c r="AH8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T17"/>
  <c r="P17"/>
  <c r="O17"/>
  <c r="Q17"/>
  <c r="R17"/>
  <c r="S17"/>
  <c r="X17"/>
  <c r="AF7"/>
  <c r="AF19"/>
  <c r="AF31"/>
  <c r="AE31"/>
  <c r="AK31"/>
  <c r="V17"/>
  <c r="Z17"/>
  <c r="AH7"/>
  <c r="AH19"/>
  <c r="AH31"/>
  <c r="AM31"/>
  <c r="U17"/>
  <c r="Y17"/>
  <c r="AG7"/>
  <c r="AG19"/>
  <c r="AG31"/>
  <c r="AL31"/>
  <c r="T16"/>
  <c r="P16"/>
  <c r="O16"/>
  <c r="Q16"/>
  <c r="R16"/>
  <c r="S16"/>
  <c r="X16"/>
  <c r="AF18"/>
  <c r="AF30"/>
  <c r="AE30"/>
  <c r="AK30"/>
  <c r="V16"/>
  <c r="Z16"/>
  <c r="AH18"/>
  <c r="AH30"/>
  <c r="AM30"/>
  <c r="U16"/>
  <c r="Y16"/>
  <c r="AG18"/>
  <c r="AG30"/>
  <c r="AL30"/>
  <c r="T15"/>
  <c r="P15"/>
  <c r="O15"/>
  <c r="Q15"/>
  <c r="R15"/>
  <c r="S15"/>
  <c r="X15"/>
  <c r="AF17"/>
  <c r="AF29"/>
  <c r="AE29"/>
  <c r="AK29"/>
  <c r="V15"/>
  <c r="Z15"/>
  <c r="AH17"/>
  <c r="AH29"/>
  <c r="AM29"/>
  <c r="U15"/>
  <c r="Y15"/>
  <c r="AG17"/>
  <c r="AG29"/>
  <c r="AL29"/>
  <c r="T14"/>
  <c r="P14"/>
  <c r="O14"/>
  <c r="Q14"/>
  <c r="R14"/>
  <c r="S14"/>
  <c r="X14"/>
  <c r="AF16"/>
  <c r="AF28"/>
  <c r="AE28"/>
  <c r="AK28"/>
  <c r="V14"/>
  <c r="Z14"/>
  <c r="AH16"/>
  <c r="AH28"/>
  <c r="AM28"/>
  <c r="U14"/>
  <c r="Y14"/>
  <c r="AG16"/>
  <c r="AG28"/>
  <c r="AL28"/>
  <c r="T13"/>
  <c r="P13"/>
  <c r="O13"/>
  <c r="Q13"/>
  <c r="R13"/>
  <c r="S13"/>
  <c r="X13"/>
  <c r="AF15"/>
  <c r="AF27"/>
  <c r="AE27"/>
  <c r="AK27"/>
  <c r="V13"/>
  <c r="Z13"/>
  <c r="AH15"/>
  <c r="AH27"/>
  <c r="AM27"/>
  <c r="U13"/>
  <c r="Y13"/>
  <c r="AG15"/>
  <c r="AG27"/>
  <c r="AL27"/>
  <c r="T12"/>
  <c r="P12"/>
  <c r="O12"/>
  <c r="Q12"/>
  <c r="R12"/>
  <c r="S12"/>
  <c r="X12"/>
  <c r="AF14"/>
  <c r="AF26"/>
  <c r="AE26"/>
  <c r="AK26"/>
  <c r="V12"/>
  <c r="Z12"/>
  <c r="AH14"/>
  <c r="AH26"/>
  <c r="AM26"/>
  <c r="U12"/>
  <c r="Y12"/>
  <c r="AG14"/>
  <c r="AG26"/>
  <c r="AL26"/>
  <c r="T11"/>
  <c r="P11"/>
  <c r="O11"/>
  <c r="Q11"/>
  <c r="R11"/>
  <c r="S11"/>
  <c r="X11"/>
  <c r="AF13"/>
  <c r="AF25"/>
  <c r="AE25"/>
  <c r="AK25"/>
  <c r="V11"/>
  <c r="Z11"/>
  <c r="AH13"/>
  <c r="AH25"/>
  <c r="AM25"/>
  <c r="U11"/>
  <c r="Y11"/>
  <c r="AG13"/>
  <c r="AG25"/>
  <c r="AL25"/>
  <c r="T10"/>
  <c r="P10"/>
  <c r="O10"/>
  <c r="Q10"/>
  <c r="R10"/>
  <c r="S10"/>
  <c r="X10"/>
  <c r="AF12"/>
  <c r="AF24"/>
  <c r="AE24"/>
  <c r="AK24"/>
  <c r="V10"/>
  <c r="Z10"/>
  <c r="AH12"/>
  <c r="AH24"/>
  <c r="AM24"/>
  <c r="U10"/>
  <c r="Y10"/>
  <c r="AG12"/>
  <c r="AG24"/>
  <c r="AL24"/>
  <c r="T9"/>
  <c r="P9"/>
  <c r="O9"/>
  <c r="Q9"/>
  <c r="R9"/>
  <c r="S9"/>
  <c r="X9"/>
  <c r="AF11"/>
  <c r="AF23"/>
  <c r="AE23"/>
  <c r="AK23"/>
  <c r="V9"/>
  <c r="Z9"/>
  <c r="AH11"/>
  <c r="AH23"/>
  <c r="AM23"/>
  <c r="U9"/>
  <c r="Y9"/>
  <c r="AG11"/>
  <c r="AG23"/>
  <c r="AL23"/>
  <c r="T8"/>
  <c r="P8"/>
  <c r="O8"/>
  <c r="Q8"/>
  <c r="R8"/>
  <c r="S8"/>
  <c r="X8"/>
  <c r="AF10"/>
  <c r="AF22"/>
  <c r="AE22"/>
  <c r="AK22"/>
  <c r="V8"/>
  <c r="Z8"/>
  <c r="AH10"/>
  <c r="AH22"/>
  <c r="AM22"/>
  <c r="U8"/>
  <c r="Y8"/>
  <c r="AG10"/>
  <c r="AG22"/>
  <c r="AL22"/>
  <c r="T7"/>
  <c r="P7"/>
  <c r="O7"/>
  <c r="Q7"/>
  <c r="R7"/>
  <c r="S7"/>
  <c r="X7"/>
  <c r="AF9"/>
  <c r="AF21"/>
  <c r="AE21"/>
  <c r="AK21"/>
  <c r="V7"/>
  <c r="Z7"/>
  <c r="AH9"/>
  <c r="AH21"/>
  <c r="AM21"/>
  <c r="U7"/>
  <c r="Y7"/>
  <c r="AG9"/>
  <c r="AG21"/>
  <c r="AL21"/>
  <c r="AE20"/>
  <c r="AK20"/>
  <c r="AM20"/>
  <c r="AL20"/>
  <c r="AE19"/>
  <c r="AK19"/>
  <c r="AM19"/>
  <c r="AL19"/>
  <c r="AE18"/>
  <c r="AK18"/>
  <c r="AM18"/>
  <c r="AL18"/>
  <c r="AE17"/>
  <c r="AK17"/>
  <c r="AM17"/>
  <c r="AL17"/>
  <c r="AE16"/>
  <c r="AK16"/>
  <c r="AM16"/>
  <c r="AL16"/>
  <c r="AE15"/>
  <c r="AK15"/>
  <c r="AM15"/>
  <c r="AL15"/>
  <c r="AE14"/>
  <c r="AK14"/>
  <c r="AM14"/>
  <c r="AL14"/>
  <c r="AE13"/>
  <c r="AK13"/>
  <c r="AM13"/>
  <c r="AL13"/>
  <c r="AE12"/>
  <c r="AK12"/>
  <c r="AM12"/>
  <c r="AL12"/>
  <c r="AE11"/>
  <c r="AK11"/>
  <c r="AM11"/>
  <c r="AL11"/>
  <c r="AE10"/>
  <c r="AK10"/>
  <c r="AM10"/>
  <c r="AL10"/>
  <c r="AE9"/>
  <c r="AK9"/>
  <c r="AM9"/>
  <c r="AL9"/>
  <c r="AE8"/>
  <c r="AK8"/>
  <c r="AM8"/>
  <c r="AL8"/>
  <c r="AE7"/>
  <c r="AK7"/>
  <c r="AM7"/>
  <c r="AL7"/>
  <c r="N8" i="6"/>
  <c r="N9"/>
  <c r="N10"/>
  <c r="N11"/>
  <c r="N12"/>
  <c r="N13"/>
  <c r="N14"/>
  <c r="N15"/>
  <c r="N16"/>
  <c r="N17"/>
  <c r="N18"/>
  <c r="V18"/>
  <c r="P18"/>
  <c r="O18"/>
  <c r="Q18"/>
  <c r="R18"/>
  <c r="S18"/>
  <c r="Z18"/>
  <c r="AH8"/>
  <c r="AH20"/>
  <c r="AH32"/>
  <c r="AE32"/>
  <c r="AM32"/>
  <c r="V17"/>
  <c r="P17"/>
  <c r="O17"/>
  <c r="Q17"/>
  <c r="R17"/>
  <c r="S17"/>
  <c r="Z17"/>
  <c r="AH7"/>
  <c r="AH19"/>
  <c r="AH31"/>
  <c r="AE31"/>
  <c r="AM31"/>
  <c r="V16"/>
  <c r="P16"/>
  <c r="O16"/>
  <c r="Q16"/>
  <c r="R16"/>
  <c r="S16"/>
  <c r="Z16"/>
  <c r="AH18"/>
  <c r="AH30"/>
  <c r="AE30"/>
  <c r="AM30"/>
  <c r="V15"/>
  <c r="P15"/>
  <c r="O15"/>
  <c r="Q15"/>
  <c r="R15"/>
  <c r="S15"/>
  <c r="Z15"/>
  <c r="AH17"/>
  <c r="AH29"/>
  <c r="AE29"/>
  <c r="AM29"/>
  <c r="V14"/>
  <c r="P14"/>
  <c r="O14"/>
  <c r="Q14"/>
  <c r="R14"/>
  <c r="S14"/>
  <c r="Z14"/>
  <c r="AH16"/>
  <c r="AH28"/>
  <c r="AE28"/>
  <c r="AM28"/>
  <c r="V13"/>
  <c r="P13"/>
  <c r="O13"/>
  <c r="Q13"/>
  <c r="R13"/>
  <c r="S13"/>
  <c r="Z13"/>
  <c r="AH15"/>
  <c r="AH27"/>
  <c r="AE27"/>
  <c r="AM27"/>
  <c r="V12"/>
  <c r="P12"/>
  <c r="O12"/>
  <c r="Q12"/>
  <c r="R12"/>
  <c r="S12"/>
  <c r="Z12"/>
  <c r="AH14"/>
  <c r="AH26"/>
  <c r="AE26"/>
  <c r="AM26"/>
  <c r="V11"/>
  <c r="P11"/>
  <c r="O11"/>
  <c r="Q11"/>
  <c r="R11"/>
  <c r="S11"/>
  <c r="Z11"/>
  <c r="AH13"/>
  <c r="AH25"/>
  <c r="AE25"/>
  <c r="AM25"/>
  <c r="V10"/>
  <c r="P10"/>
  <c r="O10"/>
  <c r="Q10"/>
  <c r="R10"/>
  <c r="S10"/>
  <c r="Z10"/>
  <c r="AH12"/>
  <c r="AH24"/>
  <c r="AE24"/>
  <c r="AM24"/>
  <c r="V9"/>
  <c r="P9"/>
  <c r="O9"/>
  <c r="Q9"/>
  <c r="R9"/>
  <c r="S9"/>
  <c r="Z9"/>
  <c r="AH11"/>
  <c r="AH23"/>
  <c r="AE23"/>
  <c r="AM23"/>
  <c r="V8"/>
  <c r="P8"/>
  <c r="O8"/>
  <c r="Q8"/>
  <c r="R8"/>
  <c r="S8"/>
  <c r="Z8"/>
  <c r="AH10"/>
  <c r="AH22"/>
  <c r="AE22"/>
  <c r="AM22"/>
  <c r="V7"/>
  <c r="P7"/>
  <c r="O7"/>
  <c r="Q7"/>
  <c r="R7"/>
  <c r="S7"/>
  <c r="Z7"/>
  <c r="AH9"/>
  <c r="AH21"/>
  <c r="AE21"/>
  <c r="AM21"/>
  <c r="AE20"/>
  <c r="AM20"/>
  <c r="AE19"/>
  <c r="AM19"/>
  <c r="AE18"/>
  <c r="AM18"/>
  <c r="AE17"/>
  <c r="AM17"/>
  <c r="AE16"/>
  <c r="AM16"/>
  <c r="AE15"/>
  <c r="AM15"/>
  <c r="AE14"/>
  <c r="AM14"/>
  <c r="AE13"/>
  <c r="AM13"/>
  <c r="AE12"/>
  <c r="AM12"/>
  <c r="AE11"/>
  <c r="AM11"/>
  <c r="AE10"/>
  <c r="AM10"/>
  <c r="AE9"/>
  <c r="AM9"/>
  <c r="AE8"/>
  <c r="AM8"/>
  <c r="AE7"/>
  <c r="AM7"/>
  <c r="T18"/>
  <c r="X18"/>
  <c r="AF8"/>
  <c r="AF20"/>
  <c r="AF32"/>
  <c r="AK32"/>
  <c r="T17"/>
  <c r="X17"/>
  <c r="AF7"/>
  <c r="AF19"/>
  <c r="AF31"/>
  <c r="AK31"/>
  <c r="T16"/>
  <c r="X16"/>
  <c r="AF18"/>
  <c r="AF30"/>
  <c r="AK30"/>
  <c r="T15"/>
  <c r="X15"/>
  <c r="AF17"/>
  <c r="AF29"/>
  <c r="AK29"/>
  <c r="T14"/>
  <c r="X14"/>
  <c r="AF16"/>
  <c r="AF28"/>
  <c r="AK28"/>
  <c r="T13"/>
  <c r="X13"/>
  <c r="AF15"/>
  <c r="AF27"/>
  <c r="AK27"/>
  <c r="T12"/>
  <c r="X12"/>
  <c r="AF14"/>
  <c r="AF26"/>
  <c r="AK26"/>
  <c r="T11"/>
  <c r="X11"/>
  <c r="AF13"/>
  <c r="AF25"/>
  <c r="AK25"/>
  <c r="T10"/>
  <c r="X10"/>
  <c r="AF12"/>
  <c r="AF24"/>
  <c r="AK24"/>
  <c r="T9"/>
  <c r="X9"/>
  <c r="AF11"/>
  <c r="AF23"/>
  <c r="AK23"/>
  <c r="T8"/>
  <c r="X8"/>
  <c r="AF10"/>
  <c r="AF22"/>
  <c r="AK22"/>
  <c r="T7"/>
  <c r="X7"/>
  <c r="AF9"/>
  <c r="AF21"/>
  <c r="AK21"/>
  <c r="AK20"/>
  <c r="AK19"/>
  <c r="AK18"/>
  <c r="AK17"/>
  <c r="AK16"/>
  <c r="AK15"/>
  <c r="AK14"/>
  <c r="AK13"/>
  <c r="AK12"/>
  <c r="AK11"/>
  <c r="AK10"/>
  <c r="AK9"/>
  <c r="AK8"/>
  <c r="AK7"/>
  <c r="N8" i="1"/>
  <c r="N9"/>
  <c r="N10"/>
  <c r="N11"/>
  <c r="N12"/>
  <c r="N13"/>
  <c r="N14"/>
  <c r="N15"/>
  <c r="N16"/>
  <c r="N17"/>
  <c r="N18"/>
  <c r="P18"/>
  <c r="O18"/>
  <c r="Q18"/>
  <c r="R18"/>
  <c r="T18"/>
  <c r="S18"/>
  <c r="X18"/>
  <c r="AF8"/>
  <c r="AF20"/>
  <c r="AF32"/>
  <c r="AE32"/>
  <c r="AK32"/>
  <c r="P17"/>
  <c r="O17"/>
  <c r="Q17"/>
  <c r="R17"/>
  <c r="T17"/>
  <c r="S17"/>
  <c r="X17"/>
  <c r="AF7"/>
  <c r="AF19"/>
  <c r="AF31"/>
  <c r="AE31"/>
  <c r="AK31"/>
  <c r="P16"/>
  <c r="O16"/>
  <c r="Q16"/>
  <c r="R16"/>
  <c r="T16"/>
  <c r="S16"/>
  <c r="X16"/>
  <c r="AF18"/>
  <c r="AF30"/>
  <c r="AE30"/>
  <c r="AK30"/>
  <c r="P15"/>
  <c r="O15"/>
  <c r="Q15"/>
  <c r="R15"/>
  <c r="T15"/>
  <c r="S15"/>
  <c r="X15"/>
  <c r="AF17"/>
  <c r="AF29"/>
  <c r="AE29"/>
  <c r="AK29"/>
  <c r="P14"/>
  <c r="O14"/>
  <c r="Q14"/>
  <c r="R14"/>
  <c r="T14"/>
  <c r="S14"/>
  <c r="X14"/>
  <c r="AF16"/>
  <c r="AF28"/>
  <c r="AE28"/>
  <c r="AK28"/>
  <c r="P13"/>
  <c r="O13"/>
  <c r="Q13"/>
  <c r="R13"/>
  <c r="T13"/>
  <c r="S13"/>
  <c r="X13"/>
  <c r="AF15"/>
  <c r="AF27"/>
  <c r="AE27"/>
  <c r="AK27"/>
  <c r="P12"/>
  <c r="O12"/>
  <c r="Q12"/>
  <c r="R12"/>
  <c r="T12"/>
  <c r="S12"/>
  <c r="X12"/>
  <c r="AF14"/>
  <c r="AF26"/>
  <c r="AE26"/>
  <c r="AK26"/>
  <c r="P11"/>
  <c r="O11"/>
  <c r="Q11"/>
  <c r="R11"/>
  <c r="T11"/>
  <c r="S11"/>
  <c r="X11"/>
  <c r="AF13"/>
  <c r="AF25"/>
  <c r="AE25"/>
  <c r="AK25"/>
  <c r="P10"/>
  <c r="O10"/>
  <c r="Q10"/>
  <c r="R10"/>
  <c r="T10"/>
  <c r="S10"/>
  <c r="X10"/>
  <c r="AF12"/>
  <c r="AF24"/>
  <c r="AE24"/>
  <c r="AK24"/>
  <c r="P9"/>
  <c r="O9"/>
  <c r="Q9"/>
  <c r="R9"/>
  <c r="T9"/>
  <c r="S9"/>
  <c r="X9"/>
  <c r="AF11"/>
  <c r="AF23"/>
  <c r="AE23"/>
  <c r="AK23"/>
  <c r="P8"/>
  <c r="O8"/>
  <c r="Q8"/>
  <c r="R8"/>
  <c r="T8"/>
  <c r="S8"/>
  <c r="X8"/>
  <c r="AF10"/>
  <c r="AF22"/>
  <c r="AE22"/>
  <c r="AK22"/>
  <c r="P7"/>
  <c r="O7"/>
  <c r="Q7"/>
  <c r="R7"/>
  <c r="T7"/>
  <c r="S7"/>
  <c r="X7"/>
  <c r="AF9"/>
  <c r="AF21"/>
  <c r="AE21"/>
  <c r="AK21"/>
  <c r="AE20"/>
  <c r="AK20"/>
  <c r="AE19"/>
  <c r="AK19"/>
  <c r="AE18"/>
  <c r="AK18"/>
  <c r="AE17"/>
  <c r="AK17"/>
  <c r="AE16"/>
  <c r="AK16"/>
  <c r="AE15"/>
  <c r="AK15"/>
  <c r="AE14"/>
  <c r="AK14"/>
  <c r="AE13"/>
  <c r="AK13"/>
  <c r="AE12"/>
  <c r="AK12"/>
  <c r="AE11"/>
  <c r="AK11"/>
  <c r="AE10"/>
  <c r="AK10"/>
  <c r="AE9"/>
  <c r="AK9"/>
  <c r="AE8"/>
  <c r="AK8"/>
  <c r="AE7"/>
  <c r="AK7"/>
  <c r="V18"/>
  <c r="Z18"/>
  <c r="V17"/>
  <c r="Z17"/>
  <c r="V16"/>
  <c r="Z16"/>
  <c r="V15"/>
  <c r="Z15"/>
  <c r="V14"/>
  <c r="Z14"/>
  <c r="V13"/>
  <c r="Z13"/>
  <c r="V12"/>
  <c r="Z12"/>
  <c r="V11"/>
  <c r="Z11"/>
  <c r="V10"/>
  <c r="Z10"/>
  <c r="V9"/>
  <c r="Z9"/>
  <c r="V8"/>
  <c r="Z8"/>
  <c r="V7"/>
  <c r="Z7"/>
  <c r="N8" i="4"/>
  <c r="N9"/>
  <c r="N10"/>
  <c r="N11"/>
  <c r="N12"/>
  <c r="N13"/>
  <c r="N14"/>
  <c r="N15"/>
  <c r="N16"/>
  <c r="N17"/>
  <c r="N18"/>
  <c r="V18"/>
  <c r="P18"/>
  <c r="O18"/>
  <c r="Q18"/>
  <c r="R18"/>
  <c r="S18"/>
  <c r="Z18"/>
  <c r="V17"/>
  <c r="P17"/>
  <c r="O17"/>
  <c r="Q17"/>
  <c r="R17"/>
  <c r="S17"/>
  <c r="Z17"/>
  <c r="V16"/>
  <c r="P16"/>
  <c r="O16"/>
  <c r="Q16"/>
  <c r="R16"/>
  <c r="S16"/>
  <c r="Z16"/>
  <c r="V15"/>
  <c r="P15"/>
  <c r="O15"/>
  <c r="Q15"/>
  <c r="R15"/>
  <c r="S15"/>
  <c r="Z15"/>
  <c r="V14"/>
  <c r="P14"/>
  <c r="O14"/>
  <c r="Q14"/>
  <c r="R14"/>
  <c r="S14"/>
  <c r="Z14"/>
  <c r="V13"/>
  <c r="P13"/>
  <c r="O13"/>
  <c r="Q13"/>
  <c r="R13"/>
  <c r="S13"/>
  <c r="Z13"/>
  <c r="V12"/>
  <c r="P12"/>
  <c r="O12"/>
  <c r="Q12"/>
  <c r="R12"/>
  <c r="S12"/>
  <c r="Z12"/>
  <c r="V11"/>
  <c r="P11"/>
  <c r="O11"/>
  <c r="Q11"/>
  <c r="R11"/>
  <c r="S11"/>
  <c r="Z11"/>
  <c r="V10"/>
  <c r="P10"/>
  <c r="O10"/>
  <c r="Q10"/>
  <c r="R10"/>
  <c r="S10"/>
  <c r="Z10"/>
  <c r="V9"/>
  <c r="P9"/>
  <c r="O9"/>
  <c r="Q9"/>
  <c r="R9"/>
  <c r="S9"/>
  <c r="Z9"/>
  <c r="V8"/>
  <c r="P8"/>
  <c r="O8"/>
  <c r="Q8"/>
  <c r="R8"/>
  <c r="S8"/>
  <c r="Z8"/>
  <c r="V7"/>
  <c r="P7"/>
  <c r="O7"/>
  <c r="Q7"/>
  <c r="R7"/>
  <c r="S7"/>
  <c r="Z7"/>
  <c r="N8" i="5"/>
  <c r="N9"/>
  <c r="N10"/>
  <c r="N11"/>
  <c r="N12"/>
  <c r="N13"/>
  <c r="N14"/>
  <c r="N15"/>
  <c r="N16"/>
  <c r="N17"/>
  <c r="N18"/>
  <c r="V18"/>
  <c r="P18"/>
  <c r="O18"/>
  <c r="Q18"/>
  <c r="R18"/>
  <c r="S18"/>
  <c r="Z18"/>
  <c r="V17"/>
  <c r="P17"/>
  <c r="O17"/>
  <c r="Q17"/>
  <c r="R17"/>
  <c r="S17"/>
  <c r="Z17"/>
  <c r="V16"/>
  <c r="P16"/>
  <c r="O16"/>
  <c r="Q16"/>
  <c r="R16"/>
  <c r="S16"/>
  <c r="Z16"/>
  <c r="V15"/>
  <c r="P15"/>
  <c r="O15"/>
  <c r="Q15"/>
  <c r="R15"/>
  <c r="S15"/>
  <c r="Z15"/>
  <c r="V14"/>
  <c r="P14"/>
  <c r="O14"/>
  <c r="Q14"/>
  <c r="R14"/>
  <c r="S14"/>
  <c r="Z14"/>
  <c r="V13"/>
  <c r="P13"/>
  <c r="O13"/>
  <c r="Q13"/>
  <c r="R13"/>
  <c r="S13"/>
  <c r="Z13"/>
  <c r="V12"/>
  <c r="P12"/>
  <c r="O12"/>
  <c r="Q12"/>
  <c r="R12"/>
  <c r="S12"/>
  <c r="Z12"/>
  <c r="V11"/>
  <c r="P11"/>
  <c r="O11"/>
  <c r="Q11"/>
  <c r="R11"/>
  <c r="S11"/>
  <c r="Z11"/>
  <c r="V10"/>
  <c r="P10"/>
  <c r="O10"/>
  <c r="Q10"/>
  <c r="R10"/>
  <c r="S10"/>
  <c r="Z10"/>
  <c r="V9"/>
  <c r="P9"/>
  <c r="O9"/>
  <c r="Q9"/>
  <c r="R9"/>
  <c r="S9"/>
  <c r="Z9"/>
  <c r="V8"/>
  <c r="P8"/>
  <c r="O8"/>
  <c r="Q8"/>
  <c r="R8"/>
  <c r="S8"/>
  <c r="Z8"/>
  <c r="V7"/>
  <c r="P7"/>
  <c r="O7"/>
  <c r="Q7"/>
  <c r="R7"/>
  <c r="S7"/>
  <c r="Z7"/>
  <c r="U18" i="6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U17"/>
  <c r="Y17"/>
  <c r="AG7"/>
  <c r="AG19"/>
  <c r="AG31"/>
  <c r="AL31"/>
  <c r="U16"/>
  <c r="Y16"/>
  <c r="AG18"/>
  <c r="AG30"/>
  <c r="AL30"/>
  <c r="U15"/>
  <c r="Y15"/>
  <c r="AG17"/>
  <c r="AG29"/>
  <c r="AL29"/>
  <c r="U14"/>
  <c r="Y14"/>
  <c r="AG16"/>
  <c r="AG28"/>
  <c r="AL28"/>
  <c r="U13"/>
  <c r="Y13"/>
  <c r="AG15"/>
  <c r="AG27"/>
  <c r="AL27"/>
  <c r="U12"/>
  <c r="Y12"/>
  <c r="AG14"/>
  <c r="AG26"/>
  <c r="AL26"/>
  <c r="U11"/>
  <c r="Y11"/>
  <c r="AG13"/>
  <c r="AG25"/>
  <c r="AL25"/>
  <c r="U10"/>
  <c r="Y10"/>
  <c r="AG12"/>
  <c r="AG24"/>
  <c r="AL24"/>
  <c r="U9"/>
  <c r="Y9"/>
  <c r="AG11"/>
  <c r="AG23"/>
  <c r="AL23"/>
  <c r="U8"/>
  <c r="Y8"/>
  <c r="AG10"/>
  <c r="AG22"/>
  <c r="AL22"/>
  <c r="U7"/>
  <c r="Y7"/>
  <c r="AG9"/>
  <c r="AG21"/>
  <c r="AL21"/>
  <c r="AL20"/>
  <c r="AL19"/>
  <c r="AL18"/>
  <c r="AL17"/>
  <c r="AL16"/>
  <c r="AL15"/>
  <c r="AL14"/>
  <c r="AL13"/>
  <c r="AL12"/>
  <c r="AL11"/>
  <c r="AL10"/>
  <c r="AL9"/>
  <c r="AL8"/>
  <c r="AL7"/>
  <c r="T18" i="5"/>
  <c r="X18"/>
  <c r="AF8"/>
  <c r="AF20"/>
  <c r="AF32"/>
  <c r="AE32"/>
  <c r="AK32"/>
  <c r="T17"/>
  <c r="X17"/>
  <c r="AF7"/>
  <c r="AF19"/>
  <c r="AF31"/>
  <c r="AE31"/>
  <c r="AK31"/>
  <c r="T16"/>
  <c r="X16"/>
  <c r="AF18"/>
  <c r="AF30"/>
  <c r="AE30"/>
  <c r="AK30"/>
  <c r="T15"/>
  <c r="X15"/>
  <c r="AF17"/>
  <c r="AF29"/>
  <c r="AE29"/>
  <c r="AK29"/>
  <c r="T14"/>
  <c r="X14"/>
  <c r="AF16"/>
  <c r="AF28"/>
  <c r="AE28"/>
  <c r="AK28"/>
  <c r="T13"/>
  <c r="X13"/>
  <c r="AF15"/>
  <c r="AF27"/>
  <c r="AE27"/>
  <c r="AK27"/>
  <c r="T12"/>
  <c r="X12"/>
  <c r="AF14"/>
  <c r="AF26"/>
  <c r="AE26"/>
  <c r="AK26"/>
  <c r="T11"/>
  <c r="X11"/>
  <c r="AF13"/>
  <c r="AF25"/>
  <c r="AE25"/>
  <c r="AK25"/>
  <c r="T10"/>
  <c r="X10"/>
  <c r="AF12"/>
  <c r="AF24"/>
  <c r="AE24"/>
  <c r="AK24"/>
  <c r="T9"/>
  <c r="X9"/>
  <c r="AF11"/>
  <c r="AF23"/>
  <c r="AE23"/>
  <c r="AK23"/>
  <c r="T8"/>
  <c r="X8"/>
  <c r="AF10"/>
  <c r="AF22"/>
  <c r="AE22"/>
  <c r="AK22"/>
  <c r="T7"/>
  <c r="X7"/>
  <c r="AF9"/>
  <c r="AF21"/>
  <c r="AE21"/>
  <c r="AK21"/>
  <c r="AE20"/>
  <c r="AK20"/>
  <c r="AE19"/>
  <c r="AK19"/>
  <c r="AE18"/>
  <c r="AK18"/>
  <c r="AE17"/>
  <c r="AK17"/>
  <c r="AE16"/>
  <c r="AK16"/>
  <c r="AE15"/>
  <c r="AK15"/>
  <c r="AE14"/>
  <c r="AK14"/>
  <c r="AE13"/>
  <c r="AK13"/>
  <c r="AE12"/>
  <c r="AK12"/>
  <c r="AE11"/>
  <c r="AK11"/>
  <c r="AE10"/>
  <c r="AK10"/>
  <c r="AE9"/>
  <c r="AK9"/>
  <c r="AE8"/>
  <c r="AK8"/>
  <c r="AE7"/>
  <c r="AK7"/>
  <c r="AH8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H7"/>
  <c r="AH19"/>
  <c r="AH31"/>
  <c r="AM31"/>
  <c r="U17"/>
  <c r="Y17"/>
  <c r="AG7"/>
  <c r="AG19"/>
  <c r="AG31"/>
  <c r="AL31"/>
  <c r="AH18"/>
  <c r="AH30"/>
  <c r="AM30"/>
  <c r="U16"/>
  <c r="Y16"/>
  <c r="AG18"/>
  <c r="AG30"/>
  <c r="AL30"/>
  <c r="AH17"/>
  <c r="AH29"/>
  <c r="AM29"/>
  <c r="U15"/>
  <c r="Y15"/>
  <c r="AG17"/>
  <c r="AG29"/>
  <c r="AL29"/>
  <c r="AH16"/>
  <c r="AH28"/>
  <c r="AM28"/>
  <c r="U14"/>
  <c r="Y14"/>
  <c r="AG16"/>
  <c r="AG28"/>
  <c r="AL28"/>
  <c r="AH15"/>
  <c r="AH27"/>
  <c r="AM27"/>
  <c r="U13"/>
  <c r="Y13"/>
  <c r="AG15"/>
  <c r="AG27"/>
  <c r="AL27"/>
  <c r="AH14"/>
  <c r="AH26"/>
  <c r="AM26"/>
  <c r="U12"/>
  <c r="Y12"/>
  <c r="AG14"/>
  <c r="AG26"/>
  <c r="AL26"/>
  <c r="AH13"/>
  <c r="AH25"/>
  <c r="AM25"/>
  <c r="U11"/>
  <c r="Y11"/>
  <c r="AG13"/>
  <c r="AG25"/>
  <c r="AL25"/>
  <c r="AH12"/>
  <c r="AH24"/>
  <c r="AM24"/>
  <c r="U10"/>
  <c r="Y10"/>
  <c r="AG12"/>
  <c r="AG24"/>
  <c r="AL24"/>
  <c r="AH11"/>
  <c r="AH23"/>
  <c r="AM23"/>
  <c r="U9"/>
  <c r="Y9"/>
  <c r="AG11"/>
  <c r="AG23"/>
  <c r="AL23"/>
  <c r="AH10"/>
  <c r="AH22"/>
  <c r="AM22"/>
  <c r="U8"/>
  <c r="Y8"/>
  <c r="AG10"/>
  <c r="AG22"/>
  <c r="AL22"/>
  <c r="AH9"/>
  <c r="AH21"/>
  <c r="AM21"/>
  <c r="U7"/>
  <c r="Y7"/>
  <c r="AG9"/>
  <c r="AG21"/>
  <c r="AL21"/>
  <c r="AM20"/>
  <c r="AL20"/>
  <c r="AM19"/>
  <c r="AL19"/>
  <c r="AM18"/>
  <c r="AL18"/>
  <c r="AM17"/>
  <c r="AL17"/>
  <c r="AM16"/>
  <c r="AL16"/>
  <c r="AM15"/>
  <c r="AL15"/>
  <c r="AM14"/>
  <c r="AL14"/>
  <c r="AM13"/>
  <c r="AL13"/>
  <c r="AM12"/>
  <c r="AL12"/>
  <c r="AM11"/>
  <c r="AL11"/>
  <c r="AM10"/>
  <c r="AL10"/>
  <c r="AM9"/>
  <c r="AL9"/>
  <c r="AM8"/>
  <c r="AL8"/>
  <c r="AM7"/>
  <c r="AL7"/>
  <c r="T18" i="4"/>
  <c r="X18"/>
  <c r="AF8"/>
  <c r="AF20"/>
  <c r="AF32"/>
  <c r="AE32"/>
  <c r="AK32"/>
  <c r="T17"/>
  <c r="X17"/>
  <c r="AF7"/>
  <c r="AF19"/>
  <c r="AF31"/>
  <c r="AE31"/>
  <c r="AK31"/>
  <c r="T16"/>
  <c r="X16"/>
  <c r="AF18"/>
  <c r="AF30"/>
  <c r="AE30"/>
  <c r="AK30"/>
  <c r="T15"/>
  <c r="X15"/>
  <c r="AF17"/>
  <c r="AF29"/>
  <c r="AE29"/>
  <c r="AK29"/>
  <c r="T14"/>
  <c r="X14"/>
  <c r="AF16"/>
  <c r="AF28"/>
  <c r="AE28"/>
  <c r="AK28"/>
  <c r="T13"/>
  <c r="X13"/>
  <c r="AF15"/>
  <c r="AF27"/>
  <c r="AE27"/>
  <c r="AK27"/>
  <c r="T12"/>
  <c r="X12"/>
  <c r="AF14"/>
  <c r="AF26"/>
  <c r="AE26"/>
  <c r="AK26"/>
  <c r="T11"/>
  <c r="X11"/>
  <c r="AF13"/>
  <c r="AF25"/>
  <c r="AE25"/>
  <c r="AK25"/>
  <c r="T10"/>
  <c r="X10"/>
  <c r="AF12"/>
  <c r="AF24"/>
  <c r="AE24"/>
  <c r="AK24"/>
  <c r="T9"/>
  <c r="X9"/>
  <c r="AF11"/>
  <c r="AF23"/>
  <c r="AE23"/>
  <c r="AK23"/>
  <c r="T8"/>
  <c r="X8"/>
  <c r="AF10"/>
  <c r="AF22"/>
  <c r="AE22"/>
  <c r="AK22"/>
  <c r="T7"/>
  <c r="X7"/>
  <c r="AF9"/>
  <c r="AF21"/>
  <c r="AE21"/>
  <c r="AK21"/>
  <c r="AE20"/>
  <c r="AK20"/>
  <c r="AE19"/>
  <c r="AK19"/>
  <c r="AE18"/>
  <c r="AK18"/>
  <c r="AE17"/>
  <c r="AK17"/>
  <c r="AE16"/>
  <c r="AK16"/>
  <c r="AE15"/>
  <c r="AK15"/>
  <c r="AE14"/>
  <c r="AK14"/>
  <c r="AE13"/>
  <c r="AK13"/>
  <c r="AE12"/>
  <c r="AK12"/>
  <c r="AE11"/>
  <c r="AK11"/>
  <c r="AE10"/>
  <c r="AK10"/>
  <c r="AE9"/>
  <c r="AK9"/>
  <c r="AE8"/>
  <c r="AK8"/>
  <c r="AE7"/>
  <c r="AK7"/>
  <c r="AH8" i="1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H8" i="4"/>
  <c r="AH20"/>
  <c r="AH32"/>
  <c r="AM32"/>
  <c r="U18"/>
  <c r="Y18"/>
  <c r="AG8"/>
  <c r="AG20"/>
  <c r="AG32"/>
  <c r="AL32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H7"/>
  <c r="AH19"/>
  <c r="AH31"/>
  <c r="AM31"/>
  <c r="U17"/>
  <c r="Y17"/>
  <c r="AG7"/>
  <c r="AG19"/>
  <c r="AG31"/>
  <c r="AL31"/>
  <c r="AH18"/>
  <c r="AH30"/>
  <c r="AM30"/>
  <c r="U16"/>
  <c r="Y16"/>
  <c r="AG18"/>
  <c r="AG30"/>
  <c r="AL30"/>
  <c r="AH17"/>
  <c r="AH29"/>
  <c r="AM29"/>
  <c r="U15"/>
  <c r="Y15"/>
  <c r="AG17"/>
  <c r="AG29"/>
  <c r="AL29"/>
  <c r="AH16"/>
  <c r="AH28"/>
  <c r="AM28"/>
  <c r="U14"/>
  <c r="Y14"/>
  <c r="AG16"/>
  <c r="AG28"/>
  <c r="AL28"/>
  <c r="AH15"/>
  <c r="AH27"/>
  <c r="AM27"/>
  <c r="U13"/>
  <c r="Y13"/>
  <c r="AG15"/>
  <c r="AG27"/>
  <c r="AL27"/>
  <c r="AH14"/>
  <c r="AH26"/>
  <c r="AM26"/>
  <c r="U12"/>
  <c r="Y12"/>
  <c r="AG14"/>
  <c r="AG26"/>
  <c r="AL26"/>
  <c r="AH13"/>
  <c r="AH25"/>
  <c r="AM25"/>
  <c r="U11"/>
  <c r="Y11"/>
  <c r="AG13"/>
  <c r="AG25"/>
  <c r="AL25"/>
  <c r="AH12"/>
  <c r="AH24"/>
  <c r="AM24"/>
  <c r="U10"/>
  <c r="Y10"/>
  <c r="AG12"/>
  <c r="AG24"/>
  <c r="AL24"/>
  <c r="AH11"/>
  <c r="AH23"/>
  <c r="AM23"/>
  <c r="U9"/>
  <c r="Y9"/>
  <c r="AG11"/>
  <c r="AG23"/>
  <c r="AL23"/>
  <c r="AH10"/>
  <c r="AH22"/>
  <c r="AM22"/>
  <c r="U8"/>
  <c r="Y8"/>
  <c r="AG10"/>
  <c r="AG22"/>
  <c r="AL22"/>
  <c r="AH9"/>
  <c r="AH21"/>
  <c r="AM21"/>
  <c r="U7"/>
  <c r="Y7"/>
  <c r="AG9"/>
  <c r="AG21"/>
  <c r="AL21"/>
  <c r="AM20"/>
  <c r="AL20"/>
  <c r="AM19"/>
  <c r="AL19"/>
  <c r="AM18"/>
  <c r="AL18"/>
  <c r="AM17"/>
  <c r="AL17"/>
  <c r="AM16"/>
  <c r="AL16"/>
  <c r="AM15"/>
  <c r="AL15"/>
  <c r="AM14"/>
  <c r="AL14"/>
  <c r="AM13"/>
  <c r="AL13"/>
  <c r="AM12"/>
  <c r="AL12"/>
  <c r="AM11"/>
  <c r="AL11"/>
  <c r="AM10"/>
  <c r="AL10"/>
  <c r="AM9"/>
  <c r="AL9"/>
  <c r="AM8"/>
  <c r="AL8"/>
  <c r="AM7"/>
  <c r="AL7"/>
  <c r="AH7" i="1"/>
  <c r="AH19"/>
  <c r="AH31"/>
  <c r="AM31"/>
  <c r="U17"/>
  <c r="Y17"/>
  <c r="AG7"/>
  <c r="AG19"/>
  <c r="AG31"/>
  <c r="AL31"/>
  <c r="AH18"/>
  <c r="AH30"/>
  <c r="AM30"/>
  <c r="U16"/>
  <c r="Y16"/>
  <c r="AG18"/>
  <c r="AG30"/>
  <c r="AL30"/>
  <c r="AH17"/>
  <c r="AH29"/>
  <c r="AM29"/>
  <c r="U15"/>
  <c r="Y15"/>
  <c r="AG17"/>
  <c r="AG29"/>
  <c r="AL29"/>
  <c r="AH16"/>
  <c r="AH28"/>
  <c r="AM28"/>
  <c r="U14"/>
  <c r="Y14"/>
  <c r="AG16"/>
  <c r="AG28"/>
  <c r="AL28"/>
  <c r="AH15"/>
  <c r="AH27"/>
  <c r="AM27"/>
  <c r="U13"/>
  <c r="Y13"/>
  <c r="AG15"/>
  <c r="AG27"/>
  <c r="AL27"/>
  <c r="AH14"/>
  <c r="AH26"/>
  <c r="AM26"/>
  <c r="U12"/>
  <c r="Y12"/>
  <c r="AG14"/>
  <c r="AG26"/>
  <c r="AL26"/>
  <c r="AH13"/>
  <c r="AH25"/>
  <c r="AM25"/>
  <c r="U11"/>
  <c r="Y11"/>
  <c r="AG13"/>
  <c r="AG25"/>
  <c r="AL25"/>
  <c r="AH12"/>
  <c r="AH24"/>
  <c r="AM24"/>
  <c r="U10"/>
  <c r="Y10"/>
  <c r="AG12"/>
  <c r="AG24"/>
  <c r="AL24"/>
  <c r="AH11"/>
  <c r="AH23"/>
  <c r="AM23"/>
  <c r="U9"/>
  <c r="Y9"/>
  <c r="AG11"/>
  <c r="AG23"/>
  <c r="AL23"/>
  <c r="AH10"/>
  <c r="AH22"/>
  <c r="AM22"/>
  <c r="U8"/>
  <c r="Y8"/>
  <c r="AG10"/>
  <c r="AG22"/>
  <c r="AL22"/>
  <c r="AH9"/>
  <c r="AH21"/>
  <c r="AM21"/>
  <c r="U7"/>
  <c r="Y7"/>
  <c r="AG9"/>
  <c r="AG21"/>
  <c r="AL21"/>
  <c r="AM20"/>
  <c r="AL20"/>
  <c r="AM19"/>
  <c r="AL19"/>
  <c r="AM18"/>
  <c r="AL18"/>
  <c r="AM17"/>
  <c r="AL17"/>
  <c r="AM16"/>
  <c r="AL16"/>
  <c r="AM15"/>
  <c r="AL15"/>
  <c r="AM14"/>
  <c r="AL14"/>
  <c r="AM13"/>
  <c r="AL13"/>
  <c r="AM12"/>
  <c r="AL12"/>
  <c r="AM11"/>
  <c r="AL11"/>
  <c r="AM10"/>
  <c r="AL10"/>
  <c r="AM9"/>
  <c r="AL9"/>
  <c r="AM8"/>
  <c r="AL8"/>
  <c r="AM7"/>
  <c r="AL7"/>
</calcChain>
</file>

<file path=xl/sharedStrings.xml><?xml version="1.0" encoding="utf-8"?>
<sst xmlns="http://schemas.openxmlformats.org/spreadsheetml/2006/main" count="1157" uniqueCount="33">
  <si>
    <t>Year</t>
  </si>
  <si>
    <t>Month</t>
  </si>
  <si>
    <t>Class</t>
  </si>
  <si>
    <t>Rate</t>
  </si>
  <si>
    <t>COM</t>
  </si>
  <si>
    <t>Billing Days</t>
  </si>
  <si>
    <t>Customers</t>
  </si>
  <si>
    <t>Max kW</t>
  </si>
  <si>
    <t>kWh</t>
  </si>
  <si>
    <t>On-peak kW</t>
  </si>
  <si>
    <t>Excess kvar</t>
  </si>
  <si>
    <t>Avg Days</t>
  </si>
  <si>
    <t>Hours</t>
  </si>
  <si>
    <t>Max kW to kWh ratio</t>
  </si>
  <si>
    <t>OnPk kW to kWh ratio</t>
  </si>
  <si>
    <t>Excess kvar to kWh ratio</t>
  </si>
  <si>
    <t>OnPk kW</t>
  </si>
  <si>
    <t>GSD-PRI</t>
  </si>
  <si>
    <t>GSDT-SEC</t>
  </si>
  <si>
    <t>LP-PRI</t>
  </si>
  <si>
    <t>GSD-SEC</t>
  </si>
  <si>
    <t>LP-SEC</t>
  </si>
  <si>
    <t>Raw Historical Billing Determinants Data</t>
  </si>
  <si>
    <t>Calculated Historical Monthly Billing Determinants</t>
  </si>
  <si>
    <t>LPT-SEC</t>
  </si>
  <si>
    <t>IND</t>
  </si>
  <si>
    <t>LPT-PRI</t>
  </si>
  <si>
    <t>Monthly Historical Average Demand to Energy Ratios</t>
  </si>
  <si>
    <t>Final Projected Billing Determinants</t>
  </si>
  <si>
    <t>Projected Monthly Average Bill Days and Demand to Energy Ratios</t>
  </si>
  <si>
    <t>GULF POWER COMPANY</t>
  </si>
  <si>
    <t>BILLING DEMANDS FOR SMALL COMMERCIAL AND INDUSTRIAL CUSTOMERS</t>
  </si>
  <si>
    <t>HISTORICAL PERIOD MAY 2010 THROUGH APRIL 2012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</si>
</sst>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quotePrefix="1" applyFont="1" applyFill="1" applyAlignment="1">
      <alignment horizontal="left"/>
    </xf>
    <xf numFmtId="3" fontId="3" fillId="2" borderId="0" xfId="0" applyNumberFormat="1" applyFont="1" applyFill="1"/>
    <xf numFmtId="0" fontId="0" fillId="4" borderId="0" xfId="0" applyFill="1"/>
    <xf numFmtId="0" fontId="0" fillId="3" borderId="0" xfId="0" applyFill="1"/>
    <xf numFmtId="0" fontId="1" fillId="6" borderId="0" xfId="0" applyFont="1" applyFill="1" applyAlignment="1">
      <alignment horizontal="center"/>
    </xf>
    <xf numFmtId="3" fontId="2" fillId="6" borderId="0" xfId="0" applyNumberFormat="1" applyFont="1" applyFill="1"/>
    <xf numFmtId="0" fontId="1" fillId="2" borderId="0" xfId="0" quotePrefix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quotePrefix="1" applyFont="1" applyFill="1" applyAlignment="1">
      <alignment horizontal="center"/>
    </xf>
    <xf numFmtId="3" fontId="0" fillId="4" borderId="0" xfId="0" applyNumberFormat="1" applyFill="1"/>
    <xf numFmtId="164" fontId="0" fillId="4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3" fontId="0" fillId="3" borderId="0" xfId="0" applyNumberFormat="1" applyFill="1"/>
    <xf numFmtId="164" fontId="0" fillId="3" borderId="0" xfId="0" applyNumberFormat="1" applyFill="1"/>
    <xf numFmtId="165" fontId="0" fillId="4" borderId="0" xfId="0" applyNumberFormat="1" applyFill="1"/>
    <xf numFmtId="0" fontId="1" fillId="5" borderId="0" xfId="0" quotePrefix="1" applyFont="1" applyFill="1" applyAlignment="1">
      <alignment horizontal="center"/>
    </xf>
    <xf numFmtId="165" fontId="0" fillId="5" borderId="0" xfId="0" applyNumberFormat="1" applyFill="1"/>
    <xf numFmtId="0" fontId="1" fillId="6" borderId="0" xfId="0" quotePrefix="1" applyFont="1" applyFill="1" applyAlignment="1">
      <alignment horizontal="center"/>
    </xf>
    <xf numFmtId="3" fontId="0" fillId="6" borderId="0" xfId="0" applyNumberFormat="1" applyFill="1"/>
    <xf numFmtId="0" fontId="3" fillId="2" borderId="0" xfId="0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32"/>
  <sheetViews>
    <sheetView tabSelected="1"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3" t="s">
        <v>20</v>
      </c>
      <c r="G7" s="4">
        <v>15656</v>
      </c>
      <c r="H7" s="4">
        <v>470082</v>
      </c>
      <c r="I7" s="4">
        <v>194980046</v>
      </c>
      <c r="J7" s="4">
        <v>621486</v>
      </c>
      <c r="K7" s="4"/>
      <c r="L7" s="4"/>
      <c r="N7" s="6">
        <v>1</v>
      </c>
      <c r="O7" s="16">
        <f t="shared" ref="O7:O18" si="0">SUMIF($D$7:$D$30,$N7,G$7:G$30)</f>
        <v>32001</v>
      </c>
      <c r="P7" s="16">
        <f t="shared" ref="P7:P18" si="1">SUMIF($D$7:$D$30,$N7,H$7:H$30)</f>
        <v>1043877</v>
      </c>
      <c r="Q7" s="17">
        <f>P7/O7</f>
        <v>32.620136870722789</v>
      </c>
      <c r="R7" s="16">
        <f>Q7*24</f>
        <v>782.88328489734693</v>
      </c>
      <c r="S7" s="16">
        <f>SUMIF($D$7:$D$30,$N7,I$7:I$30)</f>
        <v>373605639</v>
      </c>
      <c r="T7" s="16">
        <f>SUMIF($D$7:$D$30,$N7,J$7:J$30)</f>
        <v>1309067</v>
      </c>
      <c r="U7" s="16">
        <f>SUMIF($D$7:$D$30,$N7,K$7:K$30)</f>
        <v>0</v>
      </c>
      <c r="V7" s="16">
        <f>SUMIF($D$7:$D$30,$N7,L$7:L$30)</f>
        <v>0</v>
      </c>
      <c r="X7" s="20">
        <f>(T7*R7)/S7</f>
        <v>2.7431242094039039</v>
      </c>
      <c r="Y7" s="20">
        <f>(U7*R7)/S7</f>
        <v>0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2.464178566221173</v>
      </c>
      <c r="AG7" s="18">
        <f t="shared" ref="AG7:AH8" si="2">Y17</f>
        <v>0</v>
      </c>
      <c r="AH7" s="18">
        <f t="shared" si="2"/>
        <v>0</v>
      </c>
      <c r="AJ7" s="8">
        <v>174185451</v>
      </c>
      <c r="AK7" s="22">
        <f>($AJ7*AF7)/$AE7</f>
        <v>621804.3119708997</v>
      </c>
      <c r="AL7" s="22">
        <f t="shared" ref="AL7:AL31" si="3">($AJ7*AG7)/$AE7</f>
        <v>0</v>
      </c>
      <c r="AM7" s="22">
        <f t="shared" ref="AM7:AM31" si="4">($AJ7*AH7)/$AE7</f>
        <v>0</v>
      </c>
    </row>
    <row r="8" spans="1:39">
      <c r="C8" s="2">
        <v>2010</v>
      </c>
      <c r="D8" s="2">
        <v>6</v>
      </c>
      <c r="E8" s="2" t="s">
        <v>4</v>
      </c>
      <c r="F8" s="3" t="s">
        <v>20</v>
      </c>
      <c r="G8" s="4">
        <v>15683</v>
      </c>
      <c r="H8" s="4">
        <v>476951</v>
      </c>
      <c r="I8" s="4">
        <v>238254090</v>
      </c>
      <c r="J8" s="4">
        <v>673117</v>
      </c>
      <c r="K8" s="4"/>
      <c r="L8" s="4"/>
      <c r="N8" s="6">
        <f>N7+1</f>
        <v>2</v>
      </c>
      <c r="O8" s="16">
        <f t="shared" si="0"/>
        <v>32065</v>
      </c>
      <c r="P8" s="16">
        <f t="shared" si="1"/>
        <v>962595</v>
      </c>
      <c r="Q8" s="17">
        <f t="shared" ref="Q8:Q18" si="5">P8/O8</f>
        <v>30.020115390612819</v>
      </c>
      <c r="R8" s="16">
        <f t="shared" ref="R8:R18" si="6">Q8*24</f>
        <v>720.48276937470769</v>
      </c>
      <c r="S8" s="16">
        <f t="shared" ref="S8:S18" si="7">SUMIF($D$7:$D$30,$N8,I$7:I$30)</f>
        <v>350005810</v>
      </c>
      <c r="T8" s="16">
        <f t="shared" ref="T8:T18" si="8">SUMIF($D$7:$D$30,$N8,J$7:J$30)</f>
        <v>1301500</v>
      </c>
      <c r="U8" s="16">
        <f t="shared" ref="U8:U18" si="9">SUMIF($D$7:$D$30,$N8,K$7:K$30)</f>
        <v>0</v>
      </c>
      <c r="V8" s="16">
        <f t="shared" ref="V8:V18" si="10">SUMIF($D$7:$D$30,$N8,L$7:L$30)</f>
        <v>0</v>
      </c>
      <c r="X8" s="20">
        <f t="shared" ref="X8:X18" si="11">(T8*R8)/S8</f>
        <v>2.6791221675468249</v>
      </c>
      <c r="Y8" s="20">
        <f t="shared" ref="Y8:Y18" si="12">(U8*R8)/S8</f>
        <v>0</v>
      </c>
      <c r="Z8" s="20">
        <f t="shared" ref="Z8:Z18" si="13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1" si="14">AD8*24</f>
        <v>741.72</v>
      </c>
      <c r="AF8" s="18">
        <f t="shared" ref="AF8" si="15">X18</f>
        <v>2.7127814968074873</v>
      </c>
      <c r="AG8" s="18">
        <f t="shared" si="2"/>
        <v>0</v>
      </c>
      <c r="AH8" s="18">
        <f t="shared" si="2"/>
        <v>0</v>
      </c>
      <c r="AJ8" s="8">
        <v>174769909</v>
      </c>
      <c r="AK8" s="22">
        <f t="shared" ref="AK8:AK31" si="16">($AJ8*AF8)/$AE8</f>
        <v>639206.94511935546</v>
      </c>
      <c r="AL8" s="22">
        <f t="shared" si="3"/>
        <v>0</v>
      </c>
      <c r="AM8" s="22">
        <f t="shared" si="4"/>
        <v>0</v>
      </c>
    </row>
    <row r="9" spans="1:39">
      <c r="C9" s="2">
        <v>2010</v>
      </c>
      <c r="D9" s="2">
        <v>7</v>
      </c>
      <c r="E9" s="2" t="s">
        <v>4</v>
      </c>
      <c r="F9" s="3" t="s">
        <v>20</v>
      </c>
      <c r="G9" s="4">
        <v>15720</v>
      </c>
      <c r="H9" s="4">
        <v>479847</v>
      </c>
      <c r="I9" s="4">
        <v>250631617</v>
      </c>
      <c r="J9" s="4">
        <v>678812</v>
      </c>
      <c r="K9" s="4"/>
      <c r="L9" s="4"/>
      <c r="N9" s="6">
        <f t="shared" ref="N9:N18" si="17">N8+1</f>
        <v>3</v>
      </c>
      <c r="O9" s="16">
        <f t="shared" si="0"/>
        <v>32093</v>
      </c>
      <c r="P9" s="16">
        <f t="shared" si="1"/>
        <v>941331</v>
      </c>
      <c r="Q9" s="17">
        <f t="shared" si="5"/>
        <v>29.331349515470663</v>
      </c>
      <c r="R9" s="16">
        <f t="shared" si="6"/>
        <v>703.95238837129591</v>
      </c>
      <c r="S9" s="16">
        <f t="shared" si="7"/>
        <v>337608290</v>
      </c>
      <c r="T9" s="16">
        <f t="shared" si="8"/>
        <v>1258573</v>
      </c>
      <c r="U9" s="16">
        <f t="shared" si="9"/>
        <v>0</v>
      </c>
      <c r="V9" s="16">
        <f t="shared" si="10"/>
        <v>0</v>
      </c>
      <c r="X9" s="20">
        <f t="shared" si="11"/>
        <v>2.6242704801165484</v>
      </c>
      <c r="Y9" s="20">
        <f t="shared" si="12"/>
        <v>0</v>
      </c>
      <c r="Z9" s="20">
        <f t="shared" si="13"/>
        <v>0</v>
      </c>
      <c r="AB9" s="5">
        <f t="shared" ref="AB9:AB31" si="18">IF(AC9=1,AB8+1,AB8)</f>
        <v>2013</v>
      </c>
      <c r="AC9" s="5">
        <f t="shared" ref="AC9:AC32" si="19">IF(AC8=12,1,AC8+1)</f>
        <v>1</v>
      </c>
      <c r="AD9" s="13">
        <v>32.286000000000001</v>
      </c>
      <c r="AE9" s="12">
        <f t="shared" si="14"/>
        <v>774.86400000000003</v>
      </c>
      <c r="AF9" s="18">
        <f>X7</f>
        <v>2.7431242094039039</v>
      </c>
      <c r="AG9" s="18">
        <f t="shared" ref="AG9:AH18" si="20">Y7</f>
        <v>0</v>
      </c>
      <c r="AH9" s="18">
        <f t="shared" si="20"/>
        <v>0</v>
      </c>
      <c r="AJ9" s="8">
        <v>186478876</v>
      </c>
      <c r="AK9" s="22">
        <f t="shared" si="16"/>
        <v>660160.64663996338</v>
      </c>
      <c r="AL9" s="22">
        <f t="shared" si="3"/>
        <v>0</v>
      </c>
      <c r="AM9" s="22">
        <f t="shared" si="4"/>
        <v>0</v>
      </c>
    </row>
    <row r="10" spans="1:39">
      <c r="C10" s="2">
        <v>2010</v>
      </c>
      <c r="D10" s="2">
        <v>8</v>
      </c>
      <c r="E10" s="2" t="s">
        <v>4</v>
      </c>
      <c r="F10" s="3" t="s">
        <v>20</v>
      </c>
      <c r="G10" s="4">
        <v>15752</v>
      </c>
      <c r="H10" s="4">
        <v>481024</v>
      </c>
      <c r="I10" s="4">
        <v>261987265</v>
      </c>
      <c r="J10" s="4">
        <v>695086</v>
      </c>
      <c r="K10" s="4"/>
      <c r="L10" s="4"/>
      <c r="N10" s="6">
        <f t="shared" si="17"/>
        <v>4</v>
      </c>
      <c r="O10" s="16">
        <f t="shared" si="0"/>
        <v>32185</v>
      </c>
      <c r="P10" s="16">
        <f t="shared" si="1"/>
        <v>972447</v>
      </c>
      <c r="Q10" s="17">
        <f t="shared" si="5"/>
        <v>30.214292372223085</v>
      </c>
      <c r="R10" s="16">
        <f t="shared" si="6"/>
        <v>725.14301693335403</v>
      </c>
      <c r="S10" s="16">
        <f t="shared" si="7"/>
        <v>374515083</v>
      </c>
      <c r="T10" s="16">
        <f t="shared" si="8"/>
        <v>1227140</v>
      </c>
      <c r="U10" s="16">
        <f t="shared" si="9"/>
        <v>0</v>
      </c>
      <c r="V10" s="16">
        <f t="shared" si="10"/>
        <v>0</v>
      </c>
      <c r="X10" s="20">
        <f t="shared" si="11"/>
        <v>2.3760111199569391</v>
      </c>
      <c r="Y10" s="20">
        <f t="shared" si="12"/>
        <v>0</v>
      </c>
      <c r="Z10" s="20">
        <f t="shared" si="13"/>
        <v>0</v>
      </c>
      <c r="AB10" s="5">
        <f t="shared" si="18"/>
        <v>2013</v>
      </c>
      <c r="AC10" s="5">
        <f t="shared" si="19"/>
        <v>2</v>
      </c>
      <c r="AD10" s="13">
        <v>29.81</v>
      </c>
      <c r="AE10" s="12">
        <f t="shared" si="14"/>
        <v>715.43999999999994</v>
      </c>
      <c r="AF10" s="18">
        <f t="shared" ref="AF10:AF18" si="21">X8</f>
        <v>2.6791221675468249</v>
      </c>
      <c r="AG10" s="18">
        <f t="shared" si="20"/>
        <v>0</v>
      </c>
      <c r="AH10" s="18">
        <f t="shared" si="20"/>
        <v>0</v>
      </c>
      <c r="AJ10" s="8">
        <v>175627635</v>
      </c>
      <c r="AK10" s="22">
        <f t="shared" si="16"/>
        <v>657676.24142111512</v>
      </c>
      <c r="AL10" s="22">
        <f t="shared" si="3"/>
        <v>0</v>
      </c>
      <c r="AM10" s="22">
        <f t="shared" si="4"/>
        <v>0</v>
      </c>
    </row>
    <row r="11" spans="1:39">
      <c r="C11" s="2">
        <v>2010</v>
      </c>
      <c r="D11" s="2">
        <v>9</v>
      </c>
      <c r="E11" s="2" t="s">
        <v>4</v>
      </c>
      <c r="F11" s="3" t="s">
        <v>20</v>
      </c>
      <c r="G11" s="4">
        <v>15783</v>
      </c>
      <c r="H11" s="4">
        <v>492067</v>
      </c>
      <c r="I11" s="4">
        <v>252589666</v>
      </c>
      <c r="J11" s="4">
        <v>688397</v>
      </c>
      <c r="K11" s="4"/>
      <c r="L11" s="4"/>
      <c r="N11" s="6">
        <f t="shared" si="17"/>
        <v>5</v>
      </c>
      <c r="O11" s="16">
        <f t="shared" si="0"/>
        <v>31609</v>
      </c>
      <c r="P11" s="16">
        <f t="shared" si="1"/>
        <v>962477</v>
      </c>
      <c r="Q11" s="17">
        <f t="shared" si="5"/>
        <v>30.449460596665507</v>
      </c>
      <c r="R11" s="16">
        <f t="shared" si="6"/>
        <v>730.78705431997219</v>
      </c>
      <c r="S11" s="16">
        <f t="shared" si="7"/>
        <v>401018591</v>
      </c>
      <c r="T11" s="16">
        <f t="shared" si="8"/>
        <v>1257932</v>
      </c>
      <c r="U11" s="16">
        <f t="shared" si="9"/>
        <v>0</v>
      </c>
      <c r="V11" s="16">
        <f t="shared" si="10"/>
        <v>0</v>
      </c>
      <c r="X11" s="20">
        <f t="shared" si="11"/>
        <v>2.2923635997086014</v>
      </c>
      <c r="Y11" s="20">
        <f t="shared" si="12"/>
        <v>0</v>
      </c>
      <c r="Z11" s="20">
        <f t="shared" si="13"/>
        <v>0</v>
      </c>
      <c r="AB11" s="5">
        <f t="shared" si="18"/>
        <v>2013</v>
      </c>
      <c r="AC11" s="5">
        <f t="shared" si="19"/>
        <v>3</v>
      </c>
      <c r="AD11" s="13">
        <v>29.524000000000001</v>
      </c>
      <c r="AE11" s="12">
        <f t="shared" si="14"/>
        <v>708.57600000000002</v>
      </c>
      <c r="AF11" s="18">
        <f t="shared" si="21"/>
        <v>2.6242704801165484</v>
      </c>
      <c r="AG11" s="18">
        <f t="shared" si="20"/>
        <v>0</v>
      </c>
      <c r="AH11" s="18">
        <f t="shared" si="20"/>
        <v>0</v>
      </c>
      <c r="AJ11" s="8">
        <v>169074154</v>
      </c>
      <c r="AK11" s="22">
        <f t="shared" si="16"/>
        <v>626180.27041965746</v>
      </c>
      <c r="AL11" s="22">
        <f t="shared" si="3"/>
        <v>0</v>
      </c>
      <c r="AM11" s="22">
        <f t="shared" si="4"/>
        <v>0</v>
      </c>
    </row>
    <row r="12" spans="1:39">
      <c r="C12" s="2">
        <v>2010</v>
      </c>
      <c r="D12" s="2">
        <v>10</v>
      </c>
      <c r="E12" s="2" t="s">
        <v>4</v>
      </c>
      <c r="F12" s="3" t="s">
        <v>20</v>
      </c>
      <c r="G12" s="4">
        <v>15815</v>
      </c>
      <c r="H12" s="4">
        <v>466626</v>
      </c>
      <c r="I12" s="4">
        <v>207746932</v>
      </c>
      <c r="J12" s="4">
        <v>657435</v>
      </c>
      <c r="K12" s="4"/>
      <c r="L12" s="4"/>
      <c r="N12" s="6">
        <f t="shared" si="17"/>
        <v>6</v>
      </c>
      <c r="O12" s="16">
        <f t="shared" si="0"/>
        <v>31675</v>
      </c>
      <c r="P12" s="16">
        <f t="shared" si="1"/>
        <v>970000</v>
      </c>
      <c r="Q12" s="17">
        <f t="shared" si="5"/>
        <v>30.623520126282557</v>
      </c>
      <c r="R12" s="16">
        <f t="shared" si="6"/>
        <v>734.96448303078137</v>
      </c>
      <c r="S12" s="16">
        <f t="shared" si="7"/>
        <v>477979002</v>
      </c>
      <c r="T12" s="16">
        <f t="shared" si="8"/>
        <v>1358582</v>
      </c>
      <c r="U12" s="16">
        <f t="shared" si="9"/>
        <v>0</v>
      </c>
      <c r="V12" s="16">
        <f t="shared" si="10"/>
        <v>0</v>
      </c>
      <c r="X12" s="20">
        <f t="shared" si="11"/>
        <v>2.0890238129852512</v>
      </c>
      <c r="Y12" s="20">
        <f t="shared" si="12"/>
        <v>0</v>
      </c>
      <c r="Z12" s="20">
        <f t="shared" si="13"/>
        <v>0</v>
      </c>
      <c r="AB12" s="5">
        <f t="shared" si="18"/>
        <v>2013</v>
      </c>
      <c r="AC12" s="5">
        <f t="shared" si="19"/>
        <v>4</v>
      </c>
      <c r="AD12" s="13">
        <v>30.713999999999999</v>
      </c>
      <c r="AE12" s="12">
        <f t="shared" si="14"/>
        <v>737.13599999999997</v>
      </c>
      <c r="AF12" s="18">
        <f t="shared" si="21"/>
        <v>2.3760111199569391</v>
      </c>
      <c r="AG12" s="18">
        <f t="shared" si="20"/>
        <v>0</v>
      </c>
      <c r="AH12" s="18">
        <f t="shared" si="20"/>
        <v>0</v>
      </c>
      <c r="AJ12" s="8">
        <v>184210432</v>
      </c>
      <c r="AK12" s="22">
        <f t="shared" si="16"/>
        <v>593765.64818984771</v>
      </c>
      <c r="AL12" s="22">
        <f t="shared" si="3"/>
        <v>0</v>
      </c>
      <c r="AM12" s="22">
        <f t="shared" si="4"/>
        <v>0</v>
      </c>
    </row>
    <row r="13" spans="1:39">
      <c r="C13" s="2">
        <v>2010</v>
      </c>
      <c r="D13" s="2">
        <v>11</v>
      </c>
      <c r="E13" s="2" t="s">
        <v>4</v>
      </c>
      <c r="F13" s="3" t="s">
        <v>20</v>
      </c>
      <c r="G13" s="4">
        <v>15848</v>
      </c>
      <c r="H13" s="4">
        <v>474582</v>
      </c>
      <c r="I13" s="4">
        <v>181822396</v>
      </c>
      <c r="J13" s="4">
        <v>618873</v>
      </c>
      <c r="K13" s="4"/>
      <c r="L13" s="4"/>
      <c r="N13" s="6">
        <f t="shared" si="17"/>
        <v>7</v>
      </c>
      <c r="O13" s="16">
        <f t="shared" si="0"/>
        <v>31712</v>
      </c>
      <c r="P13" s="16">
        <f t="shared" si="1"/>
        <v>967252</v>
      </c>
      <c r="Q13" s="17">
        <f t="shared" si="5"/>
        <v>30.501135216952573</v>
      </c>
      <c r="R13" s="16">
        <f t="shared" si="6"/>
        <v>732.02724520686172</v>
      </c>
      <c r="S13" s="16">
        <f t="shared" si="7"/>
        <v>504025861</v>
      </c>
      <c r="T13" s="16">
        <f t="shared" si="8"/>
        <v>1364815</v>
      </c>
      <c r="U13" s="16">
        <f t="shared" si="9"/>
        <v>0</v>
      </c>
      <c r="V13" s="16">
        <f t="shared" si="10"/>
        <v>0</v>
      </c>
      <c r="X13" s="20">
        <f t="shared" si="11"/>
        <v>1.9822033787806039</v>
      </c>
      <c r="Y13" s="20">
        <f t="shared" si="12"/>
        <v>0</v>
      </c>
      <c r="Z13" s="20">
        <f t="shared" si="13"/>
        <v>0</v>
      </c>
      <c r="AB13" s="5">
        <f t="shared" si="18"/>
        <v>2013</v>
      </c>
      <c r="AC13" s="5">
        <f t="shared" si="19"/>
        <v>5</v>
      </c>
      <c r="AD13" s="13">
        <v>29.524000000000001</v>
      </c>
      <c r="AE13" s="12">
        <f t="shared" si="14"/>
        <v>708.57600000000002</v>
      </c>
      <c r="AF13" s="18">
        <f t="shared" si="21"/>
        <v>2.2923635997086014</v>
      </c>
      <c r="AG13" s="18">
        <f t="shared" si="20"/>
        <v>0</v>
      </c>
      <c r="AH13" s="18">
        <f t="shared" si="20"/>
        <v>0</v>
      </c>
      <c r="AJ13" s="8">
        <v>199195282</v>
      </c>
      <c r="AK13" s="22">
        <f t="shared" si="16"/>
        <v>644430.53912422934</v>
      </c>
      <c r="AL13" s="22">
        <f t="shared" si="3"/>
        <v>0</v>
      </c>
      <c r="AM13" s="22">
        <f t="shared" si="4"/>
        <v>0</v>
      </c>
    </row>
    <row r="14" spans="1:39">
      <c r="C14" s="2">
        <v>2010</v>
      </c>
      <c r="D14" s="2">
        <v>12</v>
      </c>
      <c r="E14" s="2" t="s">
        <v>4</v>
      </c>
      <c r="F14" s="3" t="s">
        <v>20</v>
      </c>
      <c r="G14" s="4">
        <v>15852</v>
      </c>
      <c r="H14" s="4">
        <v>485623</v>
      </c>
      <c r="I14" s="4">
        <v>177323213</v>
      </c>
      <c r="J14" s="4">
        <v>658153</v>
      </c>
      <c r="K14" s="4"/>
      <c r="L14" s="4"/>
      <c r="N14" s="6">
        <f t="shared" si="17"/>
        <v>8</v>
      </c>
      <c r="O14" s="16">
        <f t="shared" si="0"/>
        <v>31753</v>
      </c>
      <c r="P14" s="16">
        <f t="shared" si="1"/>
        <v>967290</v>
      </c>
      <c r="Q14" s="17">
        <f t="shared" si="5"/>
        <v>30.462948382829968</v>
      </c>
      <c r="R14" s="16">
        <f t="shared" si="6"/>
        <v>731.11076118791925</v>
      </c>
      <c r="S14" s="16">
        <f t="shared" si="7"/>
        <v>515333104</v>
      </c>
      <c r="T14" s="16">
        <f t="shared" si="8"/>
        <v>1390400</v>
      </c>
      <c r="U14" s="16">
        <f t="shared" si="9"/>
        <v>0</v>
      </c>
      <c r="V14" s="16">
        <f t="shared" si="10"/>
        <v>0</v>
      </c>
      <c r="X14" s="20">
        <f t="shared" si="11"/>
        <v>1.9725812187599789</v>
      </c>
      <c r="Y14" s="20">
        <f t="shared" si="12"/>
        <v>0</v>
      </c>
      <c r="Z14" s="20">
        <f t="shared" si="13"/>
        <v>0</v>
      </c>
      <c r="AB14" s="5">
        <f t="shared" si="18"/>
        <v>2013</v>
      </c>
      <c r="AC14" s="5">
        <f t="shared" si="19"/>
        <v>6</v>
      </c>
      <c r="AD14" s="13">
        <v>30.619</v>
      </c>
      <c r="AE14" s="12">
        <f t="shared" si="14"/>
        <v>734.85599999999999</v>
      </c>
      <c r="AF14" s="18">
        <f t="shared" si="21"/>
        <v>2.0890238129852512</v>
      </c>
      <c r="AG14" s="18">
        <f t="shared" si="20"/>
        <v>0</v>
      </c>
      <c r="AH14" s="18">
        <f t="shared" si="20"/>
        <v>0</v>
      </c>
      <c r="AJ14" s="8">
        <v>241960550</v>
      </c>
      <c r="AK14" s="22">
        <f t="shared" si="16"/>
        <v>687837.27798780787</v>
      </c>
      <c r="AL14" s="22">
        <f t="shared" si="3"/>
        <v>0</v>
      </c>
      <c r="AM14" s="22">
        <f t="shared" si="4"/>
        <v>0</v>
      </c>
    </row>
    <row r="15" spans="1:39">
      <c r="C15" s="2">
        <v>2011</v>
      </c>
      <c r="D15" s="2">
        <v>1</v>
      </c>
      <c r="E15" s="2" t="s">
        <v>4</v>
      </c>
      <c r="F15" s="3" t="s">
        <v>20</v>
      </c>
      <c r="G15" s="4">
        <v>15858</v>
      </c>
      <c r="H15" s="4">
        <v>520244</v>
      </c>
      <c r="I15" s="4">
        <v>197156907</v>
      </c>
      <c r="J15" s="4">
        <v>672568</v>
      </c>
      <c r="K15" s="4"/>
      <c r="L15" s="4"/>
      <c r="N15" s="6">
        <f t="shared" si="17"/>
        <v>9</v>
      </c>
      <c r="O15" s="16">
        <f t="shared" si="0"/>
        <v>31817</v>
      </c>
      <c r="P15" s="16">
        <f t="shared" si="1"/>
        <v>986769</v>
      </c>
      <c r="Q15" s="17">
        <f t="shared" si="5"/>
        <v>31.01389194455794</v>
      </c>
      <c r="R15" s="16">
        <f t="shared" si="6"/>
        <v>744.33340666939057</v>
      </c>
      <c r="S15" s="16">
        <f t="shared" si="7"/>
        <v>495595144</v>
      </c>
      <c r="T15" s="16">
        <f t="shared" si="8"/>
        <v>1380003</v>
      </c>
      <c r="U15" s="16">
        <f t="shared" si="9"/>
        <v>0</v>
      </c>
      <c r="V15" s="16">
        <f t="shared" si="10"/>
        <v>0</v>
      </c>
      <c r="X15" s="20">
        <f t="shared" si="11"/>
        <v>2.0726238879450745</v>
      </c>
      <c r="Y15" s="20">
        <f t="shared" si="12"/>
        <v>0</v>
      </c>
      <c r="Z15" s="20">
        <f t="shared" si="13"/>
        <v>0</v>
      </c>
      <c r="AB15" s="5">
        <f t="shared" si="18"/>
        <v>2013</v>
      </c>
      <c r="AC15" s="5">
        <f t="shared" si="19"/>
        <v>7</v>
      </c>
      <c r="AD15" s="13">
        <v>30.713999999999999</v>
      </c>
      <c r="AE15" s="12">
        <f t="shared" si="14"/>
        <v>737.13599999999997</v>
      </c>
      <c r="AF15" s="18">
        <f t="shared" si="21"/>
        <v>1.9822033787806039</v>
      </c>
      <c r="AG15" s="18">
        <f t="shared" si="20"/>
        <v>0</v>
      </c>
      <c r="AH15" s="18">
        <f t="shared" si="20"/>
        <v>0</v>
      </c>
      <c r="AJ15" s="8">
        <v>261838526</v>
      </c>
      <c r="AK15" s="22">
        <f t="shared" si="16"/>
        <v>704099.66536993592</v>
      </c>
      <c r="AL15" s="22">
        <f t="shared" si="3"/>
        <v>0</v>
      </c>
      <c r="AM15" s="22">
        <f t="shared" si="4"/>
        <v>0</v>
      </c>
    </row>
    <row r="16" spans="1:39">
      <c r="C16" s="2">
        <v>2011</v>
      </c>
      <c r="D16" s="2">
        <v>2</v>
      </c>
      <c r="E16" s="2" t="s">
        <v>4</v>
      </c>
      <c r="F16" s="3" t="s">
        <v>20</v>
      </c>
      <c r="G16" s="4">
        <v>15868</v>
      </c>
      <c r="H16" s="4">
        <v>478807</v>
      </c>
      <c r="I16" s="4">
        <v>183729982</v>
      </c>
      <c r="J16" s="4">
        <v>661807</v>
      </c>
      <c r="K16" s="4"/>
      <c r="L16" s="4"/>
      <c r="N16" s="6">
        <f t="shared" si="17"/>
        <v>10</v>
      </c>
      <c r="O16" s="16">
        <f t="shared" si="0"/>
        <v>31874</v>
      </c>
      <c r="P16" s="16">
        <f t="shared" si="1"/>
        <v>944513</v>
      </c>
      <c r="Q16" s="17">
        <f t="shared" si="5"/>
        <v>29.632710045805357</v>
      </c>
      <c r="R16" s="16">
        <f t="shared" si="6"/>
        <v>711.1850410993286</v>
      </c>
      <c r="S16" s="16">
        <f t="shared" si="7"/>
        <v>409415403</v>
      </c>
      <c r="T16" s="16">
        <f t="shared" si="8"/>
        <v>1306722</v>
      </c>
      <c r="U16" s="16">
        <f t="shared" si="9"/>
        <v>0</v>
      </c>
      <c r="V16" s="16">
        <f t="shared" si="10"/>
        <v>0</v>
      </c>
      <c r="X16" s="20">
        <f t="shared" si="11"/>
        <v>2.2698734157674005</v>
      </c>
      <c r="Y16" s="20">
        <f t="shared" si="12"/>
        <v>0</v>
      </c>
      <c r="Z16" s="20">
        <f t="shared" si="13"/>
        <v>0</v>
      </c>
      <c r="AB16" s="5">
        <f t="shared" si="18"/>
        <v>2013</v>
      </c>
      <c r="AC16" s="5">
        <f t="shared" si="19"/>
        <v>8</v>
      </c>
      <c r="AD16" s="13">
        <v>30.475999999999999</v>
      </c>
      <c r="AE16" s="12">
        <f t="shared" si="14"/>
        <v>731.42399999999998</v>
      </c>
      <c r="AF16" s="18">
        <f t="shared" si="21"/>
        <v>1.9725812187599789</v>
      </c>
      <c r="AG16" s="18">
        <f t="shared" si="20"/>
        <v>0</v>
      </c>
      <c r="AH16" s="18">
        <f t="shared" si="20"/>
        <v>0</v>
      </c>
      <c r="AJ16" s="8">
        <v>261501684</v>
      </c>
      <c r="AK16" s="22">
        <f t="shared" si="16"/>
        <v>705245.26202654943</v>
      </c>
      <c r="AL16" s="22">
        <f t="shared" si="3"/>
        <v>0</v>
      </c>
      <c r="AM16" s="22">
        <f t="shared" si="4"/>
        <v>0</v>
      </c>
    </row>
    <row r="17" spans="3:39">
      <c r="C17" s="2">
        <v>2011</v>
      </c>
      <c r="D17" s="2">
        <v>3</v>
      </c>
      <c r="E17" s="2" t="s">
        <v>4</v>
      </c>
      <c r="F17" s="3" t="s">
        <v>20</v>
      </c>
      <c r="G17" s="4">
        <v>15878</v>
      </c>
      <c r="H17" s="4">
        <v>464364</v>
      </c>
      <c r="I17" s="4">
        <v>168811136</v>
      </c>
      <c r="J17" s="4">
        <v>631719</v>
      </c>
      <c r="K17" s="4"/>
      <c r="L17" s="4"/>
      <c r="N17" s="6">
        <f t="shared" si="17"/>
        <v>11</v>
      </c>
      <c r="O17" s="16">
        <f t="shared" si="0"/>
        <v>31953</v>
      </c>
      <c r="P17" s="16">
        <f t="shared" si="1"/>
        <v>947433</v>
      </c>
      <c r="Q17" s="17">
        <f t="shared" si="5"/>
        <v>29.650830907895973</v>
      </c>
      <c r="R17" s="16">
        <f t="shared" si="6"/>
        <v>711.6199417895034</v>
      </c>
      <c r="S17" s="16">
        <f t="shared" si="7"/>
        <v>352563936</v>
      </c>
      <c r="T17" s="16">
        <f t="shared" si="8"/>
        <v>1220849</v>
      </c>
      <c r="U17" s="16">
        <f t="shared" si="9"/>
        <v>0</v>
      </c>
      <c r="V17" s="16">
        <f t="shared" si="10"/>
        <v>0</v>
      </c>
      <c r="X17" s="20">
        <f t="shared" si="11"/>
        <v>2.464178566221173</v>
      </c>
      <c r="Y17" s="20">
        <f t="shared" si="12"/>
        <v>0</v>
      </c>
      <c r="Z17" s="20">
        <f t="shared" si="13"/>
        <v>0</v>
      </c>
      <c r="AB17" s="5">
        <f t="shared" si="18"/>
        <v>2013</v>
      </c>
      <c r="AC17" s="5">
        <f t="shared" si="19"/>
        <v>9</v>
      </c>
      <c r="AD17" s="13">
        <v>31.143000000000001</v>
      </c>
      <c r="AE17" s="12">
        <f t="shared" si="14"/>
        <v>747.43200000000002</v>
      </c>
      <c r="AF17" s="18">
        <f t="shared" si="21"/>
        <v>2.0726238879450745</v>
      </c>
      <c r="AG17" s="18">
        <f t="shared" si="20"/>
        <v>0</v>
      </c>
      <c r="AH17" s="18">
        <f t="shared" si="20"/>
        <v>0</v>
      </c>
      <c r="AJ17" s="8">
        <v>264323125</v>
      </c>
      <c r="AK17" s="22">
        <f t="shared" si="16"/>
        <v>732966.24042226165</v>
      </c>
      <c r="AL17" s="22">
        <f t="shared" si="3"/>
        <v>0</v>
      </c>
      <c r="AM17" s="22">
        <f t="shared" si="4"/>
        <v>0</v>
      </c>
    </row>
    <row r="18" spans="3:39">
      <c r="C18" s="2">
        <v>2011</v>
      </c>
      <c r="D18" s="2">
        <v>4</v>
      </c>
      <c r="E18" s="2" t="s">
        <v>4</v>
      </c>
      <c r="F18" s="3" t="s">
        <v>20</v>
      </c>
      <c r="G18" s="4">
        <v>15916</v>
      </c>
      <c r="H18" s="4">
        <v>472591</v>
      </c>
      <c r="I18" s="4">
        <v>182141734</v>
      </c>
      <c r="J18" s="4">
        <v>610184</v>
      </c>
      <c r="K18" s="4"/>
      <c r="L18" s="4"/>
      <c r="N18" s="6">
        <f t="shared" si="17"/>
        <v>12</v>
      </c>
      <c r="O18" s="16">
        <f t="shared" si="0"/>
        <v>31967</v>
      </c>
      <c r="P18" s="16">
        <f t="shared" si="1"/>
        <v>986820</v>
      </c>
      <c r="Q18" s="17">
        <f t="shared" si="5"/>
        <v>30.869959645884819</v>
      </c>
      <c r="R18" s="16">
        <f t="shared" si="6"/>
        <v>740.87903150123566</v>
      </c>
      <c r="S18" s="16">
        <f t="shared" si="7"/>
        <v>351742694</v>
      </c>
      <c r="T18" s="16">
        <f t="shared" si="8"/>
        <v>1287931</v>
      </c>
      <c r="U18" s="16">
        <f t="shared" si="9"/>
        <v>0</v>
      </c>
      <c r="V18" s="16">
        <f t="shared" si="10"/>
        <v>0</v>
      </c>
      <c r="X18" s="20">
        <f t="shared" si="11"/>
        <v>2.7127814968074873</v>
      </c>
      <c r="Y18" s="20">
        <f t="shared" si="12"/>
        <v>0</v>
      </c>
      <c r="Z18" s="20">
        <f t="shared" si="13"/>
        <v>0</v>
      </c>
      <c r="AB18" s="5">
        <f t="shared" si="18"/>
        <v>2013</v>
      </c>
      <c r="AC18" s="5">
        <f t="shared" si="19"/>
        <v>10</v>
      </c>
      <c r="AD18" s="13">
        <v>30.762</v>
      </c>
      <c r="AE18" s="12">
        <f t="shared" si="14"/>
        <v>738.28800000000001</v>
      </c>
      <c r="AF18" s="18">
        <f t="shared" si="21"/>
        <v>2.2698734157674005</v>
      </c>
      <c r="AG18" s="18">
        <f t="shared" si="20"/>
        <v>0</v>
      </c>
      <c r="AH18" s="18">
        <f t="shared" si="20"/>
        <v>0</v>
      </c>
      <c r="AJ18" s="8">
        <v>237728881</v>
      </c>
      <c r="AK18" s="22">
        <f t="shared" si="16"/>
        <v>730899.68568096985</v>
      </c>
      <c r="AL18" s="22">
        <f t="shared" si="3"/>
        <v>0</v>
      </c>
      <c r="AM18" s="22">
        <f t="shared" si="4"/>
        <v>0</v>
      </c>
    </row>
    <row r="19" spans="3:39">
      <c r="C19" s="2">
        <v>2011</v>
      </c>
      <c r="D19" s="2">
        <v>5</v>
      </c>
      <c r="E19" s="2" t="s">
        <v>4</v>
      </c>
      <c r="F19" s="3" t="s">
        <v>20</v>
      </c>
      <c r="G19" s="4">
        <v>15953</v>
      </c>
      <c r="H19" s="4">
        <v>492395</v>
      </c>
      <c r="I19" s="4">
        <v>206038545</v>
      </c>
      <c r="J19" s="4">
        <v>636446</v>
      </c>
      <c r="K19" s="4"/>
      <c r="L19" s="4"/>
      <c r="AB19" s="5">
        <f t="shared" si="18"/>
        <v>2013</v>
      </c>
      <c r="AC19" s="5">
        <f t="shared" si="19"/>
        <v>11</v>
      </c>
      <c r="AD19" s="13">
        <v>28.619</v>
      </c>
      <c r="AE19" s="12">
        <f t="shared" si="14"/>
        <v>686.85599999999999</v>
      </c>
      <c r="AF19" s="18">
        <f>AF7</f>
        <v>2.464178566221173</v>
      </c>
      <c r="AG19" s="18">
        <f t="shared" ref="AG19:AH19" si="22">AG7</f>
        <v>0</v>
      </c>
      <c r="AH19" s="18">
        <f t="shared" si="22"/>
        <v>0</v>
      </c>
      <c r="AJ19" s="8">
        <v>182118397</v>
      </c>
      <c r="AK19" s="22">
        <f t="shared" si="16"/>
        <v>653371.66800895438</v>
      </c>
      <c r="AL19" s="22">
        <f t="shared" si="3"/>
        <v>0</v>
      </c>
      <c r="AM19" s="22">
        <f t="shared" si="4"/>
        <v>0</v>
      </c>
    </row>
    <row r="20" spans="3:39">
      <c r="C20" s="2">
        <v>2011</v>
      </c>
      <c r="D20" s="2">
        <v>6</v>
      </c>
      <c r="E20" s="2" t="s">
        <v>4</v>
      </c>
      <c r="F20" s="3" t="s">
        <v>20</v>
      </c>
      <c r="G20" s="4">
        <v>15992</v>
      </c>
      <c r="H20" s="4">
        <v>493049</v>
      </c>
      <c r="I20" s="4">
        <v>239724912</v>
      </c>
      <c r="J20" s="4">
        <v>685465</v>
      </c>
      <c r="K20" s="4"/>
      <c r="L20" s="4"/>
      <c r="AB20" s="5">
        <f t="shared" si="18"/>
        <v>2013</v>
      </c>
      <c r="AC20" s="5">
        <f t="shared" si="19"/>
        <v>12</v>
      </c>
      <c r="AD20" s="13">
        <v>31.238</v>
      </c>
      <c r="AE20" s="12">
        <f t="shared" si="14"/>
        <v>749.71199999999999</v>
      </c>
      <c r="AF20" s="18">
        <f t="shared" ref="AF20:AH32" si="23">AF8</f>
        <v>2.7127814968074873</v>
      </c>
      <c r="AG20" s="18">
        <f t="shared" si="23"/>
        <v>0</v>
      </c>
      <c r="AH20" s="18">
        <f t="shared" si="23"/>
        <v>0</v>
      </c>
      <c r="AJ20" s="8">
        <v>184202846</v>
      </c>
      <c r="AK20" s="22">
        <f t="shared" si="16"/>
        <v>666525.37546161609</v>
      </c>
      <c r="AL20" s="22">
        <f t="shared" si="3"/>
        <v>0</v>
      </c>
      <c r="AM20" s="22">
        <f t="shared" si="4"/>
        <v>0</v>
      </c>
    </row>
    <row r="21" spans="3:39">
      <c r="C21" s="2">
        <v>2011</v>
      </c>
      <c r="D21" s="2">
        <v>7</v>
      </c>
      <c r="E21" s="2" t="s">
        <v>4</v>
      </c>
      <c r="F21" s="3" t="s">
        <v>20</v>
      </c>
      <c r="G21" s="4">
        <v>15992</v>
      </c>
      <c r="H21" s="4">
        <v>487405</v>
      </c>
      <c r="I21" s="4">
        <v>253394244</v>
      </c>
      <c r="J21" s="4">
        <v>686003</v>
      </c>
      <c r="K21" s="4"/>
      <c r="L21" s="4"/>
      <c r="AB21" s="5">
        <f t="shared" si="18"/>
        <v>2014</v>
      </c>
      <c r="AC21" s="5">
        <f t="shared" si="19"/>
        <v>1</v>
      </c>
      <c r="AD21" s="13">
        <v>32.286000000000001</v>
      </c>
      <c r="AE21" s="12">
        <f t="shared" si="14"/>
        <v>774.86400000000003</v>
      </c>
      <c r="AF21" s="18">
        <f t="shared" si="23"/>
        <v>2.7431242094039039</v>
      </c>
      <c r="AG21" s="18">
        <f t="shared" si="23"/>
        <v>0</v>
      </c>
      <c r="AH21" s="18">
        <f t="shared" si="23"/>
        <v>0</v>
      </c>
      <c r="AJ21" s="8">
        <v>192998295</v>
      </c>
      <c r="AK21" s="22">
        <f t="shared" si="16"/>
        <v>683240.27879495814</v>
      </c>
      <c r="AL21" s="22">
        <f t="shared" si="3"/>
        <v>0</v>
      </c>
      <c r="AM21" s="22">
        <f t="shared" si="4"/>
        <v>0</v>
      </c>
    </row>
    <row r="22" spans="3:39">
      <c r="C22" s="2">
        <v>2011</v>
      </c>
      <c r="D22" s="2">
        <v>8</v>
      </c>
      <c r="E22" s="2" t="s">
        <v>4</v>
      </c>
      <c r="F22" s="3" t="s">
        <v>20</v>
      </c>
      <c r="G22" s="4">
        <v>16001</v>
      </c>
      <c r="H22" s="4">
        <v>486266</v>
      </c>
      <c r="I22" s="4">
        <v>253345839</v>
      </c>
      <c r="J22" s="4">
        <v>695314</v>
      </c>
      <c r="K22" s="4"/>
      <c r="L22" s="4"/>
      <c r="AB22" s="5">
        <f t="shared" si="18"/>
        <v>2014</v>
      </c>
      <c r="AC22" s="5">
        <f t="shared" si="19"/>
        <v>2</v>
      </c>
      <c r="AD22" s="13">
        <v>29.81</v>
      </c>
      <c r="AE22" s="12">
        <f t="shared" si="14"/>
        <v>715.43999999999994</v>
      </c>
      <c r="AF22" s="18">
        <f t="shared" si="23"/>
        <v>2.6791221675468249</v>
      </c>
      <c r="AG22" s="18">
        <f t="shared" si="23"/>
        <v>0</v>
      </c>
      <c r="AH22" s="18">
        <f t="shared" si="23"/>
        <v>0</v>
      </c>
      <c r="AJ22" s="8">
        <v>181317168</v>
      </c>
      <c r="AK22" s="22">
        <f t="shared" si="16"/>
        <v>678981.94697754085</v>
      </c>
      <c r="AL22" s="22">
        <f t="shared" si="3"/>
        <v>0</v>
      </c>
      <c r="AM22" s="22">
        <f t="shared" si="4"/>
        <v>0</v>
      </c>
    </row>
    <row r="23" spans="3:39">
      <c r="C23" s="2">
        <v>2011</v>
      </c>
      <c r="D23" s="2">
        <v>9</v>
      </c>
      <c r="E23" s="2" t="s">
        <v>4</v>
      </c>
      <c r="F23" s="3" t="s">
        <v>20</v>
      </c>
      <c r="G23" s="4">
        <v>16034</v>
      </c>
      <c r="H23" s="4">
        <v>494702</v>
      </c>
      <c r="I23" s="4">
        <v>243005478</v>
      </c>
      <c r="J23" s="4">
        <v>691606</v>
      </c>
      <c r="K23" s="4"/>
      <c r="L23" s="4"/>
      <c r="AB23" s="5">
        <f t="shared" si="18"/>
        <v>2014</v>
      </c>
      <c r="AC23" s="5">
        <f t="shared" si="19"/>
        <v>3</v>
      </c>
      <c r="AD23" s="13">
        <v>29.524000000000001</v>
      </c>
      <c r="AE23" s="12">
        <f t="shared" si="14"/>
        <v>708.57600000000002</v>
      </c>
      <c r="AF23" s="18">
        <f t="shared" si="23"/>
        <v>2.6242704801165484</v>
      </c>
      <c r="AG23" s="18">
        <f t="shared" si="23"/>
        <v>0</v>
      </c>
      <c r="AH23" s="18">
        <f t="shared" si="23"/>
        <v>0</v>
      </c>
      <c r="AJ23" s="8">
        <v>174119938</v>
      </c>
      <c r="AK23" s="22">
        <f t="shared" si="16"/>
        <v>644867.75348462781</v>
      </c>
      <c r="AL23" s="22">
        <f t="shared" si="3"/>
        <v>0</v>
      </c>
      <c r="AM23" s="22">
        <f t="shared" si="4"/>
        <v>0</v>
      </c>
    </row>
    <row r="24" spans="3:39">
      <c r="C24" s="2">
        <v>2011</v>
      </c>
      <c r="D24" s="2">
        <v>10</v>
      </c>
      <c r="E24" s="2" t="s">
        <v>4</v>
      </c>
      <c r="F24" s="3" t="s">
        <v>20</v>
      </c>
      <c r="G24" s="4">
        <v>16059</v>
      </c>
      <c r="H24" s="4">
        <v>477887</v>
      </c>
      <c r="I24" s="4">
        <v>201668471</v>
      </c>
      <c r="J24" s="4">
        <v>649287</v>
      </c>
      <c r="K24" s="4"/>
      <c r="L24" s="4"/>
      <c r="AB24" s="5">
        <f t="shared" si="18"/>
        <v>2014</v>
      </c>
      <c r="AC24" s="5">
        <f t="shared" si="19"/>
        <v>4</v>
      </c>
      <c r="AD24" s="13">
        <v>30.713999999999999</v>
      </c>
      <c r="AE24" s="12">
        <f t="shared" si="14"/>
        <v>737.13599999999997</v>
      </c>
      <c r="AF24" s="18">
        <f t="shared" si="23"/>
        <v>2.3760111199569391</v>
      </c>
      <c r="AG24" s="18">
        <f t="shared" si="23"/>
        <v>0</v>
      </c>
      <c r="AH24" s="18">
        <f t="shared" si="23"/>
        <v>0</v>
      </c>
      <c r="AJ24" s="8">
        <v>188717259</v>
      </c>
      <c r="AK24" s="22">
        <f t="shared" si="16"/>
        <v>608292.50764010136</v>
      </c>
      <c r="AL24" s="22">
        <f t="shared" si="3"/>
        <v>0</v>
      </c>
      <c r="AM24" s="22">
        <f t="shared" si="4"/>
        <v>0</v>
      </c>
    </row>
    <row r="25" spans="3:39">
      <c r="C25" s="2">
        <v>2011</v>
      </c>
      <c r="D25" s="2">
        <v>11</v>
      </c>
      <c r="E25" s="2" t="s">
        <v>4</v>
      </c>
      <c r="F25" s="3" t="s">
        <v>20</v>
      </c>
      <c r="G25" s="4">
        <v>16105</v>
      </c>
      <c r="H25" s="4">
        <v>472851</v>
      </c>
      <c r="I25" s="4">
        <v>170741540</v>
      </c>
      <c r="J25" s="4">
        <v>601976</v>
      </c>
      <c r="K25" s="4"/>
      <c r="L25" s="4"/>
      <c r="AB25" s="5">
        <f t="shared" si="18"/>
        <v>2014</v>
      </c>
      <c r="AC25" s="5">
        <f t="shared" si="19"/>
        <v>5</v>
      </c>
      <c r="AD25" s="13">
        <v>29.524000000000001</v>
      </c>
      <c r="AE25" s="12">
        <f t="shared" si="14"/>
        <v>708.57600000000002</v>
      </c>
      <c r="AF25" s="18">
        <f t="shared" si="23"/>
        <v>2.2923635997086014</v>
      </c>
      <c r="AG25" s="18">
        <f t="shared" si="23"/>
        <v>0</v>
      </c>
      <c r="AH25" s="18">
        <f t="shared" si="23"/>
        <v>0</v>
      </c>
      <c r="AJ25" s="8">
        <v>202975300</v>
      </c>
      <c r="AK25" s="22">
        <f t="shared" si="16"/>
        <v>656659.53879320389</v>
      </c>
      <c r="AL25" s="22">
        <f t="shared" si="3"/>
        <v>0</v>
      </c>
      <c r="AM25" s="22">
        <f t="shared" si="4"/>
        <v>0</v>
      </c>
    </row>
    <row r="26" spans="3:39">
      <c r="C26" s="2">
        <v>2011</v>
      </c>
      <c r="D26" s="2">
        <v>12</v>
      </c>
      <c r="E26" s="2" t="s">
        <v>4</v>
      </c>
      <c r="F26" s="3" t="s">
        <v>20</v>
      </c>
      <c r="G26" s="4">
        <v>16115</v>
      </c>
      <c r="H26" s="4">
        <v>501197</v>
      </c>
      <c r="I26" s="4">
        <v>174419481</v>
      </c>
      <c r="J26" s="4">
        <v>629778</v>
      </c>
      <c r="K26" s="4"/>
      <c r="L26" s="4"/>
      <c r="AB26" s="5">
        <f t="shared" si="18"/>
        <v>2014</v>
      </c>
      <c r="AC26" s="5">
        <f t="shared" si="19"/>
        <v>6</v>
      </c>
      <c r="AD26" s="13">
        <v>30.619</v>
      </c>
      <c r="AE26" s="12">
        <f t="shared" si="14"/>
        <v>734.85599999999999</v>
      </c>
      <c r="AF26" s="18">
        <f t="shared" si="23"/>
        <v>2.0890238129852512</v>
      </c>
      <c r="AG26" s="18">
        <f t="shared" si="23"/>
        <v>0</v>
      </c>
      <c r="AH26" s="18">
        <f t="shared" si="23"/>
        <v>0</v>
      </c>
      <c r="AJ26" s="8">
        <v>245847416</v>
      </c>
      <c r="AK26" s="22">
        <f t="shared" si="16"/>
        <v>698886.72935226944</v>
      </c>
      <c r="AL26" s="22">
        <f t="shared" si="3"/>
        <v>0</v>
      </c>
      <c r="AM26" s="22">
        <f t="shared" si="4"/>
        <v>0</v>
      </c>
    </row>
    <row r="27" spans="3:39">
      <c r="C27" s="2">
        <v>2012</v>
      </c>
      <c r="D27" s="2">
        <v>1</v>
      </c>
      <c r="E27" s="2" t="s">
        <v>4</v>
      </c>
      <c r="F27" s="3" t="s">
        <v>20</v>
      </c>
      <c r="G27" s="4">
        <v>16143</v>
      </c>
      <c r="H27" s="4">
        <v>523633</v>
      </c>
      <c r="I27" s="4">
        <v>176448732</v>
      </c>
      <c r="J27" s="4">
        <v>636499</v>
      </c>
      <c r="K27" s="4"/>
      <c r="L27" s="4"/>
      <c r="AB27" s="5">
        <f t="shared" si="18"/>
        <v>2014</v>
      </c>
      <c r="AC27" s="5">
        <f t="shared" si="19"/>
        <v>7</v>
      </c>
      <c r="AD27" s="13">
        <v>30.713999999999999</v>
      </c>
      <c r="AE27" s="12">
        <f t="shared" si="14"/>
        <v>737.13599999999997</v>
      </c>
      <c r="AF27" s="18">
        <f t="shared" si="23"/>
        <v>1.9822033787806039</v>
      </c>
      <c r="AG27" s="18">
        <f t="shared" si="23"/>
        <v>0</v>
      </c>
      <c r="AH27" s="18">
        <f t="shared" si="23"/>
        <v>0</v>
      </c>
      <c r="AJ27" s="8">
        <v>265205660</v>
      </c>
      <c r="AK27" s="22">
        <f t="shared" si="16"/>
        <v>713154.09276407619</v>
      </c>
      <c r="AL27" s="22">
        <f t="shared" si="3"/>
        <v>0</v>
      </c>
      <c r="AM27" s="22">
        <f t="shared" si="4"/>
        <v>0</v>
      </c>
    </row>
    <row r="28" spans="3:39">
      <c r="C28" s="2">
        <v>2012</v>
      </c>
      <c r="D28" s="2">
        <v>2</v>
      </c>
      <c r="E28" s="2" t="s">
        <v>4</v>
      </c>
      <c r="F28" s="3" t="s">
        <v>20</v>
      </c>
      <c r="G28" s="4">
        <v>16197</v>
      </c>
      <c r="H28" s="4">
        <v>483788</v>
      </c>
      <c r="I28" s="4">
        <v>166275828</v>
      </c>
      <c r="J28" s="4">
        <v>639693</v>
      </c>
      <c r="K28" s="4"/>
      <c r="L28" s="4"/>
      <c r="AB28" s="5">
        <f t="shared" si="18"/>
        <v>2014</v>
      </c>
      <c r="AC28" s="5">
        <f t="shared" si="19"/>
        <v>8</v>
      </c>
      <c r="AD28" s="13">
        <v>30.475999999999999</v>
      </c>
      <c r="AE28" s="12">
        <f t="shared" si="14"/>
        <v>731.42399999999998</v>
      </c>
      <c r="AF28" s="18">
        <f t="shared" si="23"/>
        <v>1.9725812187599789</v>
      </c>
      <c r="AG28" s="18">
        <f t="shared" si="23"/>
        <v>0</v>
      </c>
      <c r="AH28" s="18">
        <f t="shared" si="23"/>
        <v>0</v>
      </c>
      <c r="AJ28" s="8">
        <v>264450907</v>
      </c>
      <c r="AK28" s="22">
        <f t="shared" si="16"/>
        <v>713199.03699118691</v>
      </c>
      <c r="AL28" s="22">
        <f t="shared" si="3"/>
        <v>0</v>
      </c>
      <c r="AM28" s="22">
        <f t="shared" si="4"/>
        <v>0</v>
      </c>
    </row>
    <row r="29" spans="3:39">
      <c r="C29" s="2">
        <v>2012</v>
      </c>
      <c r="D29" s="2">
        <v>3</v>
      </c>
      <c r="E29" s="2" t="s">
        <v>4</v>
      </c>
      <c r="F29" s="3" t="s">
        <v>20</v>
      </c>
      <c r="G29" s="4">
        <v>16215</v>
      </c>
      <c r="H29" s="4">
        <v>476967</v>
      </c>
      <c r="I29" s="4">
        <v>168797154</v>
      </c>
      <c r="J29" s="4">
        <v>626854</v>
      </c>
      <c r="K29" s="4"/>
      <c r="L29" s="4"/>
      <c r="AB29" s="5">
        <f t="shared" si="18"/>
        <v>2014</v>
      </c>
      <c r="AC29" s="5">
        <f t="shared" si="19"/>
        <v>9</v>
      </c>
      <c r="AD29" s="13">
        <v>31.143000000000001</v>
      </c>
      <c r="AE29" s="12">
        <f t="shared" si="14"/>
        <v>747.43200000000002</v>
      </c>
      <c r="AF29" s="18">
        <f t="shared" si="23"/>
        <v>2.0726238879450745</v>
      </c>
      <c r="AG29" s="18">
        <f t="shared" si="23"/>
        <v>0</v>
      </c>
      <c r="AH29" s="18">
        <f t="shared" si="23"/>
        <v>0</v>
      </c>
      <c r="AJ29" s="8">
        <v>267428275</v>
      </c>
      <c r="AK29" s="22">
        <f t="shared" si="16"/>
        <v>741576.80040049739</v>
      </c>
      <c r="AL29" s="22">
        <f t="shared" si="3"/>
        <v>0</v>
      </c>
      <c r="AM29" s="22">
        <f t="shared" si="4"/>
        <v>0</v>
      </c>
    </row>
    <row r="30" spans="3:39">
      <c r="C30" s="2">
        <v>2012</v>
      </c>
      <c r="D30" s="2">
        <v>4</v>
      </c>
      <c r="E30" s="2" t="s">
        <v>4</v>
      </c>
      <c r="F30" s="3" t="s">
        <v>20</v>
      </c>
      <c r="G30" s="4">
        <v>16269</v>
      </c>
      <c r="H30" s="4">
        <v>499856</v>
      </c>
      <c r="I30" s="4">
        <v>192373349</v>
      </c>
      <c r="J30" s="4">
        <v>616956</v>
      </c>
      <c r="K30" s="4"/>
      <c r="L30" s="4"/>
      <c r="AB30" s="5">
        <f t="shared" si="18"/>
        <v>2014</v>
      </c>
      <c r="AC30" s="5">
        <f t="shared" si="19"/>
        <v>10</v>
      </c>
      <c r="AD30" s="13">
        <v>30.762</v>
      </c>
      <c r="AE30" s="12">
        <f t="shared" si="14"/>
        <v>738.28800000000001</v>
      </c>
      <c r="AF30" s="18">
        <f t="shared" si="23"/>
        <v>2.2698734157674005</v>
      </c>
      <c r="AG30" s="18">
        <f t="shared" si="23"/>
        <v>0</v>
      </c>
      <c r="AH30" s="18">
        <f t="shared" si="23"/>
        <v>0</v>
      </c>
      <c r="AJ30" s="8">
        <v>240556368</v>
      </c>
      <c r="AK30" s="22">
        <f t="shared" si="16"/>
        <v>739592.82111690799</v>
      </c>
      <c r="AL30" s="22">
        <f t="shared" si="3"/>
        <v>0</v>
      </c>
      <c r="AM30" s="22">
        <f t="shared" si="4"/>
        <v>0</v>
      </c>
    </row>
    <row r="31" spans="3:39">
      <c r="AB31" s="5">
        <f t="shared" si="18"/>
        <v>2014</v>
      </c>
      <c r="AC31" s="5">
        <f t="shared" si="19"/>
        <v>11</v>
      </c>
      <c r="AD31" s="13">
        <v>28.619</v>
      </c>
      <c r="AE31" s="12">
        <f t="shared" si="14"/>
        <v>686.85599999999999</v>
      </c>
      <c r="AF31" s="18">
        <f t="shared" si="23"/>
        <v>2.464178566221173</v>
      </c>
      <c r="AG31" s="18">
        <f t="shared" si="23"/>
        <v>0</v>
      </c>
      <c r="AH31" s="18">
        <f t="shared" si="23"/>
        <v>0</v>
      </c>
      <c r="AJ31" s="8">
        <v>184471998</v>
      </c>
      <c r="AK31" s="22">
        <f t="shared" si="16"/>
        <v>661815.49486296275</v>
      </c>
      <c r="AL31" s="22">
        <f t="shared" si="3"/>
        <v>0</v>
      </c>
      <c r="AM31" s="22">
        <f t="shared" si="4"/>
        <v>0</v>
      </c>
    </row>
    <row r="32" spans="3:39">
      <c r="AB32" s="5">
        <f t="shared" ref="AB32" si="24">IF(AC32=1,AB31+1,AB31)</f>
        <v>2014</v>
      </c>
      <c r="AC32" s="5">
        <f t="shared" si="19"/>
        <v>12</v>
      </c>
      <c r="AD32" s="13">
        <v>31.238</v>
      </c>
      <c r="AE32" s="12">
        <f t="shared" ref="AE32" si="25">AD32*24</f>
        <v>749.71199999999999</v>
      </c>
      <c r="AF32" s="18">
        <f t="shared" si="23"/>
        <v>2.7127814968074873</v>
      </c>
      <c r="AG32" s="18">
        <f t="shared" si="23"/>
        <v>0</v>
      </c>
      <c r="AH32" s="18">
        <f t="shared" si="23"/>
        <v>0</v>
      </c>
      <c r="AJ32" s="8">
        <v>186144532</v>
      </c>
      <c r="AK32" s="22">
        <f t="shared" ref="AK32" si="26">($AJ32*AF32)/$AE32</f>
        <v>673551.2331955327</v>
      </c>
      <c r="AL32" s="22">
        <f t="shared" ref="AL32" si="27">($AJ32*AG32)/$AE32</f>
        <v>0</v>
      </c>
      <c r="AM32" s="22">
        <f t="shared" ref="AM32" si="28">($AJ32*AH32)/$AE32</f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3" t="s">
        <v>21</v>
      </c>
      <c r="G7" s="4">
        <v>9</v>
      </c>
      <c r="H7" s="4">
        <v>278</v>
      </c>
      <c r="I7" s="4">
        <v>1990560</v>
      </c>
      <c r="J7" s="4">
        <v>4731</v>
      </c>
      <c r="K7" s="4"/>
      <c r="L7" s="4">
        <v>718</v>
      </c>
      <c r="N7" s="6">
        <v>1</v>
      </c>
      <c r="O7" s="16">
        <f t="shared" ref="O7:P18" si="0">SUMIF($D$7:$D$30,$N7,G$7:G$30)</f>
        <v>18</v>
      </c>
      <c r="P7" s="16">
        <f t="shared" si="0"/>
        <v>585</v>
      </c>
      <c r="Q7" s="17">
        <f>P7/O7</f>
        <v>32.5</v>
      </c>
      <c r="R7" s="16">
        <f>Q7*24</f>
        <v>780</v>
      </c>
      <c r="S7" s="16">
        <f>SUMIF($D$7:$D$30,$N7,I$7:I$30)</f>
        <v>3499200</v>
      </c>
      <c r="T7" s="16">
        <f>SUMIF($D$7:$D$30,$N7,J$7:J$30)</f>
        <v>8958</v>
      </c>
      <c r="U7" s="16">
        <f>SUMIF($D$7:$D$30,$N7,K$7:K$30)</f>
        <v>0</v>
      </c>
      <c r="V7" s="16">
        <f>SUMIF($D$7:$D$30,$N7,L$7:L$30)</f>
        <v>1102</v>
      </c>
      <c r="X7" s="20">
        <f>(T7*R7)/S7</f>
        <v>1.9968106995884773</v>
      </c>
      <c r="Y7" s="20">
        <f>(U7*R7)/S7</f>
        <v>0</v>
      </c>
      <c r="Z7" s="20">
        <f>(V7*R7)/S7</f>
        <v>0.24564471879286695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1.8625327048201734</v>
      </c>
      <c r="AG7" s="18">
        <f t="shared" ref="AG7:AH8" si="1">Y17</f>
        <v>0</v>
      </c>
      <c r="AH7" s="18">
        <f t="shared" si="1"/>
        <v>0.25526996672363927</v>
      </c>
      <c r="AJ7" s="8">
        <v>1729303</v>
      </c>
      <c r="AK7" s="22">
        <f>($AJ7*AF7)/$AE7</f>
        <v>4665.9994003135507</v>
      </c>
      <c r="AL7" s="22">
        <f t="shared" ref="AL7:AM31" si="2">($AJ7*AG7)/$AE7</f>
        <v>0</v>
      </c>
      <c r="AM7" s="22">
        <f t="shared" si="2"/>
        <v>639.49991780979758</v>
      </c>
    </row>
    <row r="8" spans="1:39">
      <c r="C8" s="2">
        <v>2010</v>
      </c>
      <c r="D8" s="2">
        <v>6</v>
      </c>
      <c r="E8" s="2" t="s">
        <v>25</v>
      </c>
      <c r="F8" s="3" t="s">
        <v>21</v>
      </c>
      <c r="G8" s="4">
        <v>9</v>
      </c>
      <c r="H8" s="4">
        <v>269</v>
      </c>
      <c r="I8" s="4">
        <v>2078480</v>
      </c>
      <c r="J8" s="4">
        <v>4841</v>
      </c>
      <c r="K8" s="4"/>
      <c r="L8" s="4">
        <v>745</v>
      </c>
      <c r="N8" s="6">
        <f>N7+1</f>
        <v>2</v>
      </c>
      <c r="O8" s="16">
        <f t="shared" si="0"/>
        <v>18</v>
      </c>
      <c r="P8" s="16">
        <f t="shared" si="0"/>
        <v>548</v>
      </c>
      <c r="Q8" s="17">
        <f t="shared" ref="Q8:Q18" si="3">P8/O8</f>
        <v>30.444444444444443</v>
      </c>
      <c r="R8" s="16">
        <f t="shared" ref="R8:R18" si="4">Q8*24</f>
        <v>730.66666666666663</v>
      </c>
      <c r="S8" s="16">
        <f t="shared" ref="S8:V18" si="5">SUMIF($D$7:$D$30,$N8,I$7:I$30)</f>
        <v>3463440</v>
      </c>
      <c r="T8" s="16">
        <f t="shared" si="5"/>
        <v>8767</v>
      </c>
      <c r="U8" s="16">
        <f t="shared" si="5"/>
        <v>0</v>
      </c>
      <c r="V8" s="16">
        <f t="shared" si="5"/>
        <v>1030</v>
      </c>
      <c r="X8" s="20">
        <f t="shared" ref="X8:X18" si="6">(T8*R8)/S8</f>
        <v>1.8495353367365006</v>
      </c>
      <c r="Y8" s="20">
        <f t="shared" ref="Y8:Y18" si="7">(U8*R8)/S8</f>
        <v>0</v>
      </c>
      <c r="Z8" s="20">
        <f t="shared" ref="Z8:Z18" si="8">(V8*R8)/S8</f>
        <v>0.2172945587816352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1.9480928429519797</v>
      </c>
      <c r="AG8" s="18">
        <f t="shared" si="1"/>
        <v>0</v>
      </c>
      <c r="AH8" s="18">
        <f t="shared" si="1"/>
        <v>0.26215050637205023</v>
      </c>
      <c r="AJ8" s="8">
        <v>1768354</v>
      </c>
      <c r="AK8" s="22">
        <f t="shared" ref="AK8:AM32" si="11">($AJ8*AF8)/$AE8</f>
        <v>4644.4989634976882</v>
      </c>
      <c r="AL8" s="22">
        <f t="shared" si="2"/>
        <v>0</v>
      </c>
      <c r="AM8" s="22">
        <f t="shared" si="2"/>
        <v>624.99986052019699</v>
      </c>
    </row>
    <row r="9" spans="1:39">
      <c r="C9" s="2">
        <v>2010</v>
      </c>
      <c r="D9" s="2">
        <v>7</v>
      </c>
      <c r="E9" s="2" t="s">
        <v>25</v>
      </c>
      <c r="F9" s="3" t="s">
        <v>21</v>
      </c>
      <c r="G9" s="4">
        <v>9</v>
      </c>
      <c r="H9" s="4">
        <v>271</v>
      </c>
      <c r="I9" s="4">
        <v>2131720</v>
      </c>
      <c r="J9" s="4">
        <v>5040</v>
      </c>
      <c r="K9" s="4"/>
      <c r="L9" s="4">
        <v>771</v>
      </c>
      <c r="N9" s="6">
        <f t="shared" ref="N9:N18" si="12">N8+1</f>
        <v>3</v>
      </c>
      <c r="O9" s="16">
        <f t="shared" si="0"/>
        <v>18</v>
      </c>
      <c r="P9" s="16">
        <f t="shared" si="0"/>
        <v>517</v>
      </c>
      <c r="Q9" s="17">
        <f t="shared" si="3"/>
        <v>28.722222222222221</v>
      </c>
      <c r="R9" s="16">
        <f t="shared" si="4"/>
        <v>689.33333333333326</v>
      </c>
      <c r="S9" s="16">
        <f t="shared" si="5"/>
        <v>3417640</v>
      </c>
      <c r="T9" s="16">
        <f t="shared" si="5"/>
        <v>9215</v>
      </c>
      <c r="U9" s="16">
        <f t="shared" si="5"/>
        <v>0</v>
      </c>
      <c r="V9" s="16">
        <f t="shared" si="5"/>
        <v>1123</v>
      </c>
      <c r="X9" s="20">
        <f t="shared" si="6"/>
        <v>1.8586529495987483</v>
      </c>
      <c r="Y9" s="20">
        <f t="shared" si="7"/>
        <v>0</v>
      </c>
      <c r="Z9" s="20">
        <f t="shared" si="8"/>
        <v>0.22650757052625006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1.9968106995884773</v>
      </c>
      <c r="AG9" s="18">
        <f t="shared" ref="AG9:AH18" si="15">Y7</f>
        <v>0</v>
      </c>
      <c r="AH9" s="18">
        <f t="shared" si="15"/>
        <v>0.24564471879286695</v>
      </c>
      <c r="AJ9" s="8">
        <v>1738080</v>
      </c>
      <c r="AK9" s="22">
        <f t="shared" si="11"/>
        <v>4479.0011418013237</v>
      </c>
      <c r="AL9" s="22">
        <f t="shared" si="2"/>
        <v>0</v>
      </c>
      <c r="AM9" s="22">
        <f t="shared" si="2"/>
        <v>551.00014046272145</v>
      </c>
    </row>
    <row r="10" spans="1:39">
      <c r="C10" s="2">
        <v>2010</v>
      </c>
      <c r="D10" s="2">
        <v>8</v>
      </c>
      <c r="E10" s="2" t="s">
        <v>25</v>
      </c>
      <c r="F10" s="3" t="s">
        <v>21</v>
      </c>
      <c r="G10" s="4">
        <v>9</v>
      </c>
      <c r="H10" s="4">
        <v>279</v>
      </c>
      <c r="I10" s="4">
        <v>2328540</v>
      </c>
      <c r="J10" s="4">
        <v>5201</v>
      </c>
      <c r="K10" s="4"/>
      <c r="L10" s="4">
        <v>748</v>
      </c>
      <c r="N10" s="6">
        <f t="shared" si="12"/>
        <v>4</v>
      </c>
      <c r="O10" s="16">
        <f t="shared" si="0"/>
        <v>18</v>
      </c>
      <c r="P10" s="16">
        <f t="shared" si="0"/>
        <v>546</v>
      </c>
      <c r="Q10" s="17">
        <f t="shared" si="3"/>
        <v>30.333333333333332</v>
      </c>
      <c r="R10" s="16">
        <f t="shared" si="4"/>
        <v>728</v>
      </c>
      <c r="S10" s="16">
        <f t="shared" si="5"/>
        <v>3692380</v>
      </c>
      <c r="T10" s="16">
        <f t="shared" si="5"/>
        <v>9267</v>
      </c>
      <c r="U10" s="16">
        <f t="shared" si="5"/>
        <v>0</v>
      </c>
      <c r="V10" s="16">
        <f t="shared" si="5"/>
        <v>1149</v>
      </c>
      <c r="X10" s="20">
        <f t="shared" si="6"/>
        <v>1.8271077191405001</v>
      </c>
      <c r="Y10" s="20">
        <f t="shared" si="7"/>
        <v>0</v>
      </c>
      <c r="Z10" s="20">
        <f t="shared" si="8"/>
        <v>0.22654006359042136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1.8495353367365006</v>
      </c>
      <c r="AG10" s="18">
        <f t="shared" si="15"/>
        <v>0</v>
      </c>
      <c r="AH10" s="18">
        <f t="shared" si="15"/>
        <v>0.2172945587816352</v>
      </c>
      <c r="AJ10" s="8">
        <v>1695632</v>
      </c>
      <c r="AK10" s="22">
        <f t="shared" si="11"/>
        <v>4383.5000868013894</v>
      </c>
      <c r="AL10" s="22">
        <f t="shared" si="2"/>
        <v>0</v>
      </c>
      <c r="AM10" s="22">
        <f t="shared" si="2"/>
        <v>515.00001019795047</v>
      </c>
    </row>
    <row r="11" spans="1:39">
      <c r="C11" s="2">
        <v>2010</v>
      </c>
      <c r="D11" s="2">
        <v>9</v>
      </c>
      <c r="E11" s="2" t="s">
        <v>25</v>
      </c>
      <c r="F11" s="3" t="s">
        <v>21</v>
      </c>
      <c r="G11" s="4">
        <v>9</v>
      </c>
      <c r="H11" s="4">
        <v>278</v>
      </c>
      <c r="I11" s="4">
        <v>2260960</v>
      </c>
      <c r="J11" s="4">
        <v>5176</v>
      </c>
      <c r="K11" s="4"/>
      <c r="L11" s="4">
        <v>714</v>
      </c>
      <c r="N11" s="6">
        <f t="shared" si="12"/>
        <v>5</v>
      </c>
      <c r="O11" s="16">
        <f t="shared" si="0"/>
        <v>18</v>
      </c>
      <c r="P11" s="16">
        <f t="shared" si="0"/>
        <v>565</v>
      </c>
      <c r="Q11" s="17">
        <f t="shared" si="3"/>
        <v>31.388888888888889</v>
      </c>
      <c r="R11" s="16">
        <f t="shared" si="4"/>
        <v>753.33333333333337</v>
      </c>
      <c r="S11" s="16">
        <f t="shared" si="5"/>
        <v>4091040</v>
      </c>
      <c r="T11" s="16">
        <f t="shared" si="5"/>
        <v>9660</v>
      </c>
      <c r="U11" s="16">
        <f t="shared" si="5"/>
        <v>0</v>
      </c>
      <c r="V11" s="16">
        <f t="shared" si="5"/>
        <v>1346</v>
      </c>
      <c r="X11" s="20">
        <f t="shared" si="6"/>
        <v>1.7788141890570612</v>
      </c>
      <c r="Y11" s="20">
        <f t="shared" si="7"/>
        <v>0</v>
      </c>
      <c r="Z11" s="20">
        <f t="shared" si="8"/>
        <v>0.24785547603217439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1.8586529495987483</v>
      </c>
      <c r="AG11" s="18">
        <f t="shared" si="15"/>
        <v>0</v>
      </c>
      <c r="AH11" s="18">
        <f t="shared" si="15"/>
        <v>0.22650757052625006</v>
      </c>
      <c r="AJ11" s="8">
        <v>1756522</v>
      </c>
      <c r="AK11" s="22">
        <f t="shared" si="11"/>
        <v>4607.5012367552563</v>
      </c>
      <c r="AL11" s="22">
        <f t="shared" si="2"/>
        <v>0</v>
      </c>
      <c r="AM11" s="22">
        <f t="shared" si="2"/>
        <v>561.50015071906159</v>
      </c>
    </row>
    <row r="12" spans="1:39">
      <c r="C12" s="2">
        <v>2010</v>
      </c>
      <c r="D12" s="2">
        <v>10</v>
      </c>
      <c r="E12" s="2" t="s">
        <v>25</v>
      </c>
      <c r="F12" s="3" t="s">
        <v>21</v>
      </c>
      <c r="G12" s="4">
        <v>9</v>
      </c>
      <c r="H12" s="4">
        <v>260</v>
      </c>
      <c r="I12" s="4">
        <v>2000760</v>
      </c>
      <c r="J12" s="4">
        <v>5085</v>
      </c>
      <c r="K12" s="4"/>
      <c r="L12" s="4">
        <v>679</v>
      </c>
      <c r="N12" s="6">
        <f t="shared" si="12"/>
        <v>6</v>
      </c>
      <c r="O12" s="16">
        <f t="shared" si="0"/>
        <v>18</v>
      </c>
      <c r="P12" s="16">
        <f t="shared" si="0"/>
        <v>532</v>
      </c>
      <c r="Q12" s="17">
        <f t="shared" si="3"/>
        <v>29.555555555555557</v>
      </c>
      <c r="R12" s="16">
        <f t="shared" si="4"/>
        <v>709.33333333333337</v>
      </c>
      <c r="S12" s="16">
        <f t="shared" si="5"/>
        <v>4173640</v>
      </c>
      <c r="T12" s="16">
        <f t="shared" si="5"/>
        <v>10108</v>
      </c>
      <c r="U12" s="16">
        <f t="shared" si="5"/>
        <v>0</v>
      </c>
      <c r="V12" s="16">
        <f t="shared" si="5"/>
        <v>1309</v>
      </c>
      <c r="X12" s="20">
        <f t="shared" si="6"/>
        <v>1.7179108244442103</v>
      </c>
      <c r="Y12" s="20">
        <f t="shared" si="7"/>
        <v>0</v>
      </c>
      <c r="Z12" s="20">
        <f t="shared" si="8"/>
        <v>0.22247183114339841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1.8271077191405001</v>
      </c>
      <c r="AG12" s="18">
        <f t="shared" si="15"/>
        <v>0</v>
      </c>
      <c r="AH12" s="18">
        <f t="shared" si="15"/>
        <v>0.22654006359042136</v>
      </c>
      <c r="AJ12" s="8">
        <v>1869359</v>
      </c>
      <c r="AK12" s="22">
        <f t="shared" si="11"/>
        <v>4633.500817684615</v>
      </c>
      <c r="AL12" s="22">
        <f t="shared" si="2"/>
        <v>0</v>
      </c>
      <c r="AM12" s="22">
        <f t="shared" si="2"/>
        <v>574.50010138336279</v>
      </c>
    </row>
    <row r="13" spans="1:39">
      <c r="C13" s="2">
        <v>2010</v>
      </c>
      <c r="D13" s="2">
        <v>11</v>
      </c>
      <c r="E13" s="2" t="s">
        <v>25</v>
      </c>
      <c r="F13" s="3" t="s">
        <v>21</v>
      </c>
      <c r="G13" s="4">
        <v>9</v>
      </c>
      <c r="H13" s="4">
        <v>282</v>
      </c>
      <c r="I13" s="4">
        <v>1877360</v>
      </c>
      <c r="J13" s="4">
        <v>4729</v>
      </c>
      <c r="K13" s="4"/>
      <c r="L13" s="4">
        <v>636</v>
      </c>
      <c r="N13" s="6">
        <f t="shared" si="12"/>
        <v>7</v>
      </c>
      <c r="O13" s="16">
        <f t="shared" si="0"/>
        <v>18</v>
      </c>
      <c r="P13" s="16">
        <f t="shared" si="0"/>
        <v>551</v>
      </c>
      <c r="Q13" s="17">
        <f t="shared" si="3"/>
        <v>30.611111111111111</v>
      </c>
      <c r="R13" s="16">
        <f t="shared" si="4"/>
        <v>734.66666666666663</v>
      </c>
      <c r="S13" s="16">
        <f t="shared" si="5"/>
        <v>4361100</v>
      </c>
      <c r="T13" s="16">
        <f t="shared" si="5"/>
        <v>10325</v>
      </c>
      <c r="U13" s="16">
        <f t="shared" si="5"/>
        <v>0</v>
      </c>
      <c r="V13" s="16">
        <f t="shared" si="5"/>
        <v>1345</v>
      </c>
      <c r="X13" s="20">
        <f t="shared" si="6"/>
        <v>1.7393394632852568</v>
      </c>
      <c r="Y13" s="20">
        <f t="shared" si="7"/>
        <v>0</v>
      </c>
      <c r="Z13" s="20">
        <f t="shared" si="8"/>
        <v>0.22657739255386636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1.7788141890570612</v>
      </c>
      <c r="AG13" s="18">
        <f t="shared" si="15"/>
        <v>0</v>
      </c>
      <c r="AH13" s="18">
        <f t="shared" si="15"/>
        <v>0.24785547603217439</v>
      </c>
      <c r="AJ13" s="8">
        <v>1923991</v>
      </c>
      <c r="AK13" s="22">
        <f t="shared" si="11"/>
        <v>4830.0005792153333</v>
      </c>
      <c r="AL13" s="22">
        <f t="shared" si="2"/>
        <v>0</v>
      </c>
      <c r="AM13" s="22">
        <f t="shared" si="2"/>
        <v>673.0000807064016</v>
      </c>
    </row>
    <row r="14" spans="1:39">
      <c r="C14" s="2">
        <v>2010</v>
      </c>
      <c r="D14" s="2">
        <v>12</v>
      </c>
      <c r="E14" s="2" t="s">
        <v>25</v>
      </c>
      <c r="F14" s="3" t="s">
        <v>21</v>
      </c>
      <c r="G14" s="4">
        <v>9</v>
      </c>
      <c r="H14" s="4">
        <v>271</v>
      </c>
      <c r="I14" s="4">
        <v>1716300</v>
      </c>
      <c r="J14" s="4">
        <v>4662</v>
      </c>
      <c r="K14" s="4"/>
      <c r="L14" s="4">
        <v>639</v>
      </c>
      <c r="N14" s="6">
        <f t="shared" si="12"/>
        <v>8</v>
      </c>
      <c r="O14" s="16">
        <f t="shared" si="0"/>
        <v>18</v>
      </c>
      <c r="P14" s="16">
        <f t="shared" si="0"/>
        <v>555</v>
      </c>
      <c r="Q14" s="17">
        <f t="shared" si="3"/>
        <v>30.833333333333332</v>
      </c>
      <c r="R14" s="16">
        <f t="shared" si="4"/>
        <v>740</v>
      </c>
      <c r="S14" s="16">
        <f t="shared" si="5"/>
        <v>4600960</v>
      </c>
      <c r="T14" s="16">
        <f t="shared" si="5"/>
        <v>10505</v>
      </c>
      <c r="U14" s="16">
        <f t="shared" si="5"/>
        <v>0</v>
      </c>
      <c r="V14" s="16">
        <f t="shared" si="5"/>
        <v>1374</v>
      </c>
      <c r="X14" s="20">
        <f t="shared" si="6"/>
        <v>1.689582174154959</v>
      </c>
      <c r="Y14" s="20">
        <f t="shared" si="7"/>
        <v>0</v>
      </c>
      <c r="Z14" s="20">
        <f t="shared" si="8"/>
        <v>0.22098866323549868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1.7179108244442103</v>
      </c>
      <c r="AG14" s="18">
        <f t="shared" si="15"/>
        <v>0</v>
      </c>
      <c r="AH14" s="18">
        <f t="shared" si="15"/>
        <v>0.22247183114339841</v>
      </c>
      <c r="AJ14" s="8">
        <v>2161906</v>
      </c>
      <c r="AK14" s="22">
        <f t="shared" si="11"/>
        <v>5053.9993125603996</v>
      </c>
      <c r="AL14" s="22">
        <f t="shared" si="2"/>
        <v>0</v>
      </c>
      <c r="AM14" s="22">
        <f t="shared" si="2"/>
        <v>654.49991097561951</v>
      </c>
    </row>
    <row r="15" spans="1:39">
      <c r="C15" s="2">
        <v>2011</v>
      </c>
      <c r="D15" s="2">
        <v>1</v>
      </c>
      <c r="E15" s="2" t="s">
        <v>25</v>
      </c>
      <c r="F15" s="3" t="s">
        <v>21</v>
      </c>
      <c r="G15" s="4">
        <v>9</v>
      </c>
      <c r="H15" s="4">
        <v>290</v>
      </c>
      <c r="I15" s="4">
        <v>1714640</v>
      </c>
      <c r="J15" s="4">
        <v>4406</v>
      </c>
      <c r="K15" s="4"/>
      <c r="L15" s="4">
        <v>539</v>
      </c>
      <c r="N15" s="6">
        <f t="shared" si="12"/>
        <v>9</v>
      </c>
      <c r="O15" s="16">
        <f t="shared" si="0"/>
        <v>18</v>
      </c>
      <c r="P15" s="16">
        <f t="shared" si="0"/>
        <v>549</v>
      </c>
      <c r="Q15" s="17">
        <f t="shared" si="3"/>
        <v>30.5</v>
      </c>
      <c r="R15" s="16">
        <f t="shared" si="4"/>
        <v>732</v>
      </c>
      <c r="S15" s="16">
        <f t="shared" si="5"/>
        <v>4474700</v>
      </c>
      <c r="T15" s="16">
        <f t="shared" si="5"/>
        <v>10462</v>
      </c>
      <c r="U15" s="16">
        <f t="shared" si="5"/>
        <v>0</v>
      </c>
      <c r="V15" s="16">
        <f t="shared" si="5"/>
        <v>1324</v>
      </c>
      <c r="X15" s="20">
        <f t="shared" si="6"/>
        <v>1.7114407669787919</v>
      </c>
      <c r="Y15" s="20">
        <f t="shared" si="7"/>
        <v>0</v>
      </c>
      <c r="Z15" s="20">
        <f t="shared" si="8"/>
        <v>0.21658837463964065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1.7393394632852568</v>
      </c>
      <c r="AG15" s="18">
        <f t="shared" si="15"/>
        <v>0</v>
      </c>
      <c r="AH15" s="18">
        <f t="shared" si="15"/>
        <v>0.22657739255386636</v>
      </c>
      <c r="AJ15" s="8">
        <v>2187879</v>
      </c>
      <c r="AK15" s="22">
        <f t="shared" si="11"/>
        <v>5162.4995734750228</v>
      </c>
      <c r="AL15" s="22">
        <f t="shared" si="2"/>
        <v>0</v>
      </c>
      <c r="AM15" s="22">
        <f t="shared" si="2"/>
        <v>672.49994443815058</v>
      </c>
    </row>
    <row r="16" spans="1:39">
      <c r="C16" s="2">
        <v>2011</v>
      </c>
      <c r="D16" s="2">
        <v>2</v>
      </c>
      <c r="E16" s="2" t="s">
        <v>25</v>
      </c>
      <c r="F16" s="3" t="s">
        <v>21</v>
      </c>
      <c r="G16" s="4">
        <v>9</v>
      </c>
      <c r="H16" s="4">
        <v>275</v>
      </c>
      <c r="I16" s="4">
        <v>1698020</v>
      </c>
      <c r="J16" s="4">
        <v>4238</v>
      </c>
      <c r="K16" s="4"/>
      <c r="L16" s="4">
        <v>463</v>
      </c>
      <c r="N16" s="6">
        <f t="shared" si="12"/>
        <v>10</v>
      </c>
      <c r="O16" s="16">
        <f t="shared" si="0"/>
        <v>18</v>
      </c>
      <c r="P16" s="16">
        <f t="shared" si="0"/>
        <v>532</v>
      </c>
      <c r="Q16" s="17">
        <f t="shared" si="3"/>
        <v>29.555555555555557</v>
      </c>
      <c r="R16" s="16">
        <f t="shared" si="4"/>
        <v>709.33333333333337</v>
      </c>
      <c r="S16" s="16">
        <f t="shared" si="5"/>
        <v>4024680</v>
      </c>
      <c r="T16" s="16">
        <f t="shared" si="5"/>
        <v>9988</v>
      </c>
      <c r="U16" s="16">
        <f t="shared" si="5"/>
        <v>0</v>
      </c>
      <c r="V16" s="16">
        <f t="shared" si="5"/>
        <v>1356</v>
      </c>
      <c r="X16" s="20">
        <f t="shared" si="6"/>
        <v>1.7603440107867792</v>
      </c>
      <c r="Y16" s="20">
        <f t="shared" si="7"/>
        <v>0</v>
      </c>
      <c r="Z16" s="20">
        <f t="shared" si="8"/>
        <v>0.23898943518490912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1.689582174154959</v>
      </c>
      <c r="AG16" s="18">
        <f t="shared" si="15"/>
        <v>0</v>
      </c>
      <c r="AH16" s="18">
        <f t="shared" si="15"/>
        <v>0.22098866323549868</v>
      </c>
      <c r="AJ16" s="8">
        <v>2273819</v>
      </c>
      <c r="AK16" s="22">
        <f t="shared" si="11"/>
        <v>5252.4993022581366</v>
      </c>
      <c r="AL16" s="22">
        <f t="shared" si="2"/>
        <v>0</v>
      </c>
      <c r="AM16" s="22">
        <f t="shared" si="2"/>
        <v>686.99990873895081</v>
      </c>
    </row>
    <row r="17" spans="3:39">
      <c r="C17" s="2">
        <v>2011</v>
      </c>
      <c r="D17" s="2">
        <v>3</v>
      </c>
      <c r="E17" s="2" t="s">
        <v>25</v>
      </c>
      <c r="F17" s="3" t="s">
        <v>21</v>
      </c>
      <c r="G17" s="4">
        <v>9</v>
      </c>
      <c r="H17" s="4">
        <v>260</v>
      </c>
      <c r="I17" s="4">
        <v>1687400</v>
      </c>
      <c r="J17" s="4">
        <v>4546</v>
      </c>
      <c r="K17" s="4"/>
      <c r="L17" s="4">
        <v>549</v>
      </c>
      <c r="N17" s="6">
        <f t="shared" si="12"/>
        <v>11</v>
      </c>
      <c r="O17" s="16">
        <f t="shared" si="0"/>
        <v>18</v>
      </c>
      <c r="P17" s="16">
        <f t="shared" si="0"/>
        <v>550</v>
      </c>
      <c r="Q17" s="17">
        <f t="shared" si="3"/>
        <v>30.555555555555557</v>
      </c>
      <c r="R17" s="16">
        <f t="shared" si="4"/>
        <v>733.33333333333337</v>
      </c>
      <c r="S17" s="16">
        <f t="shared" si="5"/>
        <v>3674280</v>
      </c>
      <c r="T17" s="16">
        <f t="shared" si="5"/>
        <v>9332</v>
      </c>
      <c r="U17" s="16">
        <f t="shared" si="5"/>
        <v>0</v>
      </c>
      <c r="V17" s="16">
        <f t="shared" si="5"/>
        <v>1279</v>
      </c>
      <c r="X17" s="20">
        <f t="shared" si="6"/>
        <v>1.8625327048201734</v>
      </c>
      <c r="Y17" s="20">
        <f t="shared" si="7"/>
        <v>0</v>
      </c>
      <c r="Z17" s="20">
        <f t="shared" si="8"/>
        <v>0.25526996672363927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1.7114407669787919</v>
      </c>
      <c r="AG17" s="18">
        <f t="shared" si="15"/>
        <v>0</v>
      </c>
      <c r="AH17" s="18">
        <f t="shared" si="15"/>
        <v>0.21658837463964065</v>
      </c>
      <c r="AJ17" s="8">
        <v>2284518</v>
      </c>
      <c r="AK17" s="22">
        <f t="shared" si="11"/>
        <v>5231.0005968393853</v>
      </c>
      <c r="AL17" s="22">
        <f t="shared" si="2"/>
        <v>0</v>
      </c>
      <c r="AM17" s="22">
        <f t="shared" si="2"/>
        <v>662.00007553195815</v>
      </c>
    </row>
    <row r="18" spans="3:39">
      <c r="C18" s="2">
        <v>2011</v>
      </c>
      <c r="D18" s="2">
        <v>4</v>
      </c>
      <c r="E18" s="2" t="s">
        <v>25</v>
      </c>
      <c r="F18" s="3" t="s">
        <v>21</v>
      </c>
      <c r="G18" s="4">
        <v>9</v>
      </c>
      <c r="H18" s="4">
        <v>262</v>
      </c>
      <c r="I18" s="4">
        <v>1740200</v>
      </c>
      <c r="J18" s="4">
        <v>4580</v>
      </c>
      <c r="K18" s="4"/>
      <c r="L18" s="4">
        <v>579</v>
      </c>
      <c r="N18" s="6">
        <f t="shared" si="12"/>
        <v>12</v>
      </c>
      <c r="O18" s="16">
        <f t="shared" si="0"/>
        <v>18</v>
      </c>
      <c r="P18" s="16">
        <f t="shared" si="0"/>
        <v>541</v>
      </c>
      <c r="Q18" s="17">
        <f t="shared" si="3"/>
        <v>30.055555555555557</v>
      </c>
      <c r="R18" s="16">
        <f t="shared" si="4"/>
        <v>721.33333333333337</v>
      </c>
      <c r="S18" s="16">
        <f t="shared" si="5"/>
        <v>3439500</v>
      </c>
      <c r="T18" s="16">
        <f t="shared" si="5"/>
        <v>9289</v>
      </c>
      <c r="U18" s="16">
        <f t="shared" si="5"/>
        <v>0</v>
      </c>
      <c r="V18" s="16">
        <f t="shared" si="5"/>
        <v>1250</v>
      </c>
      <c r="X18" s="20">
        <f t="shared" si="6"/>
        <v>1.9480928429519797</v>
      </c>
      <c r="Y18" s="20">
        <f t="shared" si="7"/>
        <v>0</v>
      </c>
      <c r="Z18" s="20">
        <f t="shared" si="8"/>
        <v>0.26215050637205023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1.7603440107867792</v>
      </c>
      <c r="AG18" s="18">
        <f t="shared" si="15"/>
        <v>0</v>
      </c>
      <c r="AH18" s="18">
        <f t="shared" si="15"/>
        <v>0.23898943518490912</v>
      </c>
      <c r="AJ18" s="8">
        <v>2094483</v>
      </c>
      <c r="AK18" s="22">
        <f t="shared" si="11"/>
        <v>4994.0004506977293</v>
      </c>
      <c r="AL18" s="22">
        <f t="shared" si="2"/>
        <v>0</v>
      </c>
      <c r="AM18" s="22">
        <f t="shared" si="2"/>
        <v>678.00006118803776</v>
      </c>
    </row>
    <row r="19" spans="3:39">
      <c r="C19" s="2">
        <v>2011</v>
      </c>
      <c r="D19" s="2">
        <v>5</v>
      </c>
      <c r="E19" s="2" t="s">
        <v>25</v>
      </c>
      <c r="F19" s="3" t="s">
        <v>21</v>
      </c>
      <c r="G19" s="4">
        <v>9</v>
      </c>
      <c r="H19" s="4">
        <v>287</v>
      </c>
      <c r="I19" s="4">
        <v>2100480</v>
      </c>
      <c r="J19" s="4">
        <v>4929</v>
      </c>
      <c r="K19" s="4"/>
      <c r="L19" s="4">
        <v>628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1.8625327048201734</v>
      </c>
      <c r="AG19" s="18">
        <f t="shared" ref="AG19:AH19" si="17">AG7</f>
        <v>0</v>
      </c>
      <c r="AH19" s="18">
        <f t="shared" si="17"/>
        <v>0.25526996672363927</v>
      </c>
      <c r="AJ19" s="8">
        <v>1720705</v>
      </c>
      <c r="AK19" s="22">
        <f t="shared" si="11"/>
        <v>4665.9988961989075</v>
      </c>
      <c r="AL19" s="22">
        <f t="shared" si="2"/>
        <v>0</v>
      </c>
      <c r="AM19" s="22">
        <f t="shared" si="2"/>
        <v>639.49984871821709</v>
      </c>
    </row>
    <row r="20" spans="3:39">
      <c r="C20" s="2">
        <v>2011</v>
      </c>
      <c r="D20" s="2">
        <v>6</v>
      </c>
      <c r="E20" s="2" t="s">
        <v>25</v>
      </c>
      <c r="F20" s="3" t="s">
        <v>21</v>
      </c>
      <c r="G20" s="4">
        <v>9</v>
      </c>
      <c r="H20" s="4">
        <v>263</v>
      </c>
      <c r="I20" s="4">
        <v>2095160</v>
      </c>
      <c r="J20" s="4">
        <v>5267</v>
      </c>
      <c r="K20" s="4"/>
      <c r="L20" s="4">
        <v>564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1.9480928429519797</v>
      </c>
      <c r="AG20" s="18">
        <f t="shared" si="18"/>
        <v>0</v>
      </c>
      <c r="AH20" s="18">
        <f t="shared" si="18"/>
        <v>0.26215050637205023</v>
      </c>
      <c r="AJ20" s="8">
        <v>1787408</v>
      </c>
      <c r="AK20" s="22">
        <f t="shared" si="11"/>
        <v>4644.499130646318</v>
      </c>
      <c r="AL20" s="22">
        <f t="shared" si="2"/>
        <v>0</v>
      </c>
      <c r="AM20" s="22">
        <f t="shared" si="2"/>
        <v>624.99988301301516</v>
      </c>
    </row>
    <row r="21" spans="3:39">
      <c r="C21" s="2">
        <v>2011</v>
      </c>
      <c r="D21" s="2">
        <v>7</v>
      </c>
      <c r="E21" s="2" t="s">
        <v>25</v>
      </c>
      <c r="F21" s="3" t="s">
        <v>21</v>
      </c>
      <c r="G21" s="4">
        <v>9</v>
      </c>
      <c r="H21" s="4">
        <v>280</v>
      </c>
      <c r="I21" s="4">
        <v>2229380</v>
      </c>
      <c r="J21" s="4">
        <v>5285</v>
      </c>
      <c r="K21" s="4"/>
      <c r="L21" s="4">
        <v>574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1.9968106995884773</v>
      </c>
      <c r="AG21" s="18">
        <f t="shared" si="18"/>
        <v>0</v>
      </c>
      <c r="AH21" s="18">
        <f t="shared" si="18"/>
        <v>0.24564471879286695</v>
      </c>
      <c r="AJ21" s="8">
        <v>1738080</v>
      </c>
      <c r="AK21" s="22">
        <f t="shared" si="11"/>
        <v>4479.0011418013237</v>
      </c>
      <c r="AL21" s="22">
        <f t="shared" si="2"/>
        <v>0</v>
      </c>
      <c r="AM21" s="22">
        <f t="shared" si="2"/>
        <v>551.00014046272145</v>
      </c>
    </row>
    <row r="22" spans="3:39">
      <c r="C22" s="2">
        <v>2011</v>
      </c>
      <c r="D22" s="2">
        <v>8</v>
      </c>
      <c r="E22" s="2" t="s">
        <v>25</v>
      </c>
      <c r="F22" s="3" t="s">
        <v>21</v>
      </c>
      <c r="G22" s="4">
        <v>9</v>
      </c>
      <c r="H22" s="4">
        <v>276</v>
      </c>
      <c r="I22" s="4">
        <v>2272420</v>
      </c>
      <c r="J22" s="4">
        <v>5304</v>
      </c>
      <c r="K22" s="4"/>
      <c r="L22" s="4">
        <v>626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1.8495353367365006</v>
      </c>
      <c r="AG22" s="18">
        <f t="shared" si="18"/>
        <v>0</v>
      </c>
      <c r="AH22" s="18">
        <f t="shared" si="18"/>
        <v>0.2172945587816352</v>
      </c>
      <c r="AJ22" s="8">
        <v>1695632</v>
      </c>
      <c r="AK22" s="22">
        <f t="shared" si="11"/>
        <v>4383.5000868013894</v>
      </c>
      <c r="AL22" s="22">
        <f t="shared" si="2"/>
        <v>0</v>
      </c>
      <c r="AM22" s="22">
        <f t="shared" si="2"/>
        <v>515.00001019795047</v>
      </c>
    </row>
    <row r="23" spans="3:39">
      <c r="C23" s="2">
        <v>2011</v>
      </c>
      <c r="D23" s="2">
        <v>9</v>
      </c>
      <c r="E23" s="2" t="s">
        <v>25</v>
      </c>
      <c r="F23" s="3" t="s">
        <v>21</v>
      </c>
      <c r="G23" s="4">
        <v>9</v>
      </c>
      <c r="H23" s="4">
        <v>271</v>
      </c>
      <c r="I23" s="4">
        <v>2213740</v>
      </c>
      <c r="J23" s="4">
        <v>5286</v>
      </c>
      <c r="K23" s="4"/>
      <c r="L23" s="4">
        <v>610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1.8586529495987483</v>
      </c>
      <c r="AG23" s="18">
        <f t="shared" si="18"/>
        <v>0</v>
      </c>
      <c r="AH23" s="18">
        <f t="shared" si="18"/>
        <v>0.22650757052625006</v>
      </c>
      <c r="AJ23" s="8">
        <v>1756522</v>
      </c>
      <c r="AK23" s="22">
        <f t="shared" si="11"/>
        <v>4607.5012367552563</v>
      </c>
      <c r="AL23" s="22">
        <f t="shared" si="2"/>
        <v>0</v>
      </c>
      <c r="AM23" s="22">
        <f t="shared" si="2"/>
        <v>561.50015071906159</v>
      </c>
    </row>
    <row r="24" spans="3:39">
      <c r="C24" s="2">
        <v>2011</v>
      </c>
      <c r="D24" s="2">
        <v>10</v>
      </c>
      <c r="E24" s="2" t="s">
        <v>25</v>
      </c>
      <c r="F24" s="3" t="s">
        <v>21</v>
      </c>
      <c r="G24" s="4">
        <v>9</v>
      </c>
      <c r="H24" s="4">
        <v>272</v>
      </c>
      <c r="I24" s="4">
        <v>2023920</v>
      </c>
      <c r="J24" s="4">
        <v>4903</v>
      </c>
      <c r="K24" s="4"/>
      <c r="L24" s="4">
        <v>677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1.8271077191405001</v>
      </c>
      <c r="AG24" s="18">
        <f t="shared" si="18"/>
        <v>0</v>
      </c>
      <c r="AH24" s="18">
        <f t="shared" si="18"/>
        <v>0.22654006359042136</v>
      </c>
      <c r="AJ24" s="8">
        <v>1869359</v>
      </c>
      <c r="AK24" s="22">
        <f t="shared" si="11"/>
        <v>4633.500817684615</v>
      </c>
      <c r="AL24" s="22">
        <f t="shared" si="2"/>
        <v>0</v>
      </c>
      <c r="AM24" s="22">
        <f t="shared" si="2"/>
        <v>574.50010138336279</v>
      </c>
    </row>
    <row r="25" spans="3:39">
      <c r="C25" s="2">
        <v>2011</v>
      </c>
      <c r="D25" s="2">
        <v>11</v>
      </c>
      <c r="E25" s="2" t="s">
        <v>25</v>
      </c>
      <c r="F25" s="3" t="s">
        <v>21</v>
      </c>
      <c r="G25" s="4">
        <v>9</v>
      </c>
      <c r="H25" s="4">
        <v>268</v>
      </c>
      <c r="I25" s="4">
        <v>1796920</v>
      </c>
      <c r="J25" s="4">
        <v>4603</v>
      </c>
      <c r="K25" s="4"/>
      <c r="L25" s="4">
        <v>643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1.7788141890570612</v>
      </c>
      <c r="AG25" s="18">
        <f t="shared" si="18"/>
        <v>0</v>
      </c>
      <c r="AH25" s="18">
        <f t="shared" si="18"/>
        <v>0.24785547603217439</v>
      </c>
      <c r="AJ25" s="8">
        <v>1923991</v>
      </c>
      <c r="AK25" s="22">
        <f t="shared" si="11"/>
        <v>4830.0005792153333</v>
      </c>
      <c r="AL25" s="22">
        <f t="shared" si="2"/>
        <v>0</v>
      </c>
      <c r="AM25" s="22">
        <f t="shared" si="2"/>
        <v>673.0000807064016</v>
      </c>
    </row>
    <row r="26" spans="3:39">
      <c r="C26" s="2">
        <v>2011</v>
      </c>
      <c r="D26" s="2">
        <v>12</v>
      </c>
      <c r="E26" s="2" t="s">
        <v>25</v>
      </c>
      <c r="F26" s="3" t="s">
        <v>21</v>
      </c>
      <c r="G26" s="4">
        <v>9</v>
      </c>
      <c r="H26" s="4">
        <v>270</v>
      </c>
      <c r="I26" s="4">
        <v>1723200</v>
      </c>
      <c r="J26" s="4">
        <v>4627</v>
      </c>
      <c r="K26" s="4"/>
      <c r="L26" s="4">
        <v>611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1.7179108244442103</v>
      </c>
      <c r="AG26" s="18">
        <f t="shared" si="18"/>
        <v>0</v>
      </c>
      <c r="AH26" s="18">
        <f t="shared" si="18"/>
        <v>0.22247183114339841</v>
      </c>
      <c r="AJ26" s="8">
        <v>2161906</v>
      </c>
      <c r="AK26" s="22">
        <f t="shared" si="11"/>
        <v>5053.9993125603996</v>
      </c>
      <c r="AL26" s="22">
        <f t="shared" si="2"/>
        <v>0</v>
      </c>
      <c r="AM26" s="22">
        <f t="shared" si="2"/>
        <v>654.49991097561951</v>
      </c>
    </row>
    <row r="27" spans="3:39">
      <c r="C27" s="2">
        <v>2012</v>
      </c>
      <c r="D27" s="2">
        <v>1</v>
      </c>
      <c r="E27" s="2" t="s">
        <v>25</v>
      </c>
      <c r="F27" s="3" t="s">
        <v>21</v>
      </c>
      <c r="G27" s="4">
        <v>9</v>
      </c>
      <c r="H27" s="4">
        <v>295</v>
      </c>
      <c r="I27" s="4">
        <v>1784560</v>
      </c>
      <c r="J27" s="4">
        <v>4552</v>
      </c>
      <c r="K27" s="4"/>
      <c r="L27" s="4">
        <v>563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1.7393394632852568</v>
      </c>
      <c r="AG27" s="18">
        <f t="shared" si="18"/>
        <v>0</v>
      </c>
      <c r="AH27" s="18">
        <f t="shared" si="18"/>
        <v>0.22657739255386636</v>
      </c>
      <c r="AJ27" s="8">
        <v>2187879</v>
      </c>
      <c r="AK27" s="22">
        <f t="shared" si="11"/>
        <v>5162.4995734750228</v>
      </c>
      <c r="AL27" s="22">
        <f t="shared" si="2"/>
        <v>0</v>
      </c>
      <c r="AM27" s="22">
        <f t="shared" si="2"/>
        <v>672.49994443815058</v>
      </c>
    </row>
    <row r="28" spans="3:39">
      <c r="C28" s="2">
        <v>2012</v>
      </c>
      <c r="D28" s="2">
        <v>2</v>
      </c>
      <c r="E28" s="2" t="s">
        <v>25</v>
      </c>
      <c r="F28" s="3" t="s">
        <v>21</v>
      </c>
      <c r="G28" s="4">
        <v>9</v>
      </c>
      <c r="H28" s="4">
        <v>273</v>
      </c>
      <c r="I28" s="4">
        <v>1765420</v>
      </c>
      <c r="J28" s="4">
        <v>4529</v>
      </c>
      <c r="K28" s="4"/>
      <c r="L28" s="4">
        <v>567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1.689582174154959</v>
      </c>
      <c r="AG28" s="18">
        <f t="shared" si="18"/>
        <v>0</v>
      </c>
      <c r="AH28" s="18">
        <f t="shared" si="18"/>
        <v>0.22098866323549868</v>
      </c>
      <c r="AJ28" s="8">
        <v>2273819</v>
      </c>
      <c r="AK28" s="22">
        <f t="shared" si="11"/>
        <v>5252.4993022581366</v>
      </c>
      <c r="AL28" s="22">
        <f t="shared" si="2"/>
        <v>0</v>
      </c>
      <c r="AM28" s="22">
        <f t="shared" si="2"/>
        <v>686.99990873895081</v>
      </c>
    </row>
    <row r="29" spans="3:39">
      <c r="C29" s="2">
        <v>2012</v>
      </c>
      <c r="D29" s="2">
        <v>3</v>
      </c>
      <c r="E29" s="2" t="s">
        <v>25</v>
      </c>
      <c r="F29" s="3" t="s">
        <v>21</v>
      </c>
      <c r="G29" s="4">
        <v>9</v>
      </c>
      <c r="H29" s="4">
        <v>257</v>
      </c>
      <c r="I29" s="4">
        <v>1730240</v>
      </c>
      <c r="J29" s="4">
        <v>4669</v>
      </c>
      <c r="K29" s="4"/>
      <c r="L29" s="4">
        <v>574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1.7114407669787919</v>
      </c>
      <c r="AG29" s="18">
        <f t="shared" si="18"/>
        <v>0</v>
      </c>
      <c r="AH29" s="18">
        <f t="shared" si="18"/>
        <v>0.21658837463964065</v>
      </c>
      <c r="AJ29" s="8">
        <v>2284518</v>
      </c>
      <c r="AK29" s="22">
        <f t="shared" si="11"/>
        <v>5231.0005968393853</v>
      </c>
      <c r="AL29" s="22">
        <f t="shared" si="2"/>
        <v>0</v>
      </c>
      <c r="AM29" s="22">
        <f t="shared" si="2"/>
        <v>662.00007553195815</v>
      </c>
    </row>
    <row r="30" spans="3:39">
      <c r="C30" s="2">
        <v>2012</v>
      </c>
      <c r="D30" s="2">
        <v>4</v>
      </c>
      <c r="E30" s="2" t="s">
        <v>25</v>
      </c>
      <c r="F30" s="3" t="s">
        <v>21</v>
      </c>
      <c r="G30" s="4">
        <v>9</v>
      </c>
      <c r="H30" s="4">
        <v>284</v>
      </c>
      <c r="I30" s="4">
        <v>1952180</v>
      </c>
      <c r="J30" s="4">
        <v>4687</v>
      </c>
      <c r="K30" s="4"/>
      <c r="L30" s="4">
        <v>570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1.7603440107867792</v>
      </c>
      <c r="AG30" s="18">
        <f t="shared" si="18"/>
        <v>0</v>
      </c>
      <c r="AH30" s="18">
        <f t="shared" si="18"/>
        <v>0.23898943518490912</v>
      </c>
      <c r="AJ30" s="8">
        <v>2094483</v>
      </c>
      <c r="AK30" s="22">
        <f t="shared" si="11"/>
        <v>4994.0004506977293</v>
      </c>
      <c r="AL30" s="22">
        <f t="shared" si="2"/>
        <v>0</v>
      </c>
      <c r="AM30" s="22">
        <f t="shared" si="2"/>
        <v>678.00006118803776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1.8625327048201734</v>
      </c>
      <c r="AG31" s="18">
        <f t="shared" si="18"/>
        <v>0</v>
      </c>
      <c r="AH31" s="18">
        <f t="shared" si="18"/>
        <v>0.25526996672363927</v>
      </c>
      <c r="AJ31" s="8">
        <v>1720705</v>
      </c>
      <c r="AK31" s="22">
        <f t="shared" si="11"/>
        <v>4665.9988961989075</v>
      </c>
      <c r="AL31" s="22">
        <f t="shared" si="2"/>
        <v>0</v>
      </c>
      <c r="AM31" s="22">
        <f t="shared" si="2"/>
        <v>639.49984871821709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1.9480928429519797</v>
      </c>
      <c r="AG32" s="18">
        <f t="shared" si="18"/>
        <v>0</v>
      </c>
      <c r="AH32" s="18">
        <f t="shared" si="18"/>
        <v>0.26215050637205023</v>
      </c>
      <c r="AJ32" s="8">
        <v>1787408</v>
      </c>
      <c r="AK32" s="22">
        <f t="shared" si="11"/>
        <v>4644.499130646318</v>
      </c>
      <c r="AL32" s="22">
        <f t="shared" si="11"/>
        <v>0</v>
      </c>
      <c r="AM32" s="22">
        <f t="shared" si="11"/>
        <v>624.99988301301516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3" t="s">
        <v>19</v>
      </c>
      <c r="G7" s="4">
        <v>6</v>
      </c>
      <c r="H7" s="4">
        <v>182</v>
      </c>
      <c r="I7" s="4">
        <v>2337420</v>
      </c>
      <c r="J7" s="4">
        <v>5206</v>
      </c>
      <c r="K7" s="4"/>
      <c r="L7" s="4">
        <v>881</v>
      </c>
      <c r="N7" s="6">
        <v>1</v>
      </c>
      <c r="O7" s="16">
        <f t="shared" ref="O7:P18" si="0">SUMIF($D$7:$D$30,$N7,G$7:G$30)</f>
        <v>12</v>
      </c>
      <c r="P7" s="16">
        <f t="shared" si="0"/>
        <v>383</v>
      </c>
      <c r="Q7" s="17">
        <f>P7/O7</f>
        <v>31.916666666666668</v>
      </c>
      <c r="R7" s="16">
        <f>Q7*24</f>
        <v>766</v>
      </c>
      <c r="S7" s="16">
        <f>SUMIF($D$7:$D$30,$N7,I$7:I$30)</f>
        <v>4098100</v>
      </c>
      <c r="T7" s="16">
        <f>SUMIF($D$7:$D$30,$N7,J$7:J$30)</f>
        <v>9476</v>
      </c>
      <c r="U7" s="16">
        <f>SUMIF($D$7:$D$30,$N7,K$7:K$30)</f>
        <v>0</v>
      </c>
      <c r="V7" s="16">
        <f>SUMIF($D$7:$D$30,$N7,L$7:L$30)</f>
        <v>1384</v>
      </c>
      <c r="X7" s="20">
        <f>(T7*R7)/S7</f>
        <v>1.771214953271028</v>
      </c>
      <c r="Y7" s="20">
        <f>(U7*R7)/S7</f>
        <v>0</v>
      </c>
      <c r="Z7" s="20">
        <f>(V7*R7)/S7</f>
        <v>0.25869158878504672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1.674850461471838</v>
      </c>
      <c r="AG7" s="18">
        <f t="shared" ref="AG7:AH8" si="1">Y17</f>
        <v>0</v>
      </c>
      <c r="AH7" s="18">
        <f t="shared" si="1"/>
        <v>0.32305735242374212</v>
      </c>
      <c r="AJ7" s="8">
        <v>2051266</v>
      </c>
      <c r="AK7" s="22">
        <f>($AJ7*AF7)/$AE7</f>
        <v>4977.0006239446302</v>
      </c>
      <c r="AL7" s="22">
        <f t="shared" ref="AL7:AM31" si="2">($AJ7*AG7)/$AE7</f>
        <v>0</v>
      </c>
      <c r="AM7" s="22">
        <f t="shared" si="2"/>
        <v>960.00012035098359</v>
      </c>
    </row>
    <row r="8" spans="1:39">
      <c r="C8" s="2">
        <v>2010</v>
      </c>
      <c r="D8" s="2">
        <v>6</v>
      </c>
      <c r="E8" s="2" t="s">
        <v>25</v>
      </c>
      <c r="F8" s="3" t="s">
        <v>19</v>
      </c>
      <c r="G8" s="4">
        <v>6</v>
      </c>
      <c r="H8" s="4">
        <v>180</v>
      </c>
      <c r="I8" s="4">
        <v>2582360</v>
      </c>
      <c r="J8" s="4">
        <v>5645</v>
      </c>
      <c r="K8" s="4"/>
      <c r="L8" s="4">
        <v>801</v>
      </c>
      <c r="N8" s="6">
        <f>N7+1</f>
        <v>2</v>
      </c>
      <c r="O8" s="16">
        <f t="shared" si="0"/>
        <v>12</v>
      </c>
      <c r="P8" s="16">
        <f t="shared" si="0"/>
        <v>365</v>
      </c>
      <c r="Q8" s="17">
        <f t="shared" ref="Q8:Q18" si="3">P8/O8</f>
        <v>30.416666666666668</v>
      </c>
      <c r="R8" s="16">
        <f t="shared" ref="R8:R18" si="4">Q8*24</f>
        <v>730</v>
      </c>
      <c r="S8" s="16">
        <f t="shared" ref="S8:V18" si="5">SUMIF($D$7:$D$30,$N8,I$7:I$30)</f>
        <v>3845500</v>
      </c>
      <c r="T8" s="16">
        <f t="shared" si="5"/>
        <v>9390</v>
      </c>
      <c r="U8" s="16">
        <f t="shared" si="5"/>
        <v>0</v>
      </c>
      <c r="V8" s="16">
        <f t="shared" si="5"/>
        <v>1646</v>
      </c>
      <c r="X8" s="20">
        <f t="shared" ref="X8:X18" si="6">(T8*R8)/S8</f>
        <v>1.7825250292549732</v>
      </c>
      <c r="Y8" s="20">
        <f t="shared" ref="Y8:Y18" si="7">(U8*R8)/S8</f>
        <v>0</v>
      </c>
      <c r="Z8" s="20">
        <f t="shared" ref="Z8:Z18" si="8">(V8*R8)/S8</f>
        <v>0.31246391886620728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1.6903635579824687</v>
      </c>
      <c r="AG8" s="18">
        <f t="shared" si="1"/>
        <v>0</v>
      </c>
      <c r="AH8" s="18">
        <f t="shared" si="1"/>
        <v>0.29277194999281508</v>
      </c>
      <c r="AJ8" s="8">
        <v>2115422</v>
      </c>
      <c r="AK8" s="22">
        <f t="shared" ref="AK8:AM32" si="11">($AJ8*AF8)/$AE8</f>
        <v>4821.0001868014751</v>
      </c>
      <c r="AL8" s="22">
        <f t="shared" si="2"/>
        <v>0</v>
      </c>
      <c r="AM8" s="22">
        <f t="shared" si="2"/>
        <v>835.00003235412396</v>
      </c>
    </row>
    <row r="9" spans="1:39">
      <c r="C9" s="2">
        <v>2010</v>
      </c>
      <c r="D9" s="2">
        <v>7</v>
      </c>
      <c r="E9" s="2" t="s">
        <v>25</v>
      </c>
      <c r="F9" s="3" t="s">
        <v>19</v>
      </c>
      <c r="G9" s="4">
        <v>6</v>
      </c>
      <c r="H9" s="4">
        <v>180</v>
      </c>
      <c r="I9" s="4">
        <v>2288080</v>
      </c>
      <c r="J9" s="4">
        <v>4549</v>
      </c>
      <c r="K9" s="4"/>
      <c r="L9" s="4">
        <v>421</v>
      </c>
      <c r="N9" s="6">
        <f t="shared" ref="N9:N18" si="12">N8+1</f>
        <v>3</v>
      </c>
      <c r="O9" s="16">
        <f t="shared" si="0"/>
        <v>12</v>
      </c>
      <c r="P9" s="16">
        <f t="shared" si="0"/>
        <v>345</v>
      </c>
      <c r="Q9" s="17">
        <f t="shared" si="3"/>
        <v>28.75</v>
      </c>
      <c r="R9" s="16">
        <f t="shared" si="4"/>
        <v>690</v>
      </c>
      <c r="S9" s="16">
        <f t="shared" si="5"/>
        <v>4082920</v>
      </c>
      <c r="T9" s="16">
        <f t="shared" si="5"/>
        <v>9110</v>
      </c>
      <c r="U9" s="16">
        <f t="shared" si="5"/>
        <v>0</v>
      </c>
      <c r="V9" s="16">
        <f t="shared" si="5"/>
        <v>1815</v>
      </c>
      <c r="X9" s="20">
        <f t="shared" si="6"/>
        <v>1.5395599228003487</v>
      </c>
      <c r="Y9" s="20">
        <f t="shared" si="7"/>
        <v>0</v>
      </c>
      <c r="Z9" s="20">
        <f t="shared" si="8"/>
        <v>0.30672900767098055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1.771214953271028</v>
      </c>
      <c r="AG9" s="18">
        <f t="shared" ref="AG9:AH18" si="15">Y7</f>
        <v>0</v>
      </c>
      <c r="AH9" s="18">
        <f t="shared" si="15"/>
        <v>0.25869158878504672</v>
      </c>
      <c r="AJ9" s="8">
        <v>2072761</v>
      </c>
      <c r="AK9" s="22">
        <f t="shared" si="11"/>
        <v>4737.9995428320435</v>
      </c>
      <c r="AL9" s="22">
        <f t="shared" si="2"/>
        <v>0</v>
      </c>
      <c r="AM9" s="22">
        <f t="shared" si="2"/>
        <v>691.99993322916305</v>
      </c>
    </row>
    <row r="10" spans="1:39">
      <c r="C10" s="2">
        <v>2010</v>
      </c>
      <c r="D10" s="2">
        <v>8</v>
      </c>
      <c r="E10" s="2" t="s">
        <v>25</v>
      </c>
      <c r="F10" s="3" t="s">
        <v>19</v>
      </c>
      <c r="G10" s="4">
        <v>6</v>
      </c>
      <c r="H10" s="4">
        <v>190</v>
      </c>
      <c r="I10" s="4">
        <v>2617960</v>
      </c>
      <c r="J10" s="4">
        <v>4632</v>
      </c>
      <c r="K10" s="4"/>
      <c r="L10" s="4">
        <v>467</v>
      </c>
      <c r="N10" s="6">
        <f t="shared" si="12"/>
        <v>4</v>
      </c>
      <c r="O10" s="16">
        <f t="shared" si="0"/>
        <v>12</v>
      </c>
      <c r="P10" s="16">
        <f t="shared" si="0"/>
        <v>364</v>
      </c>
      <c r="Q10" s="17">
        <f t="shared" si="3"/>
        <v>30.333333333333332</v>
      </c>
      <c r="R10" s="16">
        <f t="shared" si="4"/>
        <v>728</v>
      </c>
      <c r="S10" s="16">
        <f t="shared" si="5"/>
        <v>4482440</v>
      </c>
      <c r="T10" s="16">
        <f t="shared" si="5"/>
        <v>9661</v>
      </c>
      <c r="U10" s="16">
        <f t="shared" si="5"/>
        <v>0</v>
      </c>
      <c r="V10" s="16">
        <f t="shared" si="5"/>
        <v>1927</v>
      </c>
      <c r="X10" s="20">
        <f t="shared" si="6"/>
        <v>1.5690579238093538</v>
      </c>
      <c r="Y10" s="20">
        <f t="shared" si="7"/>
        <v>0</v>
      </c>
      <c r="Z10" s="20">
        <f t="shared" si="8"/>
        <v>0.31296704473456421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1.7825250292549732</v>
      </c>
      <c r="AG10" s="18">
        <f t="shared" si="15"/>
        <v>0</v>
      </c>
      <c r="AH10" s="18">
        <f t="shared" si="15"/>
        <v>0.31246391886620728</v>
      </c>
      <c r="AJ10" s="8">
        <v>1884400</v>
      </c>
      <c r="AK10" s="22">
        <f t="shared" si="11"/>
        <v>4694.9991126133182</v>
      </c>
      <c r="AL10" s="22">
        <f t="shared" si="2"/>
        <v>0</v>
      </c>
      <c r="AM10" s="22">
        <f t="shared" si="2"/>
        <v>822.99984444744643</v>
      </c>
    </row>
    <row r="11" spans="1:39">
      <c r="C11" s="2">
        <v>2010</v>
      </c>
      <c r="D11" s="2">
        <v>9</v>
      </c>
      <c r="E11" s="2" t="s">
        <v>25</v>
      </c>
      <c r="F11" s="3" t="s">
        <v>19</v>
      </c>
      <c r="G11" s="4">
        <v>6</v>
      </c>
      <c r="H11" s="4">
        <v>184</v>
      </c>
      <c r="I11" s="4">
        <v>2693160</v>
      </c>
      <c r="J11" s="4">
        <v>5618</v>
      </c>
      <c r="K11" s="4"/>
      <c r="L11" s="4">
        <v>997</v>
      </c>
      <c r="N11" s="6">
        <f t="shared" si="12"/>
        <v>5</v>
      </c>
      <c r="O11" s="16">
        <f t="shared" si="0"/>
        <v>12</v>
      </c>
      <c r="P11" s="16">
        <f t="shared" si="0"/>
        <v>368</v>
      </c>
      <c r="Q11" s="17">
        <f t="shared" si="3"/>
        <v>30.666666666666668</v>
      </c>
      <c r="R11" s="16">
        <f t="shared" si="4"/>
        <v>736</v>
      </c>
      <c r="S11" s="16">
        <f t="shared" si="5"/>
        <v>4708460</v>
      </c>
      <c r="T11" s="16">
        <f t="shared" si="5"/>
        <v>10403</v>
      </c>
      <c r="U11" s="16">
        <f t="shared" si="5"/>
        <v>0</v>
      </c>
      <c r="V11" s="16">
        <f t="shared" si="5"/>
        <v>1846</v>
      </c>
      <c r="X11" s="20">
        <f t="shared" si="6"/>
        <v>1.6261384826461305</v>
      </c>
      <c r="Y11" s="20">
        <f t="shared" si="7"/>
        <v>0</v>
      </c>
      <c r="Z11" s="20">
        <f t="shared" si="8"/>
        <v>0.28855634326297769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1.5395599228003487</v>
      </c>
      <c r="AG11" s="18">
        <f t="shared" si="15"/>
        <v>0</v>
      </c>
      <c r="AH11" s="18">
        <f t="shared" si="15"/>
        <v>0.30672900767098055</v>
      </c>
      <c r="AJ11" s="8">
        <v>2096420</v>
      </c>
      <c r="AK11" s="22">
        <f t="shared" si="11"/>
        <v>4555.0007527168673</v>
      </c>
      <c r="AL11" s="22">
        <f t="shared" si="2"/>
        <v>0</v>
      </c>
      <c r="AM11" s="22">
        <f t="shared" si="2"/>
        <v>907.5001499649959</v>
      </c>
    </row>
    <row r="12" spans="1:39">
      <c r="C12" s="2">
        <v>2010</v>
      </c>
      <c r="D12" s="2">
        <v>10</v>
      </c>
      <c r="E12" s="2" t="s">
        <v>25</v>
      </c>
      <c r="F12" s="3" t="s">
        <v>19</v>
      </c>
      <c r="G12" s="4">
        <v>6</v>
      </c>
      <c r="H12" s="4">
        <v>175</v>
      </c>
      <c r="I12" s="4">
        <v>2193380</v>
      </c>
      <c r="J12" s="4">
        <v>5086</v>
      </c>
      <c r="K12" s="4"/>
      <c r="L12" s="4">
        <v>924</v>
      </c>
      <c r="N12" s="6">
        <f t="shared" si="12"/>
        <v>6</v>
      </c>
      <c r="O12" s="16">
        <f t="shared" si="0"/>
        <v>12</v>
      </c>
      <c r="P12" s="16">
        <f t="shared" si="0"/>
        <v>359</v>
      </c>
      <c r="Q12" s="17">
        <f t="shared" si="3"/>
        <v>29.916666666666668</v>
      </c>
      <c r="R12" s="16">
        <f t="shared" si="4"/>
        <v>718</v>
      </c>
      <c r="S12" s="16">
        <f t="shared" si="5"/>
        <v>5114880</v>
      </c>
      <c r="T12" s="16">
        <f t="shared" si="5"/>
        <v>11251</v>
      </c>
      <c r="U12" s="16">
        <f t="shared" si="5"/>
        <v>0</v>
      </c>
      <c r="V12" s="16">
        <f t="shared" si="5"/>
        <v>1790</v>
      </c>
      <c r="X12" s="20">
        <f t="shared" si="6"/>
        <v>1.5793563094344345</v>
      </c>
      <c r="Y12" s="20">
        <f t="shared" si="7"/>
        <v>0</v>
      </c>
      <c r="Z12" s="20">
        <f t="shared" si="8"/>
        <v>0.25127080205205204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1.5690579238093538</v>
      </c>
      <c r="AG12" s="18">
        <f t="shared" si="15"/>
        <v>0</v>
      </c>
      <c r="AH12" s="18">
        <f t="shared" si="15"/>
        <v>0.31296704473456421</v>
      </c>
      <c r="AJ12" s="8">
        <v>2269346</v>
      </c>
      <c r="AK12" s="22">
        <f t="shared" si="11"/>
        <v>4830.4998306487023</v>
      </c>
      <c r="AL12" s="22">
        <f t="shared" si="2"/>
        <v>0</v>
      </c>
      <c r="AM12" s="22">
        <f t="shared" si="2"/>
        <v>963.49996622089327</v>
      </c>
    </row>
    <row r="13" spans="1:39">
      <c r="C13" s="2">
        <v>2010</v>
      </c>
      <c r="D13" s="2">
        <v>11</v>
      </c>
      <c r="E13" s="2" t="s">
        <v>25</v>
      </c>
      <c r="F13" s="3" t="s">
        <v>19</v>
      </c>
      <c r="G13" s="4">
        <v>6</v>
      </c>
      <c r="H13" s="4">
        <v>185</v>
      </c>
      <c r="I13" s="4">
        <v>2245420</v>
      </c>
      <c r="J13" s="4">
        <v>5076</v>
      </c>
      <c r="K13" s="4"/>
      <c r="L13" s="4">
        <v>902</v>
      </c>
      <c r="N13" s="6">
        <f t="shared" si="12"/>
        <v>7</v>
      </c>
      <c r="O13" s="16">
        <f t="shared" si="0"/>
        <v>12</v>
      </c>
      <c r="P13" s="16">
        <f t="shared" si="0"/>
        <v>360</v>
      </c>
      <c r="Q13" s="17">
        <f t="shared" si="3"/>
        <v>30</v>
      </c>
      <c r="R13" s="16">
        <f t="shared" si="4"/>
        <v>720</v>
      </c>
      <c r="S13" s="16">
        <f t="shared" si="5"/>
        <v>4984180</v>
      </c>
      <c r="T13" s="16">
        <f t="shared" si="5"/>
        <v>10239</v>
      </c>
      <c r="U13" s="16">
        <f t="shared" si="5"/>
        <v>0</v>
      </c>
      <c r="V13" s="16">
        <f t="shared" si="5"/>
        <v>961</v>
      </c>
      <c r="X13" s="20">
        <f t="shared" si="6"/>
        <v>1.4790958592988215</v>
      </c>
      <c r="Y13" s="20">
        <f t="shared" si="7"/>
        <v>0</v>
      </c>
      <c r="Z13" s="20">
        <f t="shared" si="8"/>
        <v>0.1388232367209852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1.6261384826461305</v>
      </c>
      <c r="AG13" s="18">
        <f t="shared" si="15"/>
        <v>0</v>
      </c>
      <c r="AH13" s="18">
        <f t="shared" si="15"/>
        <v>0.28855634326297769</v>
      </c>
      <c r="AJ13" s="8">
        <v>2266509</v>
      </c>
      <c r="AK13" s="22">
        <f t="shared" si="11"/>
        <v>5201.4992127362466</v>
      </c>
      <c r="AL13" s="22">
        <f t="shared" si="2"/>
        <v>0</v>
      </c>
      <c r="AM13" s="22">
        <f t="shared" si="2"/>
        <v>922.99986030098148</v>
      </c>
    </row>
    <row r="14" spans="1:39">
      <c r="C14" s="2">
        <v>2010</v>
      </c>
      <c r="D14" s="2">
        <v>12</v>
      </c>
      <c r="E14" s="2" t="s">
        <v>25</v>
      </c>
      <c r="F14" s="3" t="s">
        <v>19</v>
      </c>
      <c r="G14" s="4">
        <v>6</v>
      </c>
      <c r="H14" s="4">
        <v>185</v>
      </c>
      <c r="I14" s="4">
        <v>2140240</v>
      </c>
      <c r="J14" s="4">
        <v>4978</v>
      </c>
      <c r="K14" s="4"/>
      <c r="L14" s="4">
        <v>750</v>
      </c>
      <c r="N14" s="6">
        <f t="shared" si="12"/>
        <v>8</v>
      </c>
      <c r="O14" s="16">
        <f t="shared" si="0"/>
        <v>12</v>
      </c>
      <c r="P14" s="16">
        <f t="shared" si="0"/>
        <v>384</v>
      </c>
      <c r="Q14" s="17">
        <f t="shared" si="3"/>
        <v>32</v>
      </c>
      <c r="R14" s="16">
        <f t="shared" si="4"/>
        <v>768</v>
      </c>
      <c r="S14" s="16">
        <f t="shared" si="5"/>
        <v>5516560</v>
      </c>
      <c r="T14" s="16">
        <f t="shared" si="5"/>
        <v>10123</v>
      </c>
      <c r="U14" s="16">
        <f t="shared" si="5"/>
        <v>0</v>
      </c>
      <c r="V14" s="16">
        <f t="shared" si="5"/>
        <v>985</v>
      </c>
      <c r="X14" s="20">
        <f t="shared" si="6"/>
        <v>1.4092956480125296</v>
      </c>
      <c r="Y14" s="20">
        <f t="shared" si="7"/>
        <v>0</v>
      </c>
      <c r="Z14" s="20">
        <f t="shared" si="8"/>
        <v>0.13712893542352481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1.5793563094344345</v>
      </c>
      <c r="AG14" s="18">
        <f t="shared" si="15"/>
        <v>0</v>
      </c>
      <c r="AH14" s="18">
        <f t="shared" si="15"/>
        <v>0.25127080205205204</v>
      </c>
      <c r="AJ14" s="8">
        <v>2617479</v>
      </c>
      <c r="AK14" s="22">
        <f t="shared" si="11"/>
        <v>5625.4993814599511</v>
      </c>
      <c r="AL14" s="22">
        <f t="shared" si="2"/>
        <v>0</v>
      </c>
      <c r="AM14" s="22">
        <f t="shared" si="2"/>
        <v>894.99990159215292</v>
      </c>
    </row>
    <row r="15" spans="1:39">
      <c r="C15" s="2">
        <v>2011</v>
      </c>
      <c r="D15" s="2">
        <v>1</v>
      </c>
      <c r="E15" s="2" t="s">
        <v>25</v>
      </c>
      <c r="F15" s="3" t="s">
        <v>19</v>
      </c>
      <c r="G15" s="4">
        <v>6</v>
      </c>
      <c r="H15" s="4">
        <v>192</v>
      </c>
      <c r="I15" s="4">
        <v>2023120</v>
      </c>
      <c r="J15" s="4">
        <v>5026</v>
      </c>
      <c r="K15" s="4"/>
      <c r="L15" s="4">
        <v>599</v>
      </c>
      <c r="N15" s="6">
        <f t="shared" si="12"/>
        <v>9</v>
      </c>
      <c r="O15" s="16">
        <f t="shared" si="0"/>
        <v>12</v>
      </c>
      <c r="P15" s="16">
        <f t="shared" si="0"/>
        <v>362</v>
      </c>
      <c r="Q15" s="17">
        <f t="shared" si="3"/>
        <v>30.166666666666668</v>
      </c>
      <c r="R15" s="16">
        <f t="shared" si="4"/>
        <v>724</v>
      </c>
      <c r="S15" s="16">
        <f t="shared" si="5"/>
        <v>5159900</v>
      </c>
      <c r="T15" s="16">
        <f t="shared" si="5"/>
        <v>11130</v>
      </c>
      <c r="U15" s="16">
        <f t="shared" si="5"/>
        <v>0</v>
      </c>
      <c r="V15" s="16">
        <f t="shared" si="5"/>
        <v>1984</v>
      </c>
      <c r="X15" s="20">
        <f t="shared" si="6"/>
        <v>1.5616814279346498</v>
      </c>
      <c r="Y15" s="20">
        <f t="shared" si="7"/>
        <v>0</v>
      </c>
      <c r="Z15" s="20">
        <f t="shared" si="8"/>
        <v>0.27838058877110022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1.4790958592988215</v>
      </c>
      <c r="AG15" s="18">
        <f t="shared" si="15"/>
        <v>0</v>
      </c>
      <c r="AH15" s="18">
        <f t="shared" si="15"/>
        <v>0.1388232367209852</v>
      </c>
      <c r="AJ15" s="8">
        <v>2551402</v>
      </c>
      <c r="AK15" s="22">
        <f t="shared" si="11"/>
        <v>5119.5005176883669</v>
      </c>
      <c r="AL15" s="22">
        <f t="shared" si="2"/>
        <v>0</v>
      </c>
      <c r="AM15" s="22">
        <f t="shared" si="2"/>
        <v>480.50004858858483</v>
      </c>
    </row>
    <row r="16" spans="1:39">
      <c r="C16" s="2">
        <v>2011</v>
      </c>
      <c r="D16" s="2">
        <v>2</v>
      </c>
      <c r="E16" s="2" t="s">
        <v>25</v>
      </c>
      <c r="F16" s="3" t="s">
        <v>19</v>
      </c>
      <c r="G16" s="4">
        <v>6</v>
      </c>
      <c r="H16" s="4">
        <v>183</v>
      </c>
      <c r="I16" s="4">
        <v>1874140</v>
      </c>
      <c r="J16" s="4">
        <v>4749</v>
      </c>
      <c r="K16" s="4"/>
      <c r="L16" s="4">
        <v>711</v>
      </c>
      <c r="N16" s="6">
        <f t="shared" si="12"/>
        <v>10</v>
      </c>
      <c r="O16" s="16">
        <f t="shared" si="0"/>
        <v>12</v>
      </c>
      <c r="P16" s="16">
        <f t="shared" si="0"/>
        <v>351</v>
      </c>
      <c r="Q16" s="17">
        <f t="shared" si="3"/>
        <v>29.25</v>
      </c>
      <c r="R16" s="16">
        <f t="shared" si="4"/>
        <v>702</v>
      </c>
      <c r="S16" s="16">
        <f t="shared" si="5"/>
        <v>4384120</v>
      </c>
      <c r="T16" s="16">
        <f t="shared" si="5"/>
        <v>10137</v>
      </c>
      <c r="U16" s="16">
        <f t="shared" si="5"/>
        <v>0</v>
      </c>
      <c r="V16" s="16">
        <f t="shared" si="5"/>
        <v>1873</v>
      </c>
      <c r="X16" s="20">
        <f t="shared" si="6"/>
        <v>1.6231704424148974</v>
      </c>
      <c r="Y16" s="20">
        <f t="shared" si="7"/>
        <v>0</v>
      </c>
      <c r="Z16" s="20">
        <f t="shared" si="8"/>
        <v>0.29991104258095125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1.4092956480125296</v>
      </c>
      <c r="AG16" s="18">
        <f t="shared" si="15"/>
        <v>0</v>
      </c>
      <c r="AH16" s="18">
        <f t="shared" si="15"/>
        <v>0.13712893542352481</v>
      </c>
      <c r="AJ16" s="8">
        <v>2626917</v>
      </c>
      <c r="AK16" s="22">
        <f t="shared" si="11"/>
        <v>5061.5001637765927</v>
      </c>
      <c r="AL16" s="22">
        <f t="shared" si="2"/>
        <v>0</v>
      </c>
      <c r="AM16" s="22">
        <f t="shared" si="2"/>
        <v>492.50001593598182</v>
      </c>
    </row>
    <row r="17" spans="3:39">
      <c r="C17" s="2">
        <v>2011</v>
      </c>
      <c r="D17" s="2">
        <v>3</v>
      </c>
      <c r="E17" s="2" t="s">
        <v>25</v>
      </c>
      <c r="F17" s="3" t="s">
        <v>19</v>
      </c>
      <c r="G17" s="4">
        <v>6</v>
      </c>
      <c r="H17" s="4">
        <v>172</v>
      </c>
      <c r="I17" s="4">
        <v>2107500</v>
      </c>
      <c r="J17" s="4">
        <v>4725</v>
      </c>
      <c r="K17" s="4"/>
      <c r="L17" s="4">
        <v>887</v>
      </c>
      <c r="N17" s="6">
        <f t="shared" si="12"/>
        <v>11</v>
      </c>
      <c r="O17" s="16">
        <f t="shared" si="0"/>
        <v>12</v>
      </c>
      <c r="P17" s="16">
        <f t="shared" si="0"/>
        <v>373</v>
      </c>
      <c r="Q17" s="17">
        <f t="shared" si="3"/>
        <v>31.083333333333332</v>
      </c>
      <c r="R17" s="16">
        <f t="shared" si="4"/>
        <v>746</v>
      </c>
      <c r="S17" s="16">
        <f t="shared" si="5"/>
        <v>4433640</v>
      </c>
      <c r="T17" s="16">
        <f t="shared" si="5"/>
        <v>9954</v>
      </c>
      <c r="U17" s="16">
        <f t="shared" si="5"/>
        <v>0</v>
      </c>
      <c r="V17" s="16">
        <f t="shared" si="5"/>
        <v>1920</v>
      </c>
      <c r="X17" s="20">
        <f t="shared" si="6"/>
        <v>1.674850461471838</v>
      </c>
      <c r="Y17" s="20">
        <f t="shared" si="7"/>
        <v>0</v>
      </c>
      <c r="Z17" s="20">
        <f t="shared" si="8"/>
        <v>0.32305735242374212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1.5616814279346498</v>
      </c>
      <c r="AG17" s="18">
        <f t="shared" si="15"/>
        <v>0</v>
      </c>
      <c r="AH17" s="18">
        <f t="shared" si="15"/>
        <v>0.27838058877110022</v>
      </c>
      <c r="AJ17" s="8">
        <v>2663449</v>
      </c>
      <c r="AK17" s="22">
        <f t="shared" si="11"/>
        <v>5564.9996756241571</v>
      </c>
      <c r="AL17" s="22">
        <f t="shared" si="2"/>
        <v>0</v>
      </c>
      <c r="AM17" s="22">
        <f t="shared" si="2"/>
        <v>991.99994217774747</v>
      </c>
    </row>
    <row r="18" spans="3:39">
      <c r="C18" s="2">
        <v>2011</v>
      </c>
      <c r="D18" s="2">
        <v>4</v>
      </c>
      <c r="E18" s="2" t="s">
        <v>25</v>
      </c>
      <c r="F18" s="3" t="s">
        <v>19</v>
      </c>
      <c r="G18" s="4">
        <v>6</v>
      </c>
      <c r="H18" s="4">
        <v>180</v>
      </c>
      <c r="I18" s="4">
        <v>2207060</v>
      </c>
      <c r="J18" s="4">
        <v>4955</v>
      </c>
      <c r="K18" s="4"/>
      <c r="L18" s="4">
        <v>951</v>
      </c>
      <c r="N18" s="6">
        <f t="shared" si="12"/>
        <v>12</v>
      </c>
      <c r="O18" s="16">
        <f t="shared" si="0"/>
        <v>12</v>
      </c>
      <c r="P18" s="16">
        <f t="shared" si="0"/>
        <v>366</v>
      </c>
      <c r="Q18" s="17">
        <f t="shared" si="3"/>
        <v>30.5</v>
      </c>
      <c r="R18" s="16">
        <f t="shared" si="4"/>
        <v>732</v>
      </c>
      <c r="S18" s="16">
        <f t="shared" si="5"/>
        <v>4175400</v>
      </c>
      <c r="T18" s="16">
        <f t="shared" si="5"/>
        <v>9642</v>
      </c>
      <c r="U18" s="16">
        <f t="shared" si="5"/>
        <v>0</v>
      </c>
      <c r="V18" s="16">
        <f t="shared" si="5"/>
        <v>1670</v>
      </c>
      <c r="X18" s="20">
        <f t="shared" si="6"/>
        <v>1.6903635579824687</v>
      </c>
      <c r="Y18" s="20">
        <f t="shared" si="7"/>
        <v>0</v>
      </c>
      <c r="Z18" s="20">
        <f t="shared" si="8"/>
        <v>0.29277194999281508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1.6231704424148974</v>
      </c>
      <c r="AG18" s="18">
        <f t="shared" si="15"/>
        <v>0</v>
      </c>
      <c r="AH18" s="18">
        <f t="shared" si="15"/>
        <v>0.29991104258095125</v>
      </c>
      <c r="AJ18" s="8">
        <v>2305373</v>
      </c>
      <c r="AK18" s="22">
        <f t="shared" si="11"/>
        <v>5068.5007914815887</v>
      </c>
      <c r="AL18" s="22">
        <f t="shared" si="2"/>
        <v>0</v>
      </c>
      <c r="AM18" s="22">
        <f t="shared" si="2"/>
        <v>936.50014624099992</v>
      </c>
    </row>
    <row r="19" spans="3:39">
      <c r="C19" s="2">
        <v>2011</v>
      </c>
      <c r="D19" s="2">
        <v>5</v>
      </c>
      <c r="E19" s="2" t="s">
        <v>25</v>
      </c>
      <c r="F19" s="3" t="s">
        <v>19</v>
      </c>
      <c r="G19" s="4">
        <v>6</v>
      </c>
      <c r="H19" s="4">
        <v>186</v>
      </c>
      <c r="I19" s="4">
        <v>2371040</v>
      </c>
      <c r="J19" s="4">
        <v>5197</v>
      </c>
      <c r="K19" s="4"/>
      <c r="L19" s="4">
        <v>965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1.674850461471838</v>
      </c>
      <c r="AG19" s="18">
        <f t="shared" ref="AG19:AH19" si="17">AG7</f>
        <v>0</v>
      </c>
      <c r="AH19" s="18">
        <f t="shared" si="17"/>
        <v>0.32305735242374212</v>
      </c>
      <c r="AJ19" s="8">
        <v>2041067</v>
      </c>
      <c r="AK19" s="22">
        <f t="shared" si="11"/>
        <v>4976.9995557219272</v>
      </c>
      <c r="AL19" s="22">
        <f t="shared" si="2"/>
        <v>0</v>
      </c>
      <c r="AM19" s="22">
        <f t="shared" si="2"/>
        <v>959.99991430441037</v>
      </c>
    </row>
    <row r="20" spans="3:39">
      <c r="C20" s="2">
        <v>2011</v>
      </c>
      <c r="D20" s="2">
        <v>6</v>
      </c>
      <c r="E20" s="2" t="s">
        <v>25</v>
      </c>
      <c r="F20" s="3" t="s">
        <v>19</v>
      </c>
      <c r="G20" s="4">
        <v>6</v>
      </c>
      <c r="H20" s="4">
        <v>179</v>
      </c>
      <c r="I20" s="4">
        <v>2532520</v>
      </c>
      <c r="J20" s="4">
        <v>5606</v>
      </c>
      <c r="K20" s="4"/>
      <c r="L20" s="4">
        <v>989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1.6903635579824687</v>
      </c>
      <c r="AG20" s="18">
        <f t="shared" si="18"/>
        <v>0</v>
      </c>
      <c r="AH20" s="18">
        <f t="shared" si="18"/>
        <v>0.29277194999281508</v>
      </c>
      <c r="AJ20" s="8">
        <v>2138215</v>
      </c>
      <c r="AK20" s="22">
        <f t="shared" si="11"/>
        <v>4820.9988837466717</v>
      </c>
      <c r="AL20" s="22">
        <f t="shared" si="2"/>
        <v>0</v>
      </c>
      <c r="AM20" s="22">
        <f t="shared" si="2"/>
        <v>834.9998066642753</v>
      </c>
    </row>
    <row r="21" spans="3:39">
      <c r="C21" s="2">
        <v>2011</v>
      </c>
      <c r="D21" s="2">
        <v>7</v>
      </c>
      <c r="E21" s="2" t="s">
        <v>25</v>
      </c>
      <c r="F21" s="3" t="s">
        <v>19</v>
      </c>
      <c r="G21" s="4">
        <v>6</v>
      </c>
      <c r="H21" s="4">
        <v>180</v>
      </c>
      <c r="I21" s="4">
        <v>2696100</v>
      </c>
      <c r="J21" s="4">
        <v>5690</v>
      </c>
      <c r="K21" s="4"/>
      <c r="L21" s="4">
        <v>540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1.771214953271028</v>
      </c>
      <c r="AG21" s="18">
        <f t="shared" si="18"/>
        <v>0</v>
      </c>
      <c r="AH21" s="18">
        <f t="shared" si="18"/>
        <v>0.25869158878504672</v>
      </c>
      <c r="AJ21" s="8">
        <v>2072761</v>
      </c>
      <c r="AK21" s="22">
        <f t="shared" si="11"/>
        <v>4737.9995428320435</v>
      </c>
      <c r="AL21" s="22">
        <f t="shared" si="2"/>
        <v>0</v>
      </c>
      <c r="AM21" s="22">
        <f t="shared" si="2"/>
        <v>691.99993322916305</v>
      </c>
    </row>
    <row r="22" spans="3:39">
      <c r="C22" s="2">
        <v>2011</v>
      </c>
      <c r="D22" s="2">
        <v>8</v>
      </c>
      <c r="E22" s="2" t="s">
        <v>25</v>
      </c>
      <c r="F22" s="3" t="s">
        <v>19</v>
      </c>
      <c r="G22" s="4">
        <v>6</v>
      </c>
      <c r="H22" s="4">
        <v>194</v>
      </c>
      <c r="I22" s="4">
        <v>2898600</v>
      </c>
      <c r="J22" s="4">
        <v>5491</v>
      </c>
      <c r="K22" s="4"/>
      <c r="L22" s="4">
        <v>518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1.7825250292549732</v>
      </c>
      <c r="AG22" s="18">
        <f t="shared" si="18"/>
        <v>0</v>
      </c>
      <c r="AH22" s="18">
        <f t="shared" si="18"/>
        <v>0.31246391886620728</v>
      </c>
      <c r="AJ22" s="8">
        <v>1884400</v>
      </c>
      <c r="AK22" s="22">
        <f t="shared" si="11"/>
        <v>4694.9991126133182</v>
      </c>
      <c r="AL22" s="22">
        <f t="shared" si="2"/>
        <v>0</v>
      </c>
      <c r="AM22" s="22">
        <f t="shared" si="2"/>
        <v>822.99984444744643</v>
      </c>
    </row>
    <row r="23" spans="3:39">
      <c r="C23" s="2">
        <v>2011</v>
      </c>
      <c r="D23" s="2">
        <v>9</v>
      </c>
      <c r="E23" s="2" t="s">
        <v>25</v>
      </c>
      <c r="F23" s="3" t="s">
        <v>19</v>
      </c>
      <c r="G23" s="4">
        <v>6</v>
      </c>
      <c r="H23" s="4">
        <v>178</v>
      </c>
      <c r="I23" s="4">
        <v>2466740</v>
      </c>
      <c r="J23" s="4">
        <v>5512</v>
      </c>
      <c r="K23" s="4"/>
      <c r="L23" s="4">
        <v>987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1.5395599228003487</v>
      </c>
      <c r="AG23" s="18">
        <f t="shared" si="18"/>
        <v>0</v>
      </c>
      <c r="AH23" s="18">
        <f t="shared" si="18"/>
        <v>0.30672900767098055</v>
      </c>
      <c r="AJ23" s="8">
        <v>2096420</v>
      </c>
      <c r="AK23" s="22">
        <f t="shared" si="11"/>
        <v>4555.0007527168673</v>
      </c>
      <c r="AL23" s="22">
        <f t="shared" si="2"/>
        <v>0</v>
      </c>
      <c r="AM23" s="22">
        <f t="shared" si="2"/>
        <v>907.5001499649959</v>
      </c>
    </row>
    <row r="24" spans="3:39">
      <c r="C24" s="2">
        <v>2011</v>
      </c>
      <c r="D24" s="2">
        <v>10</v>
      </c>
      <c r="E24" s="2" t="s">
        <v>25</v>
      </c>
      <c r="F24" s="3" t="s">
        <v>19</v>
      </c>
      <c r="G24" s="4">
        <v>6</v>
      </c>
      <c r="H24" s="4">
        <v>176</v>
      </c>
      <c r="I24" s="4">
        <v>2190740</v>
      </c>
      <c r="J24" s="4">
        <v>5051</v>
      </c>
      <c r="K24" s="4"/>
      <c r="L24" s="4">
        <v>949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1.5690579238093538</v>
      </c>
      <c r="AG24" s="18">
        <f t="shared" si="18"/>
        <v>0</v>
      </c>
      <c r="AH24" s="18">
        <f t="shared" si="18"/>
        <v>0.31296704473456421</v>
      </c>
      <c r="AJ24" s="8">
        <v>2269346</v>
      </c>
      <c r="AK24" s="22">
        <f t="shared" si="11"/>
        <v>4830.4998306487023</v>
      </c>
      <c r="AL24" s="22">
        <f t="shared" si="2"/>
        <v>0</v>
      </c>
      <c r="AM24" s="22">
        <f t="shared" si="2"/>
        <v>963.49996622089327</v>
      </c>
    </row>
    <row r="25" spans="3:39">
      <c r="C25" s="2">
        <v>2011</v>
      </c>
      <c r="D25" s="2">
        <v>11</v>
      </c>
      <c r="E25" s="2" t="s">
        <v>25</v>
      </c>
      <c r="F25" s="3" t="s">
        <v>19</v>
      </c>
      <c r="G25" s="4">
        <v>6</v>
      </c>
      <c r="H25" s="4">
        <v>188</v>
      </c>
      <c r="I25" s="4">
        <v>2188220</v>
      </c>
      <c r="J25" s="4">
        <v>4878</v>
      </c>
      <c r="K25" s="4"/>
      <c r="L25" s="4">
        <v>1018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1.6261384826461305</v>
      </c>
      <c r="AG25" s="18">
        <f t="shared" si="18"/>
        <v>0</v>
      </c>
      <c r="AH25" s="18">
        <f t="shared" si="18"/>
        <v>0.28855634326297769</v>
      </c>
      <c r="AJ25" s="8">
        <v>2266509</v>
      </c>
      <c r="AK25" s="22">
        <f t="shared" si="11"/>
        <v>5201.4992127362466</v>
      </c>
      <c r="AL25" s="22">
        <f t="shared" si="2"/>
        <v>0</v>
      </c>
      <c r="AM25" s="22">
        <f t="shared" si="2"/>
        <v>922.99986030098148</v>
      </c>
    </row>
    <row r="26" spans="3:39">
      <c r="C26" s="2">
        <v>2011</v>
      </c>
      <c r="D26" s="2">
        <v>12</v>
      </c>
      <c r="E26" s="2" t="s">
        <v>25</v>
      </c>
      <c r="F26" s="3" t="s">
        <v>19</v>
      </c>
      <c r="G26" s="4">
        <v>6</v>
      </c>
      <c r="H26" s="4">
        <v>181</v>
      </c>
      <c r="I26" s="4">
        <v>2035160</v>
      </c>
      <c r="J26" s="4">
        <v>4664</v>
      </c>
      <c r="K26" s="4"/>
      <c r="L26" s="4">
        <v>920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1.5793563094344345</v>
      </c>
      <c r="AG26" s="18">
        <f t="shared" si="18"/>
        <v>0</v>
      </c>
      <c r="AH26" s="18">
        <f t="shared" si="18"/>
        <v>0.25127080205205204</v>
      </c>
      <c r="AJ26" s="8">
        <v>2617479</v>
      </c>
      <c r="AK26" s="22">
        <f t="shared" si="11"/>
        <v>5625.4993814599511</v>
      </c>
      <c r="AL26" s="22">
        <f t="shared" si="2"/>
        <v>0</v>
      </c>
      <c r="AM26" s="22">
        <f t="shared" si="2"/>
        <v>894.99990159215292</v>
      </c>
    </row>
    <row r="27" spans="3:39">
      <c r="C27" s="2">
        <v>2012</v>
      </c>
      <c r="D27" s="2">
        <v>1</v>
      </c>
      <c r="E27" s="2" t="s">
        <v>25</v>
      </c>
      <c r="F27" s="3" t="s">
        <v>19</v>
      </c>
      <c r="G27" s="4">
        <v>6</v>
      </c>
      <c r="H27" s="4">
        <v>191</v>
      </c>
      <c r="I27" s="4">
        <v>2074980</v>
      </c>
      <c r="J27" s="4">
        <v>4450</v>
      </c>
      <c r="K27" s="4"/>
      <c r="L27" s="4">
        <v>785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1.4790958592988215</v>
      </c>
      <c r="AG27" s="18">
        <f t="shared" si="18"/>
        <v>0</v>
      </c>
      <c r="AH27" s="18">
        <f t="shared" si="18"/>
        <v>0.1388232367209852</v>
      </c>
      <c r="AJ27" s="8">
        <v>2551402</v>
      </c>
      <c r="AK27" s="22">
        <f t="shared" si="11"/>
        <v>5119.5005176883669</v>
      </c>
      <c r="AL27" s="22">
        <f t="shared" si="2"/>
        <v>0</v>
      </c>
      <c r="AM27" s="22">
        <f t="shared" si="2"/>
        <v>480.50004858858483</v>
      </c>
    </row>
    <row r="28" spans="3:39">
      <c r="C28" s="2">
        <v>2012</v>
      </c>
      <c r="D28" s="2">
        <v>2</v>
      </c>
      <c r="E28" s="2" t="s">
        <v>25</v>
      </c>
      <c r="F28" s="3" t="s">
        <v>19</v>
      </c>
      <c r="G28" s="4">
        <v>6</v>
      </c>
      <c r="H28" s="4">
        <v>182</v>
      </c>
      <c r="I28" s="4">
        <v>1971360</v>
      </c>
      <c r="J28" s="4">
        <v>4641</v>
      </c>
      <c r="K28" s="4"/>
      <c r="L28" s="4">
        <v>935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1.4092956480125296</v>
      </c>
      <c r="AG28" s="18">
        <f t="shared" si="18"/>
        <v>0</v>
      </c>
      <c r="AH28" s="18">
        <f t="shared" si="18"/>
        <v>0.13712893542352481</v>
      </c>
      <c r="AJ28" s="8">
        <v>2626917</v>
      </c>
      <c r="AK28" s="22">
        <f t="shared" si="11"/>
        <v>5061.5001637765927</v>
      </c>
      <c r="AL28" s="22">
        <f t="shared" si="2"/>
        <v>0</v>
      </c>
      <c r="AM28" s="22">
        <f t="shared" si="2"/>
        <v>492.50001593598182</v>
      </c>
    </row>
    <row r="29" spans="3:39">
      <c r="C29" s="2">
        <v>2012</v>
      </c>
      <c r="D29" s="2">
        <v>3</v>
      </c>
      <c r="E29" s="2" t="s">
        <v>25</v>
      </c>
      <c r="F29" s="3" t="s">
        <v>19</v>
      </c>
      <c r="G29" s="4">
        <v>6</v>
      </c>
      <c r="H29" s="4">
        <v>173</v>
      </c>
      <c r="I29" s="4">
        <v>1975420</v>
      </c>
      <c r="J29" s="4">
        <v>4385</v>
      </c>
      <c r="K29" s="4"/>
      <c r="L29" s="4">
        <v>928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1.5616814279346498</v>
      </c>
      <c r="AG29" s="18">
        <f t="shared" si="18"/>
        <v>0</v>
      </c>
      <c r="AH29" s="18">
        <f t="shared" si="18"/>
        <v>0.27838058877110022</v>
      </c>
      <c r="AJ29" s="8">
        <v>2663449</v>
      </c>
      <c r="AK29" s="22">
        <f t="shared" si="11"/>
        <v>5564.9996756241571</v>
      </c>
      <c r="AL29" s="22">
        <f t="shared" si="2"/>
        <v>0</v>
      </c>
      <c r="AM29" s="22">
        <f t="shared" si="2"/>
        <v>991.99994217774747</v>
      </c>
    </row>
    <row r="30" spans="3:39">
      <c r="C30" s="2">
        <v>2012</v>
      </c>
      <c r="D30" s="2">
        <v>4</v>
      </c>
      <c r="E30" s="2" t="s">
        <v>25</v>
      </c>
      <c r="F30" s="3" t="s">
        <v>19</v>
      </c>
      <c r="G30" s="4">
        <v>6</v>
      </c>
      <c r="H30" s="4">
        <v>184</v>
      </c>
      <c r="I30" s="4">
        <v>2275380</v>
      </c>
      <c r="J30" s="4">
        <v>4706</v>
      </c>
      <c r="K30" s="4"/>
      <c r="L30" s="4">
        <v>976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1.6231704424148974</v>
      </c>
      <c r="AG30" s="18">
        <f t="shared" si="18"/>
        <v>0</v>
      </c>
      <c r="AH30" s="18">
        <f t="shared" si="18"/>
        <v>0.29991104258095125</v>
      </c>
      <c r="AJ30" s="8">
        <v>2305373</v>
      </c>
      <c r="AK30" s="22">
        <f t="shared" si="11"/>
        <v>5068.5007914815887</v>
      </c>
      <c r="AL30" s="22">
        <f t="shared" si="2"/>
        <v>0</v>
      </c>
      <c r="AM30" s="22">
        <f t="shared" si="2"/>
        <v>936.50014624099992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1.674850461471838</v>
      </c>
      <c r="AG31" s="18">
        <f t="shared" si="18"/>
        <v>0</v>
      </c>
      <c r="AH31" s="18">
        <f t="shared" si="18"/>
        <v>0.32305735242374212</v>
      </c>
      <c r="AJ31" s="8">
        <v>2041067</v>
      </c>
      <c r="AK31" s="22">
        <f t="shared" si="11"/>
        <v>4976.9995557219272</v>
      </c>
      <c r="AL31" s="22">
        <f t="shared" si="2"/>
        <v>0</v>
      </c>
      <c r="AM31" s="22">
        <f t="shared" si="2"/>
        <v>959.99991430441037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1.6903635579824687</v>
      </c>
      <c r="AG32" s="18">
        <f t="shared" si="18"/>
        <v>0</v>
      </c>
      <c r="AH32" s="18">
        <f t="shared" si="18"/>
        <v>0.29277194999281508</v>
      </c>
      <c r="AJ32" s="8">
        <v>2138215</v>
      </c>
      <c r="AK32" s="22">
        <f t="shared" si="11"/>
        <v>4820.9988837466717</v>
      </c>
      <c r="AL32" s="22">
        <f t="shared" si="11"/>
        <v>0</v>
      </c>
      <c r="AM32" s="22">
        <f t="shared" si="11"/>
        <v>834.9998066642753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23" t="s">
        <v>24</v>
      </c>
      <c r="G7" s="4">
        <v>9</v>
      </c>
      <c r="H7" s="4">
        <v>291</v>
      </c>
      <c r="I7" s="4">
        <v>2163866.666666667</v>
      </c>
      <c r="J7" s="4">
        <v>3651</v>
      </c>
      <c r="K7" s="4">
        <v>3490</v>
      </c>
      <c r="L7" s="4">
        <v>1033</v>
      </c>
      <c r="N7" s="6">
        <v>1</v>
      </c>
      <c r="O7" s="16">
        <f t="shared" ref="O7:P18" si="0">SUMIF($D$7:$D$30,$N7,G$7:G$30)</f>
        <v>18</v>
      </c>
      <c r="P7" s="16">
        <f t="shared" si="0"/>
        <v>580</v>
      </c>
      <c r="Q7" s="17">
        <f>P7/O7</f>
        <v>32.222222222222221</v>
      </c>
      <c r="R7" s="16">
        <f>Q7*24</f>
        <v>773.33333333333326</v>
      </c>
      <c r="S7" s="16">
        <f>SUMIF($D$7:$D$30,$N7,I$7:I$30)</f>
        <v>4037200</v>
      </c>
      <c r="T7" s="16">
        <f>SUMIF($D$7:$D$30,$N7,J$7:J$30)</f>
        <v>6653</v>
      </c>
      <c r="U7" s="16">
        <f>SUMIF($D$7:$D$30,$N7,K$7:K$30)</f>
        <v>6431</v>
      </c>
      <c r="V7" s="16">
        <f>SUMIF($D$7:$D$30,$N7,L$7:L$30)</f>
        <v>1756</v>
      </c>
      <c r="X7" s="20">
        <f>(T7*R7)/S7</f>
        <v>1.2743947950724923</v>
      </c>
      <c r="Y7" s="20">
        <f>(U7*R7)/S7</f>
        <v>1.2318702731265891</v>
      </c>
      <c r="Z7" s="20">
        <f>(V7*R7)/S7</f>
        <v>0.33636513755408037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1.2155617011734807</v>
      </c>
      <c r="AG7" s="18">
        <f t="shared" ref="AG7:AH8" si="1">Y17</f>
        <v>1.1648267184891747</v>
      </c>
      <c r="AH7" s="18">
        <f t="shared" si="1"/>
        <v>0.34873807210304708</v>
      </c>
      <c r="AJ7" s="8">
        <v>1993244</v>
      </c>
      <c r="AK7" s="22">
        <f>($AJ7*AF7)/$AE7</f>
        <v>3510.0002716168233</v>
      </c>
      <c r="AL7" s="22">
        <f t="shared" ref="AL7:AM31" si="2">($AJ7*AG7)/$AE7</f>
        <v>3363.5002602801101</v>
      </c>
      <c r="AM7" s="22">
        <f t="shared" si="2"/>
        <v>1007.0000779253963</v>
      </c>
    </row>
    <row r="8" spans="1:39">
      <c r="C8" s="2">
        <v>2010</v>
      </c>
      <c r="D8" s="2">
        <v>6</v>
      </c>
      <c r="E8" s="2" t="s">
        <v>25</v>
      </c>
      <c r="F8" s="23" t="s">
        <v>24</v>
      </c>
      <c r="G8" s="4">
        <v>9</v>
      </c>
      <c r="H8" s="4">
        <v>257</v>
      </c>
      <c r="I8" s="4">
        <v>1952320</v>
      </c>
      <c r="J8" s="4">
        <v>3658</v>
      </c>
      <c r="K8" s="4">
        <v>3599</v>
      </c>
      <c r="L8" s="4">
        <v>1003</v>
      </c>
      <c r="N8" s="6">
        <f>N7+1</f>
        <v>2</v>
      </c>
      <c r="O8" s="16">
        <f t="shared" si="0"/>
        <v>18</v>
      </c>
      <c r="P8" s="16">
        <f t="shared" si="0"/>
        <v>519</v>
      </c>
      <c r="Q8" s="17">
        <f t="shared" ref="Q8:Q18" si="3">P8/O8</f>
        <v>28.833333333333332</v>
      </c>
      <c r="R8" s="16">
        <f t="shared" ref="R8:R18" si="4">Q8*24</f>
        <v>692</v>
      </c>
      <c r="S8" s="16">
        <f t="shared" ref="S8:V18" si="5">SUMIF($D$7:$D$30,$N8,I$7:I$30)</f>
        <v>3753520</v>
      </c>
      <c r="T8" s="16">
        <f t="shared" si="5"/>
        <v>6697</v>
      </c>
      <c r="U8" s="16">
        <f t="shared" si="5"/>
        <v>6642</v>
      </c>
      <c r="V8" s="16">
        <f t="shared" si="5"/>
        <v>1928</v>
      </c>
      <c r="X8" s="20">
        <f t="shared" ref="X8:X18" si="6">(T8*R8)/S8</f>
        <v>1.2346607983972377</v>
      </c>
      <c r="Y8" s="20">
        <f t="shared" ref="Y8:Y18" si="7">(U8*R8)/S8</f>
        <v>1.2245209829706516</v>
      </c>
      <c r="Z8" s="20">
        <f t="shared" ref="Z8:Z18" si="8">(V8*R8)/S8</f>
        <v>0.3554466207719687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1.2728130690805652</v>
      </c>
      <c r="AG8" s="18">
        <f t="shared" si="1"/>
        <v>1.2289481729606149</v>
      </c>
      <c r="AH8" s="18">
        <f t="shared" si="1"/>
        <v>0.35256410256410259</v>
      </c>
      <c r="AJ8" s="8">
        <v>2029103</v>
      </c>
      <c r="AK8" s="22">
        <f t="shared" ref="AK8:AM32" si="11">($AJ8*AF8)/$AE8</f>
        <v>3481.999699226908</v>
      </c>
      <c r="AL8" s="22">
        <f t="shared" si="2"/>
        <v>3361.9997095924368</v>
      </c>
      <c r="AM8" s="22">
        <f t="shared" si="2"/>
        <v>964.49991668706275</v>
      </c>
    </row>
    <row r="9" spans="1:39">
      <c r="C9" s="2">
        <v>2010</v>
      </c>
      <c r="D9" s="2">
        <v>7</v>
      </c>
      <c r="E9" s="2" t="s">
        <v>25</v>
      </c>
      <c r="F9" s="23" t="s">
        <v>24</v>
      </c>
      <c r="G9" s="4">
        <v>9</v>
      </c>
      <c r="H9" s="4">
        <v>274</v>
      </c>
      <c r="I9" s="4">
        <v>2090000</v>
      </c>
      <c r="J9" s="4">
        <v>3475</v>
      </c>
      <c r="K9" s="4">
        <v>3421</v>
      </c>
      <c r="L9" s="4">
        <v>961</v>
      </c>
      <c r="N9" s="6">
        <f t="shared" ref="N9:N18" si="12">N8+1</f>
        <v>3</v>
      </c>
      <c r="O9" s="16">
        <f t="shared" si="0"/>
        <v>18</v>
      </c>
      <c r="P9" s="16">
        <f t="shared" si="0"/>
        <v>527</v>
      </c>
      <c r="Q9" s="17">
        <f t="shared" si="3"/>
        <v>29.277777777777779</v>
      </c>
      <c r="R9" s="16">
        <f t="shared" si="4"/>
        <v>702.66666666666674</v>
      </c>
      <c r="S9" s="16">
        <f t="shared" si="5"/>
        <v>3739920</v>
      </c>
      <c r="T9" s="16">
        <f t="shared" si="5"/>
        <v>6695</v>
      </c>
      <c r="U9" s="16">
        <f t="shared" si="5"/>
        <v>6466</v>
      </c>
      <c r="V9" s="16">
        <f t="shared" si="5"/>
        <v>1946</v>
      </c>
      <c r="X9" s="20">
        <f t="shared" si="6"/>
        <v>1.2578753912739669</v>
      </c>
      <c r="Y9" s="20">
        <f t="shared" si="7"/>
        <v>1.2148502285253875</v>
      </c>
      <c r="Z9" s="20">
        <f t="shared" si="8"/>
        <v>0.36561994195954284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1.2743947950724923</v>
      </c>
      <c r="AG9" s="18">
        <f t="shared" ref="AG9:AH18" si="15">Y7</f>
        <v>1.2318702731265891</v>
      </c>
      <c r="AH9" s="18">
        <f t="shared" si="15"/>
        <v>0.33636513755408037</v>
      </c>
      <c r="AJ9" s="8">
        <v>2022595</v>
      </c>
      <c r="AK9" s="22">
        <f t="shared" si="11"/>
        <v>3326.499283151169</v>
      </c>
      <c r="AL9" s="22">
        <f t="shared" si="2"/>
        <v>3215.4993070712712</v>
      </c>
      <c r="AM9" s="22">
        <f t="shared" si="2"/>
        <v>877.99981079414613</v>
      </c>
    </row>
    <row r="10" spans="1:39">
      <c r="C10" s="2">
        <v>2010</v>
      </c>
      <c r="D10" s="2">
        <v>8</v>
      </c>
      <c r="E10" s="2" t="s">
        <v>25</v>
      </c>
      <c r="F10" s="23" t="s">
        <v>24</v>
      </c>
      <c r="G10" s="4">
        <v>9</v>
      </c>
      <c r="H10" s="4">
        <v>283</v>
      </c>
      <c r="I10" s="4">
        <v>2328320</v>
      </c>
      <c r="J10" s="4">
        <v>3851</v>
      </c>
      <c r="K10" s="4">
        <v>3806</v>
      </c>
      <c r="L10" s="4">
        <v>803</v>
      </c>
      <c r="N10" s="6">
        <f t="shared" si="12"/>
        <v>4</v>
      </c>
      <c r="O10" s="16">
        <f t="shared" si="0"/>
        <v>18</v>
      </c>
      <c r="P10" s="16">
        <f t="shared" si="0"/>
        <v>552</v>
      </c>
      <c r="Q10" s="17">
        <f t="shared" si="3"/>
        <v>30.666666666666668</v>
      </c>
      <c r="R10" s="16">
        <f t="shared" si="4"/>
        <v>736</v>
      </c>
      <c r="S10" s="16">
        <f t="shared" si="5"/>
        <v>4053600</v>
      </c>
      <c r="T10" s="16">
        <f t="shared" si="5"/>
        <v>6915</v>
      </c>
      <c r="U10" s="16">
        <f t="shared" si="5"/>
        <v>6827</v>
      </c>
      <c r="V10" s="16">
        <f t="shared" si="5"/>
        <v>1965</v>
      </c>
      <c r="X10" s="20">
        <f t="shared" si="6"/>
        <v>1.2555358200118414</v>
      </c>
      <c r="Y10" s="20">
        <f t="shared" si="7"/>
        <v>1.2395579238208012</v>
      </c>
      <c r="Z10" s="20">
        <f t="shared" si="8"/>
        <v>0.35677915926583775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1.2346607983972377</v>
      </c>
      <c r="AG10" s="18">
        <f t="shared" si="15"/>
        <v>1.2245209829706516</v>
      </c>
      <c r="AH10" s="18">
        <f t="shared" si="15"/>
        <v>0.3554466207719687</v>
      </c>
      <c r="AJ10" s="8">
        <v>1940331</v>
      </c>
      <c r="AK10" s="22">
        <f t="shared" si="11"/>
        <v>3348.4996947541526</v>
      </c>
      <c r="AL10" s="22">
        <f t="shared" si="2"/>
        <v>3320.9996972610247</v>
      </c>
      <c r="AM10" s="22">
        <f t="shared" si="2"/>
        <v>963.99991212274244</v>
      </c>
    </row>
    <row r="11" spans="1:39">
      <c r="C11" s="2">
        <v>2010</v>
      </c>
      <c r="D11" s="2">
        <v>9</v>
      </c>
      <c r="E11" s="2" t="s">
        <v>25</v>
      </c>
      <c r="F11" s="23" t="s">
        <v>24</v>
      </c>
      <c r="G11" s="4">
        <v>9</v>
      </c>
      <c r="H11" s="4">
        <v>278</v>
      </c>
      <c r="I11" s="4">
        <v>2065360</v>
      </c>
      <c r="J11" s="4">
        <v>3772</v>
      </c>
      <c r="K11" s="4">
        <v>3626</v>
      </c>
      <c r="L11" s="4">
        <v>1295</v>
      </c>
      <c r="N11" s="6">
        <f t="shared" si="12"/>
        <v>5</v>
      </c>
      <c r="O11" s="16">
        <f t="shared" si="0"/>
        <v>18</v>
      </c>
      <c r="P11" s="16">
        <f t="shared" si="0"/>
        <v>582</v>
      </c>
      <c r="Q11" s="17">
        <f t="shared" si="3"/>
        <v>32.333333333333336</v>
      </c>
      <c r="R11" s="16">
        <f t="shared" si="4"/>
        <v>776</v>
      </c>
      <c r="S11" s="16">
        <f t="shared" si="5"/>
        <v>4532346.666666667</v>
      </c>
      <c r="T11" s="16">
        <f t="shared" si="5"/>
        <v>7250</v>
      </c>
      <c r="U11" s="16">
        <f t="shared" si="5"/>
        <v>6993</v>
      </c>
      <c r="V11" s="16">
        <f t="shared" si="5"/>
        <v>2006</v>
      </c>
      <c r="X11" s="20">
        <f t="shared" si="6"/>
        <v>1.2412995769667514</v>
      </c>
      <c r="Y11" s="20">
        <f t="shared" si="7"/>
        <v>1.1972976471349646</v>
      </c>
      <c r="Z11" s="20">
        <f t="shared" si="8"/>
        <v>0.34345475191659358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1.2578753912739669</v>
      </c>
      <c r="AG11" s="18">
        <f t="shared" si="15"/>
        <v>1.2148502285253875</v>
      </c>
      <c r="AH11" s="18">
        <f t="shared" si="15"/>
        <v>0.36561994195954284</v>
      </c>
      <c r="AJ11" s="8">
        <v>1885686</v>
      </c>
      <c r="AK11" s="22">
        <f t="shared" si="11"/>
        <v>3347.4997954627893</v>
      </c>
      <c r="AL11" s="22">
        <f t="shared" si="2"/>
        <v>3232.9998024589086</v>
      </c>
      <c r="AM11" s="22">
        <f t="shared" si="2"/>
        <v>972.999940548258</v>
      </c>
    </row>
    <row r="12" spans="1:39">
      <c r="C12" s="2">
        <v>2010</v>
      </c>
      <c r="D12" s="2">
        <v>10</v>
      </c>
      <c r="E12" s="2" t="s">
        <v>25</v>
      </c>
      <c r="F12" s="23" t="s">
        <v>24</v>
      </c>
      <c r="G12" s="4">
        <v>9</v>
      </c>
      <c r="H12" s="4">
        <v>260</v>
      </c>
      <c r="I12" s="4">
        <v>1935600</v>
      </c>
      <c r="J12" s="4">
        <v>3331</v>
      </c>
      <c r="K12" s="4">
        <v>3274</v>
      </c>
      <c r="L12" s="4">
        <v>1014</v>
      </c>
      <c r="N12" s="6">
        <f t="shared" si="12"/>
        <v>6</v>
      </c>
      <c r="O12" s="16">
        <f t="shared" si="0"/>
        <v>18</v>
      </c>
      <c r="P12" s="16">
        <f t="shared" si="0"/>
        <v>507</v>
      </c>
      <c r="Q12" s="17">
        <f t="shared" si="3"/>
        <v>28.166666666666668</v>
      </c>
      <c r="R12" s="16">
        <f t="shared" si="4"/>
        <v>676</v>
      </c>
      <c r="S12" s="16">
        <f t="shared" si="5"/>
        <v>3953280</v>
      </c>
      <c r="T12" s="16">
        <f t="shared" si="5"/>
        <v>7394</v>
      </c>
      <c r="U12" s="16">
        <f t="shared" si="5"/>
        <v>7272</v>
      </c>
      <c r="V12" s="16">
        <f t="shared" si="5"/>
        <v>1893</v>
      </c>
      <c r="X12" s="20">
        <f t="shared" si="6"/>
        <v>1.264353650639469</v>
      </c>
      <c r="Y12" s="20">
        <f t="shared" si="7"/>
        <v>1.2434919864011655</v>
      </c>
      <c r="Z12" s="20">
        <f t="shared" si="8"/>
        <v>0.32369779018941236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1.2555358200118414</v>
      </c>
      <c r="AG12" s="18">
        <f t="shared" si="15"/>
        <v>1.2395579238208012</v>
      </c>
      <c r="AH12" s="18">
        <f t="shared" si="15"/>
        <v>0.35677915926583775</v>
      </c>
      <c r="AJ12" s="8">
        <v>2029928</v>
      </c>
      <c r="AK12" s="22">
        <f t="shared" si="11"/>
        <v>3457.4994519939291</v>
      </c>
      <c r="AL12" s="22">
        <f t="shared" si="2"/>
        <v>3413.4994589678313</v>
      </c>
      <c r="AM12" s="22">
        <f t="shared" si="2"/>
        <v>982.49984427593211</v>
      </c>
    </row>
    <row r="13" spans="1:39">
      <c r="C13" s="2">
        <v>2010</v>
      </c>
      <c r="D13" s="2">
        <v>11</v>
      </c>
      <c r="E13" s="2" t="s">
        <v>25</v>
      </c>
      <c r="F13" s="23" t="s">
        <v>24</v>
      </c>
      <c r="G13" s="4">
        <v>9</v>
      </c>
      <c r="H13" s="4">
        <v>288</v>
      </c>
      <c r="I13" s="4">
        <v>2056640</v>
      </c>
      <c r="J13" s="4">
        <v>3557</v>
      </c>
      <c r="K13" s="4">
        <v>3316</v>
      </c>
      <c r="L13" s="4">
        <v>999</v>
      </c>
      <c r="N13" s="6">
        <f t="shared" si="12"/>
        <v>7</v>
      </c>
      <c r="O13" s="16">
        <f t="shared" si="0"/>
        <v>18</v>
      </c>
      <c r="P13" s="16">
        <f t="shared" si="0"/>
        <v>550</v>
      </c>
      <c r="Q13" s="17">
        <f t="shared" si="3"/>
        <v>30.555555555555557</v>
      </c>
      <c r="R13" s="16">
        <f t="shared" si="4"/>
        <v>733.33333333333337</v>
      </c>
      <c r="S13" s="16">
        <f t="shared" si="5"/>
        <v>4280000</v>
      </c>
      <c r="T13" s="16">
        <f t="shared" si="5"/>
        <v>7103</v>
      </c>
      <c r="U13" s="16">
        <f t="shared" si="5"/>
        <v>7023</v>
      </c>
      <c r="V13" s="16">
        <f t="shared" si="5"/>
        <v>1879</v>
      </c>
      <c r="X13" s="20">
        <f t="shared" si="6"/>
        <v>1.2170249221183802</v>
      </c>
      <c r="Y13" s="20">
        <f t="shared" si="7"/>
        <v>1.2033177570093458</v>
      </c>
      <c r="Z13" s="20">
        <f t="shared" si="8"/>
        <v>0.32194704049844242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1.2412995769667514</v>
      </c>
      <c r="AG13" s="18">
        <f t="shared" si="15"/>
        <v>1.1972976471349646</v>
      </c>
      <c r="AH13" s="18">
        <f t="shared" si="15"/>
        <v>0.34345475191659358</v>
      </c>
      <c r="AJ13" s="8">
        <v>2069273</v>
      </c>
      <c r="AK13" s="22">
        <f t="shared" si="11"/>
        <v>3624.9995759505268</v>
      </c>
      <c r="AL13" s="22">
        <f t="shared" si="2"/>
        <v>3496.4995909823492</v>
      </c>
      <c r="AM13" s="22">
        <f t="shared" si="2"/>
        <v>1002.9998826698976</v>
      </c>
    </row>
    <row r="14" spans="1:39">
      <c r="C14" s="2">
        <v>2010</v>
      </c>
      <c r="D14" s="2">
        <v>12</v>
      </c>
      <c r="E14" s="2" t="s">
        <v>25</v>
      </c>
      <c r="F14" s="23" t="s">
        <v>24</v>
      </c>
      <c r="G14" s="4">
        <v>9</v>
      </c>
      <c r="H14" s="4">
        <v>278</v>
      </c>
      <c r="I14" s="4">
        <v>2010000</v>
      </c>
      <c r="J14" s="4">
        <v>3510</v>
      </c>
      <c r="K14" s="4">
        <v>3301</v>
      </c>
      <c r="L14" s="4">
        <v>915</v>
      </c>
      <c r="N14" s="6">
        <f t="shared" si="12"/>
        <v>8</v>
      </c>
      <c r="O14" s="16">
        <f t="shared" si="0"/>
        <v>18</v>
      </c>
      <c r="P14" s="16">
        <f t="shared" si="0"/>
        <v>570</v>
      </c>
      <c r="Q14" s="17">
        <f t="shared" si="3"/>
        <v>31.666666666666668</v>
      </c>
      <c r="R14" s="16">
        <f t="shared" si="4"/>
        <v>760</v>
      </c>
      <c r="S14" s="16">
        <f t="shared" si="5"/>
        <v>4463520</v>
      </c>
      <c r="T14" s="16">
        <f t="shared" si="5"/>
        <v>7670</v>
      </c>
      <c r="U14" s="16">
        <f t="shared" si="5"/>
        <v>7541</v>
      </c>
      <c r="V14" s="16">
        <f t="shared" si="5"/>
        <v>1800</v>
      </c>
      <c r="X14" s="20">
        <f t="shared" si="6"/>
        <v>1.3059647990823386</v>
      </c>
      <c r="Y14" s="20">
        <f t="shared" si="7"/>
        <v>1.2840000716922966</v>
      </c>
      <c r="Z14" s="20">
        <f t="shared" si="8"/>
        <v>0.30648456823314335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1.264353650639469</v>
      </c>
      <c r="AG14" s="18">
        <f t="shared" si="15"/>
        <v>1.2434919864011655</v>
      </c>
      <c r="AH14" s="18">
        <f t="shared" si="15"/>
        <v>0.32369779018941236</v>
      </c>
      <c r="AJ14" s="8">
        <v>2148736</v>
      </c>
      <c r="AK14" s="22">
        <f t="shared" si="11"/>
        <v>3696.999420104687</v>
      </c>
      <c r="AL14" s="22">
        <f t="shared" si="2"/>
        <v>3635.999429672881</v>
      </c>
      <c r="AM14" s="22">
        <f t="shared" si="2"/>
        <v>946.49985153613386</v>
      </c>
    </row>
    <row r="15" spans="1:39">
      <c r="C15" s="2">
        <v>2011</v>
      </c>
      <c r="D15" s="2">
        <v>1</v>
      </c>
      <c r="E15" s="2" t="s">
        <v>25</v>
      </c>
      <c r="F15" s="23" t="s">
        <v>24</v>
      </c>
      <c r="G15" s="4">
        <v>9</v>
      </c>
      <c r="H15" s="4">
        <v>289</v>
      </c>
      <c r="I15" s="4">
        <v>1845440</v>
      </c>
      <c r="J15" s="4">
        <v>3165</v>
      </c>
      <c r="K15" s="4">
        <v>3129</v>
      </c>
      <c r="L15" s="4">
        <v>821</v>
      </c>
      <c r="N15" s="6">
        <f t="shared" si="12"/>
        <v>9</v>
      </c>
      <c r="O15" s="16">
        <f t="shared" si="0"/>
        <v>18</v>
      </c>
      <c r="P15" s="16">
        <f t="shared" si="0"/>
        <v>547</v>
      </c>
      <c r="Q15" s="17">
        <f t="shared" si="3"/>
        <v>30.388888888888889</v>
      </c>
      <c r="R15" s="16">
        <f t="shared" si="4"/>
        <v>729.33333333333337</v>
      </c>
      <c r="S15" s="16">
        <f t="shared" si="5"/>
        <v>4399920</v>
      </c>
      <c r="T15" s="16">
        <f t="shared" si="5"/>
        <v>7524</v>
      </c>
      <c r="U15" s="16">
        <f t="shared" si="5"/>
        <v>7359</v>
      </c>
      <c r="V15" s="16">
        <f t="shared" si="5"/>
        <v>2299</v>
      </c>
      <c r="X15" s="20">
        <f t="shared" si="6"/>
        <v>1.2471826760486555</v>
      </c>
      <c r="Y15" s="20">
        <f t="shared" si="7"/>
        <v>1.2198321787668867</v>
      </c>
      <c r="Z15" s="20">
        <f t="shared" si="8"/>
        <v>0.38108359545931142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1.2170249221183802</v>
      </c>
      <c r="AG15" s="18">
        <f t="shared" si="15"/>
        <v>1.2033177570093458</v>
      </c>
      <c r="AH15" s="18">
        <f t="shared" si="15"/>
        <v>0.32194704049844242</v>
      </c>
      <c r="AJ15" s="8">
        <v>2151097</v>
      </c>
      <c r="AK15" s="22">
        <f t="shared" si="11"/>
        <v>3551.5002101295845</v>
      </c>
      <c r="AL15" s="22">
        <f t="shared" si="2"/>
        <v>3511.5002077629269</v>
      </c>
      <c r="AM15" s="22">
        <f t="shared" si="2"/>
        <v>939.50005558686325</v>
      </c>
    </row>
    <row r="16" spans="1:39">
      <c r="C16" s="2">
        <v>2011</v>
      </c>
      <c r="D16" s="2">
        <v>2</v>
      </c>
      <c r="E16" s="2" t="s">
        <v>25</v>
      </c>
      <c r="F16" s="23" t="s">
        <v>24</v>
      </c>
      <c r="G16" s="4">
        <v>9</v>
      </c>
      <c r="H16" s="4">
        <v>262</v>
      </c>
      <c r="I16" s="4">
        <v>1939920</v>
      </c>
      <c r="J16" s="4">
        <v>3285</v>
      </c>
      <c r="K16" s="4">
        <v>3252</v>
      </c>
      <c r="L16" s="4">
        <v>908</v>
      </c>
      <c r="N16" s="6">
        <f t="shared" si="12"/>
        <v>10</v>
      </c>
      <c r="O16" s="16">
        <f t="shared" si="0"/>
        <v>18</v>
      </c>
      <c r="P16" s="16">
        <f t="shared" si="0"/>
        <v>543</v>
      </c>
      <c r="Q16" s="17">
        <f t="shared" si="3"/>
        <v>30.166666666666668</v>
      </c>
      <c r="R16" s="16">
        <f t="shared" si="4"/>
        <v>724</v>
      </c>
      <c r="S16" s="16">
        <f t="shared" si="5"/>
        <v>3949840</v>
      </c>
      <c r="T16" s="16">
        <f t="shared" si="5"/>
        <v>6896</v>
      </c>
      <c r="U16" s="16">
        <f t="shared" si="5"/>
        <v>6822</v>
      </c>
      <c r="V16" s="16">
        <f t="shared" si="5"/>
        <v>2047</v>
      </c>
      <c r="X16" s="20">
        <f t="shared" si="6"/>
        <v>1.2640268972920423</v>
      </c>
      <c r="Y16" s="20">
        <f t="shared" si="7"/>
        <v>1.2504628035565997</v>
      </c>
      <c r="Z16" s="20">
        <f t="shared" si="8"/>
        <v>0.37521216049257694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1.3059647990823386</v>
      </c>
      <c r="AG16" s="18">
        <f t="shared" si="15"/>
        <v>1.2840000716922966</v>
      </c>
      <c r="AH16" s="18">
        <f t="shared" si="15"/>
        <v>0.30648456823314335</v>
      </c>
      <c r="AJ16" s="8">
        <v>2147846</v>
      </c>
      <c r="AK16" s="22">
        <f t="shared" si="11"/>
        <v>3835.000314249744</v>
      </c>
      <c r="AL16" s="22">
        <f t="shared" si="2"/>
        <v>3770.5003089644483</v>
      </c>
      <c r="AM16" s="22">
        <f t="shared" si="2"/>
        <v>900.00007374831023</v>
      </c>
    </row>
    <row r="17" spans="3:39">
      <c r="C17" s="2">
        <v>2011</v>
      </c>
      <c r="D17" s="2">
        <v>3</v>
      </c>
      <c r="E17" s="2" t="s">
        <v>25</v>
      </c>
      <c r="F17" s="23" t="s">
        <v>24</v>
      </c>
      <c r="G17" s="4">
        <v>9</v>
      </c>
      <c r="H17" s="4">
        <v>262</v>
      </c>
      <c r="I17" s="4">
        <v>1803040</v>
      </c>
      <c r="J17" s="4">
        <v>3283</v>
      </c>
      <c r="K17" s="4">
        <v>3130</v>
      </c>
      <c r="L17" s="4">
        <v>910</v>
      </c>
      <c r="N17" s="6">
        <f t="shared" si="12"/>
        <v>11</v>
      </c>
      <c r="O17" s="16">
        <f t="shared" si="0"/>
        <v>18</v>
      </c>
      <c r="P17" s="16">
        <f t="shared" si="0"/>
        <v>556</v>
      </c>
      <c r="Q17" s="17">
        <f t="shared" si="3"/>
        <v>30.888888888888889</v>
      </c>
      <c r="R17" s="16">
        <f t="shared" si="4"/>
        <v>741.33333333333337</v>
      </c>
      <c r="S17" s="16">
        <f t="shared" si="5"/>
        <v>4281280</v>
      </c>
      <c r="T17" s="16">
        <f t="shared" si="5"/>
        <v>7020</v>
      </c>
      <c r="U17" s="16">
        <f t="shared" si="5"/>
        <v>6727</v>
      </c>
      <c r="V17" s="16">
        <f t="shared" si="5"/>
        <v>2014</v>
      </c>
      <c r="X17" s="20">
        <f t="shared" si="6"/>
        <v>1.2155617011734807</v>
      </c>
      <c r="Y17" s="20">
        <f t="shared" si="7"/>
        <v>1.1648267184891747</v>
      </c>
      <c r="Z17" s="20">
        <f t="shared" si="8"/>
        <v>0.34873807210304708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1.2471826760486555</v>
      </c>
      <c r="AG17" s="18">
        <f t="shared" si="15"/>
        <v>1.2198321787668867</v>
      </c>
      <c r="AH17" s="18">
        <f t="shared" si="15"/>
        <v>0.38108359545931142</v>
      </c>
      <c r="AJ17" s="8">
        <v>2254553</v>
      </c>
      <c r="AK17" s="22">
        <f t="shared" si="11"/>
        <v>3762.0003476350012</v>
      </c>
      <c r="AL17" s="22">
        <f t="shared" si="2"/>
        <v>3679.5003400114269</v>
      </c>
      <c r="AM17" s="22">
        <f t="shared" si="2"/>
        <v>1149.5001062218062</v>
      </c>
    </row>
    <row r="18" spans="3:39">
      <c r="C18" s="2">
        <v>2011</v>
      </c>
      <c r="D18" s="2">
        <v>4</v>
      </c>
      <c r="E18" s="2" t="s">
        <v>25</v>
      </c>
      <c r="F18" s="23" t="s">
        <v>24</v>
      </c>
      <c r="G18" s="4">
        <v>9</v>
      </c>
      <c r="H18" s="4">
        <v>268</v>
      </c>
      <c r="I18" s="4">
        <v>1837040</v>
      </c>
      <c r="J18" s="4">
        <v>3457</v>
      </c>
      <c r="K18" s="4">
        <v>3408</v>
      </c>
      <c r="L18" s="4">
        <v>927</v>
      </c>
      <c r="N18" s="6">
        <f t="shared" si="12"/>
        <v>12</v>
      </c>
      <c r="O18" s="16">
        <f t="shared" si="0"/>
        <v>18</v>
      </c>
      <c r="P18" s="16">
        <f t="shared" si="0"/>
        <v>550</v>
      </c>
      <c r="Q18" s="17">
        <f t="shared" si="3"/>
        <v>30.555555555555557</v>
      </c>
      <c r="R18" s="16">
        <f t="shared" si="4"/>
        <v>733.33333333333337</v>
      </c>
      <c r="S18" s="16">
        <f t="shared" si="5"/>
        <v>4012320</v>
      </c>
      <c r="T18" s="16">
        <f t="shared" si="5"/>
        <v>6964</v>
      </c>
      <c r="U18" s="16">
        <f t="shared" si="5"/>
        <v>6724</v>
      </c>
      <c r="V18" s="16">
        <f t="shared" si="5"/>
        <v>1929</v>
      </c>
      <c r="X18" s="20">
        <f t="shared" si="6"/>
        <v>1.2728130690805652</v>
      </c>
      <c r="Y18" s="20">
        <f t="shared" si="7"/>
        <v>1.2289481729606149</v>
      </c>
      <c r="Z18" s="20">
        <f t="shared" si="8"/>
        <v>0.35256410256410259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1.2640268972920423</v>
      </c>
      <c r="AG18" s="18">
        <f t="shared" si="15"/>
        <v>1.2504628035565997</v>
      </c>
      <c r="AH18" s="18">
        <f t="shared" si="15"/>
        <v>0.37521216049257694</v>
      </c>
      <c r="AJ18" s="8">
        <v>2013895</v>
      </c>
      <c r="AK18" s="22">
        <f t="shared" si="11"/>
        <v>3448.000574737714</v>
      </c>
      <c r="AL18" s="22">
        <f t="shared" si="2"/>
        <v>3411.0005685702845</v>
      </c>
      <c r="AM18" s="22">
        <f t="shared" si="2"/>
        <v>1023.5001706044229</v>
      </c>
    </row>
    <row r="19" spans="3:39">
      <c r="C19" s="2">
        <v>2011</v>
      </c>
      <c r="D19" s="2">
        <v>5</v>
      </c>
      <c r="E19" s="2" t="s">
        <v>25</v>
      </c>
      <c r="F19" s="23" t="s">
        <v>24</v>
      </c>
      <c r="G19" s="4">
        <v>9</v>
      </c>
      <c r="H19" s="4">
        <v>291</v>
      </c>
      <c r="I19" s="4">
        <v>2368480</v>
      </c>
      <c r="J19" s="4">
        <v>3599</v>
      </c>
      <c r="K19" s="4">
        <v>3503</v>
      </c>
      <c r="L19" s="4">
        <v>973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1.2155617011734807</v>
      </c>
      <c r="AG19" s="18">
        <f t="shared" ref="AG19:AH19" si="17">AG7</f>
        <v>1.1648267184891747</v>
      </c>
      <c r="AH19" s="18">
        <f t="shared" si="17"/>
        <v>0.34873807210304708</v>
      </c>
      <c r="AJ19" s="8">
        <v>1983334</v>
      </c>
      <c r="AK19" s="22">
        <f t="shared" si="11"/>
        <v>3510.0004237208445</v>
      </c>
      <c r="AL19" s="22">
        <f t="shared" si="2"/>
        <v>3363.5004060356305</v>
      </c>
      <c r="AM19" s="22">
        <f t="shared" si="2"/>
        <v>1007.0001215632168</v>
      </c>
    </row>
    <row r="20" spans="3:39">
      <c r="C20" s="2">
        <v>2011</v>
      </c>
      <c r="D20" s="2">
        <v>6</v>
      </c>
      <c r="E20" s="2" t="s">
        <v>25</v>
      </c>
      <c r="F20" s="23" t="s">
        <v>24</v>
      </c>
      <c r="G20" s="4">
        <v>9</v>
      </c>
      <c r="H20" s="4">
        <v>250</v>
      </c>
      <c r="I20" s="4">
        <v>2000960</v>
      </c>
      <c r="J20" s="4">
        <v>3736</v>
      </c>
      <c r="K20" s="4">
        <v>3673</v>
      </c>
      <c r="L20" s="4">
        <v>890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1.2728130690805652</v>
      </c>
      <c r="AG20" s="18">
        <f t="shared" si="18"/>
        <v>1.2289481729606149</v>
      </c>
      <c r="AH20" s="18">
        <f t="shared" si="18"/>
        <v>0.35256410256410259</v>
      </c>
      <c r="AJ20" s="8">
        <v>2050967</v>
      </c>
      <c r="AK20" s="22">
        <f t="shared" si="11"/>
        <v>3482.0005573513022</v>
      </c>
      <c r="AL20" s="22">
        <f t="shared" si="2"/>
        <v>3362.0005381433316</v>
      </c>
      <c r="AM20" s="22">
        <f t="shared" si="2"/>
        <v>964.50015438406979</v>
      </c>
    </row>
    <row r="21" spans="3:39">
      <c r="C21" s="2">
        <v>2011</v>
      </c>
      <c r="D21" s="2">
        <v>7</v>
      </c>
      <c r="E21" s="2" t="s">
        <v>25</v>
      </c>
      <c r="F21" s="23" t="s">
        <v>24</v>
      </c>
      <c r="G21" s="4">
        <v>9</v>
      </c>
      <c r="H21" s="4">
        <v>276</v>
      </c>
      <c r="I21" s="4">
        <v>2190000</v>
      </c>
      <c r="J21" s="4">
        <v>3628</v>
      </c>
      <c r="K21" s="4">
        <v>3602</v>
      </c>
      <c r="L21" s="4">
        <v>918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1.2743947950724923</v>
      </c>
      <c r="AG21" s="18">
        <f t="shared" si="18"/>
        <v>1.2318702731265891</v>
      </c>
      <c r="AH21" s="18">
        <f t="shared" si="18"/>
        <v>0.33636513755408037</v>
      </c>
      <c r="AJ21" s="8">
        <v>2022595</v>
      </c>
      <c r="AK21" s="22">
        <f t="shared" si="11"/>
        <v>3326.499283151169</v>
      </c>
      <c r="AL21" s="22">
        <f t="shared" si="2"/>
        <v>3215.4993070712712</v>
      </c>
      <c r="AM21" s="22">
        <f t="shared" si="2"/>
        <v>877.99981079414613</v>
      </c>
    </row>
    <row r="22" spans="3:39">
      <c r="C22" s="2">
        <v>2011</v>
      </c>
      <c r="D22" s="2">
        <v>8</v>
      </c>
      <c r="E22" s="2" t="s">
        <v>25</v>
      </c>
      <c r="F22" s="23" t="s">
        <v>24</v>
      </c>
      <c r="G22" s="4">
        <v>9</v>
      </c>
      <c r="H22" s="4">
        <v>287</v>
      </c>
      <c r="I22" s="4">
        <v>2135200</v>
      </c>
      <c r="J22" s="4">
        <v>3819</v>
      </c>
      <c r="K22" s="4">
        <v>3735</v>
      </c>
      <c r="L22" s="4">
        <v>997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1.2346607983972377</v>
      </c>
      <c r="AG22" s="18">
        <f t="shared" si="18"/>
        <v>1.2245209829706516</v>
      </c>
      <c r="AH22" s="18">
        <f t="shared" si="18"/>
        <v>0.3554466207719687</v>
      </c>
      <c r="AJ22" s="8">
        <v>1940331</v>
      </c>
      <c r="AK22" s="22">
        <f t="shared" si="11"/>
        <v>3348.4996947541526</v>
      </c>
      <c r="AL22" s="22">
        <f t="shared" si="2"/>
        <v>3320.9996972610247</v>
      </c>
      <c r="AM22" s="22">
        <f t="shared" si="2"/>
        <v>963.99991212274244</v>
      </c>
    </row>
    <row r="23" spans="3:39">
      <c r="C23" s="2">
        <v>2011</v>
      </c>
      <c r="D23" s="2">
        <v>9</v>
      </c>
      <c r="E23" s="2" t="s">
        <v>25</v>
      </c>
      <c r="F23" s="23" t="s">
        <v>24</v>
      </c>
      <c r="G23" s="4">
        <v>9</v>
      </c>
      <c r="H23" s="4">
        <v>269</v>
      </c>
      <c r="I23" s="4">
        <v>2334560</v>
      </c>
      <c r="J23" s="4">
        <v>3752</v>
      </c>
      <c r="K23" s="4">
        <v>3733</v>
      </c>
      <c r="L23" s="4">
        <v>1004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1.2578753912739669</v>
      </c>
      <c r="AG23" s="18">
        <f t="shared" si="18"/>
        <v>1.2148502285253875</v>
      </c>
      <c r="AH23" s="18">
        <f t="shared" si="18"/>
        <v>0.36561994195954284</v>
      </c>
      <c r="AJ23" s="8">
        <v>1885686</v>
      </c>
      <c r="AK23" s="22">
        <f t="shared" si="11"/>
        <v>3347.4997954627893</v>
      </c>
      <c r="AL23" s="22">
        <f t="shared" si="2"/>
        <v>3232.9998024589086</v>
      </c>
      <c r="AM23" s="22">
        <f t="shared" si="2"/>
        <v>972.999940548258</v>
      </c>
    </row>
    <row r="24" spans="3:39">
      <c r="C24" s="2">
        <v>2011</v>
      </c>
      <c r="D24" s="2">
        <v>10</v>
      </c>
      <c r="E24" s="2" t="s">
        <v>25</v>
      </c>
      <c r="F24" s="23" t="s">
        <v>24</v>
      </c>
      <c r="G24" s="4">
        <v>9</v>
      </c>
      <c r="H24" s="4">
        <v>283</v>
      </c>
      <c r="I24" s="4">
        <v>2014240</v>
      </c>
      <c r="J24" s="4">
        <v>3565</v>
      </c>
      <c r="K24" s="4">
        <v>3548</v>
      </c>
      <c r="L24" s="4">
        <v>1033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1.2555358200118414</v>
      </c>
      <c r="AG24" s="18">
        <f t="shared" si="18"/>
        <v>1.2395579238208012</v>
      </c>
      <c r="AH24" s="18">
        <f t="shared" si="18"/>
        <v>0.35677915926583775</v>
      </c>
      <c r="AJ24" s="8">
        <v>2029928</v>
      </c>
      <c r="AK24" s="22">
        <f t="shared" si="11"/>
        <v>3457.4994519939291</v>
      </c>
      <c r="AL24" s="22">
        <f t="shared" si="2"/>
        <v>3413.4994589678313</v>
      </c>
      <c r="AM24" s="22">
        <f t="shared" si="2"/>
        <v>982.49984427593211</v>
      </c>
    </row>
    <row r="25" spans="3:39">
      <c r="C25" s="2">
        <v>2011</v>
      </c>
      <c r="D25" s="2">
        <v>11</v>
      </c>
      <c r="E25" s="2" t="s">
        <v>25</v>
      </c>
      <c r="F25" s="23" t="s">
        <v>24</v>
      </c>
      <c r="G25" s="4">
        <v>9</v>
      </c>
      <c r="H25" s="4">
        <v>268</v>
      </c>
      <c r="I25" s="4">
        <v>2224640</v>
      </c>
      <c r="J25" s="4">
        <v>3463</v>
      </c>
      <c r="K25" s="4">
        <v>3411</v>
      </c>
      <c r="L25" s="4">
        <v>1015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1.2412995769667514</v>
      </c>
      <c r="AG25" s="18">
        <f t="shared" si="18"/>
        <v>1.1972976471349646</v>
      </c>
      <c r="AH25" s="18">
        <f t="shared" si="18"/>
        <v>0.34345475191659358</v>
      </c>
      <c r="AJ25" s="8">
        <v>2069273</v>
      </c>
      <c r="AK25" s="22">
        <f t="shared" si="11"/>
        <v>3624.9995759505268</v>
      </c>
      <c r="AL25" s="22">
        <f t="shared" si="2"/>
        <v>3496.4995909823492</v>
      </c>
      <c r="AM25" s="22">
        <f t="shared" si="2"/>
        <v>1002.9998826698976</v>
      </c>
    </row>
    <row r="26" spans="3:39">
      <c r="C26" s="2">
        <v>2011</v>
      </c>
      <c r="D26" s="2">
        <v>12</v>
      </c>
      <c r="E26" s="2" t="s">
        <v>25</v>
      </c>
      <c r="F26" s="23" t="s">
        <v>24</v>
      </c>
      <c r="G26" s="4">
        <v>9</v>
      </c>
      <c r="H26" s="4">
        <v>272</v>
      </c>
      <c r="I26" s="4">
        <v>2002320</v>
      </c>
      <c r="J26" s="4">
        <v>3454</v>
      </c>
      <c r="K26" s="4">
        <v>3423</v>
      </c>
      <c r="L26" s="4">
        <v>1014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1.264353650639469</v>
      </c>
      <c r="AG26" s="18">
        <f t="shared" si="18"/>
        <v>1.2434919864011655</v>
      </c>
      <c r="AH26" s="18">
        <f t="shared" si="18"/>
        <v>0.32369779018941236</v>
      </c>
      <c r="AJ26" s="8">
        <v>2148736</v>
      </c>
      <c r="AK26" s="22">
        <f t="shared" si="11"/>
        <v>3696.999420104687</v>
      </c>
      <c r="AL26" s="22">
        <f t="shared" si="2"/>
        <v>3635.999429672881</v>
      </c>
      <c r="AM26" s="22">
        <f t="shared" si="2"/>
        <v>946.49985153613386</v>
      </c>
    </row>
    <row r="27" spans="3:39">
      <c r="C27" s="2">
        <v>2012</v>
      </c>
      <c r="D27" s="2">
        <v>1</v>
      </c>
      <c r="E27" s="2" t="s">
        <v>25</v>
      </c>
      <c r="F27" s="23" t="s">
        <v>24</v>
      </c>
      <c r="G27" s="4">
        <v>9</v>
      </c>
      <c r="H27" s="4">
        <v>291</v>
      </c>
      <c r="I27" s="4">
        <v>2191760</v>
      </c>
      <c r="J27" s="4">
        <v>3488</v>
      </c>
      <c r="K27" s="4">
        <v>3302</v>
      </c>
      <c r="L27" s="4">
        <v>935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1.2170249221183802</v>
      </c>
      <c r="AG27" s="18">
        <f t="shared" si="18"/>
        <v>1.2033177570093458</v>
      </c>
      <c r="AH27" s="18">
        <f t="shared" si="18"/>
        <v>0.32194704049844242</v>
      </c>
      <c r="AJ27" s="8">
        <v>2151097</v>
      </c>
      <c r="AK27" s="22">
        <f t="shared" si="11"/>
        <v>3551.5002101295845</v>
      </c>
      <c r="AL27" s="22">
        <f t="shared" si="2"/>
        <v>3511.5002077629269</v>
      </c>
      <c r="AM27" s="22">
        <f t="shared" si="2"/>
        <v>939.50005558686325</v>
      </c>
    </row>
    <row r="28" spans="3:39">
      <c r="C28" s="2">
        <v>2012</v>
      </c>
      <c r="D28" s="2">
        <v>2</v>
      </c>
      <c r="E28" s="2" t="s">
        <v>25</v>
      </c>
      <c r="F28" s="23" t="s">
        <v>24</v>
      </c>
      <c r="G28" s="4">
        <v>9</v>
      </c>
      <c r="H28" s="4">
        <v>257</v>
      </c>
      <c r="I28" s="4">
        <v>1813600</v>
      </c>
      <c r="J28" s="4">
        <v>3412</v>
      </c>
      <c r="K28" s="4">
        <v>3390</v>
      </c>
      <c r="L28" s="4">
        <v>1020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1.3059647990823386</v>
      </c>
      <c r="AG28" s="18">
        <f t="shared" si="18"/>
        <v>1.2840000716922966</v>
      </c>
      <c r="AH28" s="18">
        <f t="shared" si="18"/>
        <v>0.30648456823314335</v>
      </c>
      <c r="AJ28" s="8">
        <v>2147846</v>
      </c>
      <c r="AK28" s="22">
        <f t="shared" si="11"/>
        <v>3835.000314249744</v>
      </c>
      <c r="AL28" s="22">
        <f t="shared" si="2"/>
        <v>3770.5003089644483</v>
      </c>
      <c r="AM28" s="22">
        <f t="shared" si="2"/>
        <v>900.00007374831023</v>
      </c>
    </row>
    <row r="29" spans="3:39">
      <c r="C29" s="2">
        <v>2012</v>
      </c>
      <c r="D29" s="2">
        <v>3</v>
      </c>
      <c r="E29" s="2" t="s">
        <v>25</v>
      </c>
      <c r="F29" s="23" t="s">
        <v>24</v>
      </c>
      <c r="G29" s="4">
        <v>9</v>
      </c>
      <c r="H29" s="4">
        <v>265</v>
      </c>
      <c r="I29" s="4">
        <v>1936880</v>
      </c>
      <c r="J29" s="4">
        <v>3412</v>
      </c>
      <c r="K29" s="4">
        <v>3336</v>
      </c>
      <c r="L29" s="4">
        <v>1036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1.2471826760486555</v>
      </c>
      <c r="AG29" s="18">
        <f t="shared" si="18"/>
        <v>1.2198321787668867</v>
      </c>
      <c r="AH29" s="18">
        <f t="shared" si="18"/>
        <v>0.38108359545931142</v>
      </c>
      <c r="AJ29" s="8">
        <v>2254553</v>
      </c>
      <c r="AK29" s="22">
        <f t="shared" si="11"/>
        <v>3762.0003476350012</v>
      </c>
      <c r="AL29" s="22">
        <f t="shared" si="2"/>
        <v>3679.5003400114269</v>
      </c>
      <c r="AM29" s="22">
        <f t="shared" si="2"/>
        <v>1149.5001062218062</v>
      </c>
    </row>
    <row r="30" spans="3:39">
      <c r="C30" s="2">
        <v>2012</v>
      </c>
      <c r="D30" s="2">
        <v>4</v>
      </c>
      <c r="E30" s="2" t="s">
        <v>25</v>
      </c>
      <c r="F30" s="23" t="s">
        <v>24</v>
      </c>
      <c r="G30" s="4">
        <v>9</v>
      </c>
      <c r="H30" s="4">
        <v>284</v>
      </c>
      <c r="I30" s="4">
        <v>2216560</v>
      </c>
      <c r="J30" s="4">
        <v>3458</v>
      </c>
      <c r="K30" s="4">
        <v>3419</v>
      </c>
      <c r="L30" s="4">
        <v>1038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1.2640268972920423</v>
      </c>
      <c r="AG30" s="18">
        <f t="shared" si="18"/>
        <v>1.2504628035565997</v>
      </c>
      <c r="AH30" s="18">
        <f t="shared" si="18"/>
        <v>0.37521216049257694</v>
      </c>
      <c r="AJ30" s="8">
        <v>2013895</v>
      </c>
      <c r="AK30" s="22">
        <f t="shared" si="11"/>
        <v>3448.000574737714</v>
      </c>
      <c r="AL30" s="22">
        <f t="shared" si="2"/>
        <v>3411.0005685702845</v>
      </c>
      <c r="AM30" s="22">
        <f t="shared" si="2"/>
        <v>1023.5001706044229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1.2155617011734807</v>
      </c>
      <c r="AG31" s="18">
        <f t="shared" si="18"/>
        <v>1.1648267184891747</v>
      </c>
      <c r="AH31" s="18">
        <f t="shared" si="18"/>
        <v>0.34873807210304708</v>
      </c>
      <c r="AJ31" s="8">
        <v>1983334</v>
      </c>
      <c r="AK31" s="22">
        <f t="shared" si="11"/>
        <v>3510.0004237208445</v>
      </c>
      <c r="AL31" s="22">
        <f t="shared" si="2"/>
        <v>3363.5004060356305</v>
      </c>
      <c r="AM31" s="22">
        <f t="shared" si="2"/>
        <v>1007.0001215632168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1.2728130690805652</v>
      </c>
      <c r="AG32" s="18">
        <f t="shared" si="18"/>
        <v>1.2289481729606149</v>
      </c>
      <c r="AH32" s="18">
        <f t="shared" si="18"/>
        <v>0.35256410256410259</v>
      </c>
      <c r="AJ32" s="8">
        <v>2050967</v>
      </c>
      <c r="AK32" s="22">
        <f t="shared" si="11"/>
        <v>3482.0005573513022</v>
      </c>
      <c r="AL32" s="22">
        <f t="shared" si="11"/>
        <v>3362.0005381433316</v>
      </c>
      <c r="AM32" s="22">
        <f t="shared" si="11"/>
        <v>964.50015438406979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3" t="s">
        <v>26</v>
      </c>
      <c r="G7" s="4">
        <v>2</v>
      </c>
      <c r="H7" s="4">
        <v>61</v>
      </c>
      <c r="I7" s="4">
        <v>378900</v>
      </c>
      <c r="J7" s="4">
        <v>765</v>
      </c>
      <c r="K7" s="4">
        <v>765</v>
      </c>
      <c r="L7" s="4">
        <v>277</v>
      </c>
      <c r="N7" s="6">
        <v>1</v>
      </c>
      <c r="O7" s="16">
        <f t="shared" ref="O7:P18" si="0">SUMIF($D$7:$D$30,$N7,G$7:G$30)</f>
        <v>4</v>
      </c>
      <c r="P7" s="16">
        <f t="shared" si="0"/>
        <v>130</v>
      </c>
      <c r="Q7" s="17">
        <f>P7/O7</f>
        <v>32.5</v>
      </c>
      <c r="R7" s="16">
        <f>Q7*24</f>
        <v>780</v>
      </c>
      <c r="S7" s="16">
        <f>SUMIF($D$7:$D$30,$N7,I$7:I$30)</f>
        <v>595800</v>
      </c>
      <c r="T7" s="16">
        <f>SUMIF($D$7:$D$30,$N7,J$7:J$30)</f>
        <v>1436</v>
      </c>
      <c r="U7" s="16">
        <f>SUMIF($D$7:$D$30,$N7,K$7:K$30)</f>
        <v>1382</v>
      </c>
      <c r="V7" s="16">
        <f>SUMIF($D$7:$D$30,$N7,L$7:L$30)</f>
        <v>446</v>
      </c>
      <c r="X7" s="20">
        <f>(T7*R7)/S7</f>
        <v>1.8799597180261833</v>
      </c>
      <c r="Y7" s="20">
        <f>(U7*R7)/S7</f>
        <v>1.8092648539778449</v>
      </c>
      <c r="Z7" s="20">
        <f>(V7*R7)/S7</f>
        <v>0.58388721047331316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1.596626289816061</v>
      </c>
      <c r="AG7" s="18">
        <f t="shared" ref="AG7:AH8" si="1">Y17</f>
        <v>1.5045132346343653</v>
      </c>
      <c r="AH7" s="18">
        <f t="shared" si="1"/>
        <v>0.52197397936294299</v>
      </c>
      <c r="AJ7" s="8">
        <v>325986</v>
      </c>
      <c r="AK7" s="22">
        <f>($AJ7*AF7)/$AE7</f>
        <v>754.00096439743766</v>
      </c>
      <c r="AL7" s="22">
        <f t="shared" ref="AL7:AM31" si="2">($AJ7*AG7)/$AE7</f>
        <v>710.50090875912406</v>
      </c>
      <c r="AM7" s="22">
        <f t="shared" si="2"/>
        <v>246.5003152837777</v>
      </c>
    </row>
    <row r="8" spans="1:39">
      <c r="C8" s="2">
        <v>2010</v>
      </c>
      <c r="D8" s="2">
        <v>6</v>
      </c>
      <c r="E8" s="2" t="s">
        <v>25</v>
      </c>
      <c r="F8" s="3" t="s">
        <v>26</v>
      </c>
      <c r="G8" s="4">
        <v>2</v>
      </c>
      <c r="H8" s="4">
        <v>60</v>
      </c>
      <c r="I8" s="4">
        <v>412200</v>
      </c>
      <c r="J8" s="4">
        <v>765</v>
      </c>
      <c r="K8" s="4">
        <v>747</v>
      </c>
      <c r="L8" s="4">
        <v>277</v>
      </c>
      <c r="N8" s="6">
        <f>N7+1</f>
        <v>2</v>
      </c>
      <c r="O8" s="16">
        <f t="shared" si="0"/>
        <v>4</v>
      </c>
      <c r="P8" s="16">
        <f t="shared" si="0"/>
        <v>123</v>
      </c>
      <c r="Q8" s="17">
        <f t="shared" ref="Q8:Q18" si="3">P8/O8</f>
        <v>30.75</v>
      </c>
      <c r="R8" s="16">
        <f t="shared" ref="R8:R18" si="4">Q8*24</f>
        <v>738</v>
      </c>
      <c r="S8" s="16">
        <f t="shared" ref="S8:V18" si="5">SUMIF($D$7:$D$30,$N8,I$7:I$30)</f>
        <v>715500</v>
      </c>
      <c r="T8" s="16">
        <f t="shared" si="5"/>
        <v>1418</v>
      </c>
      <c r="U8" s="16">
        <f t="shared" si="5"/>
        <v>1418</v>
      </c>
      <c r="V8" s="16">
        <f t="shared" si="5"/>
        <v>489</v>
      </c>
      <c r="X8" s="20">
        <f t="shared" ref="X8:X18" si="6">(T8*R8)/S8</f>
        <v>1.4625911949685535</v>
      </c>
      <c r="Y8" s="20">
        <f t="shared" ref="Y8:Y18" si="7">(U8*R8)/S8</f>
        <v>1.4625911949685535</v>
      </c>
      <c r="Z8" s="20">
        <f t="shared" ref="Z8:Z18" si="8">(V8*R8)/S8</f>
        <v>0.50437735849056609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1.6815249266862171</v>
      </c>
      <c r="AG8" s="18">
        <f t="shared" si="1"/>
        <v>1.6815249266862171</v>
      </c>
      <c r="AH8" s="18">
        <f t="shared" si="1"/>
        <v>0.53784946236559139</v>
      </c>
      <c r="AJ8" s="8">
        <v>310975</v>
      </c>
      <c r="AK8" s="22">
        <f t="shared" ref="AK8:AM32" si="11">($AJ8*AF8)/$AE8</f>
        <v>704.99947969078141</v>
      </c>
      <c r="AL8" s="22">
        <f t="shared" si="2"/>
        <v>704.99947969078141</v>
      </c>
      <c r="AM8" s="22">
        <f t="shared" si="2"/>
        <v>225.49983357485272</v>
      </c>
    </row>
    <row r="9" spans="1:39">
      <c r="C9" s="2">
        <v>2010</v>
      </c>
      <c r="D9" s="2">
        <v>7</v>
      </c>
      <c r="E9" s="2" t="s">
        <v>25</v>
      </c>
      <c r="F9" s="3" t="s">
        <v>26</v>
      </c>
      <c r="G9" s="4">
        <v>2</v>
      </c>
      <c r="H9" s="4">
        <v>65</v>
      </c>
      <c r="I9" s="4">
        <v>467100</v>
      </c>
      <c r="J9" s="4">
        <v>810</v>
      </c>
      <c r="K9" s="4">
        <v>810</v>
      </c>
      <c r="L9" s="4">
        <v>274</v>
      </c>
      <c r="N9" s="6">
        <f t="shared" ref="N9:N18" si="12">N8+1</f>
        <v>3</v>
      </c>
      <c r="O9" s="16">
        <f t="shared" si="0"/>
        <v>4</v>
      </c>
      <c r="P9" s="16">
        <f t="shared" si="0"/>
        <v>117</v>
      </c>
      <c r="Q9" s="17">
        <f t="shared" si="3"/>
        <v>29.25</v>
      </c>
      <c r="R9" s="16">
        <f t="shared" si="4"/>
        <v>702</v>
      </c>
      <c r="S9" s="16">
        <f t="shared" si="5"/>
        <v>614700</v>
      </c>
      <c r="T9" s="16">
        <f t="shared" si="5"/>
        <v>1412</v>
      </c>
      <c r="U9" s="16">
        <f t="shared" si="5"/>
        <v>1412</v>
      </c>
      <c r="V9" s="16">
        <f t="shared" si="5"/>
        <v>489</v>
      </c>
      <c r="X9" s="20">
        <f t="shared" si="6"/>
        <v>1.6125329428989752</v>
      </c>
      <c r="Y9" s="20">
        <f t="shared" si="7"/>
        <v>1.6125329428989752</v>
      </c>
      <c r="Z9" s="20">
        <f t="shared" si="8"/>
        <v>0.55844802342606148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1.8799597180261833</v>
      </c>
      <c r="AG9" s="18">
        <f t="shared" ref="AG9:AH18" si="15">Y7</f>
        <v>1.8092648539778449</v>
      </c>
      <c r="AH9" s="18">
        <f t="shared" si="15"/>
        <v>0.58388721047331316</v>
      </c>
      <c r="AJ9" s="8">
        <v>295938</v>
      </c>
      <c r="AK9" s="22">
        <f t="shared" si="11"/>
        <v>717.99892501552858</v>
      </c>
      <c r="AL9" s="22">
        <f t="shared" si="2"/>
        <v>690.9989654397358</v>
      </c>
      <c r="AM9" s="22">
        <f t="shared" si="2"/>
        <v>222.99966612599289</v>
      </c>
    </row>
    <row r="10" spans="1:39">
      <c r="C10" s="2">
        <v>2010</v>
      </c>
      <c r="D10" s="2">
        <v>8</v>
      </c>
      <c r="E10" s="2" t="s">
        <v>25</v>
      </c>
      <c r="F10" s="3" t="s">
        <v>26</v>
      </c>
      <c r="G10" s="4">
        <v>2</v>
      </c>
      <c r="H10" s="4">
        <v>58</v>
      </c>
      <c r="I10" s="4">
        <v>394200</v>
      </c>
      <c r="J10" s="4">
        <v>819</v>
      </c>
      <c r="K10" s="4">
        <v>819</v>
      </c>
      <c r="L10" s="4">
        <v>269</v>
      </c>
      <c r="N10" s="6">
        <f t="shared" si="12"/>
        <v>4</v>
      </c>
      <c r="O10" s="16">
        <f t="shared" si="0"/>
        <v>4</v>
      </c>
      <c r="P10" s="16">
        <f t="shared" si="0"/>
        <v>126</v>
      </c>
      <c r="Q10" s="17">
        <f t="shared" si="3"/>
        <v>31.5</v>
      </c>
      <c r="R10" s="16">
        <f t="shared" si="4"/>
        <v>756</v>
      </c>
      <c r="S10" s="16">
        <f t="shared" si="5"/>
        <v>753300</v>
      </c>
      <c r="T10" s="16">
        <f t="shared" si="5"/>
        <v>1475</v>
      </c>
      <c r="U10" s="16">
        <f t="shared" si="5"/>
        <v>1475</v>
      </c>
      <c r="V10" s="16">
        <f t="shared" si="5"/>
        <v>489</v>
      </c>
      <c r="X10" s="20">
        <f t="shared" si="6"/>
        <v>1.4802867383512546</v>
      </c>
      <c r="Y10" s="20">
        <f t="shared" si="7"/>
        <v>1.4802867383512546</v>
      </c>
      <c r="Z10" s="20">
        <f t="shared" si="8"/>
        <v>0.49075268817204298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1.4625911949685535</v>
      </c>
      <c r="AG10" s="18">
        <f t="shared" si="15"/>
        <v>1.4625911949685535</v>
      </c>
      <c r="AH10" s="18">
        <f t="shared" si="15"/>
        <v>0.50437735849056609</v>
      </c>
      <c r="AJ10" s="8">
        <v>346814</v>
      </c>
      <c r="AK10" s="22">
        <f t="shared" si="11"/>
        <v>709.00019944624842</v>
      </c>
      <c r="AL10" s="22">
        <f t="shared" si="2"/>
        <v>709.00019944624842</v>
      </c>
      <c r="AM10" s="22">
        <f t="shared" si="2"/>
        <v>244.50006877941851</v>
      </c>
    </row>
    <row r="11" spans="1:39">
      <c r="C11" s="2">
        <v>2010</v>
      </c>
      <c r="D11" s="2">
        <v>9</v>
      </c>
      <c r="E11" s="2" t="s">
        <v>25</v>
      </c>
      <c r="F11" s="3" t="s">
        <v>26</v>
      </c>
      <c r="G11" s="4">
        <v>2</v>
      </c>
      <c r="H11" s="4">
        <v>60</v>
      </c>
      <c r="I11" s="4">
        <v>391500</v>
      </c>
      <c r="J11" s="4">
        <v>810</v>
      </c>
      <c r="K11" s="4">
        <v>810</v>
      </c>
      <c r="L11" s="4">
        <v>256</v>
      </c>
      <c r="N11" s="6">
        <f t="shared" si="12"/>
        <v>5</v>
      </c>
      <c r="O11" s="16">
        <f t="shared" si="0"/>
        <v>4</v>
      </c>
      <c r="P11" s="16">
        <f t="shared" si="0"/>
        <v>121</v>
      </c>
      <c r="Q11" s="17">
        <f t="shared" si="3"/>
        <v>30.25</v>
      </c>
      <c r="R11" s="16">
        <f t="shared" si="4"/>
        <v>726</v>
      </c>
      <c r="S11" s="16">
        <f t="shared" si="5"/>
        <v>728100</v>
      </c>
      <c r="T11" s="16">
        <f t="shared" si="5"/>
        <v>1503</v>
      </c>
      <c r="U11" s="16">
        <f t="shared" si="5"/>
        <v>1467</v>
      </c>
      <c r="V11" s="16">
        <f t="shared" si="5"/>
        <v>532</v>
      </c>
      <c r="X11" s="20">
        <f t="shared" si="6"/>
        <v>1.4986650185414092</v>
      </c>
      <c r="Y11" s="20">
        <f t="shared" si="7"/>
        <v>1.4627688504326328</v>
      </c>
      <c r="Z11" s="20">
        <f t="shared" si="8"/>
        <v>0.53046559538524929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1.6125329428989752</v>
      </c>
      <c r="AG11" s="18">
        <f t="shared" si="15"/>
        <v>1.6125329428989752</v>
      </c>
      <c r="AH11" s="18">
        <f t="shared" si="15"/>
        <v>0.55844802342606148</v>
      </c>
      <c r="AJ11" s="8">
        <v>310229</v>
      </c>
      <c r="AK11" s="22">
        <f t="shared" si="11"/>
        <v>705.99975492058184</v>
      </c>
      <c r="AL11" s="22">
        <f t="shared" si="2"/>
        <v>705.99975492058184</v>
      </c>
      <c r="AM11" s="22">
        <f t="shared" si="2"/>
        <v>244.49991512476237</v>
      </c>
    </row>
    <row r="12" spans="1:39">
      <c r="C12" s="2">
        <v>2010</v>
      </c>
      <c r="D12" s="2">
        <v>10</v>
      </c>
      <c r="E12" s="2" t="s">
        <v>25</v>
      </c>
      <c r="F12" s="3" t="s">
        <v>26</v>
      </c>
      <c r="G12" s="4">
        <v>2</v>
      </c>
      <c r="H12" s="4">
        <v>60</v>
      </c>
      <c r="I12" s="4">
        <v>372600</v>
      </c>
      <c r="J12" s="4">
        <v>792</v>
      </c>
      <c r="K12" s="4">
        <v>774</v>
      </c>
      <c r="L12" s="4">
        <v>273</v>
      </c>
      <c r="N12" s="6">
        <f t="shared" si="12"/>
        <v>6</v>
      </c>
      <c r="O12" s="16">
        <f t="shared" si="0"/>
        <v>4</v>
      </c>
      <c r="P12" s="16">
        <f t="shared" si="0"/>
        <v>118</v>
      </c>
      <c r="Q12" s="17">
        <f t="shared" si="3"/>
        <v>29.5</v>
      </c>
      <c r="R12" s="16">
        <f t="shared" si="4"/>
        <v>708</v>
      </c>
      <c r="S12" s="16">
        <f t="shared" si="5"/>
        <v>761400</v>
      </c>
      <c r="T12" s="16">
        <f t="shared" si="5"/>
        <v>1521</v>
      </c>
      <c r="U12" s="16">
        <f t="shared" si="5"/>
        <v>1503</v>
      </c>
      <c r="V12" s="16">
        <f t="shared" si="5"/>
        <v>550</v>
      </c>
      <c r="X12" s="20">
        <f t="shared" si="6"/>
        <v>1.4143262411347517</v>
      </c>
      <c r="Y12" s="20">
        <f t="shared" si="7"/>
        <v>1.3975886524822696</v>
      </c>
      <c r="Z12" s="20">
        <f t="shared" si="8"/>
        <v>0.5114263199369582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1.4802867383512546</v>
      </c>
      <c r="AG12" s="18">
        <f t="shared" si="15"/>
        <v>1.4802867383512546</v>
      </c>
      <c r="AH12" s="18">
        <f t="shared" si="15"/>
        <v>0.49075268817204298</v>
      </c>
      <c r="AJ12" s="8">
        <v>367252</v>
      </c>
      <c r="AK12" s="22">
        <f t="shared" si="11"/>
        <v>737.50063113587578</v>
      </c>
      <c r="AL12" s="22">
        <f t="shared" si="2"/>
        <v>737.50063113587578</v>
      </c>
      <c r="AM12" s="22">
        <f t="shared" si="2"/>
        <v>244.50020923758862</v>
      </c>
    </row>
    <row r="13" spans="1:39">
      <c r="C13" s="2">
        <v>2010</v>
      </c>
      <c r="D13" s="2">
        <v>11</v>
      </c>
      <c r="E13" s="2" t="s">
        <v>25</v>
      </c>
      <c r="F13" s="3" t="s">
        <v>26</v>
      </c>
      <c r="G13" s="4">
        <v>2</v>
      </c>
      <c r="H13" s="4">
        <v>58</v>
      </c>
      <c r="I13" s="4">
        <v>350100</v>
      </c>
      <c r="J13" s="4">
        <v>783</v>
      </c>
      <c r="K13" s="4">
        <v>720</v>
      </c>
      <c r="L13" s="4">
        <v>287</v>
      </c>
      <c r="N13" s="6">
        <f t="shared" si="12"/>
        <v>7</v>
      </c>
      <c r="O13" s="16">
        <f t="shared" si="0"/>
        <v>4</v>
      </c>
      <c r="P13" s="16">
        <f t="shared" si="0"/>
        <v>126</v>
      </c>
      <c r="Q13" s="17">
        <f t="shared" si="3"/>
        <v>31.5</v>
      </c>
      <c r="R13" s="16">
        <f t="shared" si="4"/>
        <v>756</v>
      </c>
      <c r="S13" s="16">
        <f t="shared" si="5"/>
        <v>836100</v>
      </c>
      <c r="T13" s="16">
        <f t="shared" si="5"/>
        <v>1571</v>
      </c>
      <c r="U13" s="16">
        <f t="shared" si="5"/>
        <v>1571</v>
      </c>
      <c r="V13" s="16">
        <f t="shared" si="5"/>
        <v>522</v>
      </c>
      <c r="X13" s="20">
        <f t="shared" si="6"/>
        <v>1.4204951560818084</v>
      </c>
      <c r="Y13" s="20">
        <f t="shared" si="7"/>
        <v>1.4204951560818084</v>
      </c>
      <c r="Z13" s="20">
        <f t="shared" si="8"/>
        <v>0.4719913885898816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1.4986650185414092</v>
      </c>
      <c r="AG13" s="18">
        <f t="shared" si="15"/>
        <v>1.4627688504326328</v>
      </c>
      <c r="AH13" s="18">
        <f t="shared" si="15"/>
        <v>0.53046559538524929</v>
      </c>
      <c r="AJ13" s="8">
        <v>355313</v>
      </c>
      <c r="AK13" s="22">
        <f t="shared" si="11"/>
        <v>751.50042300755854</v>
      </c>
      <c r="AL13" s="22">
        <f t="shared" si="2"/>
        <v>733.50041287564079</v>
      </c>
      <c r="AM13" s="22">
        <f t="shared" si="2"/>
        <v>266.00014972722624</v>
      </c>
    </row>
    <row r="14" spans="1:39">
      <c r="C14" s="2">
        <v>2010</v>
      </c>
      <c r="D14" s="2">
        <v>12</v>
      </c>
      <c r="E14" s="2" t="s">
        <v>25</v>
      </c>
      <c r="F14" s="3" t="s">
        <v>26</v>
      </c>
      <c r="G14" s="4">
        <v>2</v>
      </c>
      <c r="H14" s="4">
        <v>62</v>
      </c>
      <c r="I14" s="4">
        <v>341100</v>
      </c>
      <c r="J14" s="4">
        <v>693</v>
      </c>
      <c r="K14" s="4">
        <v>693</v>
      </c>
      <c r="L14" s="4">
        <v>249</v>
      </c>
      <c r="N14" s="6">
        <f t="shared" si="12"/>
        <v>8</v>
      </c>
      <c r="O14" s="16">
        <f t="shared" si="0"/>
        <v>4</v>
      </c>
      <c r="P14" s="16">
        <f t="shared" si="0"/>
        <v>120</v>
      </c>
      <c r="Q14" s="17">
        <f t="shared" si="3"/>
        <v>30</v>
      </c>
      <c r="R14" s="16">
        <f t="shared" si="4"/>
        <v>720</v>
      </c>
      <c r="S14" s="16">
        <f t="shared" si="5"/>
        <v>810000</v>
      </c>
      <c r="T14" s="16">
        <f t="shared" si="5"/>
        <v>1585</v>
      </c>
      <c r="U14" s="16">
        <f t="shared" si="5"/>
        <v>1585</v>
      </c>
      <c r="V14" s="16">
        <f t="shared" si="5"/>
        <v>516</v>
      </c>
      <c r="X14" s="20">
        <f t="shared" si="6"/>
        <v>1.4088888888888889</v>
      </c>
      <c r="Y14" s="20">
        <f t="shared" si="7"/>
        <v>1.4088888888888889</v>
      </c>
      <c r="Z14" s="20">
        <f t="shared" si="8"/>
        <v>0.45866666666666667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1.4143262411347517</v>
      </c>
      <c r="AG14" s="18">
        <f t="shared" si="15"/>
        <v>1.3975886524822696</v>
      </c>
      <c r="AH14" s="18">
        <f t="shared" si="15"/>
        <v>0.5114263199369582</v>
      </c>
      <c r="AJ14" s="8">
        <v>395141</v>
      </c>
      <c r="AK14" s="22">
        <f t="shared" si="11"/>
        <v>760.50040449860512</v>
      </c>
      <c r="AL14" s="22">
        <f t="shared" si="2"/>
        <v>751.50039971163949</v>
      </c>
      <c r="AM14" s="22">
        <f t="shared" si="2"/>
        <v>275.0001462683976</v>
      </c>
    </row>
    <row r="15" spans="1:39">
      <c r="C15" s="2">
        <v>2011</v>
      </c>
      <c r="D15" s="2">
        <v>1</v>
      </c>
      <c r="E15" s="2" t="s">
        <v>25</v>
      </c>
      <c r="F15" s="3" t="s">
        <v>26</v>
      </c>
      <c r="G15" s="4">
        <v>2</v>
      </c>
      <c r="H15" s="4">
        <v>63</v>
      </c>
      <c r="I15" s="4">
        <v>276300</v>
      </c>
      <c r="J15" s="4">
        <v>684</v>
      </c>
      <c r="K15" s="4">
        <v>675</v>
      </c>
      <c r="L15" s="4">
        <v>209</v>
      </c>
      <c r="N15" s="6">
        <f t="shared" si="12"/>
        <v>9</v>
      </c>
      <c r="O15" s="16">
        <f t="shared" si="0"/>
        <v>4</v>
      </c>
      <c r="P15" s="16">
        <f t="shared" si="0"/>
        <v>122</v>
      </c>
      <c r="Q15" s="17">
        <f t="shared" si="3"/>
        <v>30.5</v>
      </c>
      <c r="R15" s="16">
        <f t="shared" si="4"/>
        <v>732</v>
      </c>
      <c r="S15" s="16">
        <f t="shared" si="5"/>
        <v>768600</v>
      </c>
      <c r="T15" s="16">
        <f t="shared" si="5"/>
        <v>1579</v>
      </c>
      <c r="U15" s="16">
        <f t="shared" si="5"/>
        <v>1565</v>
      </c>
      <c r="V15" s="16">
        <f t="shared" si="5"/>
        <v>521</v>
      </c>
      <c r="X15" s="20">
        <f t="shared" si="6"/>
        <v>1.5038095238095237</v>
      </c>
      <c r="Y15" s="20">
        <f t="shared" si="7"/>
        <v>1.4904761904761905</v>
      </c>
      <c r="Z15" s="20">
        <f t="shared" si="8"/>
        <v>0.49619047619047618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1.4204951560818084</v>
      </c>
      <c r="AG15" s="18">
        <f t="shared" si="15"/>
        <v>1.4204951560818084</v>
      </c>
      <c r="AH15" s="18">
        <f t="shared" si="15"/>
        <v>0.4719913885898816</v>
      </c>
      <c r="AJ15" s="8">
        <v>407619</v>
      </c>
      <c r="AK15" s="22">
        <f t="shared" si="11"/>
        <v>785.50066070156754</v>
      </c>
      <c r="AL15" s="22">
        <f t="shared" si="2"/>
        <v>785.50066070156754</v>
      </c>
      <c r="AM15" s="22">
        <f t="shared" si="2"/>
        <v>261.0002195329206</v>
      </c>
    </row>
    <row r="16" spans="1:39">
      <c r="C16" s="2">
        <v>2011</v>
      </c>
      <c r="D16" s="2">
        <v>2</v>
      </c>
      <c r="E16" s="2" t="s">
        <v>25</v>
      </c>
      <c r="F16" s="3" t="s">
        <v>26</v>
      </c>
      <c r="G16" s="4">
        <v>2</v>
      </c>
      <c r="H16" s="4">
        <v>64</v>
      </c>
      <c r="I16" s="4">
        <v>380700</v>
      </c>
      <c r="J16" s="4">
        <v>693</v>
      </c>
      <c r="K16" s="4">
        <v>693</v>
      </c>
      <c r="L16" s="4">
        <v>249</v>
      </c>
      <c r="N16" s="6">
        <f t="shared" si="12"/>
        <v>10</v>
      </c>
      <c r="O16" s="16">
        <f t="shared" si="0"/>
        <v>4</v>
      </c>
      <c r="P16" s="16">
        <f t="shared" si="0"/>
        <v>118</v>
      </c>
      <c r="Q16" s="17">
        <f t="shared" si="3"/>
        <v>29.5</v>
      </c>
      <c r="R16" s="16">
        <f t="shared" si="4"/>
        <v>708</v>
      </c>
      <c r="S16" s="16">
        <f t="shared" si="5"/>
        <v>713700</v>
      </c>
      <c r="T16" s="16">
        <f t="shared" si="5"/>
        <v>1526</v>
      </c>
      <c r="U16" s="16">
        <f t="shared" si="5"/>
        <v>1497</v>
      </c>
      <c r="V16" s="16">
        <f t="shared" si="5"/>
        <v>511</v>
      </c>
      <c r="X16" s="20">
        <f t="shared" si="6"/>
        <v>1.5138125262715427</v>
      </c>
      <c r="Y16" s="20">
        <f t="shared" si="7"/>
        <v>1.4850441361916771</v>
      </c>
      <c r="Z16" s="20">
        <f t="shared" si="8"/>
        <v>0.50691887347625053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1.4088888888888889</v>
      </c>
      <c r="AG16" s="18">
        <f t="shared" si="15"/>
        <v>1.4088888888888889</v>
      </c>
      <c r="AH16" s="18">
        <f t="shared" si="15"/>
        <v>0.45866666666666667</v>
      </c>
      <c r="AJ16" s="8">
        <v>411426</v>
      </c>
      <c r="AK16" s="22">
        <f t="shared" si="11"/>
        <v>792.5</v>
      </c>
      <c r="AL16" s="22">
        <f t="shared" si="2"/>
        <v>792.5</v>
      </c>
      <c r="AM16" s="22">
        <f t="shared" si="2"/>
        <v>258</v>
      </c>
    </row>
    <row r="17" spans="3:39">
      <c r="C17" s="2">
        <v>2011</v>
      </c>
      <c r="D17" s="2">
        <v>3</v>
      </c>
      <c r="E17" s="2" t="s">
        <v>25</v>
      </c>
      <c r="F17" s="3" t="s">
        <v>26</v>
      </c>
      <c r="G17" s="4">
        <v>2</v>
      </c>
      <c r="H17" s="4">
        <v>57</v>
      </c>
      <c r="I17" s="4">
        <v>282600</v>
      </c>
      <c r="J17" s="4">
        <v>693</v>
      </c>
      <c r="K17" s="4">
        <v>693</v>
      </c>
      <c r="L17" s="4">
        <v>249</v>
      </c>
      <c r="N17" s="6">
        <f t="shared" si="12"/>
        <v>11</v>
      </c>
      <c r="O17" s="16">
        <f t="shared" si="0"/>
        <v>4</v>
      </c>
      <c r="P17" s="16">
        <f t="shared" si="0"/>
        <v>118</v>
      </c>
      <c r="Q17" s="17">
        <f t="shared" si="3"/>
        <v>29.5</v>
      </c>
      <c r="R17" s="16">
        <f t="shared" si="4"/>
        <v>708</v>
      </c>
      <c r="S17" s="16">
        <f t="shared" si="5"/>
        <v>668700</v>
      </c>
      <c r="T17" s="16">
        <f t="shared" si="5"/>
        <v>1508</v>
      </c>
      <c r="U17" s="16">
        <f t="shared" si="5"/>
        <v>1421</v>
      </c>
      <c r="V17" s="16">
        <f t="shared" si="5"/>
        <v>493</v>
      </c>
      <c r="X17" s="20">
        <f t="shared" si="6"/>
        <v>1.596626289816061</v>
      </c>
      <c r="Y17" s="20">
        <f t="shared" si="7"/>
        <v>1.5045132346343653</v>
      </c>
      <c r="Z17" s="20">
        <f t="shared" si="8"/>
        <v>0.52197397936294299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1.5038095238095237</v>
      </c>
      <c r="AG17" s="18">
        <f t="shared" si="15"/>
        <v>1.4904761904761905</v>
      </c>
      <c r="AH17" s="18">
        <f t="shared" si="15"/>
        <v>0.49619047619047618</v>
      </c>
      <c r="AJ17" s="8">
        <v>392402</v>
      </c>
      <c r="AK17" s="22">
        <f t="shared" si="11"/>
        <v>789.50040239366888</v>
      </c>
      <c r="AL17" s="22">
        <f t="shared" si="2"/>
        <v>782.50039882589726</v>
      </c>
      <c r="AM17" s="22">
        <f t="shared" si="2"/>
        <v>260.50013277207188</v>
      </c>
    </row>
    <row r="18" spans="3:39">
      <c r="C18" s="2">
        <v>2011</v>
      </c>
      <c r="D18" s="2">
        <v>4</v>
      </c>
      <c r="E18" s="2" t="s">
        <v>25</v>
      </c>
      <c r="F18" s="3" t="s">
        <v>26</v>
      </c>
      <c r="G18" s="4">
        <v>2</v>
      </c>
      <c r="H18" s="4">
        <v>64</v>
      </c>
      <c r="I18" s="4">
        <v>391500</v>
      </c>
      <c r="J18" s="4">
        <v>720</v>
      </c>
      <c r="K18" s="4">
        <v>720</v>
      </c>
      <c r="L18" s="4">
        <v>227</v>
      </c>
      <c r="N18" s="6">
        <f t="shared" si="12"/>
        <v>12</v>
      </c>
      <c r="O18" s="16">
        <f t="shared" si="0"/>
        <v>4</v>
      </c>
      <c r="P18" s="16">
        <f t="shared" si="0"/>
        <v>122</v>
      </c>
      <c r="Q18" s="17">
        <f t="shared" si="3"/>
        <v>30.5</v>
      </c>
      <c r="R18" s="16">
        <f t="shared" si="4"/>
        <v>732</v>
      </c>
      <c r="S18" s="16">
        <f t="shared" si="5"/>
        <v>613800</v>
      </c>
      <c r="T18" s="16">
        <f t="shared" si="5"/>
        <v>1410</v>
      </c>
      <c r="U18" s="16">
        <f t="shared" si="5"/>
        <v>1410</v>
      </c>
      <c r="V18" s="16">
        <f t="shared" si="5"/>
        <v>451</v>
      </c>
      <c r="X18" s="20">
        <f t="shared" si="6"/>
        <v>1.6815249266862171</v>
      </c>
      <c r="Y18" s="20">
        <f t="shared" si="7"/>
        <v>1.6815249266862171</v>
      </c>
      <c r="Z18" s="20">
        <f t="shared" si="8"/>
        <v>0.53784946236559139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1.5138125262715427</v>
      </c>
      <c r="AG18" s="18">
        <f t="shared" si="15"/>
        <v>1.4850441361916771</v>
      </c>
      <c r="AH18" s="18">
        <f t="shared" si="15"/>
        <v>0.50691887347625053</v>
      </c>
      <c r="AJ18" s="8">
        <v>372116</v>
      </c>
      <c r="AK18" s="22">
        <f t="shared" si="11"/>
        <v>763.00015986452627</v>
      </c>
      <c r="AL18" s="22">
        <f t="shared" si="2"/>
        <v>748.50015682647165</v>
      </c>
      <c r="AM18" s="22">
        <f t="shared" si="2"/>
        <v>255.50005353261656</v>
      </c>
    </row>
    <row r="19" spans="3:39">
      <c r="C19" s="2">
        <v>2011</v>
      </c>
      <c r="D19" s="2">
        <v>5</v>
      </c>
      <c r="E19" s="2" t="s">
        <v>25</v>
      </c>
      <c r="F19" s="3" t="s">
        <v>26</v>
      </c>
      <c r="G19" s="4">
        <v>2</v>
      </c>
      <c r="H19" s="4">
        <v>60</v>
      </c>
      <c r="I19" s="4">
        <v>349200</v>
      </c>
      <c r="J19" s="4">
        <v>738</v>
      </c>
      <c r="K19" s="4">
        <v>702</v>
      </c>
      <c r="L19" s="4">
        <v>255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1.596626289816061</v>
      </c>
      <c r="AG19" s="18">
        <f t="shared" ref="AG19:AH19" si="17">AG7</f>
        <v>1.5045132346343653</v>
      </c>
      <c r="AH19" s="18">
        <f t="shared" si="17"/>
        <v>0.52197397936294299</v>
      </c>
      <c r="AJ19" s="8">
        <v>324365</v>
      </c>
      <c r="AK19" s="22">
        <f t="shared" si="11"/>
        <v>754.00038217062479</v>
      </c>
      <c r="AL19" s="22">
        <f t="shared" si="2"/>
        <v>710.50036012231953</v>
      </c>
      <c r="AM19" s="22">
        <f t="shared" si="2"/>
        <v>246.50012494039652</v>
      </c>
    </row>
    <row r="20" spans="3:39">
      <c r="C20" s="2">
        <v>2011</v>
      </c>
      <c r="D20" s="2">
        <v>6</v>
      </c>
      <c r="E20" s="2" t="s">
        <v>25</v>
      </c>
      <c r="F20" s="3" t="s">
        <v>26</v>
      </c>
      <c r="G20" s="4">
        <v>2</v>
      </c>
      <c r="H20" s="4">
        <v>58</v>
      </c>
      <c r="I20" s="4">
        <v>349200</v>
      </c>
      <c r="J20" s="4">
        <v>756</v>
      </c>
      <c r="K20" s="4">
        <v>756</v>
      </c>
      <c r="L20" s="4">
        <v>273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1.6815249266862171</v>
      </c>
      <c r="AG20" s="18">
        <f t="shared" si="18"/>
        <v>1.6815249266862171</v>
      </c>
      <c r="AH20" s="18">
        <f t="shared" si="18"/>
        <v>0.53784946236559139</v>
      </c>
      <c r="AJ20" s="8">
        <v>314326</v>
      </c>
      <c r="AK20" s="22">
        <f t="shared" si="11"/>
        <v>705.00005883001995</v>
      </c>
      <c r="AL20" s="22">
        <f t="shared" si="2"/>
        <v>705.00005883001995</v>
      </c>
      <c r="AM20" s="22">
        <f t="shared" si="2"/>
        <v>225.50001881726166</v>
      </c>
    </row>
    <row r="21" spans="3:39">
      <c r="C21" s="2">
        <v>2011</v>
      </c>
      <c r="D21" s="2">
        <v>7</v>
      </c>
      <c r="E21" s="2" t="s">
        <v>25</v>
      </c>
      <c r="F21" s="3" t="s">
        <v>26</v>
      </c>
      <c r="G21" s="4">
        <v>2</v>
      </c>
      <c r="H21" s="4">
        <v>61</v>
      </c>
      <c r="I21" s="4">
        <v>369000</v>
      </c>
      <c r="J21" s="4">
        <v>761</v>
      </c>
      <c r="K21" s="4">
        <v>761</v>
      </c>
      <c r="L21" s="4">
        <v>248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1.8799597180261833</v>
      </c>
      <c r="AG21" s="18">
        <f t="shared" si="18"/>
        <v>1.8092648539778449</v>
      </c>
      <c r="AH21" s="18">
        <f t="shared" si="18"/>
        <v>0.58388721047331316</v>
      </c>
      <c r="AJ21" s="8">
        <v>295938</v>
      </c>
      <c r="AK21" s="22">
        <f t="shared" si="11"/>
        <v>717.99892501552858</v>
      </c>
      <c r="AL21" s="22">
        <f t="shared" si="2"/>
        <v>690.9989654397358</v>
      </c>
      <c r="AM21" s="22">
        <f t="shared" si="2"/>
        <v>222.99966612599289</v>
      </c>
    </row>
    <row r="22" spans="3:39">
      <c r="C22" s="2">
        <v>2011</v>
      </c>
      <c r="D22" s="2">
        <v>8</v>
      </c>
      <c r="E22" s="2" t="s">
        <v>25</v>
      </c>
      <c r="F22" s="3" t="s">
        <v>26</v>
      </c>
      <c r="G22" s="4">
        <v>2</v>
      </c>
      <c r="H22" s="4">
        <v>62</v>
      </c>
      <c r="I22" s="4">
        <v>415800</v>
      </c>
      <c r="J22" s="4">
        <v>766</v>
      </c>
      <c r="K22" s="4">
        <v>766</v>
      </c>
      <c r="L22" s="4">
        <v>247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1.4625911949685535</v>
      </c>
      <c r="AG22" s="18">
        <f t="shared" si="18"/>
        <v>1.4625911949685535</v>
      </c>
      <c r="AH22" s="18">
        <f t="shared" si="18"/>
        <v>0.50437735849056609</v>
      </c>
      <c r="AJ22" s="8">
        <v>346814</v>
      </c>
      <c r="AK22" s="22">
        <f t="shared" si="11"/>
        <v>709.00019944624842</v>
      </c>
      <c r="AL22" s="22">
        <f t="shared" si="2"/>
        <v>709.00019944624842</v>
      </c>
      <c r="AM22" s="22">
        <f t="shared" si="2"/>
        <v>244.50006877941851</v>
      </c>
    </row>
    <row r="23" spans="3:39">
      <c r="C23" s="2">
        <v>2011</v>
      </c>
      <c r="D23" s="2">
        <v>9</v>
      </c>
      <c r="E23" s="2" t="s">
        <v>25</v>
      </c>
      <c r="F23" s="3" t="s">
        <v>26</v>
      </c>
      <c r="G23" s="4">
        <v>2</v>
      </c>
      <c r="H23" s="4">
        <v>62</v>
      </c>
      <c r="I23" s="4">
        <v>377100</v>
      </c>
      <c r="J23" s="4">
        <v>769</v>
      </c>
      <c r="K23" s="4">
        <v>755</v>
      </c>
      <c r="L23" s="4">
        <v>265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1.6125329428989752</v>
      </c>
      <c r="AG23" s="18">
        <f t="shared" si="18"/>
        <v>1.6125329428989752</v>
      </c>
      <c r="AH23" s="18">
        <f t="shared" si="18"/>
        <v>0.55844802342606148</v>
      </c>
      <c r="AJ23" s="8">
        <v>310229</v>
      </c>
      <c r="AK23" s="22">
        <f t="shared" si="11"/>
        <v>705.99975492058184</v>
      </c>
      <c r="AL23" s="22">
        <f t="shared" si="2"/>
        <v>705.99975492058184</v>
      </c>
      <c r="AM23" s="22">
        <f t="shared" si="2"/>
        <v>244.49991512476237</v>
      </c>
    </row>
    <row r="24" spans="3:39">
      <c r="C24" s="2">
        <v>2011</v>
      </c>
      <c r="D24" s="2">
        <v>10</v>
      </c>
      <c r="E24" s="2" t="s">
        <v>25</v>
      </c>
      <c r="F24" s="3" t="s">
        <v>26</v>
      </c>
      <c r="G24" s="4">
        <v>2</v>
      </c>
      <c r="H24" s="4">
        <v>58</v>
      </c>
      <c r="I24" s="4">
        <v>341100</v>
      </c>
      <c r="J24" s="4">
        <v>734</v>
      </c>
      <c r="K24" s="4">
        <v>723</v>
      </c>
      <c r="L24" s="4">
        <v>238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1.4802867383512546</v>
      </c>
      <c r="AG24" s="18">
        <f t="shared" si="18"/>
        <v>1.4802867383512546</v>
      </c>
      <c r="AH24" s="18">
        <f t="shared" si="18"/>
        <v>0.49075268817204298</v>
      </c>
      <c r="AJ24" s="8">
        <v>367252</v>
      </c>
      <c r="AK24" s="22">
        <f t="shared" si="11"/>
        <v>737.50063113587578</v>
      </c>
      <c r="AL24" s="22">
        <f t="shared" si="2"/>
        <v>737.50063113587578</v>
      </c>
      <c r="AM24" s="22">
        <f t="shared" si="2"/>
        <v>244.50020923758862</v>
      </c>
    </row>
    <row r="25" spans="3:39">
      <c r="C25" s="2">
        <v>2011</v>
      </c>
      <c r="D25" s="2">
        <v>11</v>
      </c>
      <c r="E25" s="2" t="s">
        <v>25</v>
      </c>
      <c r="F25" s="3" t="s">
        <v>26</v>
      </c>
      <c r="G25" s="4">
        <v>2</v>
      </c>
      <c r="H25" s="4">
        <v>60</v>
      </c>
      <c r="I25" s="4">
        <v>318600</v>
      </c>
      <c r="J25" s="4">
        <v>725</v>
      </c>
      <c r="K25" s="4">
        <v>701</v>
      </c>
      <c r="L25" s="4">
        <v>206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1.4986650185414092</v>
      </c>
      <c r="AG25" s="18">
        <f t="shared" si="18"/>
        <v>1.4627688504326328</v>
      </c>
      <c r="AH25" s="18">
        <f t="shared" si="18"/>
        <v>0.53046559538524929</v>
      </c>
      <c r="AJ25" s="8">
        <v>355313</v>
      </c>
      <c r="AK25" s="22">
        <f t="shared" si="11"/>
        <v>751.50042300755854</v>
      </c>
      <c r="AL25" s="22">
        <f t="shared" si="2"/>
        <v>733.50041287564079</v>
      </c>
      <c r="AM25" s="22">
        <f t="shared" si="2"/>
        <v>266.00014972722624</v>
      </c>
    </row>
    <row r="26" spans="3:39">
      <c r="C26" s="2">
        <v>2011</v>
      </c>
      <c r="D26" s="2">
        <v>12</v>
      </c>
      <c r="E26" s="2" t="s">
        <v>25</v>
      </c>
      <c r="F26" s="3" t="s">
        <v>26</v>
      </c>
      <c r="G26" s="4">
        <v>2</v>
      </c>
      <c r="H26" s="4">
        <v>60</v>
      </c>
      <c r="I26" s="4">
        <v>272700</v>
      </c>
      <c r="J26" s="4">
        <v>717</v>
      </c>
      <c r="K26" s="4">
        <v>717</v>
      </c>
      <c r="L26" s="4">
        <v>202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1.4143262411347517</v>
      </c>
      <c r="AG26" s="18">
        <f t="shared" si="18"/>
        <v>1.3975886524822696</v>
      </c>
      <c r="AH26" s="18">
        <f t="shared" si="18"/>
        <v>0.5114263199369582</v>
      </c>
      <c r="AJ26" s="8">
        <v>395141</v>
      </c>
      <c r="AK26" s="22">
        <f t="shared" si="11"/>
        <v>760.50040449860512</v>
      </c>
      <c r="AL26" s="22">
        <f t="shared" si="2"/>
        <v>751.50039971163949</v>
      </c>
      <c r="AM26" s="22">
        <f t="shared" si="2"/>
        <v>275.0001462683976</v>
      </c>
    </row>
    <row r="27" spans="3:39">
      <c r="C27" s="2">
        <v>2012</v>
      </c>
      <c r="D27" s="2">
        <v>1</v>
      </c>
      <c r="E27" s="2" t="s">
        <v>25</v>
      </c>
      <c r="F27" s="3" t="s">
        <v>26</v>
      </c>
      <c r="G27" s="4">
        <v>2</v>
      </c>
      <c r="H27" s="4">
        <v>67</v>
      </c>
      <c r="I27" s="4">
        <v>319500</v>
      </c>
      <c r="J27" s="4">
        <v>752</v>
      </c>
      <c r="K27" s="4">
        <v>707</v>
      </c>
      <c r="L27" s="4">
        <v>237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1.4204951560818084</v>
      </c>
      <c r="AG27" s="18">
        <f t="shared" si="18"/>
        <v>1.4204951560818084</v>
      </c>
      <c r="AH27" s="18">
        <f t="shared" si="18"/>
        <v>0.4719913885898816</v>
      </c>
      <c r="AJ27" s="8">
        <v>407619</v>
      </c>
      <c r="AK27" s="22">
        <f t="shared" si="11"/>
        <v>785.50066070156754</v>
      </c>
      <c r="AL27" s="22">
        <f t="shared" si="2"/>
        <v>785.50066070156754</v>
      </c>
      <c r="AM27" s="22">
        <f t="shared" si="2"/>
        <v>261.0002195329206</v>
      </c>
    </row>
    <row r="28" spans="3:39">
      <c r="C28" s="2">
        <v>2012</v>
      </c>
      <c r="D28" s="2">
        <v>2</v>
      </c>
      <c r="E28" s="2" t="s">
        <v>25</v>
      </c>
      <c r="F28" s="3" t="s">
        <v>26</v>
      </c>
      <c r="G28" s="4">
        <v>2</v>
      </c>
      <c r="H28" s="4">
        <v>59</v>
      </c>
      <c r="I28" s="4">
        <v>334800</v>
      </c>
      <c r="J28" s="4">
        <v>725</v>
      </c>
      <c r="K28" s="4">
        <v>725</v>
      </c>
      <c r="L28" s="4">
        <v>240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1.4088888888888889</v>
      </c>
      <c r="AG28" s="18">
        <f t="shared" si="18"/>
        <v>1.4088888888888889</v>
      </c>
      <c r="AH28" s="18">
        <f t="shared" si="18"/>
        <v>0.45866666666666667</v>
      </c>
      <c r="AJ28" s="8">
        <v>411426</v>
      </c>
      <c r="AK28" s="22">
        <f t="shared" si="11"/>
        <v>792.5</v>
      </c>
      <c r="AL28" s="22">
        <f t="shared" si="2"/>
        <v>792.5</v>
      </c>
      <c r="AM28" s="22">
        <f t="shared" si="2"/>
        <v>258</v>
      </c>
    </row>
    <row r="29" spans="3:39">
      <c r="C29" s="2">
        <v>2012</v>
      </c>
      <c r="D29" s="2">
        <v>3</v>
      </c>
      <c r="E29" s="2" t="s">
        <v>25</v>
      </c>
      <c r="F29" s="3" t="s">
        <v>26</v>
      </c>
      <c r="G29" s="4">
        <v>2</v>
      </c>
      <c r="H29" s="4">
        <v>60</v>
      </c>
      <c r="I29" s="4">
        <v>332100</v>
      </c>
      <c r="J29" s="4">
        <v>719</v>
      </c>
      <c r="K29" s="4">
        <v>719</v>
      </c>
      <c r="L29" s="4">
        <v>240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1.5038095238095237</v>
      </c>
      <c r="AG29" s="18">
        <f t="shared" si="18"/>
        <v>1.4904761904761905</v>
      </c>
      <c r="AH29" s="18">
        <f t="shared" si="18"/>
        <v>0.49619047619047618</v>
      </c>
      <c r="AJ29" s="8">
        <v>392402</v>
      </c>
      <c r="AK29" s="22">
        <f t="shared" si="11"/>
        <v>789.50040239366888</v>
      </c>
      <c r="AL29" s="22">
        <f t="shared" si="2"/>
        <v>782.50039882589726</v>
      </c>
      <c r="AM29" s="22">
        <f t="shared" si="2"/>
        <v>260.50013277207188</v>
      </c>
    </row>
    <row r="30" spans="3:39">
      <c r="C30" s="2">
        <v>2012</v>
      </c>
      <c r="D30" s="2">
        <v>4</v>
      </c>
      <c r="E30" s="2" t="s">
        <v>25</v>
      </c>
      <c r="F30" s="3" t="s">
        <v>26</v>
      </c>
      <c r="G30" s="4">
        <v>2</v>
      </c>
      <c r="H30" s="4">
        <v>62</v>
      </c>
      <c r="I30" s="4">
        <v>361800</v>
      </c>
      <c r="J30" s="4">
        <v>755</v>
      </c>
      <c r="K30" s="4">
        <v>755</v>
      </c>
      <c r="L30" s="4">
        <v>262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1.5138125262715427</v>
      </c>
      <c r="AG30" s="18">
        <f t="shared" si="18"/>
        <v>1.4850441361916771</v>
      </c>
      <c r="AH30" s="18">
        <f t="shared" si="18"/>
        <v>0.50691887347625053</v>
      </c>
      <c r="AJ30" s="8">
        <v>372116</v>
      </c>
      <c r="AK30" s="22">
        <f t="shared" si="11"/>
        <v>763.00015986452627</v>
      </c>
      <c r="AL30" s="22">
        <f t="shared" si="2"/>
        <v>748.50015682647165</v>
      </c>
      <c r="AM30" s="22">
        <f t="shared" si="2"/>
        <v>255.50005353261656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1.596626289816061</v>
      </c>
      <c r="AG31" s="18">
        <f t="shared" si="18"/>
        <v>1.5045132346343653</v>
      </c>
      <c r="AH31" s="18">
        <f t="shared" si="18"/>
        <v>0.52197397936294299</v>
      </c>
      <c r="AJ31" s="8">
        <v>324365</v>
      </c>
      <c r="AK31" s="22">
        <f t="shared" si="11"/>
        <v>754.00038217062479</v>
      </c>
      <c r="AL31" s="22">
        <f t="shared" si="2"/>
        <v>710.50036012231953</v>
      </c>
      <c r="AM31" s="22">
        <f t="shared" si="2"/>
        <v>246.50012494039652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1.6815249266862171</v>
      </c>
      <c r="AG32" s="18">
        <f t="shared" si="18"/>
        <v>1.6815249266862171</v>
      </c>
      <c r="AH32" s="18">
        <f t="shared" si="18"/>
        <v>0.53784946236559139</v>
      </c>
      <c r="AJ32" s="8">
        <v>314326</v>
      </c>
      <c r="AK32" s="22">
        <f t="shared" si="11"/>
        <v>705.00005883001995</v>
      </c>
      <c r="AL32" s="22">
        <f t="shared" si="11"/>
        <v>705.00005883001995</v>
      </c>
      <c r="AM32" s="22">
        <f t="shared" si="11"/>
        <v>225.50001881726166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3" t="s">
        <v>17</v>
      </c>
      <c r="G7" s="4">
        <v>26</v>
      </c>
      <c r="H7" s="4">
        <v>790</v>
      </c>
      <c r="I7" s="4">
        <v>1191048</v>
      </c>
      <c r="J7" s="4">
        <v>3118</v>
      </c>
      <c r="K7" s="4"/>
      <c r="L7" s="4"/>
      <c r="N7" s="6">
        <v>1</v>
      </c>
      <c r="O7" s="16">
        <f t="shared" ref="O7:P18" si="0">SUMIF($D$7:$D$30,$N7,G$7:G$30)</f>
        <v>52</v>
      </c>
      <c r="P7" s="16">
        <f t="shared" si="0"/>
        <v>1688</v>
      </c>
      <c r="Q7" s="17">
        <f>P7/O7</f>
        <v>32.46153846153846</v>
      </c>
      <c r="R7" s="16">
        <f>Q7*24</f>
        <v>779.07692307692309</v>
      </c>
      <c r="S7" s="16">
        <f>SUMIF($D$7:$D$30,$N7,I$7:I$30)</f>
        <v>2361564</v>
      </c>
      <c r="T7" s="16">
        <f>SUMIF($D$7:$D$30,$N7,J$7:J$30)</f>
        <v>5933</v>
      </c>
      <c r="U7" s="16">
        <f>SUMIF($D$7:$D$30,$N7,K$7:K$30)</f>
        <v>0</v>
      </c>
      <c r="V7" s="16">
        <f>SUMIF($D$7:$D$30,$N7,L$7:L$30)</f>
        <v>0</v>
      </c>
      <c r="X7" s="20">
        <f>(T7*R7)/S7</f>
        <v>1.9572890612388167</v>
      </c>
      <c r="Y7" s="20">
        <f>(U7*R7)/S7</f>
        <v>0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1.8919443688683646</v>
      </c>
      <c r="AG7" s="18">
        <f t="shared" ref="AG7:AH8" si="1">Y17</f>
        <v>0</v>
      </c>
      <c r="AH7" s="18">
        <f t="shared" si="1"/>
        <v>0</v>
      </c>
      <c r="AJ7" s="8">
        <v>1194749</v>
      </c>
      <c r="AK7" s="22">
        <f>($AJ7*AF7)/$AE7</f>
        <v>3274.5732835586159</v>
      </c>
      <c r="AL7" s="22">
        <f t="shared" ref="AL7:AM31" si="2">($AJ7*AG7)/$AE7</f>
        <v>0</v>
      </c>
      <c r="AM7" s="22">
        <f t="shared" si="2"/>
        <v>0</v>
      </c>
    </row>
    <row r="8" spans="1:39">
      <c r="C8" s="2">
        <v>2010</v>
      </c>
      <c r="D8" s="2">
        <v>6</v>
      </c>
      <c r="E8" s="2" t="s">
        <v>4</v>
      </c>
      <c r="F8" s="3" t="s">
        <v>17</v>
      </c>
      <c r="G8" s="4">
        <v>26</v>
      </c>
      <c r="H8" s="4">
        <v>797</v>
      </c>
      <c r="I8" s="4">
        <v>1484184</v>
      </c>
      <c r="J8" s="4">
        <v>3504</v>
      </c>
      <c r="K8" s="4"/>
      <c r="L8" s="4"/>
      <c r="N8" s="6">
        <f>N7+1</f>
        <v>2</v>
      </c>
      <c r="O8" s="16">
        <f t="shared" si="0"/>
        <v>52</v>
      </c>
      <c r="P8" s="16">
        <f t="shared" si="0"/>
        <v>1546</v>
      </c>
      <c r="Q8" s="17">
        <f t="shared" ref="Q8:Q18" si="3">P8/O8</f>
        <v>29.73076923076923</v>
      </c>
      <c r="R8" s="16">
        <f t="shared" ref="R8:R18" si="4">Q8*24</f>
        <v>713.53846153846155</v>
      </c>
      <c r="S8" s="16">
        <f t="shared" ref="S8:V18" si="5">SUMIF($D$7:$D$30,$N8,I$7:I$30)</f>
        <v>2503736</v>
      </c>
      <c r="T8" s="16">
        <f t="shared" si="5"/>
        <v>6113</v>
      </c>
      <c r="U8" s="16">
        <f t="shared" si="5"/>
        <v>0</v>
      </c>
      <c r="V8" s="16">
        <f t="shared" si="5"/>
        <v>0</v>
      </c>
      <c r="X8" s="20">
        <f t="shared" ref="X8:X18" si="6">(T8*R8)/S8</f>
        <v>1.7421407909558415</v>
      </c>
      <c r="Y8" s="20">
        <f t="shared" ref="Y8:Y18" si="7">(U8*R8)/S8</f>
        <v>0</v>
      </c>
      <c r="Z8" s="20">
        <f t="shared" ref="Z8:Z18" si="8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1" si="9">AD8*24</f>
        <v>741.72</v>
      </c>
      <c r="AF8" s="18">
        <f t="shared" ref="AF8" si="10">X18</f>
        <v>1.9268713094824592</v>
      </c>
      <c r="AG8" s="18">
        <f t="shared" si="1"/>
        <v>0</v>
      </c>
      <c r="AH8" s="18">
        <f t="shared" si="1"/>
        <v>0</v>
      </c>
      <c r="AJ8" s="8">
        <v>1154079</v>
      </c>
      <c r="AK8" s="22">
        <f t="shared" ref="AK8:AK31" si="11">($AJ8*AF8)/$AE8</f>
        <v>2998.1148060942232</v>
      </c>
      <c r="AL8" s="22">
        <f t="shared" si="2"/>
        <v>0</v>
      </c>
      <c r="AM8" s="22">
        <f t="shared" si="2"/>
        <v>0</v>
      </c>
    </row>
    <row r="9" spans="1:39">
      <c r="C9" s="2">
        <v>2010</v>
      </c>
      <c r="D9" s="2">
        <v>7</v>
      </c>
      <c r="E9" s="2" t="s">
        <v>4</v>
      </c>
      <c r="F9" s="3" t="s">
        <v>17</v>
      </c>
      <c r="G9" s="4">
        <v>26</v>
      </c>
      <c r="H9" s="4">
        <v>777</v>
      </c>
      <c r="I9" s="4">
        <v>1493317</v>
      </c>
      <c r="J9" s="4">
        <v>3560</v>
      </c>
      <c r="K9" s="4"/>
      <c r="L9" s="4"/>
      <c r="N9" s="6">
        <f t="shared" ref="N9:N18" si="12">N8+1</f>
        <v>3</v>
      </c>
      <c r="O9" s="16">
        <f t="shared" si="0"/>
        <v>52</v>
      </c>
      <c r="P9" s="16">
        <f t="shared" si="0"/>
        <v>1537</v>
      </c>
      <c r="Q9" s="17">
        <f t="shared" si="3"/>
        <v>29.557692307692307</v>
      </c>
      <c r="R9" s="16">
        <f t="shared" si="4"/>
        <v>709.38461538461536</v>
      </c>
      <c r="S9" s="16">
        <f t="shared" si="5"/>
        <v>2045506</v>
      </c>
      <c r="T9" s="16">
        <f t="shared" si="5"/>
        <v>5444</v>
      </c>
      <c r="U9" s="16">
        <f t="shared" si="5"/>
        <v>0</v>
      </c>
      <c r="V9" s="16">
        <f t="shared" si="5"/>
        <v>0</v>
      </c>
      <c r="X9" s="20">
        <f t="shared" si="6"/>
        <v>1.8879875425219217</v>
      </c>
      <c r="Y9" s="20">
        <f t="shared" si="7"/>
        <v>0</v>
      </c>
      <c r="Z9" s="20">
        <f t="shared" si="8"/>
        <v>0</v>
      </c>
      <c r="AB9" s="5">
        <f t="shared" ref="AB9:AB31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1.9572890612388167</v>
      </c>
      <c r="AG9" s="18">
        <f t="shared" ref="AG9:AH18" si="15">Y7</f>
        <v>0</v>
      </c>
      <c r="AH9" s="18">
        <f t="shared" si="15"/>
        <v>0</v>
      </c>
      <c r="AJ9" s="8">
        <v>1206413</v>
      </c>
      <c r="AK9" s="22">
        <f t="shared" si="11"/>
        <v>3047.3721430293635</v>
      </c>
      <c r="AL9" s="22">
        <f t="shared" si="2"/>
        <v>0</v>
      </c>
      <c r="AM9" s="22">
        <f t="shared" si="2"/>
        <v>0</v>
      </c>
    </row>
    <row r="10" spans="1:39">
      <c r="C10" s="2">
        <v>2010</v>
      </c>
      <c r="D10" s="2">
        <v>8</v>
      </c>
      <c r="E10" s="2" t="s">
        <v>4</v>
      </c>
      <c r="F10" s="3" t="s">
        <v>17</v>
      </c>
      <c r="G10" s="4">
        <v>25</v>
      </c>
      <c r="H10" s="4">
        <v>779</v>
      </c>
      <c r="I10" s="4">
        <v>1361282</v>
      </c>
      <c r="J10" s="4">
        <v>3095</v>
      </c>
      <c r="K10" s="4"/>
      <c r="L10" s="4"/>
      <c r="N10" s="6">
        <f t="shared" si="12"/>
        <v>4</v>
      </c>
      <c r="O10" s="16">
        <f t="shared" si="0"/>
        <v>52</v>
      </c>
      <c r="P10" s="16">
        <f t="shared" si="0"/>
        <v>1555</v>
      </c>
      <c r="Q10" s="17">
        <f t="shared" si="3"/>
        <v>29.903846153846153</v>
      </c>
      <c r="R10" s="16">
        <f t="shared" si="4"/>
        <v>717.69230769230762</v>
      </c>
      <c r="S10" s="16">
        <f t="shared" si="5"/>
        <v>2138266</v>
      </c>
      <c r="T10" s="16">
        <f t="shared" si="5"/>
        <v>5800</v>
      </c>
      <c r="U10" s="16">
        <f t="shared" si="5"/>
        <v>0</v>
      </c>
      <c r="V10" s="16">
        <f t="shared" si="5"/>
        <v>0</v>
      </c>
      <c r="X10" s="20">
        <f t="shared" si="6"/>
        <v>1.9467247688619582</v>
      </c>
      <c r="Y10" s="20">
        <f t="shared" si="7"/>
        <v>0</v>
      </c>
      <c r="Z10" s="20">
        <f t="shared" si="8"/>
        <v>0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1.7421407909558415</v>
      </c>
      <c r="AG10" s="18">
        <f t="shared" si="15"/>
        <v>0</v>
      </c>
      <c r="AH10" s="18">
        <f t="shared" si="15"/>
        <v>0</v>
      </c>
      <c r="AJ10" s="8">
        <v>1293989</v>
      </c>
      <c r="AK10" s="22">
        <f t="shared" si="11"/>
        <v>3150.9435032262086</v>
      </c>
      <c r="AL10" s="22">
        <f t="shared" si="2"/>
        <v>0</v>
      </c>
      <c r="AM10" s="22">
        <f t="shared" si="2"/>
        <v>0</v>
      </c>
    </row>
    <row r="11" spans="1:39">
      <c r="C11" s="2">
        <v>2010</v>
      </c>
      <c r="D11" s="2">
        <v>9</v>
      </c>
      <c r="E11" s="2" t="s">
        <v>4</v>
      </c>
      <c r="F11" s="3" t="s">
        <v>17</v>
      </c>
      <c r="G11" s="4">
        <v>25</v>
      </c>
      <c r="H11" s="4">
        <v>742</v>
      </c>
      <c r="I11" s="4">
        <v>1324437</v>
      </c>
      <c r="J11" s="4">
        <v>3130</v>
      </c>
      <c r="K11" s="4"/>
      <c r="L11" s="4"/>
      <c r="N11" s="6">
        <f t="shared" si="12"/>
        <v>5</v>
      </c>
      <c r="O11" s="16">
        <f t="shared" si="0"/>
        <v>52</v>
      </c>
      <c r="P11" s="16">
        <f t="shared" si="0"/>
        <v>1603</v>
      </c>
      <c r="Q11" s="17">
        <f t="shared" si="3"/>
        <v>30.826923076923077</v>
      </c>
      <c r="R11" s="16">
        <f t="shared" si="4"/>
        <v>739.84615384615381</v>
      </c>
      <c r="S11" s="16">
        <f t="shared" si="5"/>
        <v>2323505</v>
      </c>
      <c r="T11" s="16">
        <f t="shared" si="5"/>
        <v>6441</v>
      </c>
      <c r="U11" s="16">
        <f t="shared" si="5"/>
        <v>0</v>
      </c>
      <c r="V11" s="16">
        <f t="shared" si="5"/>
        <v>0</v>
      </c>
      <c r="X11" s="20">
        <f t="shared" si="6"/>
        <v>2.0509312770676531</v>
      </c>
      <c r="Y11" s="20">
        <f t="shared" si="7"/>
        <v>0</v>
      </c>
      <c r="Z11" s="20">
        <f t="shared" si="8"/>
        <v>0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1.8879875425219217</v>
      </c>
      <c r="AG11" s="18">
        <f t="shared" si="15"/>
        <v>0</v>
      </c>
      <c r="AH11" s="18">
        <f t="shared" si="15"/>
        <v>0</v>
      </c>
      <c r="AJ11" s="8">
        <v>1037506</v>
      </c>
      <c r="AK11" s="22">
        <f t="shared" si="11"/>
        <v>2764.4153955140291</v>
      </c>
      <c r="AL11" s="22">
        <f t="shared" si="2"/>
        <v>0</v>
      </c>
      <c r="AM11" s="22">
        <f t="shared" si="2"/>
        <v>0</v>
      </c>
    </row>
    <row r="12" spans="1:39">
      <c r="C12" s="2">
        <v>2010</v>
      </c>
      <c r="D12" s="2">
        <v>10</v>
      </c>
      <c r="E12" s="2" t="s">
        <v>4</v>
      </c>
      <c r="F12" s="3" t="s">
        <v>17</v>
      </c>
      <c r="G12" s="4">
        <v>25</v>
      </c>
      <c r="H12" s="4">
        <v>813</v>
      </c>
      <c r="I12" s="4">
        <v>1459240</v>
      </c>
      <c r="J12" s="4">
        <v>3395</v>
      </c>
      <c r="K12" s="4"/>
      <c r="L12" s="4"/>
      <c r="N12" s="6">
        <f t="shared" si="12"/>
        <v>6</v>
      </c>
      <c r="O12" s="16">
        <f t="shared" si="0"/>
        <v>52</v>
      </c>
      <c r="P12" s="16">
        <f t="shared" si="0"/>
        <v>1595</v>
      </c>
      <c r="Q12" s="17">
        <f t="shared" si="3"/>
        <v>30.673076923076923</v>
      </c>
      <c r="R12" s="16">
        <f t="shared" si="4"/>
        <v>736.15384615384619</v>
      </c>
      <c r="S12" s="16">
        <f t="shared" si="5"/>
        <v>2901664</v>
      </c>
      <c r="T12" s="16">
        <f t="shared" si="5"/>
        <v>7059</v>
      </c>
      <c r="U12" s="16">
        <f t="shared" si="5"/>
        <v>0</v>
      </c>
      <c r="V12" s="16">
        <f t="shared" si="5"/>
        <v>0</v>
      </c>
      <c r="X12" s="20">
        <f t="shared" si="6"/>
        <v>1.7908724097621227</v>
      </c>
      <c r="Y12" s="20">
        <f t="shared" si="7"/>
        <v>0</v>
      </c>
      <c r="Z12" s="20">
        <f t="shared" si="8"/>
        <v>0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1.9467247688619582</v>
      </c>
      <c r="AG12" s="18">
        <f t="shared" si="15"/>
        <v>0</v>
      </c>
      <c r="AH12" s="18">
        <f t="shared" si="15"/>
        <v>0</v>
      </c>
      <c r="AJ12" s="8">
        <v>1087143</v>
      </c>
      <c r="AK12" s="22">
        <f t="shared" si="11"/>
        <v>2871.0688467187815</v>
      </c>
      <c r="AL12" s="22">
        <f t="shared" si="2"/>
        <v>0</v>
      </c>
      <c r="AM12" s="22">
        <f t="shared" si="2"/>
        <v>0</v>
      </c>
    </row>
    <row r="13" spans="1:39">
      <c r="C13" s="2">
        <v>2010</v>
      </c>
      <c r="D13" s="2">
        <v>11</v>
      </c>
      <c r="E13" s="2" t="s">
        <v>4</v>
      </c>
      <c r="F13" s="3" t="s">
        <v>17</v>
      </c>
      <c r="G13" s="4">
        <v>25</v>
      </c>
      <c r="H13" s="4">
        <v>749</v>
      </c>
      <c r="I13" s="4">
        <v>1209380</v>
      </c>
      <c r="J13" s="4">
        <v>3246</v>
      </c>
      <c r="K13" s="4"/>
      <c r="L13" s="4"/>
      <c r="N13" s="6">
        <f t="shared" si="12"/>
        <v>7</v>
      </c>
      <c r="O13" s="16">
        <f t="shared" si="0"/>
        <v>52</v>
      </c>
      <c r="P13" s="16">
        <f t="shared" si="0"/>
        <v>1560</v>
      </c>
      <c r="Q13" s="17">
        <f t="shared" si="3"/>
        <v>30</v>
      </c>
      <c r="R13" s="16">
        <f t="shared" si="4"/>
        <v>720</v>
      </c>
      <c r="S13" s="16">
        <f t="shared" si="5"/>
        <v>3014468</v>
      </c>
      <c r="T13" s="16">
        <f t="shared" si="5"/>
        <v>7052</v>
      </c>
      <c r="U13" s="16">
        <f t="shared" si="5"/>
        <v>0</v>
      </c>
      <c r="V13" s="16">
        <f t="shared" si="5"/>
        <v>0</v>
      </c>
      <c r="X13" s="20">
        <f t="shared" si="6"/>
        <v>1.6843569080846106</v>
      </c>
      <c r="Y13" s="20">
        <f t="shared" si="7"/>
        <v>0</v>
      </c>
      <c r="Z13" s="20">
        <f t="shared" si="8"/>
        <v>0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2.0509312770676531</v>
      </c>
      <c r="AG13" s="18">
        <f t="shared" si="15"/>
        <v>0</v>
      </c>
      <c r="AH13" s="18">
        <f t="shared" si="15"/>
        <v>0</v>
      </c>
      <c r="AJ13" s="8">
        <v>1143935</v>
      </c>
      <c r="AK13" s="22">
        <f t="shared" si="11"/>
        <v>3311.0521248707068</v>
      </c>
      <c r="AL13" s="22">
        <f t="shared" si="2"/>
        <v>0</v>
      </c>
      <c r="AM13" s="22">
        <f t="shared" si="2"/>
        <v>0</v>
      </c>
    </row>
    <row r="14" spans="1:39">
      <c r="C14" s="2">
        <v>2010</v>
      </c>
      <c r="D14" s="2">
        <v>12</v>
      </c>
      <c r="E14" s="2" t="s">
        <v>4</v>
      </c>
      <c r="F14" s="3" t="s">
        <v>17</v>
      </c>
      <c r="G14" s="4">
        <v>24</v>
      </c>
      <c r="H14" s="4">
        <v>740</v>
      </c>
      <c r="I14" s="4">
        <v>1078040</v>
      </c>
      <c r="J14" s="4">
        <v>2510</v>
      </c>
      <c r="K14" s="4"/>
      <c r="L14" s="4"/>
      <c r="N14" s="6">
        <f t="shared" si="12"/>
        <v>8</v>
      </c>
      <c r="O14" s="16">
        <f t="shared" si="0"/>
        <v>51</v>
      </c>
      <c r="P14" s="16">
        <f t="shared" si="0"/>
        <v>1578</v>
      </c>
      <c r="Q14" s="17">
        <f t="shared" si="3"/>
        <v>30.941176470588236</v>
      </c>
      <c r="R14" s="16">
        <f t="shared" si="4"/>
        <v>742.58823529411768</v>
      </c>
      <c r="S14" s="16">
        <f t="shared" si="5"/>
        <v>2855600</v>
      </c>
      <c r="T14" s="16">
        <f t="shared" si="5"/>
        <v>6610</v>
      </c>
      <c r="U14" s="16">
        <f t="shared" si="5"/>
        <v>0</v>
      </c>
      <c r="V14" s="16">
        <f t="shared" si="5"/>
        <v>0</v>
      </c>
      <c r="X14" s="20">
        <f t="shared" si="6"/>
        <v>1.7189060916424281</v>
      </c>
      <c r="Y14" s="20">
        <f t="shared" si="7"/>
        <v>0</v>
      </c>
      <c r="Z14" s="20">
        <f t="shared" si="8"/>
        <v>0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1.7908724097621227</v>
      </c>
      <c r="AG14" s="18">
        <f t="shared" si="15"/>
        <v>0</v>
      </c>
      <c r="AH14" s="18">
        <f t="shared" si="15"/>
        <v>0</v>
      </c>
      <c r="AJ14" s="8">
        <v>1473540</v>
      </c>
      <c r="AK14" s="22">
        <f t="shared" si="11"/>
        <v>3591.0738031408578</v>
      </c>
      <c r="AL14" s="22">
        <f t="shared" si="2"/>
        <v>0</v>
      </c>
      <c r="AM14" s="22">
        <f t="shared" si="2"/>
        <v>0</v>
      </c>
    </row>
    <row r="15" spans="1:39">
      <c r="C15" s="2">
        <v>2011</v>
      </c>
      <c r="D15" s="2">
        <v>1</v>
      </c>
      <c r="E15" s="2" t="s">
        <v>4</v>
      </c>
      <c r="F15" s="3" t="s">
        <v>17</v>
      </c>
      <c r="G15" s="4">
        <v>26</v>
      </c>
      <c r="H15" s="4">
        <v>851</v>
      </c>
      <c r="I15" s="4">
        <v>1169456</v>
      </c>
      <c r="J15" s="4">
        <v>3077</v>
      </c>
      <c r="K15" s="4"/>
      <c r="L15" s="4"/>
      <c r="N15" s="6">
        <f t="shared" si="12"/>
        <v>9</v>
      </c>
      <c r="O15" s="16">
        <f t="shared" si="0"/>
        <v>51</v>
      </c>
      <c r="P15" s="16">
        <f t="shared" si="0"/>
        <v>1542</v>
      </c>
      <c r="Q15" s="17">
        <f t="shared" si="3"/>
        <v>30.235294117647058</v>
      </c>
      <c r="R15" s="16">
        <f t="shared" si="4"/>
        <v>725.64705882352939</v>
      </c>
      <c r="S15" s="16">
        <f t="shared" si="5"/>
        <v>2786072</v>
      </c>
      <c r="T15" s="16">
        <f t="shared" si="5"/>
        <v>6886</v>
      </c>
      <c r="U15" s="16">
        <f t="shared" si="5"/>
        <v>0</v>
      </c>
      <c r="V15" s="16">
        <f t="shared" si="5"/>
        <v>0</v>
      </c>
      <c r="X15" s="20">
        <f t="shared" si="6"/>
        <v>1.7934948009451381</v>
      </c>
      <c r="Y15" s="20">
        <f t="shared" si="7"/>
        <v>0</v>
      </c>
      <c r="Z15" s="20">
        <f t="shared" si="8"/>
        <v>0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1.6843569080846106</v>
      </c>
      <c r="AG15" s="18">
        <f t="shared" si="15"/>
        <v>0</v>
      </c>
      <c r="AH15" s="18">
        <f t="shared" si="15"/>
        <v>0</v>
      </c>
      <c r="AJ15" s="8">
        <v>1599233</v>
      </c>
      <c r="AK15" s="22">
        <f t="shared" si="11"/>
        <v>3654.2498957951802</v>
      </c>
      <c r="AL15" s="22">
        <f t="shared" si="2"/>
        <v>0</v>
      </c>
      <c r="AM15" s="22">
        <f t="shared" si="2"/>
        <v>0</v>
      </c>
    </row>
    <row r="16" spans="1:39">
      <c r="C16" s="2">
        <v>2011</v>
      </c>
      <c r="D16" s="2">
        <v>2</v>
      </c>
      <c r="E16" s="2" t="s">
        <v>4</v>
      </c>
      <c r="F16" s="3" t="s">
        <v>17</v>
      </c>
      <c r="G16" s="4">
        <v>26</v>
      </c>
      <c r="H16" s="4">
        <v>773</v>
      </c>
      <c r="I16" s="4">
        <v>1405233</v>
      </c>
      <c r="J16" s="4">
        <v>3101</v>
      </c>
      <c r="K16" s="4"/>
      <c r="L16" s="4"/>
      <c r="N16" s="6">
        <f t="shared" si="12"/>
        <v>10</v>
      </c>
      <c r="O16" s="16">
        <f t="shared" si="0"/>
        <v>51</v>
      </c>
      <c r="P16" s="16">
        <f t="shared" si="0"/>
        <v>1584</v>
      </c>
      <c r="Q16" s="17">
        <f t="shared" si="3"/>
        <v>31.058823529411764</v>
      </c>
      <c r="R16" s="16">
        <f t="shared" si="4"/>
        <v>745.41176470588232</v>
      </c>
      <c r="S16" s="16">
        <f t="shared" si="5"/>
        <v>2754054</v>
      </c>
      <c r="T16" s="16">
        <f t="shared" si="5"/>
        <v>6760</v>
      </c>
      <c r="U16" s="16">
        <f t="shared" si="5"/>
        <v>0</v>
      </c>
      <c r="V16" s="16">
        <f t="shared" si="5"/>
        <v>0</v>
      </c>
      <c r="X16" s="20">
        <f t="shared" si="6"/>
        <v>1.8296603949711099</v>
      </c>
      <c r="Y16" s="20">
        <f t="shared" si="7"/>
        <v>0</v>
      </c>
      <c r="Z16" s="20">
        <f t="shared" si="8"/>
        <v>0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1.7189060916424281</v>
      </c>
      <c r="AG16" s="18">
        <f t="shared" si="15"/>
        <v>0</v>
      </c>
      <c r="AH16" s="18">
        <f t="shared" si="15"/>
        <v>0</v>
      </c>
      <c r="AJ16" s="8">
        <v>1461466</v>
      </c>
      <c r="AK16" s="22">
        <f t="shared" si="11"/>
        <v>3434.5643704995914</v>
      </c>
      <c r="AL16" s="22">
        <f t="shared" si="2"/>
        <v>0</v>
      </c>
      <c r="AM16" s="22">
        <f t="shared" si="2"/>
        <v>0</v>
      </c>
    </row>
    <row r="17" spans="3:39">
      <c r="C17" s="2">
        <v>2011</v>
      </c>
      <c r="D17" s="2">
        <v>3</v>
      </c>
      <c r="E17" s="2" t="s">
        <v>4</v>
      </c>
      <c r="F17" s="3" t="s">
        <v>17</v>
      </c>
      <c r="G17" s="4">
        <v>26</v>
      </c>
      <c r="H17" s="4">
        <v>775</v>
      </c>
      <c r="I17" s="4">
        <v>954053</v>
      </c>
      <c r="J17" s="4">
        <v>2418</v>
      </c>
      <c r="K17" s="4"/>
      <c r="L17" s="4"/>
      <c r="N17" s="6">
        <f t="shared" si="12"/>
        <v>11</v>
      </c>
      <c r="O17" s="16">
        <f t="shared" si="0"/>
        <v>51</v>
      </c>
      <c r="P17" s="16">
        <f t="shared" si="0"/>
        <v>1506</v>
      </c>
      <c r="Q17" s="17">
        <f t="shared" si="3"/>
        <v>29.529411764705884</v>
      </c>
      <c r="R17" s="16">
        <f t="shared" si="4"/>
        <v>708.70588235294122</v>
      </c>
      <c r="S17" s="16">
        <f t="shared" si="5"/>
        <v>2322466</v>
      </c>
      <c r="T17" s="16">
        <f t="shared" si="5"/>
        <v>6200</v>
      </c>
      <c r="U17" s="16">
        <f t="shared" si="5"/>
        <v>0</v>
      </c>
      <c r="V17" s="16">
        <f t="shared" si="5"/>
        <v>0</v>
      </c>
      <c r="X17" s="20">
        <f t="shared" si="6"/>
        <v>1.8919443688683646</v>
      </c>
      <c r="Y17" s="20">
        <f t="shared" si="7"/>
        <v>0</v>
      </c>
      <c r="Z17" s="20">
        <f t="shared" si="8"/>
        <v>0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1.7934948009451381</v>
      </c>
      <c r="AG17" s="18">
        <f t="shared" si="15"/>
        <v>0</v>
      </c>
      <c r="AH17" s="18">
        <f t="shared" si="15"/>
        <v>0</v>
      </c>
      <c r="AJ17" s="8">
        <v>1565303</v>
      </c>
      <c r="AK17" s="22">
        <f t="shared" si="11"/>
        <v>3756.0109714379732</v>
      </c>
      <c r="AL17" s="22">
        <f t="shared" si="2"/>
        <v>0</v>
      </c>
      <c r="AM17" s="22">
        <f t="shared" si="2"/>
        <v>0</v>
      </c>
    </row>
    <row r="18" spans="3:39">
      <c r="C18" s="2">
        <v>2011</v>
      </c>
      <c r="D18" s="2">
        <v>4</v>
      </c>
      <c r="E18" s="2" t="s">
        <v>4</v>
      </c>
      <c r="F18" s="3" t="s">
        <v>17</v>
      </c>
      <c r="G18" s="4">
        <v>26</v>
      </c>
      <c r="H18" s="4">
        <v>755</v>
      </c>
      <c r="I18" s="4">
        <v>951786</v>
      </c>
      <c r="J18" s="4">
        <v>2484</v>
      </c>
      <c r="K18" s="4"/>
      <c r="L18" s="4"/>
      <c r="N18" s="6">
        <f t="shared" si="12"/>
        <v>12</v>
      </c>
      <c r="O18" s="16">
        <f t="shared" si="0"/>
        <v>50</v>
      </c>
      <c r="P18" s="16">
        <f t="shared" si="0"/>
        <v>1555</v>
      </c>
      <c r="Q18" s="17">
        <f t="shared" si="3"/>
        <v>31.1</v>
      </c>
      <c r="R18" s="16">
        <f t="shared" si="4"/>
        <v>746.40000000000009</v>
      </c>
      <c r="S18" s="16">
        <f t="shared" si="5"/>
        <v>2211072</v>
      </c>
      <c r="T18" s="16">
        <f t="shared" si="5"/>
        <v>5708</v>
      </c>
      <c r="U18" s="16">
        <f t="shared" si="5"/>
        <v>0</v>
      </c>
      <c r="V18" s="16">
        <f t="shared" si="5"/>
        <v>0</v>
      </c>
      <c r="X18" s="20">
        <f t="shared" si="6"/>
        <v>1.9268713094824592</v>
      </c>
      <c r="Y18" s="20">
        <f t="shared" si="7"/>
        <v>0</v>
      </c>
      <c r="Z18" s="20">
        <f t="shared" si="8"/>
        <v>0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1.8296603949711099</v>
      </c>
      <c r="AG18" s="18">
        <f t="shared" si="15"/>
        <v>0</v>
      </c>
      <c r="AH18" s="18">
        <f t="shared" si="15"/>
        <v>0</v>
      </c>
      <c r="AJ18" s="8">
        <v>1569197</v>
      </c>
      <c r="AK18" s="22">
        <f t="shared" si="11"/>
        <v>3888.8585522282374</v>
      </c>
      <c r="AL18" s="22">
        <f t="shared" si="2"/>
        <v>0</v>
      </c>
      <c r="AM18" s="22">
        <f t="shared" si="2"/>
        <v>0</v>
      </c>
    </row>
    <row r="19" spans="3:39">
      <c r="C19" s="2">
        <v>2011</v>
      </c>
      <c r="D19" s="2">
        <v>5</v>
      </c>
      <c r="E19" s="2" t="s">
        <v>4</v>
      </c>
      <c r="F19" s="3" t="s">
        <v>17</v>
      </c>
      <c r="G19" s="4">
        <v>26</v>
      </c>
      <c r="H19" s="4">
        <v>813</v>
      </c>
      <c r="I19" s="4">
        <v>1132457</v>
      </c>
      <c r="J19" s="4">
        <v>3323</v>
      </c>
      <c r="K19" s="4"/>
      <c r="L19" s="4"/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1.8919443688683646</v>
      </c>
      <c r="AG19" s="18">
        <f t="shared" ref="AG19:AH19" si="17">AG7</f>
        <v>0</v>
      </c>
      <c r="AH19" s="18">
        <f t="shared" si="17"/>
        <v>0</v>
      </c>
      <c r="AJ19" s="8">
        <v>1242005</v>
      </c>
      <c r="AK19" s="22">
        <f t="shared" si="11"/>
        <v>3421.1018988788819</v>
      </c>
      <c r="AL19" s="22">
        <f t="shared" si="2"/>
        <v>0</v>
      </c>
      <c r="AM19" s="22">
        <f t="shared" si="2"/>
        <v>0</v>
      </c>
    </row>
    <row r="20" spans="3:39">
      <c r="C20" s="2">
        <v>2011</v>
      </c>
      <c r="D20" s="2">
        <v>6</v>
      </c>
      <c r="E20" s="2" t="s">
        <v>4</v>
      </c>
      <c r="F20" s="3" t="s">
        <v>17</v>
      </c>
      <c r="G20" s="4">
        <v>26</v>
      </c>
      <c r="H20" s="4">
        <v>798</v>
      </c>
      <c r="I20" s="4">
        <v>1417480</v>
      </c>
      <c r="J20" s="4">
        <v>3555</v>
      </c>
      <c r="K20" s="4"/>
      <c r="L20" s="4"/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1" si="18">AF8</f>
        <v>1.9268713094824592</v>
      </c>
      <c r="AG20" s="18">
        <f t="shared" si="18"/>
        <v>0</v>
      </c>
      <c r="AH20" s="18">
        <f t="shared" si="18"/>
        <v>0</v>
      </c>
      <c r="AJ20" s="8">
        <v>1209029</v>
      </c>
      <c r="AK20" s="22">
        <f t="shared" si="11"/>
        <v>3107.3842921445412</v>
      </c>
      <c r="AL20" s="22">
        <f t="shared" si="2"/>
        <v>0</v>
      </c>
      <c r="AM20" s="22">
        <f t="shared" si="2"/>
        <v>0</v>
      </c>
    </row>
    <row r="21" spans="3:39">
      <c r="C21" s="2">
        <v>2011</v>
      </c>
      <c r="D21" s="2">
        <v>7</v>
      </c>
      <c r="E21" s="2" t="s">
        <v>4</v>
      </c>
      <c r="F21" s="3" t="s">
        <v>17</v>
      </c>
      <c r="G21" s="4">
        <v>26</v>
      </c>
      <c r="H21" s="4">
        <v>783</v>
      </c>
      <c r="I21" s="4">
        <v>1521151</v>
      </c>
      <c r="J21" s="4">
        <v>3492</v>
      </c>
      <c r="K21" s="4"/>
      <c r="L21" s="4"/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1.9572890612388167</v>
      </c>
      <c r="AG21" s="18">
        <f t="shared" si="18"/>
        <v>0</v>
      </c>
      <c r="AH21" s="18">
        <f t="shared" si="18"/>
        <v>0</v>
      </c>
      <c r="AJ21" s="8">
        <v>1238795</v>
      </c>
      <c r="AK21" s="22">
        <f t="shared" si="11"/>
        <v>3129.1683477582387</v>
      </c>
      <c r="AL21" s="22">
        <f t="shared" si="2"/>
        <v>0</v>
      </c>
      <c r="AM21" s="22">
        <f t="shared" si="2"/>
        <v>0</v>
      </c>
    </row>
    <row r="22" spans="3:39">
      <c r="C22" s="2">
        <v>2011</v>
      </c>
      <c r="D22" s="2">
        <v>8</v>
      </c>
      <c r="E22" s="2" t="s">
        <v>4</v>
      </c>
      <c r="F22" s="3" t="s">
        <v>17</v>
      </c>
      <c r="G22" s="4">
        <v>26</v>
      </c>
      <c r="H22" s="4">
        <v>799</v>
      </c>
      <c r="I22" s="4">
        <v>1494318</v>
      </c>
      <c r="J22" s="4">
        <v>3515</v>
      </c>
      <c r="K22" s="4"/>
      <c r="L22" s="4"/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1.7421407909558415</v>
      </c>
      <c r="AG22" s="18">
        <f t="shared" si="18"/>
        <v>0</v>
      </c>
      <c r="AH22" s="18">
        <f t="shared" si="18"/>
        <v>0</v>
      </c>
      <c r="AJ22" s="8">
        <v>1323663</v>
      </c>
      <c r="AK22" s="22">
        <f t="shared" si="11"/>
        <v>3223.2015344109673</v>
      </c>
      <c r="AL22" s="22">
        <f t="shared" si="2"/>
        <v>0</v>
      </c>
      <c r="AM22" s="22">
        <f t="shared" si="2"/>
        <v>0</v>
      </c>
    </row>
    <row r="23" spans="3:39">
      <c r="C23" s="2">
        <v>2011</v>
      </c>
      <c r="D23" s="2">
        <v>9</v>
      </c>
      <c r="E23" s="2" t="s">
        <v>4</v>
      </c>
      <c r="F23" s="3" t="s">
        <v>17</v>
      </c>
      <c r="G23" s="4">
        <v>26</v>
      </c>
      <c r="H23" s="4">
        <v>800</v>
      </c>
      <c r="I23" s="4">
        <v>1461635</v>
      </c>
      <c r="J23" s="4">
        <v>3756</v>
      </c>
      <c r="K23" s="4"/>
      <c r="L23" s="4"/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1.8879875425219217</v>
      </c>
      <c r="AG23" s="18">
        <f t="shared" si="18"/>
        <v>0</v>
      </c>
      <c r="AH23" s="18">
        <f t="shared" si="18"/>
        <v>0</v>
      </c>
      <c r="AJ23" s="8">
        <v>1057331</v>
      </c>
      <c r="AK23" s="22">
        <f t="shared" si="11"/>
        <v>2817.2387384306639</v>
      </c>
      <c r="AL23" s="22">
        <f t="shared" si="2"/>
        <v>0</v>
      </c>
      <c r="AM23" s="22">
        <f t="shared" si="2"/>
        <v>0</v>
      </c>
    </row>
    <row r="24" spans="3:39">
      <c r="C24" s="2">
        <v>2011</v>
      </c>
      <c r="D24" s="2">
        <v>10</v>
      </c>
      <c r="E24" s="2" t="s">
        <v>4</v>
      </c>
      <c r="F24" s="3" t="s">
        <v>17</v>
      </c>
      <c r="G24" s="4">
        <v>26</v>
      </c>
      <c r="H24" s="4">
        <v>771</v>
      </c>
      <c r="I24" s="4">
        <v>1294814</v>
      </c>
      <c r="J24" s="4">
        <v>3365</v>
      </c>
      <c r="K24" s="4"/>
      <c r="L24" s="4"/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1.9467247688619582</v>
      </c>
      <c r="AG24" s="18">
        <f t="shared" si="18"/>
        <v>0</v>
      </c>
      <c r="AH24" s="18">
        <f t="shared" si="18"/>
        <v>0</v>
      </c>
      <c r="AJ24" s="8">
        <v>1101068</v>
      </c>
      <c r="AK24" s="22">
        <f t="shared" si="11"/>
        <v>2907.8438006030078</v>
      </c>
      <c r="AL24" s="22">
        <f t="shared" si="2"/>
        <v>0</v>
      </c>
      <c r="AM24" s="22">
        <f t="shared" si="2"/>
        <v>0</v>
      </c>
    </row>
    <row r="25" spans="3:39">
      <c r="C25" s="2">
        <v>2011</v>
      </c>
      <c r="D25" s="2">
        <v>11</v>
      </c>
      <c r="E25" s="2" t="s">
        <v>4</v>
      </c>
      <c r="F25" s="3" t="s">
        <v>17</v>
      </c>
      <c r="G25" s="4">
        <v>26</v>
      </c>
      <c r="H25" s="4">
        <v>757</v>
      </c>
      <c r="I25" s="4">
        <v>1113086</v>
      </c>
      <c r="J25" s="4">
        <v>2954</v>
      </c>
      <c r="K25" s="4"/>
      <c r="L25" s="4"/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2.0509312770676531</v>
      </c>
      <c r="AG25" s="18">
        <f t="shared" si="18"/>
        <v>0</v>
      </c>
      <c r="AH25" s="18">
        <f t="shared" si="18"/>
        <v>0</v>
      </c>
      <c r="AJ25" s="8">
        <v>1152188</v>
      </c>
      <c r="AK25" s="22">
        <f t="shared" si="11"/>
        <v>3334.9399447088599</v>
      </c>
      <c r="AL25" s="22">
        <f t="shared" si="2"/>
        <v>0</v>
      </c>
      <c r="AM25" s="22">
        <f t="shared" si="2"/>
        <v>0</v>
      </c>
    </row>
    <row r="26" spans="3:39">
      <c r="C26" s="2">
        <v>2011</v>
      </c>
      <c r="D26" s="2">
        <v>12</v>
      </c>
      <c r="E26" s="2" t="s">
        <v>4</v>
      </c>
      <c r="F26" s="3" t="s">
        <v>17</v>
      </c>
      <c r="G26" s="4">
        <v>26</v>
      </c>
      <c r="H26" s="4">
        <v>815</v>
      </c>
      <c r="I26" s="4">
        <v>1133032</v>
      </c>
      <c r="J26" s="4">
        <v>3198</v>
      </c>
      <c r="K26" s="4"/>
      <c r="L26" s="4"/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1.7908724097621227</v>
      </c>
      <c r="AG26" s="18">
        <f t="shared" si="18"/>
        <v>0</v>
      </c>
      <c r="AH26" s="18">
        <f t="shared" si="18"/>
        <v>0</v>
      </c>
      <c r="AJ26" s="8">
        <v>1477889</v>
      </c>
      <c r="AK26" s="22">
        <f t="shared" si="11"/>
        <v>3601.6724838484461</v>
      </c>
      <c r="AL26" s="22">
        <f t="shared" si="2"/>
        <v>0</v>
      </c>
      <c r="AM26" s="22">
        <f t="shared" si="2"/>
        <v>0</v>
      </c>
    </row>
    <row r="27" spans="3:39">
      <c r="C27" s="2">
        <v>2012</v>
      </c>
      <c r="D27" s="2">
        <v>1</v>
      </c>
      <c r="E27" s="2" t="s">
        <v>4</v>
      </c>
      <c r="F27" s="3" t="s">
        <v>17</v>
      </c>
      <c r="G27" s="4">
        <v>26</v>
      </c>
      <c r="H27" s="4">
        <v>837</v>
      </c>
      <c r="I27" s="4">
        <v>1192108</v>
      </c>
      <c r="J27" s="4">
        <v>2856</v>
      </c>
      <c r="K27" s="4"/>
      <c r="L27" s="4"/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1.6843569080846106</v>
      </c>
      <c r="AG27" s="18">
        <f t="shared" si="18"/>
        <v>0</v>
      </c>
      <c r="AH27" s="18">
        <f t="shared" si="18"/>
        <v>0</v>
      </c>
      <c r="AJ27" s="8">
        <v>1658145</v>
      </c>
      <c r="AK27" s="22">
        <f t="shared" si="11"/>
        <v>3788.8639075502438</v>
      </c>
      <c r="AL27" s="22">
        <f t="shared" si="2"/>
        <v>0</v>
      </c>
      <c r="AM27" s="22">
        <f t="shared" si="2"/>
        <v>0</v>
      </c>
    </row>
    <row r="28" spans="3:39">
      <c r="C28" s="2">
        <v>2012</v>
      </c>
      <c r="D28" s="2">
        <v>2</v>
      </c>
      <c r="E28" s="2" t="s">
        <v>4</v>
      </c>
      <c r="F28" s="3" t="s">
        <v>17</v>
      </c>
      <c r="G28" s="4">
        <v>26</v>
      </c>
      <c r="H28" s="4">
        <v>773</v>
      </c>
      <c r="I28" s="4">
        <v>1098503</v>
      </c>
      <c r="J28" s="4">
        <v>3012</v>
      </c>
      <c r="K28" s="4"/>
      <c r="L28" s="4"/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1.7189060916424281</v>
      </c>
      <c r="AG28" s="18">
        <f t="shared" si="18"/>
        <v>0</v>
      </c>
      <c r="AH28" s="18">
        <f t="shared" si="18"/>
        <v>0</v>
      </c>
      <c r="AJ28" s="8">
        <v>1512957</v>
      </c>
      <c r="AK28" s="22">
        <f t="shared" si="11"/>
        <v>3555.572422689238</v>
      </c>
      <c r="AL28" s="22">
        <f t="shared" si="2"/>
        <v>0</v>
      </c>
      <c r="AM28" s="22">
        <f t="shared" si="2"/>
        <v>0</v>
      </c>
    </row>
    <row r="29" spans="3:39">
      <c r="C29" s="2">
        <v>2012</v>
      </c>
      <c r="D29" s="2">
        <v>3</v>
      </c>
      <c r="E29" s="2" t="s">
        <v>4</v>
      </c>
      <c r="F29" s="3" t="s">
        <v>17</v>
      </c>
      <c r="G29" s="4">
        <v>26</v>
      </c>
      <c r="H29" s="4">
        <v>762</v>
      </c>
      <c r="I29" s="4">
        <v>1091453</v>
      </c>
      <c r="J29" s="4">
        <v>3026</v>
      </c>
      <c r="K29" s="4"/>
      <c r="L29" s="4"/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1.7934948009451381</v>
      </c>
      <c r="AG29" s="18">
        <f t="shared" si="18"/>
        <v>0</v>
      </c>
      <c r="AH29" s="18">
        <f t="shared" si="18"/>
        <v>0</v>
      </c>
      <c r="AJ29" s="8">
        <v>1620512</v>
      </c>
      <c r="AK29" s="22">
        <f t="shared" si="11"/>
        <v>3888.4873097073819</v>
      </c>
      <c r="AL29" s="22">
        <f t="shared" si="2"/>
        <v>0</v>
      </c>
      <c r="AM29" s="22">
        <f t="shared" si="2"/>
        <v>0</v>
      </c>
    </row>
    <row r="30" spans="3:39">
      <c r="C30" s="2">
        <v>2012</v>
      </c>
      <c r="D30" s="2">
        <v>4</v>
      </c>
      <c r="E30" s="2" t="s">
        <v>4</v>
      </c>
      <c r="F30" s="3" t="s">
        <v>17</v>
      </c>
      <c r="G30" s="4">
        <v>26</v>
      </c>
      <c r="H30" s="4">
        <v>800</v>
      </c>
      <c r="I30" s="4">
        <v>1186480</v>
      </c>
      <c r="J30" s="4">
        <v>3316</v>
      </c>
      <c r="K30" s="4"/>
      <c r="L30" s="4"/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1.8296603949711099</v>
      </c>
      <c r="AG30" s="18">
        <f t="shared" si="18"/>
        <v>0</v>
      </c>
      <c r="AH30" s="18">
        <f t="shared" si="18"/>
        <v>0</v>
      </c>
      <c r="AJ30" s="8">
        <v>1625273</v>
      </c>
      <c r="AK30" s="22">
        <f t="shared" si="11"/>
        <v>4027.8287593945461</v>
      </c>
      <c r="AL30" s="22">
        <f t="shared" si="2"/>
        <v>0</v>
      </c>
      <c r="AM30" s="22">
        <f t="shared" si="2"/>
        <v>0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1.8919443688683646</v>
      </c>
      <c r="AG31" s="18">
        <f t="shared" si="18"/>
        <v>0</v>
      </c>
      <c r="AH31" s="18">
        <f t="shared" si="18"/>
        <v>0</v>
      </c>
      <c r="AJ31" s="8">
        <v>1287234</v>
      </c>
      <c r="AK31" s="22">
        <f t="shared" si="11"/>
        <v>3545.6851475649923</v>
      </c>
      <c r="AL31" s="22">
        <f t="shared" si="2"/>
        <v>0</v>
      </c>
      <c r="AM31" s="22">
        <f t="shared" si="2"/>
        <v>0</v>
      </c>
    </row>
    <row r="32" spans="3:39">
      <c r="AB32" s="5">
        <f t="shared" ref="AB32" si="19">IF(AC32=1,AB31+1,AB31)</f>
        <v>2014</v>
      </c>
      <c r="AC32" s="5">
        <f t="shared" si="14"/>
        <v>12</v>
      </c>
      <c r="AD32" s="13">
        <v>31.238</v>
      </c>
      <c r="AE32" s="12">
        <f t="shared" ref="AE32" si="20">AD32*24</f>
        <v>749.71199999999999</v>
      </c>
      <c r="AF32" s="18">
        <f t="shared" ref="AF32:AH32" si="21">AF20</f>
        <v>1.9268713094824592</v>
      </c>
      <c r="AG32" s="18">
        <f t="shared" si="21"/>
        <v>0</v>
      </c>
      <c r="AH32" s="18">
        <f t="shared" si="21"/>
        <v>0</v>
      </c>
      <c r="AJ32" s="8">
        <v>1249662</v>
      </c>
      <c r="AK32" s="22">
        <f t="shared" ref="AK32" si="22">($AJ32*AF32)/$AE32</f>
        <v>3211.8171435837617</v>
      </c>
      <c r="AL32" s="22">
        <f t="shared" ref="AL32" si="23">($AJ32*AG32)/$AE32</f>
        <v>0</v>
      </c>
      <c r="AM32" s="22">
        <f t="shared" ref="AM32" si="24">($AJ32*AH32)/$AE32</f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3" t="s">
        <v>18</v>
      </c>
      <c r="G7" s="4">
        <v>99</v>
      </c>
      <c r="H7" s="4">
        <v>2965</v>
      </c>
      <c r="I7" s="4">
        <v>1757131</v>
      </c>
      <c r="J7" s="4">
        <v>7088</v>
      </c>
      <c r="K7" s="4">
        <v>6061</v>
      </c>
      <c r="L7" s="4"/>
      <c r="N7" s="6">
        <v>1</v>
      </c>
      <c r="O7" s="16">
        <f t="shared" ref="O7:P18" si="0">SUMIF($D$7:$D$30,$N7,G$7:G$30)</f>
        <v>200</v>
      </c>
      <c r="P7" s="16">
        <f t="shared" si="0"/>
        <v>6589</v>
      </c>
      <c r="Q7" s="17">
        <f>P7/O7</f>
        <v>32.945</v>
      </c>
      <c r="R7" s="16">
        <f>Q7*24</f>
        <v>790.68000000000006</v>
      </c>
      <c r="S7" s="16">
        <f>SUMIF($D$7:$D$30,$N7,I$7:I$30)</f>
        <v>3319525</v>
      </c>
      <c r="T7" s="16">
        <f>SUMIF($D$7:$D$30,$N7,J$7:J$30)</f>
        <v>14678</v>
      </c>
      <c r="U7" s="16">
        <f>SUMIF($D$7:$D$30,$N7,K$7:K$30)</f>
        <v>11786</v>
      </c>
      <c r="V7" s="16">
        <f>SUMIF($D$7:$D$30,$N7,L$7:L$30)</f>
        <v>0</v>
      </c>
      <c r="X7" s="20">
        <f>(T7*R7)/S7</f>
        <v>3.4961631679231218</v>
      </c>
      <c r="Y7" s="20">
        <f>(U7*R7)/S7</f>
        <v>2.8073156490762985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3.1201840622347512</v>
      </c>
      <c r="AG7" s="18">
        <f t="shared" ref="AG7:AH8" si="1">Y17</f>
        <v>2.6705097904580426</v>
      </c>
      <c r="AH7" s="18">
        <f t="shared" si="1"/>
        <v>0</v>
      </c>
      <c r="AJ7" s="8">
        <v>1523874</v>
      </c>
      <c r="AK7" s="22">
        <f>($AJ7*AF7)/$AE7</f>
        <v>6888.0921697232452</v>
      </c>
      <c r="AL7" s="22">
        <f t="shared" ref="AL7:AM31" si="2">($AJ7*AG7)/$AE7</f>
        <v>5895.3950183466313</v>
      </c>
      <c r="AM7" s="22">
        <f t="shared" si="2"/>
        <v>0</v>
      </c>
    </row>
    <row r="8" spans="1:39">
      <c r="C8" s="2">
        <v>2010</v>
      </c>
      <c r="D8" s="2">
        <v>6</v>
      </c>
      <c r="E8" s="2" t="s">
        <v>4</v>
      </c>
      <c r="F8" s="3" t="s">
        <v>18</v>
      </c>
      <c r="G8" s="4">
        <v>99</v>
      </c>
      <c r="H8" s="4">
        <v>3022</v>
      </c>
      <c r="I8" s="4">
        <v>2294263</v>
      </c>
      <c r="J8" s="4">
        <v>8089</v>
      </c>
      <c r="K8" s="4">
        <v>7029</v>
      </c>
      <c r="L8" s="4"/>
      <c r="N8" s="6">
        <f>N7+1</f>
        <v>2</v>
      </c>
      <c r="O8" s="16">
        <f t="shared" si="0"/>
        <v>197</v>
      </c>
      <c r="P8" s="16">
        <f t="shared" si="0"/>
        <v>5900</v>
      </c>
      <c r="Q8" s="17">
        <f t="shared" ref="Q8:Q18" si="3">P8/O8</f>
        <v>29.949238578680202</v>
      </c>
      <c r="R8" s="16">
        <f t="shared" ref="R8:R18" si="4">Q8*24</f>
        <v>718.7817258883249</v>
      </c>
      <c r="S8" s="16">
        <f t="shared" ref="S8:V18" si="5">SUMIF($D$7:$D$30,$N8,I$7:I$30)</f>
        <v>3045626</v>
      </c>
      <c r="T8" s="16">
        <f t="shared" si="5"/>
        <v>14465</v>
      </c>
      <c r="U8" s="16">
        <f t="shared" si="5"/>
        <v>11030</v>
      </c>
      <c r="V8" s="16">
        <f t="shared" si="5"/>
        <v>0</v>
      </c>
      <c r="X8" s="20">
        <f t="shared" ref="X8:X18" si="6">(T8*R8)/S8</f>
        <v>3.4138064440527565</v>
      </c>
      <c r="Y8" s="20">
        <f t="shared" ref="Y8:Y18" si="7">(U8*R8)/S8</f>
        <v>2.603130665599855</v>
      </c>
      <c r="Z8" s="20">
        <f t="shared" ref="Z8:Z18" si="8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3.3497084818630438</v>
      </c>
      <c r="AG8" s="18">
        <f t="shared" si="1"/>
        <v>2.7704159908349535</v>
      </c>
      <c r="AH8" s="18">
        <f t="shared" si="1"/>
        <v>0</v>
      </c>
      <c r="AJ8" s="8">
        <v>1604605</v>
      </c>
      <c r="AK8" s="22">
        <f t="shared" ref="AK8:AM32" si="11">($AJ8*AF8)/$AE8</f>
        <v>7246.6145965321812</v>
      </c>
      <c r="AL8" s="22">
        <f t="shared" si="2"/>
        <v>5993.398251326269</v>
      </c>
      <c r="AM8" s="22">
        <f t="shared" si="2"/>
        <v>0</v>
      </c>
    </row>
    <row r="9" spans="1:39">
      <c r="C9" s="2">
        <v>2010</v>
      </c>
      <c r="D9" s="2">
        <v>7</v>
      </c>
      <c r="E9" s="2" t="s">
        <v>4</v>
      </c>
      <c r="F9" s="3" t="s">
        <v>18</v>
      </c>
      <c r="G9" s="4">
        <v>99</v>
      </c>
      <c r="H9" s="4">
        <v>3084</v>
      </c>
      <c r="I9" s="4">
        <v>2475623</v>
      </c>
      <c r="J9" s="4">
        <v>8315</v>
      </c>
      <c r="K9" s="4">
        <v>7337</v>
      </c>
      <c r="L9" s="4"/>
      <c r="N9" s="6">
        <f t="shared" ref="N9:N18" si="12">N8+1</f>
        <v>3</v>
      </c>
      <c r="O9" s="16">
        <f t="shared" si="0"/>
        <v>200</v>
      </c>
      <c r="P9" s="16">
        <f t="shared" si="0"/>
        <v>5997</v>
      </c>
      <c r="Q9" s="17">
        <f t="shared" si="3"/>
        <v>29.984999999999999</v>
      </c>
      <c r="R9" s="16">
        <f t="shared" si="4"/>
        <v>719.64</v>
      </c>
      <c r="S9" s="16">
        <f t="shared" si="5"/>
        <v>2776824</v>
      </c>
      <c r="T9" s="16">
        <f t="shared" si="5"/>
        <v>13605</v>
      </c>
      <c r="U9" s="16">
        <f t="shared" si="5"/>
        <v>10325</v>
      </c>
      <c r="V9" s="16">
        <f t="shared" si="5"/>
        <v>0</v>
      </c>
      <c r="X9" s="20">
        <f t="shared" si="6"/>
        <v>3.5258634324681721</v>
      </c>
      <c r="Y9" s="20">
        <f t="shared" si="7"/>
        <v>2.6758206497783079</v>
      </c>
      <c r="Z9" s="20">
        <f t="shared" si="8"/>
        <v>0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3.4961631679231218</v>
      </c>
      <c r="AG9" s="18">
        <f t="shared" ref="AG9:AH18" si="15">Y7</f>
        <v>2.8073156490762985</v>
      </c>
      <c r="AH9" s="18">
        <f t="shared" si="15"/>
        <v>0</v>
      </c>
      <c r="AJ9" s="8">
        <v>1659093</v>
      </c>
      <c r="AK9" s="22">
        <f t="shared" si="11"/>
        <v>7485.7779413665821</v>
      </c>
      <c r="AL9" s="22">
        <f t="shared" si="2"/>
        <v>6010.8583469782352</v>
      </c>
      <c r="AM9" s="22">
        <f t="shared" si="2"/>
        <v>0</v>
      </c>
    </row>
    <row r="10" spans="1:39">
      <c r="C10" s="2">
        <v>2010</v>
      </c>
      <c r="D10" s="2">
        <v>8</v>
      </c>
      <c r="E10" s="2" t="s">
        <v>4</v>
      </c>
      <c r="F10" s="3" t="s">
        <v>18</v>
      </c>
      <c r="G10" s="4">
        <v>100</v>
      </c>
      <c r="H10" s="4">
        <v>3069</v>
      </c>
      <c r="I10" s="4">
        <v>2611359</v>
      </c>
      <c r="J10" s="4">
        <v>8387</v>
      </c>
      <c r="K10" s="4">
        <v>7437</v>
      </c>
      <c r="L10" s="4"/>
      <c r="N10" s="6">
        <f t="shared" si="12"/>
        <v>4</v>
      </c>
      <c r="O10" s="16">
        <f t="shared" si="0"/>
        <v>196</v>
      </c>
      <c r="P10" s="16">
        <f t="shared" si="0"/>
        <v>5882</v>
      </c>
      <c r="Q10" s="17">
        <f t="shared" si="3"/>
        <v>30.010204081632654</v>
      </c>
      <c r="R10" s="16">
        <f t="shared" si="4"/>
        <v>720.24489795918373</v>
      </c>
      <c r="S10" s="16">
        <f t="shared" si="5"/>
        <v>3088324</v>
      </c>
      <c r="T10" s="16">
        <f t="shared" si="5"/>
        <v>12978</v>
      </c>
      <c r="U10" s="16">
        <f t="shared" si="5"/>
        <v>10638</v>
      </c>
      <c r="V10" s="16">
        <f t="shared" si="5"/>
        <v>0</v>
      </c>
      <c r="X10" s="20">
        <f t="shared" si="6"/>
        <v>3.0266702216847348</v>
      </c>
      <c r="Y10" s="20">
        <f t="shared" si="7"/>
        <v>2.4809460485654347</v>
      </c>
      <c r="Z10" s="20">
        <f t="shared" si="8"/>
        <v>0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3.4138064440527565</v>
      </c>
      <c r="AG10" s="18">
        <f t="shared" si="15"/>
        <v>2.603130665599855</v>
      </c>
      <c r="AH10" s="18">
        <f t="shared" si="15"/>
        <v>0</v>
      </c>
      <c r="AJ10" s="8">
        <v>1569592</v>
      </c>
      <c r="AK10" s="22">
        <f t="shared" si="11"/>
        <v>7489.493576168029</v>
      </c>
      <c r="AL10" s="22">
        <f t="shared" si="2"/>
        <v>5710.965374706765</v>
      </c>
      <c r="AM10" s="22">
        <f t="shared" si="2"/>
        <v>0</v>
      </c>
    </row>
    <row r="11" spans="1:39">
      <c r="C11" s="2">
        <v>2010</v>
      </c>
      <c r="D11" s="2">
        <v>9</v>
      </c>
      <c r="E11" s="2" t="s">
        <v>4</v>
      </c>
      <c r="F11" s="3" t="s">
        <v>18</v>
      </c>
      <c r="G11" s="4">
        <v>99</v>
      </c>
      <c r="H11" s="4">
        <v>3102</v>
      </c>
      <c r="I11" s="4">
        <v>2410457</v>
      </c>
      <c r="J11" s="4">
        <v>8129</v>
      </c>
      <c r="K11" s="4">
        <v>7258</v>
      </c>
      <c r="L11" s="4"/>
      <c r="N11" s="6">
        <f t="shared" si="12"/>
        <v>5</v>
      </c>
      <c r="O11" s="16">
        <f t="shared" si="0"/>
        <v>199</v>
      </c>
      <c r="P11" s="16">
        <f t="shared" si="0"/>
        <v>6068</v>
      </c>
      <c r="Q11" s="17">
        <f t="shared" si="3"/>
        <v>30.492462311557787</v>
      </c>
      <c r="R11" s="16">
        <f t="shared" si="4"/>
        <v>731.8190954773869</v>
      </c>
      <c r="S11" s="16">
        <f t="shared" si="5"/>
        <v>3607438</v>
      </c>
      <c r="T11" s="16">
        <f t="shared" si="5"/>
        <v>14047</v>
      </c>
      <c r="U11" s="16">
        <f t="shared" si="5"/>
        <v>12230</v>
      </c>
      <c r="V11" s="16">
        <f t="shared" si="5"/>
        <v>0</v>
      </c>
      <c r="X11" s="20">
        <f t="shared" si="6"/>
        <v>2.8496298021395945</v>
      </c>
      <c r="Y11" s="20">
        <f t="shared" si="7"/>
        <v>2.4810260183788166</v>
      </c>
      <c r="Z11" s="20">
        <f t="shared" si="8"/>
        <v>0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3.5258634324681721</v>
      </c>
      <c r="AG11" s="18">
        <f t="shared" si="15"/>
        <v>2.6758206497783079</v>
      </c>
      <c r="AH11" s="18">
        <f t="shared" si="15"/>
        <v>0</v>
      </c>
      <c r="AJ11" s="8">
        <v>1408078</v>
      </c>
      <c r="AK11" s="22">
        <f t="shared" si="11"/>
        <v>7006.5747785176454</v>
      </c>
      <c r="AL11" s="22">
        <f t="shared" si="2"/>
        <v>5317.3748319143469</v>
      </c>
      <c r="AM11" s="22">
        <f t="shared" si="2"/>
        <v>0</v>
      </c>
    </row>
    <row r="12" spans="1:39">
      <c r="C12" s="2">
        <v>2010</v>
      </c>
      <c r="D12" s="2">
        <v>10</v>
      </c>
      <c r="E12" s="2" t="s">
        <v>4</v>
      </c>
      <c r="F12" s="3" t="s">
        <v>18</v>
      </c>
      <c r="G12" s="4">
        <v>98</v>
      </c>
      <c r="H12" s="4">
        <v>2916</v>
      </c>
      <c r="I12" s="4">
        <v>1944109</v>
      </c>
      <c r="J12" s="4">
        <v>7558</v>
      </c>
      <c r="K12" s="4">
        <v>6788</v>
      </c>
      <c r="L12" s="4"/>
      <c r="N12" s="6">
        <f t="shared" si="12"/>
        <v>6</v>
      </c>
      <c r="O12" s="16">
        <f t="shared" si="0"/>
        <v>198</v>
      </c>
      <c r="P12" s="16">
        <f t="shared" si="0"/>
        <v>6084</v>
      </c>
      <c r="Q12" s="17">
        <f t="shared" si="3"/>
        <v>30.727272727272727</v>
      </c>
      <c r="R12" s="16">
        <f t="shared" si="4"/>
        <v>737.4545454545455</v>
      </c>
      <c r="S12" s="16">
        <f t="shared" si="5"/>
        <v>4551398</v>
      </c>
      <c r="T12" s="16">
        <f t="shared" si="5"/>
        <v>16014</v>
      </c>
      <c r="U12" s="16">
        <f t="shared" si="5"/>
        <v>14045</v>
      </c>
      <c r="V12" s="16">
        <f t="shared" si="5"/>
        <v>0</v>
      </c>
      <c r="X12" s="20">
        <f t="shared" si="6"/>
        <v>2.5947186097346555</v>
      </c>
      <c r="Y12" s="20">
        <f t="shared" si="7"/>
        <v>2.2756852050532808</v>
      </c>
      <c r="Z12" s="20">
        <f t="shared" si="8"/>
        <v>0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3.0266702216847348</v>
      </c>
      <c r="AG12" s="18">
        <f t="shared" si="15"/>
        <v>2.4809460485654347</v>
      </c>
      <c r="AH12" s="18">
        <f t="shared" si="15"/>
        <v>0</v>
      </c>
      <c r="AJ12" s="8">
        <v>1661007</v>
      </c>
      <c r="AK12" s="22">
        <f t="shared" si="11"/>
        <v>6820.0717708942402</v>
      </c>
      <c r="AL12" s="22">
        <f t="shared" si="2"/>
        <v>5590.3778316206599</v>
      </c>
      <c r="AM12" s="22">
        <f t="shared" si="2"/>
        <v>0</v>
      </c>
    </row>
    <row r="13" spans="1:39">
      <c r="C13" s="2">
        <v>2010</v>
      </c>
      <c r="D13" s="2">
        <v>11</v>
      </c>
      <c r="E13" s="2" t="s">
        <v>4</v>
      </c>
      <c r="F13" s="3" t="s">
        <v>18</v>
      </c>
      <c r="G13" s="4">
        <v>99</v>
      </c>
      <c r="H13" s="4">
        <v>2951</v>
      </c>
      <c r="I13" s="4">
        <v>1615053</v>
      </c>
      <c r="J13" s="4">
        <v>6950</v>
      </c>
      <c r="K13" s="4">
        <v>6136</v>
      </c>
      <c r="L13" s="4"/>
      <c r="N13" s="6">
        <f t="shared" si="12"/>
        <v>7</v>
      </c>
      <c r="O13" s="16">
        <f t="shared" si="0"/>
        <v>199</v>
      </c>
      <c r="P13" s="16">
        <f t="shared" si="0"/>
        <v>6150</v>
      </c>
      <c r="Q13" s="17">
        <f t="shared" si="3"/>
        <v>30.904522613065328</v>
      </c>
      <c r="R13" s="16">
        <f t="shared" si="4"/>
        <v>741.70854271356791</v>
      </c>
      <c r="S13" s="16">
        <f t="shared" si="5"/>
        <v>4881081</v>
      </c>
      <c r="T13" s="16">
        <f t="shared" si="5"/>
        <v>16540</v>
      </c>
      <c r="U13" s="16">
        <f t="shared" si="5"/>
        <v>14498</v>
      </c>
      <c r="V13" s="16">
        <f t="shared" si="5"/>
        <v>0</v>
      </c>
      <c r="X13" s="20">
        <f t="shared" si="6"/>
        <v>2.5133488455697446</v>
      </c>
      <c r="Y13" s="20">
        <f t="shared" si="7"/>
        <v>2.2030551126402753</v>
      </c>
      <c r="Z13" s="20">
        <f t="shared" si="8"/>
        <v>0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2.8496298021395945</v>
      </c>
      <c r="AG13" s="18">
        <f t="shared" si="15"/>
        <v>2.4810260183788166</v>
      </c>
      <c r="AH13" s="18">
        <f t="shared" si="15"/>
        <v>0</v>
      </c>
      <c r="AJ13" s="8">
        <v>1807864</v>
      </c>
      <c r="AK13" s="22">
        <f t="shared" si="11"/>
        <v>7270.5583206533893</v>
      </c>
      <c r="AL13" s="22">
        <f t="shared" si="2"/>
        <v>6330.100965443934</v>
      </c>
      <c r="AM13" s="22">
        <f t="shared" si="2"/>
        <v>0</v>
      </c>
    </row>
    <row r="14" spans="1:39">
      <c r="C14" s="2">
        <v>2010</v>
      </c>
      <c r="D14" s="2">
        <v>12</v>
      </c>
      <c r="E14" s="2" t="s">
        <v>4</v>
      </c>
      <c r="F14" s="3" t="s">
        <v>18</v>
      </c>
      <c r="G14" s="4">
        <v>100</v>
      </c>
      <c r="H14" s="4">
        <v>3139</v>
      </c>
      <c r="I14" s="4">
        <v>1659823</v>
      </c>
      <c r="J14" s="4">
        <v>7362</v>
      </c>
      <c r="K14" s="4">
        <v>6332</v>
      </c>
      <c r="L14" s="4"/>
      <c r="N14" s="6">
        <f t="shared" si="12"/>
        <v>8</v>
      </c>
      <c r="O14" s="16">
        <f t="shared" si="0"/>
        <v>200</v>
      </c>
      <c r="P14" s="16">
        <f t="shared" si="0"/>
        <v>6099</v>
      </c>
      <c r="Q14" s="17">
        <f t="shared" si="3"/>
        <v>30.495000000000001</v>
      </c>
      <c r="R14" s="16">
        <f t="shared" si="4"/>
        <v>731.88</v>
      </c>
      <c r="S14" s="16">
        <f t="shared" si="5"/>
        <v>5036425</v>
      </c>
      <c r="T14" s="16">
        <f t="shared" si="5"/>
        <v>16578</v>
      </c>
      <c r="U14" s="16">
        <f t="shared" si="5"/>
        <v>14657</v>
      </c>
      <c r="V14" s="16">
        <f t="shared" si="5"/>
        <v>0</v>
      </c>
      <c r="X14" s="20">
        <f t="shared" si="6"/>
        <v>2.409071243987551</v>
      </c>
      <c r="Y14" s="20">
        <f t="shared" si="7"/>
        <v>2.1299165896444401</v>
      </c>
      <c r="Z14" s="20">
        <f t="shared" si="8"/>
        <v>0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2.5947186097346555</v>
      </c>
      <c r="AG14" s="18">
        <f t="shared" si="15"/>
        <v>2.2756852050532808</v>
      </c>
      <c r="AH14" s="18">
        <f t="shared" si="15"/>
        <v>0</v>
      </c>
      <c r="AJ14" s="8">
        <v>2359304</v>
      </c>
      <c r="AK14" s="22">
        <f t="shared" si="11"/>
        <v>8330.5164478774223</v>
      </c>
      <c r="AL14" s="22">
        <f t="shared" si="2"/>
        <v>7306.2385107055334</v>
      </c>
      <c r="AM14" s="22">
        <f t="shared" si="2"/>
        <v>0</v>
      </c>
    </row>
    <row r="15" spans="1:39">
      <c r="C15" s="2">
        <v>2011</v>
      </c>
      <c r="D15" s="2">
        <v>1</v>
      </c>
      <c r="E15" s="2" t="s">
        <v>4</v>
      </c>
      <c r="F15" s="3" t="s">
        <v>18</v>
      </c>
      <c r="G15" s="4">
        <v>100</v>
      </c>
      <c r="H15" s="4">
        <v>3312</v>
      </c>
      <c r="I15" s="4">
        <v>1858899</v>
      </c>
      <c r="J15" s="4">
        <v>7630</v>
      </c>
      <c r="K15" s="4">
        <v>6279</v>
      </c>
      <c r="L15" s="4"/>
      <c r="N15" s="6">
        <f t="shared" si="12"/>
        <v>9</v>
      </c>
      <c r="O15" s="16">
        <f t="shared" si="0"/>
        <v>197</v>
      </c>
      <c r="P15" s="16">
        <f t="shared" si="0"/>
        <v>6132</v>
      </c>
      <c r="Q15" s="17">
        <f t="shared" si="3"/>
        <v>31.126903553299492</v>
      </c>
      <c r="R15" s="16">
        <f t="shared" si="4"/>
        <v>747.04568527918786</v>
      </c>
      <c r="S15" s="16">
        <f t="shared" si="5"/>
        <v>4596768</v>
      </c>
      <c r="T15" s="16">
        <f t="shared" si="5"/>
        <v>15834</v>
      </c>
      <c r="U15" s="16">
        <f t="shared" si="5"/>
        <v>13966</v>
      </c>
      <c r="V15" s="16">
        <f t="shared" si="5"/>
        <v>0</v>
      </c>
      <c r="X15" s="20">
        <f t="shared" si="6"/>
        <v>2.573269171015518</v>
      </c>
      <c r="Y15" s="20">
        <f t="shared" si="7"/>
        <v>2.2696903651890064</v>
      </c>
      <c r="Z15" s="20">
        <f t="shared" si="8"/>
        <v>0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2.5133488455697446</v>
      </c>
      <c r="AG15" s="18">
        <f t="shared" si="15"/>
        <v>2.2030551126402753</v>
      </c>
      <c r="AH15" s="18">
        <f t="shared" si="15"/>
        <v>0</v>
      </c>
      <c r="AJ15" s="8">
        <v>2486437</v>
      </c>
      <c r="AK15" s="22">
        <f t="shared" si="11"/>
        <v>8477.7891237599288</v>
      </c>
      <c r="AL15" s="22">
        <f t="shared" si="2"/>
        <v>7431.1358353247542</v>
      </c>
      <c r="AM15" s="22">
        <f t="shared" si="2"/>
        <v>0</v>
      </c>
    </row>
    <row r="16" spans="1:39">
      <c r="C16" s="2">
        <v>2011</v>
      </c>
      <c r="D16" s="2">
        <v>2</v>
      </c>
      <c r="E16" s="2" t="s">
        <v>4</v>
      </c>
      <c r="F16" s="3" t="s">
        <v>18</v>
      </c>
      <c r="G16" s="4">
        <v>98</v>
      </c>
      <c r="H16" s="4">
        <v>2944</v>
      </c>
      <c r="I16" s="4">
        <v>1717753</v>
      </c>
      <c r="J16" s="4">
        <v>7422</v>
      </c>
      <c r="K16" s="4">
        <v>6090</v>
      </c>
      <c r="L16" s="4"/>
      <c r="N16" s="6">
        <f t="shared" si="12"/>
        <v>10</v>
      </c>
      <c r="O16" s="16">
        <f t="shared" si="0"/>
        <v>197</v>
      </c>
      <c r="P16" s="16">
        <f t="shared" si="0"/>
        <v>5904</v>
      </c>
      <c r="Q16" s="17">
        <f t="shared" si="3"/>
        <v>29.969543147208121</v>
      </c>
      <c r="R16" s="16">
        <f t="shared" si="4"/>
        <v>719.26903553299485</v>
      </c>
      <c r="S16" s="16">
        <f t="shared" si="5"/>
        <v>3694614</v>
      </c>
      <c r="T16" s="16">
        <f t="shared" si="5"/>
        <v>14648</v>
      </c>
      <c r="U16" s="16">
        <f t="shared" si="5"/>
        <v>13025</v>
      </c>
      <c r="V16" s="16">
        <f t="shared" si="5"/>
        <v>0</v>
      </c>
      <c r="X16" s="20">
        <f t="shared" si="6"/>
        <v>2.8516789121914519</v>
      </c>
      <c r="Y16" s="20">
        <f t="shared" si="7"/>
        <v>2.535712577231954</v>
      </c>
      <c r="Z16" s="20">
        <f t="shared" si="8"/>
        <v>0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2.409071243987551</v>
      </c>
      <c r="AG16" s="18">
        <f t="shared" si="15"/>
        <v>2.1299165896444401</v>
      </c>
      <c r="AH16" s="18">
        <f t="shared" si="15"/>
        <v>0</v>
      </c>
      <c r="AJ16" s="8">
        <v>2566976</v>
      </c>
      <c r="AK16" s="22">
        <f t="shared" si="11"/>
        <v>8454.7787133129186</v>
      </c>
      <c r="AL16" s="22">
        <f t="shared" si="2"/>
        <v>7475.0688624096647</v>
      </c>
      <c r="AM16" s="22">
        <f t="shared" si="2"/>
        <v>0</v>
      </c>
    </row>
    <row r="17" spans="3:39">
      <c r="C17" s="2">
        <v>2011</v>
      </c>
      <c r="D17" s="2">
        <v>3</v>
      </c>
      <c r="E17" s="2" t="s">
        <v>4</v>
      </c>
      <c r="F17" s="3" t="s">
        <v>18</v>
      </c>
      <c r="G17" s="4">
        <v>100</v>
      </c>
      <c r="H17" s="4">
        <v>3012</v>
      </c>
      <c r="I17" s="4">
        <v>1473237</v>
      </c>
      <c r="J17" s="4">
        <v>6865</v>
      </c>
      <c r="K17" s="4">
        <v>5430</v>
      </c>
      <c r="L17" s="4"/>
      <c r="N17" s="6">
        <f t="shared" si="12"/>
        <v>11</v>
      </c>
      <c r="O17" s="16">
        <f t="shared" si="0"/>
        <v>198</v>
      </c>
      <c r="P17" s="16">
        <f t="shared" si="0"/>
        <v>5893</v>
      </c>
      <c r="Q17" s="17">
        <f t="shared" si="3"/>
        <v>29.762626262626263</v>
      </c>
      <c r="R17" s="16">
        <f t="shared" si="4"/>
        <v>714.30303030303025</v>
      </c>
      <c r="S17" s="16">
        <f t="shared" si="5"/>
        <v>3061020</v>
      </c>
      <c r="T17" s="16">
        <f t="shared" si="5"/>
        <v>13371</v>
      </c>
      <c r="U17" s="16">
        <f t="shared" si="5"/>
        <v>11444</v>
      </c>
      <c r="V17" s="16">
        <f t="shared" si="5"/>
        <v>0</v>
      </c>
      <c r="X17" s="20">
        <f t="shared" si="6"/>
        <v>3.1201840622347512</v>
      </c>
      <c r="Y17" s="20">
        <f t="shared" si="7"/>
        <v>2.6705097904580426</v>
      </c>
      <c r="Z17" s="20">
        <f t="shared" si="8"/>
        <v>0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2.573269171015518</v>
      </c>
      <c r="AG17" s="18">
        <f t="shared" si="15"/>
        <v>2.2696903651890064</v>
      </c>
      <c r="AH17" s="18">
        <f t="shared" si="15"/>
        <v>0</v>
      </c>
      <c r="AJ17" s="8">
        <v>2404629</v>
      </c>
      <c r="AK17" s="22">
        <f t="shared" si="11"/>
        <v>8278.6897984430343</v>
      </c>
      <c r="AL17" s="22">
        <f t="shared" si="2"/>
        <v>7302.0198133797794</v>
      </c>
      <c r="AM17" s="22">
        <f t="shared" si="2"/>
        <v>0</v>
      </c>
    </row>
    <row r="18" spans="3:39">
      <c r="C18" s="2">
        <v>2011</v>
      </c>
      <c r="D18" s="2">
        <v>4</v>
      </c>
      <c r="E18" s="2" t="s">
        <v>4</v>
      </c>
      <c r="F18" s="3" t="s">
        <v>18</v>
      </c>
      <c r="G18" s="4">
        <v>97</v>
      </c>
      <c r="H18" s="4">
        <v>2880</v>
      </c>
      <c r="I18" s="4">
        <v>1540596</v>
      </c>
      <c r="J18" s="4">
        <v>6358</v>
      </c>
      <c r="K18" s="4">
        <v>5308</v>
      </c>
      <c r="L18" s="4"/>
      <c r="N18" s="6">
        <f t="shared" si="12"/>
        <v>12</v>
      </c>
      <c r="O18" s="16">
        <f t="shared" si="0"/>
        <v>199</v>
      </c>
      <c r="P18" s="16">
        <f t="shared" si="0"/>
        <v>6235</v>
      </c>
      <c r="Q18" s="17">
        <f t="shared" si="3"/>
        <v>31.331658291457288</v>
      </c>
      <c r="R18" s="16">
        <f t="shared" si="4"/>
        <v>751.9597989949749</v>
      </c>
      <c r="S18" s="16">
        <f t="shared" si="5"/>
        <v>3173771</v>
      </c>
      <c r="T18" s="16">
        <f t="shared" si="5"/>
        <v>14138</v>
      </c>
      <c r="U18" s="16">
        <f t="shared" si="5"/>
        <v>11693</v>
      </c>
      <c r="V18" s="16">
        <f t="shared" si="5"/>
        <v>0</v>
      </c>
      <c r="X18" s="20">
        <f t="shared" si="6"/>
        <v>3.3497084818630438</v>
      </c>
      <c r="Y18" s="20">
        <f t="shared" si="7"/>
        <v>2.7704159908349535</v>
      </c>
      <c r="Z18" s="20">
        <f t="shared" si="8"/>
        <v>0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2.8516789121914519</v>
      </c>
      <c r="AG18" s="18">
        <f t="shared" si="15"/>
        <v>2.535712577231954</v>
      </c>
      <c r="AH18" s="18">
        <f t="shared" si="15"/>
        <v>0</v>
      </c>
      <c r="AJ18" s="8">
        <v>2002030</v>
      </c>
      <c r="AK18" s="22">
        <f t="shared" si="11"/>
        <v>7732.9534444209467</v>
      </c>
      <c r="AL18" s="22">
        <f t="shared" si="2"/>
        <v>6876.1413581091501</v>
      </c>
      <c r="AM18" s="22">
        <f t="shared" si="2"/>
        <v>0</v>
      </c>
    </row>
    <row r="19" spans="3:39">
      <c r="C19" s="2">
        <v>2011</v>
      </c>
      <c r="D19" s="2">
        <v>5</v>
      </c>
      <c r="E19" s="2" t="s">
        <v>4</v>
      </c>
      <c r="F19" s="3" t="s">
        <v>18</v>
      </c>
      <c r="G19" s="4">
        <v>100</v>
      </c>
      <c r="H19" s="4">
        <v>3103</v>
      </c>
      <c r="I19" s="4">
        <v>1850307</v>
      </c>
      <c r="J19" s="4">
        <v>6959</v>
      </c>
      <c r="K19" s="4">
        <v>6169</v>
      </c>
      <c r="L19" s="4"/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3.1201840622347512</v>
      </c>
      <c r="AG19" s="18">
        <f t="shared" ref="AG19:AH19" si="17">AG7</f>
        <v>2.6705097904580426</v>
      </c>
      <c r="AH19" s="18">
        <f t="shared" si="17"/>
        <v>0</v>
      </c>
      <c r="AJ19" s="8">
        <v>1546029</v>
      </c>
      <c r="AK19" s="22">
        <f t="shared" si="11"/>
        <v>7023.1533910349926</v>
      </c>
      <c r="AL19" s="22">
        <f t="shared" si="2"/>
        <v>6010.9915045250491</v>
      </c>
      <c r="AM19" s="22">
        <f t="shared" si="2"/>
        <v>0</v>
      </c>
    </row>
    <row r="20" spans="3:39">
      <c r="C20" s="2">
        <v>2011</v>
      </c>
      <c r="D20" s="2">
        <v>6</v>
      </c>
      <c r="E20" s="2" t="s">
        <v>4</v>
      </c>
      <c r="F20" s="3" t="s">
        <v>18</v>
      </c>
      <c r="G20" s="4">
        <v>99</v>
      </c>
      <c r="H20" s="4">
        <v>3062</v>
      </c>
      <c r="I20" s="4">
        <v>2257135</v>
      </c>
      <c r="J20" s="4">
        <v>7925</v>
      </c>
      <c r="K20" s="4">
        <v>7016</v>
      </c>
      <c r="L20" s="4"/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3.3497084818630438</v>
      </c>
      <c r="AG20" s="18">
        <f t="shared" si="18"/>
        <v>2.7704159908349535</v>
      </c>
      <c r="AH20" s="18">
        <f t="shared" si="18"/>
        <v>0</v>
      </c>
      <c r="AJ20" s="8">
        <v>1669597</v>
      </c>
      <c r="AK20" s="22">
        <f t="shared" si="11"/>
        <v>7459.7488531504005</v>
      </c>
      <c r="AL20" s="22">
        <f t="shared" si="2"/>
        <v>6169.6734573410404</v>
      </c>
      <c r="AM20" s="22">
        <f t="shared" si="2"/>
        <v>0</v>
      </c>
    </row>
    <row r="21" spans="3:39">
      <c r="C21" s="2">
        <v>2011</v>
      </c>
      <c r="D21" s="2">
        <v>7</v>
      </c>
      <c r="E21" s="2" t="s">
        <v>4</v>
      </c>
      <c r="F21" s="3" t="s">
        <v>18</v>
      </c>
      <c r="G21" s="4">
        <v>100</v>
      </c>
      <c r="H21" s="4">
        <v>3066</v>
      </c>
      <c r="I21" s="4">
        <v>2405458</v>
      </c>
      <c r="J21" s="4">
        <v>8225</v>
      </c>
      <c r="K21" s="4">
        <v>7161</v>
      </c>
      <c r="L21" s="4"/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3.4961631679231218</v>
      </c>
      <c r="AG21" s="18">
        <f t="shared" si="18"/>
        <v>2.8073156490762985</v>
      </c>
      <c r="AH21" s="18">
        <f t="shared" si="18"/>
        <v>0</v>
      </c>
      <c r="AJ21" s="8">
        <v>1707890</v>
      </c>
      <c r="AK21" s="22">
        <f t="shared" si="11"/>
        <v>7705.9485443435497</v>
      </c>
      <c r="AL21" s="22">
        <f t="shared" si="2"/>
        <v>6187.6488311509111</v>
      </c>
      <c r="AM21" s="22">
        <f t="shared" si="2"/>
        <v>0</v>
      </c>
    </row>
    <row r="22" spans="3:39">
      <c r="C22" s="2">
        <v>2011</v>
      </c>
      <c r="D22" s="2">
        <v>8</v>
      </c>
      <c r="E22" s="2" t="s">
        <v>4</v>
      </c>
      <c r="F22" s="3" t="s">
        <v>18</v>
      </c>
      <c r="G22" s="4">
        <v>100</v>
      </c>
      <c r="H22" s="4">
        <v>3030</v>
      </c>
      <c r="I22" s="4">
        <v>2425066</v>
      </c>
      <c r="J22" s="4">
        <v>8191</v>
      </c>
      <c r="K22" s="4">
        <v>7220</v>
      </c>
      <c r="L22" s="4"/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3.4138064440527565</v>
      </c>
      <c r="AG22" s="18">
        <f t="shared" si="18"/>
        <v>2.603130665599855</v>
      </c>
      <c r="AH22" s="18">
        <f t="shared" si="18"/>
        <v>0</v>
      </c>
      <c r="AJ22" s="8">
        <v>1615756</v>
      </c>
      <c r="AK22" s="22">
        <f t="shared" si="11"/>
        <v>7709.7705535291652</v>
      </c>
      <c r="AL22" s="22">
        <f t="shared" si="2"/>
        <v>5878.9332323143235</v>
      </c>
      <c r="AM22" s="22">
        <f t="shared" si="2"/>
        <v>0</v>
      </c>
    </row>
    <row r="23" spans="3:39">
      <c r="C23" s="2">
        <v>2011</v>
      </c>
      <c r="D23" s="2">
        <v>9</v>
      </c>
      <c r="E23" s="2" t="s">
        <v>4</v>
      </c>
      <c r="F23" s="3" t="s">
        <v>18</v>
      </c>
      <c r="G23" s="4">
        <v>98</v>
      </c>
      <c r="H23" s="4">
        <v>3030</v>
      </c>
      <c r="I23" s="4">
        <v>2186311</v>
      </c>
      <c r="J23" s="4">
        <v>7705</v>
      </c>
      <c r="K23" s="4">
        <v>6708</v>
      </c>
      <c r="L23" s="4"/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3.5258634324681721</v>
      </c>
      <c r="AG23" s="18">
        <f t="shared" si="18"/>
        <v>2.6758206497783079</v>
      </c>
      <c r="AH23" s="18">
        <f t="shared" si="18"/>
        <v>0</v>
      </c>
      <c r="AJ23" s="8">
        <v>1435419</v>
      </c>
      <c r="AK23" s="22">
        <f t="shared" si="11"/>
        <v>7142.6231799694469</v>
      </c>
      <c r="AL23" s="22">
        <f t="shared" si="2"/>
        <v>5420.6236187566737</v>
      </c>
      <c r="AM23" s="22">
        <f t="shared" si="2"/>
        <v>0</v>
      </c>
    </row>
    <row r="24" spans="3:39">
      <c r="C24" s="2">
        <v>2011</v>
      </c>
      <c r="D24" s="2">
        <v>10</v>
      </c>
      <c r="E24" s="2" t="s">
        <v>4</v>
      </c>
      <c r="F24" s="3" t="s">
        <v>18</v>
      </c>
      <c r="G24" s="4">
        <v>99</v>
      </c>
      <c r="H24" s="4">
        <v>2988</v>
      </c>
      <c r="I24" s="4">
        <v>1750505</v>
      </c>
      <c r="J24" s="4">
        <v>7090</v>
      </c>
      <c r="K24" s="4">
        <v>6237</v>
      </c>
      <c r="L24" s="4"/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3.0266702216847348</v>
      </c>
      <c r="AG24" s="18">
        <f t="shared" si="18"/>
        <v>2.4809460485654347</v>
      </c>
      <c r="AH24" s="18">
        <f t="shared" si="18"/>
        <v>0</v>
      </c>
      <c r="AJ24" s="8">
        <v>1693259</v>
      </c>
      <c r="AK24" s="22">
        <f t="shared" si="11"/>
        <v>6952.4980368611396</v>
      </c>
      <c r="AL24" s="22">
        <f t="shared" si="2"/>
        <v>5698.9269622537213</v>
      </c>
      <c r="AM24" s="22">
        <f t="shared" si="2"/>
        <v>0</v>
      </c>
    </row>
    <row r="25" spans="3:39">
      <c r="C25" s="2">
        <v>2011</v>
      </c>
      <c r="D25" s="2">
        <v>11</v>
      </c>
      <c r="E25" s="2" t="s">
        <v>4</v>
      </c>
      <c r="F25" s="3" t="s">
        <v>18</v>
      </c>
      <c r="G25" s="4">
        <v>99</v>
      </c>
      <c r="H25" s="4">
        <v>2942</v>
      </c>
      <c r="I25" s="4">
        <v>1445967</v>
      </c>
      <c r="J25" s="4">
        <v>6421</v>
      </c>
      <c r="K25" s="4">
        <v>5308</v>
      </c>
      <c r="L25" s="4"/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2.8496298021395945</v>
      </c>
      <c r="AG25" s="18">
        <f t="shared" si="18"/>
        <v>2.4810260183788166</v>
      </c>
      <c r="AH25" s="18">
        <f t="shared" si="18"/>
        <v>0</v>
      </c>
      <c r="AJ25" s="8">
        <v>1842968</v>
      </c>
      <c r="AK25" s="22">
        <f t="shared" si="11"/>
        <v>7411.7335856557429</v>
      </c>
      <c r="AL25" s="22">
        <f t="shared" si="2"/>
        <v>6453.0150033864693</v>
      </c>
      <c r="AM25" s="22">
        <f t="shared" si="2"/>
        <v>0</v>
      </c>
    </row>
    <row r="26" spans="3:39">
      <c r="C26" s="2">
        <v>2011</v>
      </c>
      <c r="D26" s="2">
        <v>12</v>
      </c>
      <c r="E26" s="2" t="s">
        <v>4</v>
      </c>
      <c r="F26" s="3" t="s">
        <v>18</v>
      </c>
      <c r="G26" s="4">
        <v>99</v>
      </c>
      <c r="H26" s="4">
        <v>3096</v>
      </c>
      <c r="I26" s="4">
        <v>1513948</v>
      </c>
      <c r="J26" s="4">
        <v>6776</v>
      </c>
      <c r="K26" s="4">
        <v>5361</v>
      </c>
      <c r="L26" s="4"/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2.5947186097346555</v>
      </c>
      <c r="AG26" s="18">
        <f t="shared" si="18"/>
        <v>2.2756852050532808</v>
      </c>
      <c r="AH26" s="18">
        <f t="shared" si="18"/>
        <v>0</v>
      </c>
      <c r="AJ26" s="8">
        <v>2405115</v>
      </c>
      <c r="AK26" s="22">
        <f t="shared" si="11"/>
        <v>8492.271477747976</v>
      </c>
      <c r="AL26" s="22">
        <f t="shared" si="2"/>
        <v>7448.1049647165182</v>
      </c>
      <c r="AM26" s="22">
        <f t="shared" si="2"/>
        <v>0</v>
      </c>
    </row>
    <row r="27" spans="3:39">
      <c r="C27" s="2">
        <v>2012</v>
      </c>
      <c r="D27" s="2">
        <v>1</v>
      </c>
      <c r="E27" s="2" t="s">
        <v>4</v>
      </c>
      <c r="F27" s="3" t="s">
        <v>18</v>
      </c>
      <c r="G27" s="4">
        <v>100</v>
      </c>
      <c r="H27" s="4">
        <v>3277</v>
      </c>
      <c r="I27" s="4">
        <v>1460626</v>
      </c>
      <c r="J27" s="4">
        <v>7048</v>
      </c>
      <c r="K27" s="4">
        <v>5507</v>
      </c>
      <c r="L27" s="4"/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2.5133488455697446</v>
      </c>
      <c r="AG27" s="18">
        <f t="shared" si="18"/>
        <v>2.2030551126402753</v>
      </c>
      <c r="AH27" s="18">
        <f t="shared" si="18"/>
        <v>0</v>
      </c>
      <c r="AJ27" s="8">
        <v>2535191</v>
      </c>
      <c r="AK27" s="22">
        <f t="shared" si="11"/>
        <v>8644.0214195871686</v>
      </c>
      <c r="AL27" s="22">
        <f t="shared" si="2"/>
        <v>7576.8453773382562</v>
      </c>
      <c r="AM27" s="22">
        <f t="shared" si="2"/>
        <v>0</v>
      </c>
    </row>
    <row r="28" spans="3:39">
      <c r="C28" s="2">
        <v>2012</v>
      </c>
      <c r="D28" s="2">
        <v>2</v>
      </c>
      <c r="E28" s="2" t="s">
        <v>4</v>
      </c>
      <c r="F28" s="3" t="s">
        <v>18</v>
      </c>
      <c r="G28" s="4">
        <v>99</v>
      </c>
      <c r="H28" s="4">
        <v>2956</v>
      </c>
      <c r="I28" s="4">
        <v>1327873</v>
      </c>
      <c r="J28" s="4">
        <v>7043</v>
      </c>
      <c r="K28" s="4">
        <v>4940</v>
      </c>
      <c r="L28" s="4"/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2.409071243987551</v>
      </c>
      <c r="AG28" s="18">
        <f t="shared" si="18"/>
        <v>2.1299165896444401</v>
      </c>
      <c r="AH28" s="18">
        <f t="shared" si="18"/>
        <v>0</v>
      </c>
      <c r="AJ28" s="8">
        <v>2617309</v>
      </c>
      <c r="AK28" s="22">
        <f t="shared" si="11"/>
        <v>8620.5591401564798</v>
      </c>
      <c r="AL28" s="22">
        <f t="shared" si="2"/>
        <v>7621.6392397921036</v>
      </c>
      <c r="AM28" s="22">
        <f t="shared" si="2"/>
        <v>0</v>
      </c>
    </row>
    <row r="29" spans="3:39">
      <c r="C29" s="2">
        <v>2012</v>
      </c>
      <c r="D29" s="2">
        <v>3</v>
      </c>
      <c r="E29" s="2" t="s">
        <v>4</v>
      </c>
      <c r="F29" s="3" t="s">
        <v>18</v>
      </c>
      <c r="G29" s="4">
        <v>100</v>
      </c>
      <c r="H29" s="4">
        <v>2985</v>
      </c>
      <c r="I29" s="4">
        <v>1303587</v>
      </c>
      <c r="J29" s="4">
        <v>6740</v>
      </c>
      <c r="K29" s="4">
        <v>4895</v>
      </c>
      <c r="L29" s="4"/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2.573269171015518</v>
      </c>
      <c r="AG29" s="18">
        <f t="shared" si="18"/>
        <v>2.2696903651890064</v>
      </c>
      <c r="AH29" s="18">
        <f t="shared" si="18"/>
        <v>0</v>
      </c>
      <c r="AJ29" s="8">
        <v>2427975</v>
      </c>
      <c r="AK29" s="22">
        <f t="shared" si="11"/>
        <v>8359.0657283825185</v>
      </c>
      <c r="AL29" s="22">
        <f t="shared" si="2"/>
        <v>7372.9134749646491</v>
      </c>
      <c r="AM29" s="22">
        <f t="shared" si="2"/>
        <v>0</v>
      </c>
    </row>
    <row r="30" spans="3:39">
      <c r="C30" s="2">
        <v>2012</v>
      </c>
      <c r="D30" s="2">
        <v>4</v>
      </c>
      <c r="E30" s="2" t="s">
        <v>4</v>
      </c>
      <c r="F30" s="3" t="s">
        <v>18</v>
      </c>
      <c r="G30" s="4">
        <v>99</v>
      </c>
      <c r="H30" s="4">
        <v>3002</v>
      </c>
      <c r="I30" s="4">
        <v>1547728</v>
      </c>
      <c r="J30" s="4">
        <v>6620</v>
      </c>
      <c r="K30" s="4">
        <v>5330</v>
      </c>
      <c r="L30" s="4"/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2.8516789121914519</v>
      </c>
      <c r="AG30" s="18">
        <f t="shared" si="18"/>
        <v>2.535712577231954</v>
      </c>
      <c r="AH30" s="18">
        <f t="shared" si="18"/>
        <v>0</v>
      </c>
      <c r="AJ30" s="8">
        <v>2002030</v>
      </c>
      <c r="AK30" s="22">
        <f t="shared" si="11"/>
        <v>7732.9534444209467</v>
      </c>
      <c r="AL30" s="22">
        <f t="shared" si="2"/>
        <v>6876.1413581091501</v>
      </c>
      <c r="AM30" s="22">
        <f t="shared" si="2"/>
        <v>0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3.1201840622347512</v>
      </c>
      <c r="AG31" s="18">
        <f t="shared" si="18"/>
        <v>2.6705097904580426</v>
      </c>
      <c r="AH31" s="18">
        <f t="shared" si="18"/>
        <v>0</v>
      </c>
      <c r="AJ31" s="8">
        <v>1546029</v>
      </c>
      <c r="AK31" s="22">
        <f t="shared" si="11"/>
        <v>7023.1533910349926</v>
      </c>
      <c r="AL31" s="22">
        <f t="shared" si="2"/>
        <v>6010.9915045250491</v>
      </c>
      <c r="AM31" s="22">
        <f t="shared" si="2"/>
        <v>0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3.3497084818630438</v>
      </c>
      <c r="AG32" s="18">
        <f t="shared" si="18"/>
        <v>2.7704159908349535</v>
      </c>
      <c r="AH32" s="18">
        <f t="shared" si="18"/>
        <v>0</v>
      </c>
      <c r="AJ32" s="8">
        <v>1653696</v>
      </c>
      <c r="AK32" s="22">
        <f t="shared" si="11"/>
        <v>7388.7032855589714</v>
      </c>
      <c r="AL32" s="22">
        <f t="shared" si="11"/>
        <v>6110.9143809620218</v>
      </c>
      <c r="AM32" s="22">
        <f t="shared" si="11"/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3" t="s">
        <v>21</v>
      </c>
      <c r="G7" s="4">
        <v>150</v>
      </c>
      <c r="H7" s="4">
        <v>4487</v>
      </c>
      <c r="I7" s="4">
        <v>30046864</v>
      </c>
      <c r="J7" s="4">
        <v>73971</v>
      </c>
      <c r="K7" s="4"/>
      <c r="L7" s="4">
        <v>4487</v>
      </c>
      <c r="N7" s="6">
        <v>1</v>
      </c>
      <c r="O7" s="16">
        <f t="shared" ref="O7:P18" si="0">SUMIF($D$7:$D$30,$N7,G$7:G$30)</f>
        <v>304</v>
      </c>
      <c r="P7" s="16">
        <f t="shared" si="0"/>
        <v>9965</v>
      </c>
      <c r="Q7" s="17">
        <f>P7/O7</f>
        <v>32.779605263157897</v>
      </c>
      <c r="R7" s="16">
        <f>Q7*24</f>
        <v>786.71052631578959</v>
      </c>
      <c r="S7" s="16">
        <f>SUMIF($D$7:$D$30,$N7,I$7:I$30)</f>
        <v>55370424</v>
      </c>
      <c r="T7" s="16">
        <f>SUMIF($D$7:$D$30,$N7,J$7:J$30)</f>
        <v>136979</v>
      </c>
      <c r="U7" s="16">
        <f>SUMIF($D$7:$D$30,$N7,K$7:K$30)</f>
        <v>0</v>
      </c>
      <c r="V7" s="16">
        <f>SUMIF($D$7:$D$30,$N7,L$7:L$30)</f>
        <v>6836</v>
      </c>
      <c r="X7" s="20">
        <f>(T7*R7)/S7</f>
        <v>1.9462162902023388</v>
      </c>
      <c r="Y7" s="20">
        <f>(U7*R7)/S7</f>
        <v>0</v>
      </c>
      <c r="Z7" s="20">
        <f>(V7*R7)/S7</f>
        <v>9.7126819146169774E-2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1.8450993208131221</v>
      </c>
      <c r="AG7" s="18">
        <f t="shared" ref="AG7:AH8" si="1">Y17</f>
        <v>0</v>
      </c>
      <c r="AH7" s="18">
        <f t="shared" si="1"/>
        <v>0.12130428573485917</v>
      </c>
      <c r="AJ7" s="8">
        <v>26639119</v>
      </c>
      <c r="AK7" s="22">
        <f>($AJ7*AF7)/$AE7</f>
        <v>71204.802015912108</v>
      </c>
      <c r="AL7" s="22">
        <f t="shared" ref="AL7:AM31" si="2">($AJ7*AG7)/$AE7</f>
        <v>0</v>
      </c>
      <c r="AM7" s="22">
        <f t="shared" si="2"/>
        <v>4681.2914361844851</v>
      </c>
    </row>
    <row r="8" spans="1:39">
      <c r="C8" s="2">
        <v>2010</v>
      </c>
      <c r="D8" s="2">
        <v>6</v>
      </c>
      <c r="E8" s="2" t="s">
        <v>4</v>
      </c>
      <c r="F8" s="3" t="s">
        <v>21</v>
      </c>
      <c r="G8" s="4">
        <v>151</v>
      </c>
      <c r="H8" s="4">
        <v>4593</v>
      </c>
      <c r="I8" s="4">
        <v>35299108</v>
      </c>
      <c r="J8" s="4">
        <v>80774</v>
      </c>
      <c r="K8" s="4"/>
      <c r="L8" s="4">
        <v>4454</v>
      </c>
      <c r="N8" s="6">
        <f>N7+1</f>
        <v>2</v>
      </c>
      <c r="O8" s="16">
        <f t="shared" si="0"/>
        <v>304</v>
      </c>
      <c r="P8" s="16">
        <f t="shared" si="0"/>
        <v>9132</v>
      </c>
      <c r="Q8" s="17">
        <f t="shared" ref="Q8:Q18" si="3">P8/O8</f>
        <v>30.039473684210527</v>
      </c>
      <c r="R8" s="16">
        <f t="shared" ref="R8:R18" si="4">Q8*24</f>
        <v>720.94736842105272</v>
      </c>
      <c r="S8" s="16">
        <f t="shared" ref="S8:V18" si="5">SUMIF($D$7:$D$30,$N8,I$7:I$30)</f>
        <v>53049288</v>
      </c>
      <c r="T8" s="16">
        <f t="shared" si="5"/>
        <v>136790</v>
      </c>
      <c r="U8" s="16">
        <f t="shared" si="5"/>
        <v>0</v>
      </c>
      <c r="V8" s="16">
        <f t="shared" si="5"/>
        <v>6908</v>
      </c>
      <c r="X8" s="20">
        <f t="shared" ref="X8:X18" si="6">(T8*R8)/S8</f>
        <v>1.8589955538388339</v>
      </c>
      <c r="Y8" s="20">
        <f t="shared" ref="Y8:Y18" si="7">(U8*R8)/S8</f>
        <v>0</v>
      </c>
      <c r="Z8" s="20">
        <f t="shared" ref="Z8:Z18" si="8">(V8*R8)/S8</f>
        <v>9.3880702433793872E-2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1.9192636588119951</v>
      </c>
      <c r="AG8" s="18">
        <f t="shared" si="1"/>
        <v>0</v>
      </c>
      <c r="AH8" s="18">
        <f t="shared" si="1"/>
        <v>0.12578175446654299</v>
      </c>
      <c r="AJ8" s="8">
        <v>26734472</v>
      </c>
      <c r="AK8" s="22">
        <f t="shared" ref="AK8:AM32" si="11">($AJ8*AF8)/$AE8</f>
        <v>69177.722789094041</v>
      </c>
      <c r="AL8" s="22">
        <f t="shared" si="2"/>
        <v>0</v>
      </c>
      <c r="AM8" s="22">
        <f t="shared" si="2"/>
        <v>4533.6633674387485</v>
      </c>
    </row>
    <row r="9" spans="1:39">
      <c r="C9" s="2">
        <v>2010</v>
      </c>
      <c r="D9" s="2">
        <v>7</v>
      </c>
      <c r="E9" s="2" t="s">
        <v>4</v>
      </c>
      <c r="F9" s="3" t="s">
        <v>21</v>
      </c>
      <c r="G9" s="4">
        <v>151</v>
      </c>
      <c r="H9" s="4">
        <v>4597</v>
      </c>
      <c r="I9" s="4">
        <v>36055800</v>
      </c>
      <c r="J9" s="4">
        <v>79671</v>
      </c>
      <c r="K9" s="4"/>
      <c r="L9" s="4">
        <v>5409</v>
      </c>
      <c r="N9" s="6">
        <f t="shared" ref="N9:N18" si="12">N8+1</f>
        <v>3</v>
      </c>
      <c r="O9" s="16">
        <f t="shared" si="0"/>
        <v>302</v>
      </c>
      <c r="P9" s="16">
        <f t="shared" si="0"/>
        <v>8787</v>
      </c>
      <c r="Q9" s="17">
        <f t="shared" si="3"/>
        <v>29.096026490066226</v>
      </c>
      <c r="R9" s="16">
        <f t="shared" si="4"/>
        <v>698.30463576158945</v>
      </c>
      <c r="S9" s="16">
        <f t="shared" si="5"/>
        <v>52610884</v>
      </c>
      <c r="T9" s="16">
        <f t="shared" si="5"/>
        <v>137267</v>
      </c>
      <c r="U9" s="16">
        <f t="shared" si="5"/>
        <v>0</v>
      </c>
      <c r="V9" s="16">
        <f t="shared" si="5"/>
        <v>7720</v>
      </c>
      <c r="X9" s="20">
        <f t="shared" si="6"/>
        <v>1.8219458627056353</v>
      </c>
      <c r="Y9" s="20">
        <f t="shared" si="7"/>
        <v>0</v>
      </c>
      <c r="Z9" s="20">
        <f t="shared" si="8"/>
        <v>0.10246761464946057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1.9462162902023388</v>
      </c>
      <c r="AG9" s="18">
        <f t="shared" ref="AG9:AH18" si="15">Y7</f>
        <v>0</v>
      </c>
      <c r="AH9" s="18">
        <f t="shared" si="15"/>
        <v>9.7126819146169774E-2</v>
      </c>
      <c r="AJ9" s="8">
        <v>26909526</v>
      </c>
      <c r="AK9" s="22">
        <f t="shared" si="11"/>
        <v>67588.322418932075</v>
      </c>
      <c r="AL9" s="22">
        <f t="shared" si="2"/>
        <v>0</v>
      </c>
      <c r="AM9" s="22">
        <f t="shared" si="2"/>
        <v>3373.0263183102497</v>
      </c>
    </row>
    <row r="10" spans="1:39">
      <c r="C10" s="2">
        <v>2010</v>
      </c>
      <c r="D10" s="2">
        <v>8</v>
      </c>
      <c r="E10" s="2" t="s">
        <v>4</v>
      </c>
      <c r="F10" s="3" t="s">
        <v>21</v>
      </c>
      <c r="G10" s="4">
        <v>151</v>
      </c>
      <c r="H10" s="4">
        <v>4603</v>
      </c>
      <c r="I10" s="4">
        <v>37485752</v>
      </c>
      <c r="J10" s="4">
        <v>82679</v>
      </c>
      <c r="K10" s="4"/>
      <c r="L10" s="4">
        <v>4839</v>
      </c>
      <c r="N10" s="6">
        <f t="shared" si="12"/>
        <v>4</v>
      </c>
      <c r="O10" s="16">
        <f t="shared" si="0"/>
        <v>304</v>
      </c>
      <c r="P10" s="16">
        <f t="shared" si="0"/>
        <v>9162</v>
      </c>
      <c r="Q10" s="17">
        <f t="shared" si="3"/>
        <v>30.138157894736842</v>
      </c>
      <c r="R10" s="16">
        <f t="shared" si="4"/>
        <v>723.31578947368416</v>
      </c>
      <c r="S10" s="16">
        <f t="shared" si="5"/>
        <v>58150800</v>
      </c>
      <c r="T10" s="16">
        <f t="shared" si="5"/>
        <v>142795</v>
      </c>
      <c r="U10" s="16">
        <f t="shared" si="5"/>
        <v>0</v>
      </c>
      <c r="V10" s="16">
        <f t="shared" si="5"/>
        <v>8910</v>
      </c>
      <c r="X10" s="20">
        <f t="shared" si="6"/>
        <v>1.7761729530444075</v>
      </c>
      <c r="Y10" s="20">
        <f t="shared" si="7"/>
        <v>0</v>
      </c>
      <c r="Z10" s="20">
        <f t="shared" si="8"/>
        <v>0.11082811731241059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1.8589955538388339</v>
      </c>
      <c r="AG10" s="18">
        <f t="shared" si="15"/>
        <v>0</v>
      </c>
      <c r="AH10" s="18">
        <f t="shared" si="15"/>
        <v>9.3880702433793872E-2</v>
      </c>
      <c r="AJ10" s="8">
        <v>25975678</v>
      </c>
      <c r="AK10" s="22">
        <f t="shared" si="11"/>
        <v>67495.06584751932</v>
      </c>
      <c r="AL10" s="22">
        <f t="shared" si="2"/>
        <v>0</v>
      </c>
      <c r="AM10" s="22">
        <f t="shared" si="2"/>
        <v>3408.5526345102962</v>
      </c>
    </row>
    <row r="11" spans="1:39">
      <c r="C11" s="2">
        <v>2010</v>
      </c>
      <c r="D11" s="2">
        <v>9</v>
      </c>
      <c r="E11" s="2" t="s">
        <v>4</v>
      </c>
      <c r="F11" s="3" t="s">
        <v>21</v>
      </c>
      <c r="G11" s="4">
        <v>151</v>
      </c>
      <c r="H11" s="4">
        <v>4731</v>
      </c>
      <c r="I11" s="4">
        <v>37264780</v>
      </c>
      <c r="J11" s="4">
        <v>82707</v>
      </c>
      <c r="K11" s="4"/>
      <c r="L11" s="4">
        <v>4634</v>
      </c>
      <c r="N11" s="6">
        <f t="shared" si="12"/>
        <v>5</v>
      </c>
      <c r="O11" s="16">
        <f t="shared" si="0"/>
        <v>302</v>
      </c>
      <c r="P11" s="16">
        <f t="shared" si="0"/>
        <v>9153</v>
      </c>
      <c r="Q11" s="17">
        <f t="shared" si="3"/>
        <v>30.307947019867548</v>
      </c>
      <c r="R11" s="16">
        <f t="shared" si="4"/>
        <v>727.3907284768211</v>
      </c>
      <c r="S11" s="16">
        <f t="shared" si="5"/>
        <v>61383052</v>
      </c>
      <c r="T11" s="16">
        <f t="shared" si="5"/>
        <v>149118</v>
      </c>
      <c r="U11" s="16">
        <f t="shared" si="5"/>
        <v>0</v>
      </c>
      <c r="V11" s="16">
        <f t="shared" si="5"/>
        <v>8996</v>
      </c>
      <c r="X11" s="20">
        <f t="shared" si="6"/>
        <v>1.7670520952429443</v>
      </c>
      <c r="Y11" s="20">
        <f t="shared" si="7"/>
        <v>0</v>
      </c>
      <c r="Z11" s="20">
        <f t="shared" si="8"/>
        <v>0.10660282895965294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1.8219458627056353</v>
      </c>
      <c r="AG11" s="18">
        <f t="shared" si="15"/>
        <v>0</v>
      </c>
      <c r="AH11" s="18">
        <f t="shared" si="15"/>
        <v>0.10246761464946057</v>
      </c>
      <c r="AJ11" s="8">
        <v>26692369</v>
      </c>
      <c r="AK11" s="22">
        <f t="shared" si="11"/>
        <v>68633.500521273876</v>
      </c>
      <c r="AL11" s="22">
        <f t="shared" si="2"/>
        <v>0</v>
      </c>
      <c r="AM11" s="22">
        <f t="shared" si="2"/>
        <v>3860.0000293168368</v>
      </c>
    </row>
    <row r="12" spans="1:39">
      <c r="C12" s="2">
        <v>2010</v>
      </c>
      <c r="D12" s="2">
        <v>10</v>
      </c>
      <c r="E12" s="2" t="s">
        <v>4</v>
      </c>
      <c r="F12" s="3" t="s">
        <v>21</v>
      </c>
      <c r="G12" s="4">
        <v>151</v>
      </c>
      <c r="H12" s="4">
        <v>4445</v>
      </c>
      <c r="I12" s="4">
        <v>31507456</v>
      </c>
      <c r="J12" s="4">
        <v>77513</v>
      </c>
      <c r="K12" s="4"/>
      <c r="L12" s="4">
        <v>4582</v>
      </c>
      <c r="N12" s="6">
        <f t="shared" si="12"/>
        <v>6</v>
      </c>
      <c r="O12" s="16">
        <f t="shared" si="0"/>
        <v>303</v>
      </c>
      <c r="P12" s="16">
        <f t="shared" si="0"/>
        <v>9281</v>
      </c>
      <c r="Q12" s="17">
        <f t="shared" si="3"/>
        <v>30.630363036303631</v>
      </c>
      <c r="R12" s="16">
        <f t="shared" si="4"/>
        <v>735.12871287128712</v>
      </c>
      <c r="S12" s="16">
        <f t="shared" si="5"/>
        <v>70206108</v>
      </c>
      <c r="T12" s="16">
        <f t="shared" si="5"/>
        <v>162039</v>
      </c>
      <c r="U12" s="16">
        <f t="shared" si="5"/>
        <v>0</v>
      </c>
      <c r="V12" s="16">
        <f t="shared" si="5"/>
        <v>8852</v>
      </c>
      <c r="X12" s="20">
        <f t="shared" si="6"/>
        <v>1.6967116522817429</v>
      </c>
      <c r="Y12" s="20">
        <f t="shared" si="7"/>
        <v>0</v>
      </c>
      <c r="Z12" s="20">
        <f t="shared" si="8"/>
        <v>9.2689362104172376E-2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1.7761729530444075</v>
      </c>
      <c r="AG12" s="18">
        <f t="shared" si="15"/>
        <v>0</v>
      </c>
      <c r="AH12" s="18">
        <f t="shared" si="15"/>
        <v>0.11082811731241059</v>
      </c>
      <c r="AJ12" s="8">
        <v>29435996</v>
      </c>
      <c r="AK12" s="22">
        <f t="shared" si="11"/>
        <v>70927.779868468468</v>
      </c>
      <c r="AL12" s="22">
        <f t="shared" si="2"/>
        <v>0</v>
      </c>
      <c r="AM12" s="22">
        <f t="shared" si="2"/>
        <v>4425.6908058969429</v>
      </c>
    </row>
    <row r="13" spans="1:39">
      <c r="C13" s="2">
        <v>2010</v>
      </c>
      <c r="D13" s="2">
        <v>11</v>
      </c>
      <c r="E13" s="2" t="s">
        <v>4</v>
      </c>
      <c r="F13" s="3" t="s">
        <v>21</v>
      </c>
      <c r="G13" s="4">
        <v>149</v>
      </c>
      <c r="H13" s="4">
        <v>4467</v>
      </c>
      <c r="I13" s="4">
        <v>28220252</v>
      </c>
      <c r="J13" s="4">
        <v>72665</v>
      </c>
      <c r="K13" s="4"/>
      <c r="L13" s="4">
        <v>4736</v>
      </c>
      <c r="N13" s="6">
        <f t="shared" si="12"/>
        <v>7</v>
      </c>
      <c r="O13" s="16">
        <f t="shared" si="0"/>
        <v>304</v>
      </c>
      <c r="P13" s="16">
        <f t="shared" si="0"/>
        <v>9256</v>
      </c>
      <c r="Q13" s="17">
        <f t="shared" si="3"/>
        <v>30.44736842105263</v>
      </c>
      <c r="R13" s="16">
        <f t="shared" si="4"/>
        <v>730.73684210526312</v>
      </c>
      <c r="S13" s="16">
        <f t="shared" si="5"/>
        <v>72582992</v>
      </c>
      <c r="T13" s="16">
        <f t="shared" si="5"/>
        <v>159525</v>
      </c>
      <c r="U13" s="16">
        <f t="shared" si="5"/>
        <v>0</v>
      </c>
      <c r="V13" s="16">
        <f t="shared" si="5"/>
        <v>10933</v>
      </c>
      <c r="X13" s="20">
        <f t="shared" si="6"/>
        <v>1.6060345753843006</v>
      </c>
      <c r="Y13" s="20">
        <f t="shared" si="7"/>
        <v>0</v>
      </c>
      <c r="Z13" s="20">
        <f t="shared" si="8"/>
        <v>0.11006911777261595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1.7670520952429443</v>
      </c>
      <c r="AG13" s="18">
        <f t="shared" si="15"/>
        <v>0</v>
      </c>
      <c r="AH13" s="18">
        <f t="shared" si="15"/>
        <v>0.10660282895965294</v>
      </c>
      <c r="AJ13" s="8">
        <v>29897657</v>
      </c>
      <c r="AK13" s="22">
        <f t="shared" si="11"/>
        <v>74558.999238902921</v>
      </c>
      <c r="AL13" s="22">
        <f t="shared" si="2"/>
        <v>0</v>
      </c>
      <c r="AM13" s="22">
        <f t="shared" si="2"/>
        <v>4497.9999540844883</v>
      </c>
    </row>
    <row r="14" spans="1:39">
      <c r="C14" s="2">
        <v>2010</v>
      </c>
      <c r="D14" s="2">
        <v>12</v>
      </c>
      <c r="E14" s="2" t="s">
        <v>4</v>
      </c>
      <c r="F14" s="3" t="s">
        <v>21</v>
      </c>
      <c r="G14" s="4">
        <v>150</v>
      </c>
      <c r="H14" s="4">
        <v>4630</v>
      </c>
      <c r="I14" s="4">
        <v>27077760</v>
      </c>
      <c r="J14" s="4">
        <v>69740</v>
      </c>
      <c r="K14" s="4"/>
      <c r="L14" s="4">
        <v>3835</v>
      </c>
      <c r="N14" s="6">
        <f t="shared" si="12"/>
        <v>8</v>
      </c>
      <c r="O14" s="16">
        <f t="shared" si="0"/>
        <v>303</v>
      </c>
      <c r="P14" s="16">
        <f t="shared" si="0"/>
        <v>9185</v>
      </c>
      <c r="Q14" s="17">
        <f t="shared" si="3"/>
        <v>30.313531353135314</v>
      </c>
      <c r="R14" s="16">
        <f t="shared" si="4"/>
        <v>727.52475247524751</v>
      </c>
      <c r="S14" s="16">
        <f t="shared" si="5"/>
        <v>74219580</v>
      </c>
      <c r="T14" s="16">
        <f t="shared" si="5"/>
        <v>164757</v>
      </c>
      <c r="U14" s="16">
        <f t="shared" si="5"/>
        <v>0</v>
      </c>
      <c r="V14" s="16">
        <f t="shared" si="5"/>
        <v>10024</v>
      </c>
      <c r="X14" s="20">
        <f t="shared" si="6"/>
        <v>1.6150023436344474</v>
      </c>
      <c r="Y14" s="20">
        <f t="shared" si="7"/>
        <v>0</v>
      </c>
      <c r="Z14" s="20">
        <f t="shared" si="8"/>
        <v>9.8258547391562728E-2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1.6967116522817429</v>
      </c>
      <c r="AG14" s="18">
        <f t="shared" si="15"/>
        <v>0</v>
      </c>
      <c r="AH14" s="18">
        <f t="shared" si="15"/>
        <v>9.2689362104172376E-2</v>
      </c>
      <c r="AJ14" s="8">
        <v>34974223</v>
      </c>
      <c r="AK14" s="22">
        <f t="shared" si="11"/>
        <v>80752.108839827299</v>
      </c>
      <c r="AL14" s="22">
        <f t="shared" si="2"/>
        <v>0</v>
      </c>
      <c r="AM14" s="22">
        <f t="shared" si="2"/>
        <v>4411.3927353917961</v>
      </c>
    </row>
    <row r="15" spans="1:39">
      <c r="C15" s="2">
        <v>2011</v>
      </c>
      <c r="D15" s="2">
        <v>1</v>
      </c>
      <c r="E15" s="2" t="s">
        <v>4</v>
      </c>
      <c r="F15" s="3" t="s">
        <v>21</v>
      </c>
      <c r="G15" s="4">
        <v>151</v>
      </c>
      <c r="H15" s="4">
        <v>4998</v>
      </c>
      <c r="I15" s="4">
        <v>28242588</v>
      </c>
      <c r="J15" s="4">
        <v>68298</v>
      </c>
      <c r="K15" s="4"/>
      <c r="L15" s="4">
        <v>2921</v>
      </c>
      <c r="N15" s="6">
        <f t="shared" si="12"/>
        <v>9</v>
      </c>
      <c r="O15" s="16">
        <f t="shared" si="0"/>
        <v>304</v>
      </c>
      <c r="P15" s="16">
        <f t="shared" si="0"/>
        <v>9467</v>
      </c>
      <c r="Q15" s="17">
        <f t="shared" si="3"/>
        <v>31.141447368421051</v>
      </c>
      <c r="R15" s="16">
        <f t="shared" si="4"/>
        <v>747.3947368421052</v>
      </c>
      <c r="S15" s="16">
        <f t="shared" si="5"/>
        <v>73400696</v>
      </c>
      <c r="T15" s="16">
        <f t="shared" si="5"/>
        <v>166085</v>
      </c>
      <c r="U15" s="16">
        <f t="shared" si="5"/>
        <v>0</v>
      </c>
      <c r="V15" s="16">
        <f t="shared" si="5"/>
        <v>9394</v>
      </c>
      <c r="X15" s="20">
        <f t="shared" si="6"/>
        <v>1.6911427497693081</v>
      </c>
      <c r="Y15" s="20">
        <f t="shared" si="7"/>
        <v>0</v>
      </c>
      <c r="Z15" s="20">
        <f t="shared" si="8"/>
        <v>9.5653400315096962E-2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1.6060345753843006</v>
      </c>
      <c r="AG15" s="18">
        <f t="shared" si="15"/>
        <v>0</v>
      </c>
      <c r="AH15" s="18">
        <f t="shared" si="15"/>
        <v>0.11006911777261595</v>
      </c>
      <c r="AJ15" s="8">
        <v>36368455</v>
      </c>
      <c r="AK15" s="22">
        <f t="shared" si="11"/>
        <v>79237.747421517939</v>
      </c>
      <c r="AL15" s="22">
        <f t="shared" si="2"/>
        <v>0</v>
      </c>
      <c r="AM15" s="22">
        <f t="shared" si="2"/>
        <v>5430.5362329381333</v>
      </c>
    </row>
    <row r="16" spans="1:39">
      <c r="C16" s="2">
        <v>2011</v>
      </c>
      <c r="D16" s="2">
        <v>2</v>
      </c>
      <c r="E16" s="2" t="s">
        <v>4</v>
      </c>
      <c r="F16" s="3" t="s">
        <v>21</v>
      </c>
      <c r="G16" s="4">
        <v>151</v>
      </c>
      <c r="H16" s="4">
        <v>4553</v>
      </c>
      <c r="I16" s="4">
        <v>26654280</v>
      </c>
      <c r="J16" s="4">
        <v>68281</v>
      </c>
      <c r="K16" s="4"/>
      <c r="L16" s="4">
        <v>2906</v>
      </c>
      <c r="N16" s="6">
        <f t="shared" si="12"/>
        <v>10</v>
      </c>
      <c r="O16" s="16">
        <f t="shared" si="0"/>
        <v>304</v>
      </c>
      <c r="P16" s="16">
        <f t="shared" si="0"/>
        <v>8987</v>
      </c>
      <c r="Q16" s="17">
        <f t="shared" si="3"/>
        <v>29.5625</v>
      </c>
      <c r="R16" s="16">
        <f t="shared" si="4"/>
        <v>709.5</v>
      </c>
      <c r="S16" s="16">
        <f t="shared" si="5"/>
        <v>62524804</v>
      </c>
      <c r="T16" s="16">
        <f t="shared" si="5"/>
        <v>154621</v>
      </c>
      <c r="U16" s="16">
        <f t="shared" si="5"/>
        <v>0</v>
      </c>
      <c r="V16" s="16">
        <f t="shared" si="5"/>
        <v>9183</v>
      </c>
      <c r="X16" s="20">
        <f t="shared" si="6"/>
        <v>1.7545612697962236</v>
      </c>
      <c r="Y16" s="20">
        <f t="shared" si="7"/>
        <v>0</v>
      </c>
      <c r="Z16" s="20">
        <f t="shared" si="8"/>
        <v>0.10420406115947201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1.6150023436344474</v>
      </c>
      <c r="AG16" s="18">
        <f t="shared" si="15"/>
        <v>0</v>
      </c>
      <c r="AH16" s="18">
        <f t="shared" si="15"/>
        <v>9.8258547391562728E-2</v>
      </c>
      <c r="AJ16" s="8">
        <v>37185553</v>
      </c>
      <c r="AK16" s="22">
        <f t="shared" si="11"/>
        <v>82106.623852024204</v>
      </c>
      <c r="AL16" s="22">
        <f t="shared" si="2"/>
        <v>0</v>
      </c>
      <c r="AM16" s="22">
        <f t="shared" si="2"/>
        <v>4995.4587513288707</v>
      </c>
    </row>
    <row r="17" spans="3:39">
      <c r="C17" s="2">
        <v>2011</v>
      </c>
      <c r="D17" s="2">
        <v>3</v>
      </c>
      <c r="E17" s="2" t="s">
        <v>4</v>
      </c>
      <c r="F17" s="3" t="s">
        <v>21</v>
      </c>
      <c r="G17" s="4">
        <v>149</v>
      </c>
      <c r="H17" s="4">
        <v>4349</v>
      </c>
      <c r="I17" s="4">
        <v>26144656</v>
      </c>
      <c r="J17" s="4">
        <v>67324</v>
      </c>
      <c r="K17" s="4"/>
      <c r="L17" s="4">
        <v>3783</v>
      </c>
      <c r="N17" s="6">
        <f t="shared" si="12"/>
        <v>11</v>
      </c>
      <c r="O17" s="16">
        <f t="shared" si="0"/>
        <v>302</v>
      </c>
      <c r="P17" s="16">
        <f t="shared" si="0"/>
        <v>8945</v>
      </c>
      <c r="Q17" s="17">
        <f t="shared" si="3"/>
        <v>29.619205298013245</v>
      </c>
      <c r="R17" s="16">
        <f t="shared" si="4"/>
        <v>710.86092715231791</v>
      </c>
      <c r="S17" s="16">
        <f t="shared" si="5"/>
        <v>55231884</v>
      </c>
      <c r="T17" s="16">
        <f t="shared" si="5"/>
        <v>143359</v>
      </c>
      <c r="U17" s="16">
        <f t="shared" si="5"/>
        <v>0</v>
      </c>
      <c r="V17" s="16">
        <f t="shared" si="5"/>
        <v>9425</v>
      </c>
      <c r="X17" s="20">
        <f t="shared" si="6"/>
        <v>1.8450993208131221</v>
      </c>
      <c r="Y17" s="20">
        <f t="shared" si="7"/>
        <v>0</v>
      </c>
      <c r="Z17" s="20">
        <f t="shared" si="8"/>
        <v>0.12130428573485917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1.6911427497693081</v>
      </c>
      <c r="AG17" s="18">
        <f t="shared" si="15"/>
        <v>0</v>
      </c>
      <c r="AH17" s="18">
        <f t="shared" si="15"/>
        <v>9.5653400315096962E-2</v>
      </c>
      <c r="AJ17" s="8">
        <v>36460716</v>
      </c>
      <c r="AK17" s="22">
        <f t="shared" si="11"/>
        <v>82496.167564136675</v>
      </c>
      <c r="AL17" s="22">
        <f t="shared" si="2"/>
        <v>0</v>
      </c>
      <c r="AM17" s="22">
        <f t="shared" si="2"/>
        <v>4666.098672953608</v>
      </c>
    </row>
    <row r="18" spans="3:39">
      <c r="C18" s="2">
        <v>2011</v>
      </c>
      <c r="D18" s="2">
        <v>4</v>
      </c>
      <c r="E18" s="2" t="s">
        <v>4</v>
      </c>
      <c r="F18" s="3" t="s">
        <v>21</v>
      </c>
      <c r="G18" s="4">
        <v>151</v>
      </c>
      <c r="H18" s="4">
        <v>4509</v>
      </c>
      <c r="I18" s="4">
        <v>28377932</v>
      </c>
      <c r="J18" s="4">
        <v>71170</v>
      </c>
      <c r="K18" s="4"/>
      <c r="L18" s="4">
        <v>4494</v>
      </c>
      <c r="N18" s="6">
        <f t="shared" si="12"/>
        <v>12</v>
      </c>
      <c r="O18" s="16">
        <f t="shared" si="0"/>
        <v>303</v>
      </c>
      <c r="P18" s="16">
        <f t="shared" si="0"/>
        <v>9386</v>
      </c>
      <c r="Q18" s="17">
        <f t="shared" si="3"/>
        <v>30.976897689768975</v>
      </c>
      <c r="R18" s="16">
        <f t="shared" si="4"/>
        <v>743.44554455445541</v>
      </c>
      <c r="S18" s="16">
        <f t="shared" si="5"/>
        <v>54129268</v>
      </c>
      <c r="T18" s="16">
        <f t="shared" si="5"/>
        <v>139739</v>
      </c>
      <c r="U18" s="16">
        <f t="shared" si="5"/>
        <v>0</v>
      </c>
      <c r="V18" s="16">
        <f t="shared" si="5"/>
        <v>9158</v>
      </c>
      <c r="X18" s="20">
        <f t="shared" si="6"/>
        <v>1.9192636588119951</v>
      </c>
      <c r="Y18" s="20">
        <f t="shared" si="7"/>
        <v>0</v>
      </c>
      <c r="Z18" s="20">
        <f t="shared" si="8"/>
        <v>0.12578175446654299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1.7545612697962236</v>
      </c>
      <c r="AG18" s="18">
        <f t="shared" si="15"/>
        <v>0</v>
      </c>
      <c r="AH18" s="18">
        <f t="shared" si="15"/>
        <v>0.10420406115947201</v>
      </c>
      <c r="AJ18" s="8">
        <v>32316857</v>
      </c>
      <c r="AK18" s="22">
        <f t="shared" si="11"/>
        <v>76801.879014345323</v>
      </c>
      <c r="AL18" s="22">
        <f t="shared" si="2"/>
        <v>0</v>
      </c>
      <c r="AM18" s="22">
        <f t="shared" si="2"/>
        <v>4561.2928062082965</v>
      </c>
    </row>
    <row r="19" spans="3:39">
      <c r="C19" s="2">
        <v>2011</v>
      </c>
      <c r="D19" s="2">
        <v>5</v>
      </c>
      <c r="E19" s="2" t="s">
        <v>4</v>
      </c>
      <c r="F19" s="3" t="s">
        <v>21</v>
      </c>
      <c r="G19" s="4">
        <v>152</v>
      </c>
      <c r="H19" s="4">
        <v>4666</v>
      </c>
      <c r="I19" s="4">
        <v>31336188</v>
      </c>
      <c r="J19" s="4">
        <v>75147</v>
      </c>
      <c r="K19" s="4"/>
      <c r="L19" s="4">
        <v>4509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1.8450993208131221</v>
      </c>
      <c r="AG19" s="18">
        <f t="shared" ref="AG19:AH19" si="17">AG7</f>
        <v>0</v>
      </c>
      <c r="AH19" s="18">
        <f t="shared" si="17"/>
        <v>0.12130428573485917</v>
      </c>
      <c r="AJ19" s="8">
        <v>26683385</v>
      </c>
      <c r="AK19" s="22">
        <f t="shared" si="11"/>
        <v>71679.501293568159</v>
      </c>
      <c r="AL19" s="22">
        <f t="shared" si="2"/>
        <v>0</v>
      </c>
      <c r="AM19" s="22">
        <f t="shared" si="2"/>
        <v>4712.5000850443985</v>
      </c>
    </row>
    <row r="20" spans="3:39">
      <c r="C20" s="2">
        <v>2011</v>
      </c>
      <c r="D20" s="2">
        <v>6</v>
      </c>
      <c r="E20" s="2" t="s">
        <v>4</v>
      </c>
      <c r="F20" s="3" t="s">
        <v>21</v>
      </c>
      <c r="G20" s="4">
        <v>152</v>
      </c>
      <c r="H20" s="4">
        <v>4688</v>
      </c>
      <c r="I20" s="4">
        <v>34907000</v>
      </c>
      <c r="J20" s="4">
        <v>81265</v>
      </c>
      <c r="K20" s="4"/>
      <c r="L20" s="4">
        <v>4398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1.9192636588119951</v>
      </c>
      <c r="AG20" s="18">
        <f t="shared" si="18"/>
        <v>0</v>
      </c>
      <c r="AH20" s="18">
        <f t="shared" si="18"/>
        <v>0.12578175446654299</v>
      </c>
      <c r="AJ20" s="8">
        <v>27202685</v>
      </c>
      <c r="AK20" s="22">
        <f t="shared" si="11"/>
        <v>69638.907664023223</v>
      </c>
      <c r="AL20" s="22">
        <f t="shared" si="2"/>
        <v>0</v>
      </c>
      <c r="AM20" s="22">
        <f t="shared" si="2"/>
        <v>4563.8877935803512</v>
      </c>
    </row>
    <row r="21" spans="3:39">
      <c r="C21" s="2">
        <v>2011</v>
      </c>
      <c r="D21" s="2">
        <v>7</v>
      </c>
      <c r="E21" s="2" t="s">
        <v>4</v>
      </c>
      <c r="F21" s="3" t="s">
        <v>21</v>
      </c>
      <c r="G21" s="4">
        <v>153</v>
      </c>
      <c r="H21" s="4">
        <v>4659</v>
      </c>
      <c r="I21" s="4">
        <v>36527192</v>
      </c>
      <c r="J21" s="4">
        <v>79854</v>
      </c>
      <c r="K21" s="4"/>
      <c r="L21" s="4">
        <v>5524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1.9462162902023388</v>
      </c>
      <c r="AG21" s="18">
        <f t="shared" si="18"/>
        <v>0</v>
      </c>
      <c r="AH21" s="18">
        <f t="shared" si="18"/>
        <v>9.7126819146169774E-2</v>
      </c>
      <c r="AJ21" s="8">
        <v>27088923</v>
      </c>
      <c r="AK21" s="22">
        <f t="shared" si="11"/>
        <v>68038.9116369283</v>
      </c>
      <c r="AL21" s="22">
        <f t="shared" si="2"/>
        <v>0</v>
      </c>
      <c r="AM21" s="22">
        <f t="shared" si="2"/>
        <v>3395.513180487826</v>
      </c>
    </row>
    <row r="22" spans="3:39">
      <c r="C22" s="2">
        <v>2011</v>
      </c>
      <c r="D22" s="2">
        <v>8</v>
      </c>
      <c r="E22" s="2" t="s">
        <v>4</v>
      </c>
      <c r="F22" s="3" t="s">
        <v>21</v>
      </c>
      <c r="G22" s="4">
        <v>152</v>
      </c>
      <c r="H22" s="4">
        <v>4582</v>
      </c>
      <c r="I22" s="4">
        <v>36733828</v>
      </c>
      <c r="J22" s="4">
        <v>82078</v>
      </c>
      <c r="K22" s="4"/>
      <c r="L22" s="4">
        <v>5185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1.8589955538388339</v>
      </c>
      <c r="AG22" s="18">
        <f t="shared" si="18"/>
        <v>0</v>
      </c>
      <c r="AH22" s="18">
        <f t="shared" si="18"/>
        <v>9.3880702433793872E-2</v>
      </c>
      <c r="AJ22" s="8">
        <v>26148849</v>
      </c>
      <c r="AK22" s="22">
        <f t="shared" si="11"/>
        <v>67945.03246813576</v>
      </c>
      <c r="AL22" s="22">
        <f t="shared" si="2"/>
        <v>0</v>
      </c>
      <c r="AM22" s="22">
        <f t="shared" si="2"/>
        <v>3431.2762942457907</v>
      </c>
    </row>
    <row r="23" spans="3:39">
      <c r="C23" s="2">
        <v>2011</v>
      </c>
      <c r="D23" s="2">
        <v>9</v>
      </c>
      <c r="E23" s="2" t="s">
        <v>4</v>
      </c>
      <c r="F23" s="3" t="s">
        <v>21</v>
      </c>
      <c r="G23" s="4">
        <v>153</v>
      </c>
      <c r="H23" s="4">
        <v>4736</v>
      </c>
      <c r="I23" s="4">
        <v>36135916</v>
      </c>
      <c r="J23" s="4">
        <v>83378</v>
      </c>
      <c r="K23" s="4"/>
      <c r="L23" s="4">
        <v>4760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1.8219458627056353</v>
      </c>
      <c r="AG23" s="18">
        <f t="shared" si="18"/>
        <v>0</v>
      </c>
      <c r="AH23" s="18">
        <f t="shared" si="18"/>
        <v>0.10246761464946057</v>
      </c>
      <c r="AJ23" s="8">
        <v>26869139</v>
      </c>
      <c r="AK23" s="22">
        <f t="shared" si="11"/>
        <v>69088.025328987467</v>
      </c>
      <c r="AL23" s="22">
        <f t="shared" si="2"/>
        <v>0</v>
      </c>
      <c r="AM23" s="22">
        <f t="shared" si="2"/>
        <v>3885.5628486073369</v>
      </c>
    </row>
    <row r="24" spans="3:39">
      <c r="C24" s="2">
        <v>2011</v>
      </c>
      <c r="D24" s="2">
        <v>10</v>
      </c>
      <c r="E24" s="2" t="s">
        <v>4</v>
      </c>
      <c r="F24" s="3" t="s">
        <v>21</v>
      </c>
      <c r="G24" s="4">
        <v>153</v>
      </c>
      <c r="H24" s="4">
        <v>4542</v>
      </c>
      <c r="I24" s="4">
        <v>31017348</v>
      </c>
      <c r="J24" s="4">
        <v>77108</v>
      </c>
      <c r="K24" s="4"/>
      <c r="L24" s="4">
        <v>4601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1.7761729530444075</v>
      </c>
      <c r="AG24" s="18">
        <f t="shared" si="18"/>
        <v>0</v>
      </c>
      <c r="AH24" s="18">
        <f t="shared" si="18"/>
        <v>0.11082811731241059</v>
      </c>
      <c r="AJ24" s="8">
        <v>30020817</v>
      </c>
      <c r="AK24" s="22">
        <f t="shared" si="11"/>
        <v>72336.940786633335</v>
      </c>
      <c r="AL24" s="22">
        <f t="shared" si="2"/>
        <v>0</v>
      </c>
      <c r="AM24" s="22">
        <f t="shared" si="2"/>
        <v>4513.6184208754021</v>
      </c>
    </row>
    <row r="25" spans="3:39">
      <c r="C25" s="2">
        <v>2011</v>
      </c>
      <c r="D25" s="2">
        <v>11</v>
      </c>
      <c r="E25" s="2" t="s">
        <v>4</v>
      </c>
      <c r="F25" s="3" t="s">
        <v>21</v>
      </c>
      <c r="G25" s="4">
        <v>153</v>
      </c>
      <c r="H25" s="4">
        <v>4478</v>
      </c>
      <c r="I25" s="4">
        <v>27011632</v>
      </c>
      <c r="J25" s="4">
        <v>70694</v>
      </c>
      <c r="K25" s="4"/>
      <c r="L25" s="4">
        <v>4689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1.7670520952429443</v>
      </c>
      <c r="AG25" s="18">
        <f t="shared" si="18"/>
        <v>0</v>
      </c>
      <c r="AH25" s="18">
        <f t="shared" si="18"/>
        <v>0.10660282895965294</v>
      </c>
      <c r="AJ25" s="8">
        <v>30491650</v>
      </c>
      <c r="AK25" s="22">
        <f t="shared" si="11"/>
        <v>76040.303397115509</v>
      </c>
      <c r="AL25" s="22">
        <f t="shared" si="2"/>
        <v>0</v>
      </c>
      <c r="AM25" s="22">
        <f t="shared" si="2"/>
        <v>4587.3641636854782</v>
      </c>
    </row>
    <row r="26" spans="3:39">
      <c r="C26" s="2">
        <v>2011</v>
      </c>
      <c r="D26" s="2">
        <v>12</v>
      </c>
      <c r="E26" s="2" t="s">
        <v>4</v>
      </c>
      <c r="F26" s="3" t="s">
        <v>21</v>
      </c>
      <c r="G26" s="4">
        <v>153</v>
      </c>
      <c r="H26" s="4">
        <v>4756</v>
      </c>
      <c r="I26" s="4">
        <v>27051508</v>
      </c>
      <c r="J26" s="4">
        <v>69999</v>
      </c>
      <c r="K26" s="4"/>
      <c r="L26" s="4">
        <v>5323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1.6967116522817429</v>
      </c>
      <c r="AG26" s="18">
        <f t="shared" si="18"/>
        <v>0</v>
      </c>
      <c r="AH26" s="18">
        <f t="shared" si="18"/>
        <v>9.2689362104172376E-2</v>
      </c>
      <c r="AJ26" s="8">
        <v>35669075</v>
      </c>
      <c r="AK26" s="22">
        <f t="shared" si="11"/>
        <v>82356.455113126125</v>
      </c>
      <c r="AL26" s="22">
        <f t="shared" si="2"/>
        <v>0</v>
      </c>
      <c r="AM26" s="22">
        <f t="shared" si="2"/>
        <v>4499.0362854707346</v>
      </c>
    </row>
    <row r="27" spans="3:39">
      <c r="C27" s="2">
        <v>2012</v>
      </c>
      <c r="D27" s="2">
        <v>1</v>
      </c>
      <c r="E27" s="2" t="s">
        <v>4</v>
      </c>
      <c r="F27" s="3" t="s">
        <v>21</v>
      </c>
      <c r="G27" s="4">
        <v>153</v>
      </c>
      <c r="H27" s="4">
        <v>4967</v>
      </c>
      <c r="I27" s="4">
        <v>27127836</v>
      </c>
      <c r="J27" s="4">
        <v>68681</v>
      </c>
      <c r="K27" s="4"/>
      <c r="L27" s="4">
        <v>3915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1.6060345753843006</v>
      </c>
      <c r="AG27" s="18">
        <f t="shared" si="18"/>
        <v>0</v>
      </c>
      <c r="AH27" s="18">
        <f t="shared" si="18"/>
        <v>0.11006911777261595</v>
      </c>
      <c r="AJ27" s="8">
        <v>37091007</v>
      </c>
      <c r="AK27" s="22">
        <f t="shared" si="11"/>
        <v>80812.007116490204</v>
      </c>
      <c r="AL27" s="22">
        <f t="shared" si="2"/>
        <v>0</v>
      </c>
      <c r="AM27" s="22">
        <f t="shared" si="2"/>
        <v>5538.427668419291</v>
      </c>
    </row>
    <row r="28" spans="3:39">
      <c r="C28" s="2">
        <v>2012</v>
      </c>
      <c r="D28" s="2">
        <v>2</v>
      </c>
      <c r="E28" s="2" t="s">
        <v>4</v>
      </c>
      <c r="F28" s="3" t="s">
        <v>21</v>
      </c>
      <c r="G28" s="4">
        <v>153</v>
      </c>
      <c r="H28" s="4">
        <v>4579</v>
      </c>
      <c r="I28" s="4">
        <v>26395008</v>
      </c>
      <c r="J28" s="4">
        <v>68509</v>
      </c>
      <c r="K28" s="4"/>
      <c r="L28" s="4">
        <v>4002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1.6150023436344474</v>
      </c>
      <c r="AG28" s="18">
        <f t="shared" si="18"/>
        <v>0</v>
      </c>
      <c r="AH28" s="18">
        <f t="shared" si="18"/>
        <v>9.8258547391562728E-2</v>
      </c>
      <c r="AJ28" s="8">
        <v>38170601</v>
      </c>
      <c r="AK28" s="22">
        <f t="shared" si="11"/>
        <v>84281.6342818056</v>
      </c>
      <c r="AL28" s="22">
        <f t="shared" si="2"/>
        <v>0</v>
      </c>
      <c r="AM28" s="22">
        <f t="shared" si="2"/>
        <v>5127.7888165044233</v>
      </c>
    </row>
    <row r="29" spans="3:39">
      <c r="C29" s="2">
        <v>2012</v>
      </c>
      <c r="D29" s="2">
        <v>3</v>
      </c>
      <c r="E29" s="2" t="s">
        <v>4</v>
      </c>
      <c r="F29" s="3" t="s">
        <v>21</v>
      </c>
      <c r="G29" s="4">
        <v>153</v>
      </c>
      <c r="H29" s="4">
        <v>4438</v>
      </c>
      <c r="I29" s="4">
        <v>26466228</v>
      </c>
      <c r="J29" s="4">
        <v>69943</v>
      </c>
      <c r="K29" s="4"/>
      <c r="L29" s="4">
        <v>3937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1.6911427497693081</v>
      </c>
      <c r="AG29" s="18">
        <f t="shared" si="18"/>
        <v>0</v>
      </c>
      <c r="AH29" s="18">
        <f t="shared" si="18"/>
        <v>9.5653400315096962E-2</v>
      </c>
      <c r="AJ29" s="8">
        <v>37426563</v>
      </c>
      <c r="AK29" s="22">
        <f t="shared" si="11"/>
        <v>84681.497000709423</v>
      </c>
      <c r="AL29" s="22">
        <f t="shared" si="2"/>
        <v>0</v>
      </c>
      <c r="AM29" s="22">
        <f t="shared" si="2"/>
        <v>4789.7039637815833</v>
      </c>
    </row>
    <row r="30" spans="3:39">
      <c r="C30" s="2">
        <v>2012</v>
      </c>
      <c r="D30" s="2">
        <v>4</v>
      </c>
      <c r="E30" s="2" t="s">
        <v>4</v>
      </c>
      <c r="F30" s="3" t="s">
        <v>21</v>
      </c>
      <c r="G30" s="4">
        <v>153</v>
      </c>
      <c r="H30" s="4">
        <v>4653</v>
      </c>
      <c r="I30" s="4">
        <v>29772868</v>
      </c>
      <c r="J30" s="4">
        <v>71625</v>
      </c>
      <c r="K30" s="4"/>
      <c r="L30" s="4">
        <v>4416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1.7545612697962236</v>
      </c>
      <c r="AG30" s="18">
        <f t="shared" si="18"/>
        <v>0</v>
      </c>
      <c r="AH30" s="18">
        <f t="shared" si="18"/>
        <v>0.10420406115947201</v>
      </c>
      <c r="AJ30" s="8">
        <v>33172932</v>
      </c>
      <c r="AK30" s="22">
        <f t="shared" si="11"/>
        <v>78836.364254577857</v>
      </c>
      <c r="AL30" s="22">
        <f t="shared" si="2"/>
        <v>0</v>
      </c>
      <c r="AM30" s="22">
        <f t="shared" si="2"/>
        <v>4682.1216584408876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1.8450993208131221</v>
      </c>
      <c r="AG31" s="18">
        <f t="shared" si="18"/>
        <v>0</v>
      </c>
      <c r="AH31" s="18">
        <f t="shared" si="18"/>
        <v>0.12130428573485917</v>
      </c>
      <c r="AJ31" s="8">
        <v>27566940</v>
      </c>
      <c r="AK31" s="22">
        <f t="shared" si="11"/>
        <v>74052.992579079306</v>
      </c>
      <c r="AL31" s="22">
        <f t="shared" si="2"/>
        <v>0</v>
      </c>
      <c r="AM31" s="22">
        <f t="shared" si="2"/>
        <v>4868.5429938673005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1.9192636588119951</v>
      </c>
      <c r="AG32" s="18">
        <f t="shared" si="18"/>
        <v>0</v>
      </c>
      <c r="AH32" s="18">
        <f t="shared" si="18"/>
        <v>0.12578175446654299</v>
      </c>
      <c r="AJ32" s="8">
        <v>28463737</v>
      </c>
      <c r="AK32" s="22">
        <f t="shared" si="11"/>
        <v>72867.202363150602</v>
      </c>
      <c r="AL32" s="22">
        <f t="shared" si="11"/>
        <v>0</v>
      </c>
      <c r="AM32" s="22">
        <f t="shared" si="11"/>
        <v>4775.4588142303382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3" t="s">
        <v>19</v>
      </c>
      <c r="G7" s="4">
        <v>7</v>
      </c>
      <c r="H7" s="4">
        <v>212</v>
      </c>
      <c r="I7" s="4">
        <v>3611400</v>
      </c>
      <c r="J7" s="4">
        <v>7314</v>
      </c>
      <c r="K7" s="4"/>
      <c r="L7" s="4">
        <v>163</v>
      </c>
      <c r="N7" s="6">
        <v>1</v>
      </c>
      <c r="O7" s="16">
        <f t="shared" ref="O7:P18" si="0">SUMIF($D$7:$D$30,$N7,G$7:G$30)</f>
        <v>14</v>
      </c>
      <c r="P7" s="16">
        <f t="shared" si="0"/>
        <v>452</v>
      </c>
      <c r="Q7" s="17">
        <f>P7/O7</f>
        <v>32.285714285714285</v>
      </c>
      <c r="R7" s="16">
        <f>Q7*24</f>
        <v>774.85714285714289</v>
      </c>
      <c r="S7" s="16">
        <f>SUMIF($D$7:$D$30,$N7,I$7:I$30)</f>
        <v>8302200</v>
      </c>
      <c r="T7" s="16">
        <f>SUMIF($D$7:$D$30,$N7,J$7:J$30)</f>
        <v>16750</v>
      </c>
      <c r="U7" s="16">
        <f>SUMIF($D$7:$D$30,$N7,K$7:K$30)</f>
        <v>0</v>
      </c>
      <c r="V7" s="16">
        <f>SUMIF($D$7:$D$30,$N7,L$7:L$30)</f>
        <v>74</v>
      </c>
      <c r="X7" s="20">
        <f>(T7*R7)/S7</f>
        <v>1.5633033584901765</v>
      </c>
      <c r="Y7" s="20">
        <f>(U7*R7)/S7</f>
        <v>0</v>
      </c>
      <c r="Z7" s="20">
        <f>(V7*R7)/S7</f>
        <v>6.9065342404939136E-3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1.4727723058937925</v>
      </c>
      <c r="AG7" s="18">
        <f t="shared" ref="AG7:AH8" si="1">Y17</f>
        <v>0</v>
      </c>
      <c r="AH7" s="18">
        <f t="shared" si="1"/>
        <v>1.8089229037949926E-2</v>
      </c>
      <c r="AJ7" s="8">
        <v>3796937</v>
      </c>
      <c r="AK7" s="22">
        <f>($AJ7*AF7)/$AE7</f>
        <v>8101.0008298325611</v>
      </c>
      <c r="AL7" s="22">
        <f t="shared" ref="AL7:AM31" si="2">($AJ7*AG7)/$AE7</f>
        <v>0</v>
      </c>
      <c r="AM7" s="22">
        <f t="shared" si="2"/>
        <v>99.500010192363888</v>
      </c>
    </row>
    <row r="8" spans="1:39">
      <c r="C8" s="2">
        <v>2010</v>
      </c>
      <c r="D8" s="2">
        <v>6</v>
      </c>
      <c r="E8" s="2" t="s">
        <v>4</v>
      </c>
      <c r="F8" s="3" t="s">
        <v>19</v>
      </c>
      <c r="G8" s="4">
        <v>7</v>
      </c>
      <c r="H8" s="4">
        <v>212</v>
      </c>
      <c r="I8" s="4">
        <v>4002900</v>
      </c>
      <c r="J8" s="4">
        <v>7632</v>
      </c>
      <c r="K8" s="4"/>
      <c r="L8" s="4">
        <v>113</v>
      </c>
      <c r="N8" s="6">
        <f>N7+1</f>
        <v>2</v>
      </c>
      <c r="O8" s="16">
        <f t="shared" si="0"/>
        <v>14</v>
      </c>
      <c r="P8" s="16">
        <f t="shared" si="0"/>
        <v>423</v>
      </c>
      <c r="Q8" s="17">
        <f t="shared" ref="Q8:Q18" si="3">P8/O8</f>
        <v>30.214285714285715</v>
      </c>
      <c r="R8" s="16">
        <f t="shared" ref="R8:R18" si="4">Q8*24</f>
        <v>725.14285714285711</v>
      </c>
      <c r="S8" s="16">
        <f t="shared" ref="S8:V18" si="5">SUMIF($D$7:$D$30,$N8,I$7:I$30)</f>
        <v>7818600</v>
      </c>
      <c r="T8" s="16">
        <f t="shared" si="5"/>
        <v>16645</v>
      </c>
      <c r="U8" s="16">
        <f t="shared" si="5"/>
        <v>0</v>
      </c>
      <c r="V8" s="16">
        <f t="shared" si="5"/>
        <v>89</v>
      </c>
      <c r="X8" s="20">
        <f t="shared" ref="X8:X18" si="6">(T8*R8)/S8</f>
        <v>1.5437550018088733</v>
      </c>
      <c r="Y8" s="20">
        <f t="shared" ref="Y8:Y18" si="7">(U8*R8)/S8</f>
        <v>0</v>
      </c>
      <c r="Z8" s="20">
        <f t="shared" ref="Z8:Z18" si="8">(V8*R8)/S8</f>
        <v>8.2543824067882084E-3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1.6217471489329669</v>
      </c>
      <c r="AG8" s="18">
        <f t="shared" si="1"/>
        <v>0</v>
      </c>
      <c r="AH8" s="18">
        <f t="shared" si="1"/>
        <v>1.2594269368705741E-2</v>
      </c>
      <c r="AJ8" s="8">
        <v>3945861</v>
      </c>
      <c r="AK8" s="22">
        <f t="shared" ref="AK8:AM32" si="11">($AJ8*AF8)/$AE8</f>
        <v>8627.4993620716523</v>
      </c>
      <c r="AL8" s="22">
        <f t="shared" si="2"/>
        <v>0</v>
      </c>
      <c r="AM8" s="22">
        <f t="shared" si="2"/>
        <v>66.999995045934597</v>
      </c>
    </row>
    <row r="9" spans="1:39">
      <c r="C9" s="2">
        <v>2010</v>
      </c>
      <c r="D9" s="2">
        <v>7</v>
      </c>
      <c r="E9" s="2" t="s">
        <v>4</v>
      </c>
      <c r="F9" s="3" t="s">
        <v>19</v>
      </c>
      <c r="G9" s="4">
        <v>7</v>
      </c>
      <c r="H9" s="4">
        <v>215</v>
      </c>
      <c r="I9" s="4">
        <v>4293600</v>
      </c>
      <c r="J9" s="4">
        <v>7866</v>
      </c>
      <c r="K9" s="4"/>
      <c r="L9" s="4">
        <v>213</v>
      </c>
      <c r="N9" s="6">
        <f t="shared" ref="N9:N18" si="12">N8+1</f>
        <v>3</v>
      </c>
      <c r="O9" s="16">
        <f t="shared" si="0"/>
        <v>14</v>
      </c>
      <c r="P9" s="16">
        <f t="shared" si="0"/>
        <v>403</v>
      </c>
      <c r="Q9" s="17">
        <f t="shared" si="3"/>
        <v>28.785714285714285</v>
      </c>
      <c r="R9" s="16">
        <f t="shared" si="4"/>
        <v>690.85714285714289</v>
      </c>
      <c r="S9" s="16">
        <f t="shared" si="5"/>
        <v>7896900</v>
      </c>
      <c r="T9" s="16">
        <f t="shared" si="5"/>
        <v>18120</v>
      </c>
      <c r="U9" s="16">
        <f t="shared" si="5"/>
        <v>0</v>
      </c>
      <c r="V9" s="16">
        <f t="shared" si="5"/>
        <v>206</v>
      </c>
      <c r="X9" s="20">
        <f t="shared" si="6"/>
        <v>1.5852209637416492</v>
      </c>
      <c r="Y9" s="20">
        <f t="shared" si="7"/>
        <v>0</v>
      </c>
      <c r="Z9" s="20">
        <f t="shared" si="8"/>
        <v>1.8021827733486741E-2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1.5633033584901765</v>
      </c>
      <c r="AG9" s="18">
        <f t="shared" ref="AG9:AH18" si="15">Y7</f>
        <v>0</v>
      </c>
      <c r="AH9" s="18">
        <f t="shared" si="15"/>
        <v>6.9065342404939136E-3</v>
      </c>
      <c r="AJ9" s="8">
        <v>4151137</v>
      </c>
      <c r="AK9" s="22">
        <f t="shared" si="11"/>
        <v>8375.0005338392748</v>
      </c>
      <c r="AL9" s="22">
        <f t="shared" si="2"/>
        <v>0</v>
      </c>
      <c r="AM9" s="22">
        <f t="shared" si="2"/>
        <v>37.000002358454104</v>
      </c>
    </row>
    <row r="10" spans="1:39">
      <c r="C10" s="2">
        <v>2010</v>
      </c>
      <c r="D10" s="2">
        <v>8</v>
      </c>
      <c r="E10" s="2" t="s">
        <v>4</v>
      </c>
      <c r="F10" s="3" t="s">
        <v>19</v>
      </c>
      <c r="G10" s="4">
        <v>7</v>
      </c>
      <c r="H10" s="4">
        <v>213</v>
      </c>
      <c r="I10" s="4">
        <v>4346400</v>
      </c>
      <c r="J10" s="4">
        <v>8307</v>
      </c>
      <c r="K10" s="4"/>
      <c r="L10" s="4">
        <v>122</v>
      </c>
      <c r="N10" s="6">
        <f t="shared" si="12"/>
        <v>4</v>
      </c>
      <c r="O10" s="16">
        <f t="shared" si="0"/>
        <v>14</v>
      </c>
      <c r="P10" s="16">
        <f t="shared" si="0"/>
        <v>429</v>
      </c>
      <c r="Q10" s="17">
        <f t="shared" si="3"/>
        <v>30.642857142857142</v>
      </c>
      <c r="R10" s="16">
        <f t="shared" si="4"/>
        <v>735.42857142857144</v>
      </c>
      <c r="S10" s="16">
        <f t="shared" si="5"/>
        <v>7990200</v>
      </c>
      <c r="T10" s="16">
        <f t="shared" si="5"/>
        <v>16604</v>
      </c>
      <c r="U10" s="16">
        <f t="shared" si="5"/>
        <v>0</v>
      </c>
      <c r="V10" s="16">
        <f t="shared" si="5"/>
        <v>185</v>
      </c>
      <c r="X10" s="20">
        <f t="shared" si="6"/>
        <v>1.5282541112863257</v>
      </c>
      <c r="Y10" s="20">
        <f t="shared" si="7"/>
        <v>0</v>
      </c>
      <c r="Z10" s="20">
        <f t="shared" si="8"/>
        <v>1.7027644578894861E-2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1.5437550018088733</v>
      </c>
      <c r="AG10" s="18">
        <f t="shared" si="15"/>
        <v>0</v>
      </c>
      <c r="AH10" s="18">
        <f t="shared" si="15"/>
        <v>8.2543824067882084E-3</v>
      </c>
      <c r="AJ10" s="8">
        <v>3856991</v>
      </c>
      <c r="AK10" s="22">
        <f t="shared" si="11"/>
        <v>8322.4996480233258</v>
      </c>
      <c r="AL10" s="22">
        <f t="shared" si="2"/>
        <v>0</v>
      </c>
      <c r="AM10" s="22">
        <f t="shared" si="2"/>
        <v>44.499998117997961</v>
      </c>
    </row>
    <row r="11" spans="1:39">
      <c r="C11" s="2">
        <v>2010</v>
      </c>
      <c r="D11" s="2">
        <v>9</v>
      </c>
      <c r="E11" s="2" t="s">
        <v>4</v>
      </c>
      <c r="F11" s="3" t="s">
        <v>19</v>
      </c>
      <c r="G11" s="4">
        <v>7</v>
      </c>
      <c r="H11" s="4">
        <v>220</v>
      </c>
      <c r="I11" s="4">
        <v>4548600</v>
      </c>
      <c r="J11" s="4">
        <v>8709</v>
      </c>
      <c r="K11" s="4"/>
      <c r="L11" s="4">
        <v>98</v>
      </c>
      <c r="N11" s="6">
        <f t="shared" si="12"/>
        <v>5</v>
      </c>
      <c r="O11" s="16">
        <f t="shared" si="0"/>
        <v>14</v>
      </c>
      <c r="P11" s="16">
        <f t="shared" si="0"/>
        <v>424</v>
      </c>
      <c r="Q11" s="17">
        <f t="shared" si="3"/>
        <v>30.285714285714285</v>
      </c>
      <c r="R11" s="16">
        <f t="shared" si="4"/>
        <v>726.85714285714289</v>
      </c>
      <c r="S11" s="16">
        <f t="shared" si="5"/>
        <v>7690500</v>
      </c>
      <c r="T11" s="16">
        <f t="shared" si="5"/>
        <v>15873</v>
      </c>
      <c r="U11" s="16">
        <f t="shared" si="5"/>
        <v>0</v>
      </c>
      <c r="V11" s="16">
        <f t="shared" si="5"/>
        <v>237</v>
      </c>
      <c r="X11" s="20">
        <f t="shared" si="6"/>
        <v>1.5002149962384017</v>
      </c>
      <c r="Y11" s="20">
        <f t="shared" si="7"/>
        <v>0</v>
      </c>
      <c r="Z11" s="20">
        <f t="shared" si="8"/>
        <v>2.2399732508568086E-2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1.5852209637416492</v>
      </c>
      <c r="AG11" s="18">
        <f t="shared" si="15"/>
        <v>0</v>
      </c>
      <c r="AH11" s="18">
        <f t="shared" si="15"/>
        <v>1.8021827733486741E-2</v>
      </c>
      <c r="AJ11" s="8">
        <v>4049718</v>
      </c>
      <c r="AK11" s="22">
        <f t="shared" si="11"/>
        <v>9059.9990274041229</v>
      </c>
      <c r="AL11" s="22">
        <f t="shared" si="2"/>
        <v>0</v>
      </c>
      <c r="AM11" s="22">
        <f t="shared" si="2"/>
        <v>102.99998894289455</v>
      </c>
    </row>
    <row r="12" spans="1:39">
      <c r="C12" s="2">
        <v>2010</v>
      </c>
      <c r="D12" s="2">
        <v>10</v>
      </c>
      <c r="E12" s="2" t="s">
        <v>4</v>
      </c>
      <c r="F12" s="3" t="s">
        <v>19</v>
      </c>
      <c r="G12" s="4">
        <v>7</v>
      </c>
      <c r="H12" s="4">
        <v>203</v>
      </c>
      <c r="I12" s="4">
        <v>3876300</v>
      </c>
      <c r="J12" s="4">
        <v>8499</v>
      </c>
      <c r="K12" s="4"/>
      <c r="L12" s="4">
        <v>98</v>
      </c>
      <c r="N12" s="6">
        <f t="shared" si="12"/>
        <v>6</v>
      </c>
      <c r="O12" s="16">
        <f t="shared" si="0"/>
        <v>14</v>
      </c>
      <c r="P12" s="16">
        <f t="shared" si="0"/>
        <v>429</v>
      </c>
      <c r="Q12" s="17">
        <f t="shared" si="3"/>
        <v>30.642857142857142</v>
      </c>
      <c r="R12" s="16">
        <f t="shared" si="4"/>
        <v>735.42857142857144</v>
      </c>
      <c r="S12" s="16">
        <f t="shared" si="5"/>
        <v>8463000</v>
      </c>
      <c r="T12" s="16">
        <f t="shared" si="5"/>
        <v>15898</v>
      </c>
      <c r="U12" s="16">
        <f t="shared" si="5"/>
        <v>0</v>
      </c>
      <c r="V12" s="16">
        <f t="shared" si="5"/>
        <v>258</v>
      </c>
      <c r="X12" s="20">
        <f t="shared" si="6"/>
        <v>1.3815246872942726</v>
      </c>
      <c r="Y12" s="20">
        <f t="shared" si="7"/>
        <v>0</v>
      </c>
      <c r="Z12" s="20">
        <f t="shared" si="8"/>
        <v>2.2420013166556944E-2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1.5282541112863257</v>
      </c>
      <c r="AG12" s="18">
        <f t="shared" si="15"/>
        <v>0</v>
      </c>
      <c r="AH12" s="18">
        <f t="shared" si="15"/>
        <v>1.7027644578894861E-2</v>
      </c>
      <c r="AJ12" s="8">
        <v>4004375</v>
      </c>
      <c r="AK12" s="22">
        <f t="shared" si="11"/>
        <v>8301.9993011902552</v>
      </c>
      <c r="AL12" s="22">
        <f t="shared" si="2"/>
        <v>0</v>
      </c>
      <c r="AM12" s="22">
        <f t="shared" si="2"/>
        <v>92.499992213936252</v>
      </c>
    </row>
    <row r="13" spans="1:39">
      <c r="C13" s="2">
        <v>2010</v>
      </c>
      <c r="D13" s="2">
        <v>11</v>
      </c>
      <c r="E13" s="2" t="s">
        <v>4</v>
      </c>
      <c r="F13" s="3" t="s">
        <v>19</v>
      </c>
      <c r="G13" s="4">
        <v>7</v>
      </c>
      <c r="H13" s="4">
        <v>210</v>
      </c>
      <c r="I13" s="4">
        <v>3988200</v>
      </c>
      <c r="J13" s="4">
        <v>8118</v>
      </c>
      <c r="K13" s="4"/>
      <c r="L13" s="4">
        <v>109</v>
      </c>
      <c r="N13" s="6">
        <f t="shared" si="12"/>
        <v>7</v>
      </c>
      <c r="O13" s="16">
        <f t="shared" si="0"/>
        <v>14</v>
      </c>
      <c r="P13" s="16">
        <f t="shared" si="0"/>
        <v>428</v>
      </c>
      <c r="Q13" s="17">
        <f t="shared" si="3"/>
        <v>30.571428571428573</v>
      </c>
      <c r="R13" s="16">
        <f t="shared" si="4"/>
        <v>733.71428571428578</v>
      </c>
      <c r="S13" s="16">
        <f t="shared" si="5"/>
        <v>8550900</v>
      </c>
      <c r="T13" s="16">
        <f t="shared" si="5"/>
        <v>16134</v>
      </c>
      <c r="U13" s="16">
        <f t="shared" si="5"/>
        <v>0</v>
      </c>
      <c r="V13" s="16">
        <f t="shared" si="5"/>
        <v>293</v>
      </c>
      <c r="X13" s="20">
        <f t="shared" si="6"/>
        <v>1.3843860044807315</v>
      </c>
      <c r="Y13" s="20">
        <f t="shared" si="7"/>
        <v>0</v>
      </c>
      <c r="Z13" s="20">
        <f t="shared" si="8"/>
        <v>2.5141012725477523E-2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1.5002149962384017</v>
      </c>
      <c r="AG13" s="18">
        <f t="shared" si="15"/>
        <v>0</v>
      </c>
      <c r="AH13" s="18">
        <f t="shared" si="15"/>
        <v>2.2399732508568086E-2</v>
      </c>
      <c r="AJ13" s="8">
        <v>3748538</v>
      </c>
      <c r="AK13" s="22">
        <f t="shared" si="11"/>
        <v>7936.4992909292796</v>
      </c>
      <c r="AL13" s="22">
        <f t="shared" si="2"/>
        <v>0</v>
      </c>
      <c r="AM13" s="22">
        <f t="shared" si="2"/>
        <v>118.4999894128545</v>
      </c>
    </row>
    <row r="14" spans="1:39">
      <c r="C14" s="2">
        <v>2010</v>
      </c>
      <c r="D14" s="2">
        <v>12</v>
      </c>
      <c r="E14" s="2" t="s">
        <v>4</v>
      </c>
      <c r="F14" s="3" t="s">
        <v>19</v>
      </c>
      <c r="G14" s="4">
        <v>7</v>
      </c>
      <c r="H14" s="4">
        <v>213</v>
      </c>
      <c r="I14" s="4">
        <v>3877500</v>
      </c>
      <c r="J14" s="4">
        <v>9042</v>
      </c>
      <c r="K14" s="4"/>
      <c r="L14" s="4">
        <v>86</v>
      </c>
      <c r="N14" s="6">
        <f t="shared" si="12"/>
        <v>8</v>
      </c>
      <c r="O14" s="16">
        <f t="shared" si="0"/>
        <v>14</v>
      </c>
      <c r="P14" s="16">
        <f t="shared" si="0"/>
        <v>426</v>
      </c>
      <c r="Q14" s="17">
        <f t="shared" si="3"/>
        <v>30.428571428571427</v>
      </c>
      <c r="R14" s="16">
        <f t="shared" si="4"/>
        <v>730.28571428571422</v>
      </c>
      <c r="S14" s="16">
        <f t="shared" si="5"/>
        <v>8828700</v>
      </c>
      <c r="T14" s="16">
        <f t="shared" si="5"/>
        <v>16796</v>
      </c>
      <c r="U14" s="16">
        <f t="shared" si="5"/>
        <v>0</v>
      </c>
      <c r="V14" s="16">
        <f t="shared" si="5"/>
        <v>204</v>
      </c>
      <c r="X14" s="20">
        <f t="shared" si="6"/>
        <v>1.3893187963282088</v>
      </c>
      <c r="Y14" s="20">
        <f t="shared" si="7"/>
        <v>0</v>
      </c>
      <c r="Z14" s="20">
        <f t="shared" si="8"/>
        <v>1.6874317364310228E-2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1.3815246872942726</v>
      </c>
      <c r="AG14" s="18">
        <f t="shared" si="15"/>
        <v>0</v>
      </c>
      <c r="AH14" s="18">
        <f t="shared" si="15"/>
        <v>2.2420013166556944E-2</v>
      </c>
      <c r="AJ14" s="8">
        <v>4228206</v>
      </c>
      <c r="AK14" s="22">
        <f t="shared" si="11"/>
        <v>7949.0008545426144</v>
      </c>
      <c r="AL14" s="22">
        <f t="shared" si="2"/>
        <v>0</v>
      </c>
      <c r="AM14" s="22">
        <f t="shared" si="2"/>
        <v>129.00001386790754</v>
      </c>
    </row>
    <row r="15" spans="1:39">
      <c r="C15" s="2">
        <v>2011</v>
      </c>
      <c r="D15" s="2">
        <v>1</v>
      </c>
      <c r="E15" s="2" t="s">
        <v>4</v>
      </c>
      <c r="F15" s="3" t="s">
        <v>19</v>
      </c>
      <c r="G15" s="4">
        <v>7</v>
      </c>
      <c r="H15" s="4">
        <v>228</v>
      </c>
      <c r="I15" s="4">
        <v>4131000</v>
      </c>
      <c r="J15" s="4">
        <v>8963</v>
      </c>
      <c r="K15" s="4"/>
      <c r="L15" s="4">
        <v>35</v>
      </c>
      <c r="N15" s="6">
        <f t="shared" si="12"/>
        <v>9</v>
      </c>
      <c r="O15" s="16">
        <f t="shared" si="0"/>
        <v>14</v>
      </c>
      <c r="P15" s="16">
        <f t="shared" si="0"/>
        <v>439</v>
      </c>
      <c r="Q15" s="17">
        <f t="shared" si="3"/>
        <v>31.357142857142858</v>
      </c>
      <c r="R15" s="16">
        <f t="shared" si="4"/>
        <v>752.57142857142856</v>
      </c>
      <c r="S15" s="16">
        <f t="shared" si="5"/>
        <v>9098100</v>
      </c>
      <c r="T15" s="16">
        <f t="shared" si="5"/>
        <v>17300</v>
      </c>
      <c r="U15" s="16">
        <f t="shared" si="5"/>
        <v>0</v>
      </c>
      <c r="V15" s="16">
        <f t="shared" si="5"/>
        <v>187</v>
      </c>
      <c r="X15" s="20">
        <f t="shared" si="6"/>
        <v>1.431011498476134</v>
      </c>
      <c r="Y15" s="20">
        <f t="shared" si="7"/>
        <v>0</v>
      </c>
      <c r="Z15" s="20">
        <f t="shared" si="8"/>
        <v>1.5468158971967459E-2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1.3843860044807315</v>
      </c>
      <c r="AG15" s="18">
        <f t="shared" si="15"/>
        <v>0</v>
      </c>
      <c r="AH15" s="18">
        <f t="shared" si="15"/>
        <v>2.5141012725477523E-2</v>
      </c>
      <c r="AJ15" s="8">
        <v>4295389</v>
      </c>
      <c r="AK15" s="22">
        <f t="shared" si="11"/>
        <v>8067.0004115936335</v>
      </c>
      <c r="AL15" s="22">
        <f t="shared" si="2"/>
        <v>0</v>
      </c>
      <c r="AM15" s="22">
        <f t="shared" si="2"/>
        <v>146.50000747470776</v>
      </c>
    </row>
    <row r="16" spans="1:39">
      <c r="C16" s="2">
        <v>2011</v>
      </c>
      <c r="D16" s="2">
        <v>2</v>
      </c>
      <c r="E16" s="2" t="s">
        <v>4</v>
      </c>
      <c r="F16" s="3" t="s">
        <v>19</v>
      </c>
      <c r="G16" s="4">
        <v>7</v>
      </c>
      <c r="H16" s="4">
        <v>216</v>
      </c>
      <c r="I16" s="4">
        <v>3892200</v>
      </c>
      <c r="J16" s="4">
        <v>8384</v>
      </c>
      <c r="K16" s="4"/>
      <c r="L16" s="4">
        <v>54</v>
      </c>
      <c r="N16" s="6">
        <f t="shared" si="12"/>
        <v>10</v>
      </c>
      <c r="O16" s="16">
        <f t="shared" si="0"/>
        <v>14</v>
      </c>
      <c r="P16" s="16">
        <f t="shared" si="0"/>
        <v>405</v>
      </c>
      <c r="Q16" s="17">
        <f t="shared" si="3"/>
        <v>28.928571428571427</v>
      </c>
      <c r="R16" s="16">
        <f t="shared" si="4"/>
        <v>694.28571428571422</v>
      </c>
      <c r="S16" s="16">
        <f t="shared" si="5"/>
        <v>7810500</v>
      </c>
      <c r="T16" s="16">
        <f t="shared" si="5"/>
        <v>16993</v>
      </c>
      <c r="U16" s="16">
        <f t="shared" si="5"/>
        <v>0</v>
      </c>
      <c r="V16" s="16">
        <f t="shared" si="5"/>
        <v>194</v>
      </c>
      <c r="X16" s="20">
        <f t="shared" si="6"/>
        <v>1.5105303300502071</v>
      </c>
      <c r="Y16" s="20">
        <f t="shared" si="7"/>
        <v>0</v>
      </c>
      <c r="Z16" s="20">
        <f t="shared" si="8"/>
        <v>1.7244917556037201E-2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1.3893187963282088</v>
      </c>
      <c r="AG16" s="18">
        <f t="shared" si="15"/>
        <v>0</v>
      </c>
      <c r="AH16" s="18">
        <f t="shared" si="15"/>
        <v>1.6874317364310228E-2</v>
      </c>
      <c r="AJ16" s="8">
        <v>4421231</v>
      </c>
      <c r="AK16" s="22">
        <f t="shared" si="11"/>
        <v>8398.0007918922038</v>
      </c>
      <c r="AL16" s="22">
        <f t="shared" si="2"/>
        <v>0</v>
      </c>
      <c r="AM16" s="22">
        <f t="shared" si="2"/>
        <v>102.00000961812393</v>
      </c>
    </row>
    <row r="17" spans="3:39">
      <c r="C17" s="2">
        <v>2011</v>
      </c>
      <c r="D17" s="2">
        <v>3</v>
      </c>
      <c r="E17" s="2" t="s">
        <v>4</v>
      </c>
      <c r="F17" s="3" t="s">
        <v>19</v>
      </c>
      <c r="G17" s="4">
        <v>7</v>
      </c>
      <c r="H17" s="4">
        <v>196</v>
      </c>
      <c r="I17" s="4">
        <v>3863700</v>
      </c>
      <c r="J17" s="4">
        <v>10130</v>
      </c>
      <c r="K17" s="4"/>
      <c r="L17" s="4">
        <v>95</v>
      </c>
      <c r="N17" s="6">
        <f t="shared" si="12"/>
        <v>11</v>
      </c>
      <c r="O17" s="16">
        <f t="shared" si="0"/>
        <v>14</v>
      </c>
      <c r="P17" s="16">
        <f t="shared" si="0"/>
        <v>416</v>
      </c>
      <c r="Q17" s="17">
        <f t="shared" si="3"/>
        <v>29.714285714285715</v>
      </c>
      <c r="R17" s="16">
        <f t="shared" si="4"/>
        <v>713.14285714285711</v>
      </c>
      <c r="S17" s="16">
        <f t="shared" si="5"/>
        <v>7845300</v>
      </c>
      <c r="T17" s="16">
        <f t="shared" si="5"/>
        <v>16202</v>
      </c>
      <c r="U17" s="16">
        <f t="shared" si="5"/>
        <v>0</v>
      </c>
      <c r="V17" s="16">
        <f t="shared" si="5"/>
        <v>199</v>
      </c>
      <c r="X17" s="20">
        <f t="shared" si="6"/>
        <v>1.4727723058937925</v>
      </c>
      <c r="Y17" s="20">
        <f t="shared" si="7"/>
        <v>0</v>
      </c>
      <c r="Z17" s="20">
        <f t="shared" si="8"/>
        <v>1.8089229037949926E-2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1.431011498476134</v>
      </c>
      <c r="AG17" s="18">
        <f t="shared" si="15"/>
        <v>0</v>
      </c>
      <c r="AH17" s="18">
        <f t="shared" si="15"/>
        <v>1.5468158971967459E-2</v>
      </c>
      <c r="AJ17" s="8">
        <v>4517984</v>
      </c>
      <c r="AK17" s="22">
        <f t="shared" si="11"/>
        <v>8650.0003397381934</v>
      </c>
      <c r="AL17" s="22">
        <f t="shared" si="2"/>
        <v>0</v>
      </c>
      <c r="AM17" s="22">
        <f t="shared" si="2"/>
        <v>93.500003672314563</v>
      </c>
    </row>
    <row r="18" spans="3:39">
      <c r="C18" s="2">
        <v>2011</v>
      </c>
      <c r="D18" s="2">
        <v>4</v>
      </c>
      <c r="E18" s="2" t="s">
        <v>4</v>
      </c>
      <c r="F18" s="3" t="s">
        <v>19</v>
      </c>
      <c r="G18" s="4">
        <v>7</v>
      </c>
      <c r="H18" s="4">
        <v>215</v>
      </c>
      <c r="I18" s="4">
        <v>3836100</v>
      </c>
      <c r="J18" s="4">
        <v>8206</v>
      </c>
      <c r="K18" s="4"/>
      <c r="L18" s="4">
        <v>79</v>
      </c>
      <c r="N18" s="6">
        <f t="shared" si="12"/>
        <v>12</v>
      </c>
      <c r="O18" s="16">
        <f t="shared" si="0"/>
        <v>14</v>
      </c>
      <c r="P18" s="16">
        <f t="shared" si="0"/>
        <v>437</v>
      </c>
      <c r="Q18" s="17">
        <f t="shared" si="3"/>
        <v>31.214285714285715</v>
      </c>
      <c r="R18" s="16">
        <f t="shared" si="4"/>
        <v>749.14285714285711</v>
      </c>
      <c r="S18" s="16">
        <f t="shared" si="5"/>
        <v>7970700</v>
      </c>
      <c r="T18" s="16">
        <f t="shared" si="5"/>
        <v>17255</v>
      </c>
      <c r="U18" s="16">
        <f t="shared" si="5"/>
        <v>0</v>
      </c>
      <c r="V18" s="16">
        <f t="shared" si="5"/>
        <v>134</v>
      </c>
      <c r="X18" s="20">
        <f t="shared" si="6"/>
        <v>1.6217471489329669</v>
      </c>
      <c r="Y18" s="20">
        <f t="shared" si="7"/>
        <v>0</v>
      </c>
      <c r="Z18" s="20">
        <f t="shared" si="8"/>
        <v>1.2594269368705741E-2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1.5105303300502071</v>
      </c>
      <c r="AG18" s="18">
        <f t="shared" si="15"/>
        <v>0</v>
      </c>
      <c r="AH18" s="18">
        <f t="shared" si="15"/>
        <v>1.7244917556037201E-2</v>
      </c>
      <c r="AJ18" s="8">
        <v>4152756</v>
      </c>
      <c r="AK18" s="22">
        <f t="shared" si="11"/>
        <v>8496.4998636006239</v>
      </c>
      <c r="AL18" s="22">
        <f t="shared" si="2"/>
        <v>0</v>
      </c>
      <c r="AM18" s="22">
        <f t="shared" si="2"/>
        <v>96.9999984428012</v>
      </c>
    </row>
    <row r="19" spans="3:39">
      <c r="C19" s="2">
        <v>2011</v>
      </c>
      <c r="D19" s="2">
        <v>5</v>
      </c>
      <c r="E19" s="2" t="s">
        <v>4</v>
      </c>
      <c r="F19" s="3" t="s">
        <v>19</v>
      </c>
      <c r="G19" s="4">
        <v>7</v>
      </c>
      <c r="H19" s="4">
        <v>212</v>
      </c>
      <c r="I19" s="4">
        <v>4079100</v>
      </c>
      <c r="J19" s="4">
        <v>8559</v>
      </c>
      <c r="K19" s="4"/>
      <c r="L19" s="4">
        <v>74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1.4727723058937925</v>
      </c>
      <c r="AG19" s="18">
        <f t="shared" ref="AG19:AH19" si="17">AG7</f>
        <v>0</v>
      </c>
      <c r="AH19" s="18">
        <f t="shared" si="17"/>
        <v>1.8089229037949926E-2</v>
      </c>
      <c r="AJ19" s="8">
        <v>3778059</v>
      </c>
      <c r="AK19" s="22">
        <f t="shared" si="11"/>
        <v>8101.0003046239608</v>
      </c>
      <c r="AL19" s="22">
        <f t="shared" si="2"/>
        <v>0</v>
      </c>
      <c r="AM19" s="22">
        <f t="shared" si="2"/>
        <v>99.500003741523784</v>
      </c>
    </row>
    <row r="20" spans="3:39">
      <c r="C20" s="2">
        <v>2011</v>
      </c>
      <c r="D20" s="2">
        <v>6</v>
      </c>
      <c r="E20" s="2" t="s">
        <v>4</v>
      </c>
      <c r="F20" s="3" t="s">
        <v>19</v>
      </c>
      <c r="G20" s="4">
        <v>7</v>
      </c>
      <c r="H20" s="4">
        <v>217</v>
      </c>
      <c r="I20" s="4">
        <v>4460100</v>
      </c>
      <c r="J20" s="4">
        <v>8266</v>
      </c>
      <c r="K20" s="4"/>
      <c r="L20" s="4">
        <v>145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1.6217471489329669</v>
      </c>
      <c r="AG20" s="18">
        <f t="shared" si="18"/>
        <v>0</v>
      </c>
      <c r="AH20" s="18">
        <f t="shared" si="18"/>
        <v>1.2594269368705741E-2</v>
      </c>
      <c r="AJ20" s="8">
        <v>3988378</v>
      </c>
      <c r="AK20" s="22">
        <f t="shared" si="11"/>
        <v>8627.5004940123254</v>
      </c>
      <c r="AL20" s="22">
        <f t="shared" si="2"/>
        <v>0</v>
      </c>
      <c r="AM20" s="22">
        <f t="shared" si="2"/>
        <v>67.000003836433009</v>
      </c>
    </row>
    <row r="21" spans="3:39">
      <c r="C21" s="2">
        <v>2011</v>
      </c>
      <c r="D21" s="2">
        <v>7</v>
      </c>
      <c r="E21" s="2" t="s">
        <v>4</v>
      </c>
      <c r="F21" s="3" t="s">
        <v>19</v>
      </c>
      <c r="G21" s="4">
        <v>7</v>
      </c>
      <c r="H21" s="4">
        <v>213</v>
      </c>
      <c r="I21" s="4">
        <v>4257300</v>
      </c>
      <c r="J21" s="4">
        <v>8268</v>
      </c>
      <c r="K21" s="4"/>
      <c r="L21" s="4">
        <v>80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1.5633033584901765</v>
      </c>
      <c r="AG21" s="18">
        <f t="shared" si="18"/>
        <v>0</v>
      </c>
      <c r="AH21" s="18">
        <f t="shared" si="18"/>
        <v>6.9065342404939136E-3</v>
      </c>
      <c r="AJ21" s="8">
        <v>4151137</v>
      </c>
      <c r="AK21" s="22">
        <f t="shared" si="11"/>
        <v>8375.0005338392748</v>
      </c>
      <c r="AL21" s="22">
        <f t="shared" si="2"/>
        <v>0</v>
      </c>
      <c r="AM21" s="22">
        <f t="shared" si="2"/>
        <v>37.000002358454104</v>
      </c>
    </row>
    <row r="22" spans="3:39">
      <c r="C22" s="2">
        <v>2011</v>
      </c>
      <c r="D22" s="2">
        <v>8</v>
      </c>
      <c r="E22" s="2" t="s">
        <v>4</v>
      </c>
      <c r="F22" s="3" t="s">
        <v>19</v>
      </c>
      <c r="G22" s="4">
        <v>7</v>
      </c>
      <c r="H22" s="4">
        <v>213</v>
      </c>
      <c r="I22" s="4">
        <v>4482300</v>
      </c>
      <c r="J22" s="4">
        <v>8489</v>
      </c>
      <c r="K22" s="4"/>
      <c r="L22" s="4">
        <v>82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1.5437550018088733</v>
      </c>
      <c r="AG22" s="18">
        <f t="shared" si="18"/>
        <v>0</v>
      </c>
      <c r="AH22" s="18">
        <f t="shared" si="18"/>
        <v>8.2543824067882084E-3</v>
      </c>
      <c r="AJ22" s="8">
        <v>3856991</v>
      </c>
      <c r="AK22" s="22">
        <f t="shared" si="11"/>
        <v>8322.4996480233258</v>
      </c>
      <c r="AL22" s="22">
        <f t="shared" si="2"/>
        <v>0</v>
      </c>
      <c r="AM22" s="22">
        <f t="shared" si="2"/>
        <v>44.499998117997961</v>
      </c>
    </row>
    <row r="23" spans="3:39">
      <c r="C23" s="2">
        <v>2011</v>
      </c>
      <c r="D23" s="2">
        <v>9</v>
      </c>
      <c r="E23" s="2" t="s">
        <v>4</v>
      </c>
      <c r="F23" s="3" t="s">
        <v>19</v>
      </c>
      <c r="G23" s="4">
        <v>7</v>
      </c>
      <c r="H23" s="4">
        <v>219</v>
      </c>
      <c r="I23" s="4">
        <v>4549500</v>
      </c>
      <c r="J23" s="4">
        <v>8591</v>
      </c>
      <c r="K23" s="4"/>
      <c r="L23" s="4">
        <v>89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1.5852209637416492</v>
      </c>
      <c r="AG23" s="18">
        <f t="shared" si="18"/>
        <v>0</v>
      </c>
      <c r="AH23" s="18">
        <f t="shared" si="18"/>
        <v>1.8021827733486741E-2</v>
      </c>
      <c r="AJ23" s="8">
        <v>4049718</v>
      </c>
      <c r="AK23" s="22">
        <f t="shared" si="11"/>
        <v>9059.9990274041229</v>
      </c>
      <c r="AL23" s="22">
        <f t="shared" si="2"/>
        <v>0</v>
      </c>
      <c r="AM23" s="22">
        <f t="shared" si="2"/>
        <v>102.99998894289455</v>
      </c>
    </row>
    <row r="24" spans="3:39">
      <c r="C24" s="2">
        <v>2011</v>
      </c>
      <c r="D24" s="2">
        <v>10</v>
      </c>
      <c r="E24" s="2" t="s">
        <v>4</v>
      </c>
      <c r="F24" s="3" t="s">
        <v>19</v>
      </c>
      <c r="G24" s="4">
        <v>7</v>
      </c>
      <c r="H24" s="4">
        <v>202</v>
      </c>
      <c r="I24" s="4">
        <v>3934200</v>
      </c>
      <c r="J24" s="4">
        <v>8494</v>
      </c>
      <c r="K24" s="4"/>
      <c r="L24" s="4">
        <v>96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1.5282541112863257</v>
      </c>
      <c r="AG24" s="18">
        <f t="shared" si="18"/>
        <v>0</v>
      </c>
      <c r="AH24" s="18">
        <f t="shared" si="18"/>
        <v>1.7027644578894861E-2</v>
      </c>
      <c r="AJ24" s="8">
        <v>4004375</v>
      </c>
      <c r="AK24" s="22">
        <f t="shared" si="11"/>
        <v>8301.9993011902552</v>
      </c>
      <c r="AL24" s="22">
        <f t="shared" si="2"/>
        <v>0</v>
      </c>
      <c r="AM24" s="22">
        <f t="shared" si="2"/>
        <v>92.499992213936252</v>
      </c>
    </row>
    <row r="25" spans="3:39">
      <c r="C25" s="2">
        <v>2011</v>
      </c>
      <c r="D25" s="2">
        <v>11</v>
      </c>
      <c r="E25" s="2" t="s">
        <v>4</v>
      </c>
      <c r="F25" s="3" t="s">
        <v>19</v>
      </c>
      <c r="G25" s="4">
        <v>7</v>
      </c>
      <c r="H25" s="4">
        <v>206</v>
      </c>
      <c r="I25" s="4">
        <v>3857100</v>
      </c>
      <c r="J25" s="4">
        <v>8084</v>
      </c>
      <c r="K25" s="4"/>
      <c r="L25" s="4">
        <v>90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1.5002149962384017</v>
      </c>
      <c r="AG25" s="18">
        <f t="shared" si="18"/>
        <v>0</v>
      </c>
      <c r="AH25" s="18">
        <f t="shared" si="18"/>
        <v>2.2399732508568086E-2</v>
      </c>
      <c r="AJ25" s="8">
        <v>3748538</v>
      </c>
      <c r="AK25" s="22">
        <f t="shared" si="11"/>
        <v>7936.4992909292796</v>
      </c>
      <c r="AL25" s="22">
        <f t="shared" si="2"/>
        <v>0</v>
      </c>
      <c r="AM25" s="22">
        <f t="shared" si="2"/>
        <v>118.4999894128545</v>
      </c>
    </row>
    <row r="26" spans="3:39">
      <c r="C26" s="2">
        <v>2011</v>
      </c>
      <c r="D26" s="2">
        <v>12</v>
      </c>
      <c r="E26" s="2" t="s">
        <v>4</v>
      </c>
      <c r="F26" s="3" t="s">
        <v>19</v>
      </c>
      <c r="G26" s="4">
        <v>7</v>
      </c>
      <c r="H26" s="4">
        <v>224</v>
      </c>
      <c r="I26" s="4">
        <v>4093200</v>
      </c>
      <c r="J26" s="4">
        <v>8213</v>
      </c>
      <c r="K26" s="4"/>
      <c r="L26" s="4">
        <v>48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1.3815246872942726</v>
      </c>
      <c r="AG26" s="18">
        <f t="shared" si="18"/>
        <v>0</v>
      </c>
      <c r="AH26" s="18">
        <f t="shared" si="18"/>
        <v>2.2420013166556944E-2</v>
      </c>
      <c r="AJ26" s="8">
        <v>4228206</v>
      </c>
      <c r="AK26" s="22">
        <f t="shared" si="11"/>
        <v>7949.0008545426144</v>
      </c>
      <c r="AL26" s="22">
        <f t="shared" si="2"/>
        <v>0</v>
      </c>
      <c r="AM26" s="22">
        <f t="shared" si="2"/>
        <v>129.00001386790754</v>
      </c>
    </row>
    <row r="27" spans="3:39">
      <c r="C27" s="2">
        <v>2012</v>
      </c>
      <c r="D27" s="2">
        <v>1</v>
      </c>
      <c r="E27" s="2" t="s">
        <v>4</v>
      </c>
      <c r="F27" s="3" t="s">
        <v>19</v>
      </c>
      <c r="G27" s="4">
        <v>7</v>
      </c>
      <c r="H27" s="4">
        <v>224</v>
      </c>
      <c r="I27" s="4">
        <v>4171200</v>
      </c>
      <c r="J27" s="4">
        <v>7787</v>
      </c>
      <c r="K27" s="4"/>
      <c r="L27" s="4">
        <v>39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1.3843860044807315</v>
      </c>
      <c r="AG27" s="18">
        <f t="shared" si="18"/>
        <v>0</v>
      </c>
      <c r="AH27" s="18">
        <f t="shared" si="18"/>
        <v>2.5141012725477523E-2</v>
      </c>
      <c r="AJ27" s="8">
        <v>4295389</v>
      </c>
      <c r="AK27" s="22">
        <f t="shared" si="11"/>
        <v>8067.0004115936335</v>
      </c>
      <c r="AL27" s="22">
        <f t="shared" si="2"/>
        <v>0</v>
      </c>
      <c r="AM27" s="22">
        <f t="shared" si="2"/>
        <v>146.50000747470776</v>
      </c>
    </row>
    <row r="28" spans="3:39">
      <c r="C28" s="2">
        <v>2012</v>
      </c>
      <c r="D28" s="2">
        <v>2</v>
      </c>
      <c r="E28" s="2" t="s">
        <v>4</v>
      </c>
      <c r="F28" s="3" t="s">
        <v>19</v>
      </c>
      <c r="G28" s="4">
        <v>7</v>
      </c>
      <c r="H28" s="4">
        <v>207</v>
      </c>
      <c r="I28" s="4">
        <v>3926400</v>
      </c>
      <c r="J28" s="4">
        <v>8261</v>
      </c>
      <c r="K28" s="4"/>
      <c r="L28" s="4">
        <v>35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1.3893187963282088</v>
      </c>
      <c r="AG28" s="18">
        <f t="shared" si="18"/>
        <v>0</v>
      </c>
      <c r="AH28" s="18">
        <f t="shared" si="18"/>
        <v>1.6874317364310228E-2</v>
      </c>
      <c r="AJ28" s="8">
        <v>4421231</v>
      </c>
      <c r="AK28" s="22">
        <f t="shared" si="11"/>
        <v>8398.0007918922038</v>
      </c>
      <c r="AL28" s="22">
        <f t="shared" si="2"/>
        <v>0</v>
      </c>
      <c r="AM28" s="22">
        <f t="shared" si="2"/>
        <v>102.00000961812393</v>
      </c>
    </row>
    <row r="29" spans="3:39">
      <c r="C29" s="2">
        <v>2012</v>
      </c>
      <c r="D29" s="2">
        <v>3</v>
      </c>
      <c r="E29" s="2" t="s">
        <v>4</v>
      </c>
      <c r="F29" s="3" t="s">
        <v>19</v>
      </c>
      <c r="G29" s="4">
        <v>7</v>
      </c>
      <c r="H29" s="4">
        <v>207</v>
      </c>
      <c r="I29" s="4">
        <v>4033200</v>
      </c>
      <c r="J29" s="4">
        <v>7990</v>
      </c>
      <c r="K29" s="4"/>
      <c r="L29" s="4">
        <v>111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1.431011498476134</v>
      </c>
      <c r="AG29" s="18">
        <f t="shared" si="18"/>
        <v>0</v>
      </c>
      <c r="AH29" s="18">
        <f t="shared" si="18"/>
        <v>1.5468158971967459E-2</v>
      </c>
      <c r="AJ29" s="8">
        <v>4517984</v>
      </c>
      <c r="AK29" s="22">
        <f t="shared" si="11"/>
        <v>8650.0003397381934</v>
      </c>
      <c r="AL29" s="22">
        <f t="shared" si="2"/>
        <v>0</v>
      </c>
      <c r="AM29" s="22">
        <f t="shared" si="2"/>
        <v>93.500003672314563</v>
      </c>
    </row>
    <row r="30" spans="3:39">
      <c r="C30" s="2">
        <v>2012</v>
      </c>
      <c r="D30" s="2">
        <v>4</v>
      </c>
      <c r="E30" s="2" t="s">
        <v>4</v>
      </c>
      <c r="F30" s="3" t="s">
        <v>19</v>
      </c>
      <c r="G30" s="4">
        <v>7</v>
      </c>
      <c r="H30" s="4">
        <v>214</v>
      </c>
      <c r="I30" s="4">
        <v>4154100</v>
      </c>
      <c r="J30" s="4">
        <v>8398</v>
      </c>
      <c r="K30" s="4"/>
      <c r="L30" s="4">
        <v>106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1.5105303300502071</v>
      </c>
      <c r="AG30" s="18">
        <f t="shared" si="18"/>
        <v>0</v>
      </c>
      <c r="AH30" s="18">
        <f t="shared" si="18"/>
        <v>1.7244917556037201E-2</v>
      </c>
      <c r="AJ30" s="8">
        <v>4152756</v>
      </c>
      <c r="AK30" s="22">
        <f t="shared" si="11"/>
        <v>8496.4998636006239</v>
      </c>
      <c r="AL30" s="22">
        <f t="shared" si="2"/>
        <v>0</v>
      </c>
      <c r="AM30" s="22">
        <f t="shared" si="2"/>
        <v>96.9999984428012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1.4727723058937925</v>
      </c>
      <c r="AG31" s="18">
        <f t="shared" si="18"/>
        <v>0</v>
      </c>
      <c r="AH31" s="18">
        <f t="shared" si="18"/>
        <v>1.8089229037949926E-2</v>
      </c>
      <c r="AJ31" s="8">
        <v>3778059</v>
      </c>
      <c r="AK31" s="22">
        <f t="shared" si="11"/>
        <v>8101.0003046239608</v>
      </c>
      <c r="AL31" s="22">
        <f t="shared" si="2"/>
        <v>0</v>
      </c>
      <c r="AM31" s="22">
        <f t="shared" si="2"/>
        <v>99.500003741523784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1.6217471489329669</v>
      </c>
      <c r="AG32" s="18">
        <f t="shared" si="18"/>
        <v>0</v>
      </c>
      <c r="AH32" s="18">
        <f t="shared" si="18"/>
        <v>1.2594269368705741E-2</v>
      </c>
      <c r="AJ32" s="8">
        <v>3988378</v>
      </c>
      <c r="AK32" s="22">
        <f t="shared" si="11"/>
        <v>8627.5004940123254</v>
      </c>
      <c r="AL32" s="22">
        <f t="shared" si="11"/>
        <v>0</v>
      </c>
      <c r="AM32" s="22">
        <f t="shared" si="11"/>
        <v>67.000003836433009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4</v>
      </c>
      <c r="F7" s="23" t="s">
        <v>24</v>
      </c>
      <c r="G7" s="4">
        <v>43</v>
      </c>
      <c r="H7" s="4">
        <v>1302</v>
      </c>
      <c r="I7" s="4">
        <v>12506400</v>
      </c>
      <c r="J7" s="4">
        <v>23110</v>
      </c>
      <c r="K7" s="4">
        <v>22592</v>
      </c>
      <c r="L7" s="4">
        <v>913</v>
      </c>
      <c r="N7" s="6">
        <v>1</v>
      </c>
      <c r="O7" s="16">
        <f t="shared" ref="O7:P18" si="0">SUMIF($D$7:$D$30,$N7,G$7:G$30)</f>
        <v>86</v>
      </c>
      <c r="P7" s="16">
        <f t="shared" si="0"/>
        <v>2846</v>
      </c>
      <c r="Q7" s="17">
        <f>P7/O7</f>
        <v>33.093023255813954</v>
      </c>
      <c r="R7" s="16">
        <f>Q7*24</f>
        <v>794.23255813953483</v>
      </c>
      <c r="S7" s="16">
        <f>SUMIF($D$7:$D$30,$N7,I$7:I$30)</f>
        <v>25990380</v>
      </c>
      <c r="T7" s="16">
        <f>SUMIF($D$7:$D$30,$N7,J$7:J$30)</f>
        <v>45110</v>
      </c>
      <c r="U7" s="16">
        <f>SUMIF($D$7:$D$30,$N7,K$7:K$30)</f>
        <v>43272</v>
      </c>
      <c r="V7" s="16">
        <f>SUMIF($D$7:$D$30,$N7,L$7:L$30)</f>
        <v>1355</v>
      </c>
      <c r="X7" s="20">
        <f>(T7*R7)/S7</f>
        <v>1.3785035346799246</v>
      </c>
      <c r="Y7" s="20">
        <f>(U7*R7)/S7</f>
        <v>1.3223366205424449</v>
      </c>
      <c r="Z7" s="20">
        <f>(V7*R7)/S7</f>
        <v>4.1407055852167987E-2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1.4008111566775261</v>
      </c>
      <c r="AG7" s="18">
        <f t="shared" ref="AG7:AH8" si="1">Y17</f>
        <v>1.3744505837947707</v>
      </c>
      <c r="AH7" s="18">
        <f t="shared" si="1"/>
        <v>4.1254751577154886E-2</v>
      </c>
      <c r="AJ7" s="8">
        <v>11511841</v>
      </c>
      <c r="AK7" s="22">
        <f>($AJ7*AF7)/$AE7</f>
        <v>23361.14101171941</v>
      </c>
      <c r="AL7" s="22">
        <f t="shared" ref="AL7:AM31" si="2">($AJ7*AG7)/$AE7</f>
        <v>22921.529250113832</v>
      </c>
      <c r="AM7" s="22">
        <f t="shared" si="2"/>
        <v>687.99999514797628</v>
      </c>
    </row>
    <row r="8" spans="1:39">
      <c r="C8" s="2">
        <v>2010</v>
      </c>
      <c r="D8" s="2">
        <v>6</v>
      </c>
      <c r="E8" s="2" t="s">
        <v>4</v>
      </c>
      <c r="F8" s="23" t="s">
        <v>24</v>
      </c>
      <c r="G8" s="4">
        <v>43</v>
      </c>
      <c r="H8" s="4">
        <v>1319</v>
      </c>
      <c r="I8" s="4">
        <v>14132860</v>
      </c>
      <c r="J8" s="4">
        <v>24763</v>
      </c>
      <c r="K8" s="4">
        <v>24321</v>
      </c>
      <c r="L8" s="4">
        <v>864</v>
      </c>
      <c r="N8" s="6">
        <f>N7+1</f>
        <v>2</v>
      </c>
      <c r="O8" s="16">
        <f t="shared" si="0"/>
        <v>86</v>
      </c>
      <c r="P8" s="16">
        <f t="shared" si="0"/>
        <v>2564</v>
      </c>
      <c r="Q8" s="17">
        <f t="shared" ref="Q8:Q18" si="3">P8/O8</f>
        <v>29.813953488372093</v>
      </c>
      <c r="R8" s="16">
        <f t="shared" ref="R8:R18" si="4">Q8*24</f>
        <v>715.53488372093022</v>
      </c>
      <c r="S8" s="16">
        <f t="shared" ref="S8:V18" si="5">SUMIF($D$7:$D$30,$N8,I$7:I$30)</f>
        <v>23481660</v>
      </c>
      <c r="T8" s="16">
        <f t="shared" si="5"/>
        <v>45064</v>
      </c>
      <c r="U8" s="16">
        <f t="shared" si="5"/>
        <v>43751</v>
      </c>
      <c r="V8" s="16">
        <f t="shared" si="5"/>
        <v>1080</v>
      </c>
      <c r="X8" s="20">
        <f t="shared" ref="X8:X18" si="6">(T8*R8)/S8</f>
        <v>1.3731935476452688</v>
      </c>
      <c r="Y8" s="20">
        <f t="shared" ref="Y8:Y18" si="7">(U8*R8)/S8</f>
        <v>1.3331837143402305</v>
      </c>
      <c r="Z8" s="20">
        <f t="shared" ref="Z8:Z18" si="8">(V8*R8)/S8</f>
        <v>3.2909840037655118E-2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1.4089756546618155</v>
      </c>
      <c r="AG8" s="18">
        <f t="shared" si="1"/>
        <v>1.3735917712968133</v>
      </c>
      <c r="AH8" s="18">
        <f t="shared" si="1"/>
        <v>4.861004909070693E-2</v>
      </c>
      <c r="AJ8" s="8">
        <v>11916946</v>
      </c>
      <c r="AK8" s="22">
        <f t="shared" ref="AK8:AM32" si="11">($AJ8*AF8)/$AE8</f>
        <v>22637.500393571027</v>
      </c>
      <c r="AL8" s="22">
        <f t="shared" si="2"/>
        <v>22069.000383687206</v>
      </c>
      <c r="AM8" s="22">
        <f t="shared" si="2"/>
        <v>781.00001357830934</v>
      </c>
    </row>
    <row r="9" spans="1:39">
      <c r="C9" s="2">
        <v>2010</v>
      </c>
      <c r="D9" s="2">
        <v>7</v>
      </c>
      <c r="E9" s="2" t="s">
        <v>4</v>
      </c>
      <c r="F9" s="23" t="s">
        <v>24</v>
      </c>
      <c r="G9" s="4">
        <v>43</v>
      </c>
      <c r="H9" s="4">
        <v>1330</v>
      </c>
      <c r="I9" s="4">
        <v>14714900</v>
      </c>
      <c r="J9" s="4">
        <v>25505</v>
      </c>
      <c r="K9" s="4">
        <v>25105</v>
      </c>
      <c r="L9" s="4">
        <v>789</v>
      </c>
      <c r="N9" s="6">
        <f t="shared" ref="N9:N18" si="12">N8+1</f>
        <v>3</v>
      </c>
      <c r="O9" s="16">
        <f t="shared" si="0"/>
        <v>86</v>
      </c>
      <c r="P9" s="16">
        <f t="shared" si="0"/>
        <v>2519</v>
      </c>
      <c r="Q9" s="17">
        <f t="shared" si="3"/>
        <v>29.290697674418606</v>
      </c>
      <c r="R9" s="16">
        <f t="shared" si="4"/>
        <v>702.97674418604652</v>
      </c>
      <c r="S9" s="16">
        <f t="shared" si="5"/>
        <v>23317940</v>
      </c>
      <c r="T9" s="16">
        <f t="shared" si="5"/>
        <v>45267</v>
      </c>
      <c r="U9" s="16">
        <f t="shared" si="5"/>
        <v>44161</v>
      </c>
      <c r="V9" s="16">
        <f t="shared" si="5"/>
        <v>1077</v>
      </c>
      <c r="X9" s="20">
        <f t="shared" si="6"/>
        <v>1.3646852285866491</v>
      </c>
      <c r="Y9" s="20">
        <f t="shared" si="7"/>
        <v>1.3313421339963993</v>
      </c>
      <c r="Z9" s="20">
        <f t="shared" si="8"/>
        <v>3.2468818149818217E-2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1.3785035346799246</v>
      </c>
      <c r="AG9" s="18">
        <f t="shared" ref="AG9:AH18" si="15">Y7</f>
        <v>1.3223366205424449</v>
      </c>
      <c r="AH9" s="18">
        <f t="shared" si="15"/>
        <v>4.1407055852167987E-2</v>
      </c>
      <c r="AJ9" s="8">
        <v>12678283</v>
      </c>
      <c r="AK9" s="22">
        <f t="shared" si="11"/>
        <v>22555.000528057048</v>
      </c>
      <c r="AL9" s="22">
        <f t="shared" si="2"/>
        <v>21636.000506541444</v>
      </c>
      <c r="AM9" s="22">
        <f t="shared" si="2"/>
        <v>677.5000158616117</v>
      </c>
    </row>
    <row r="10" spans="1:39">
      <c r="C10" s="2">
        <v>2010</v>
      </c>
      <c r="D10" s="2">
        <v>8</v>
      </c>
      <c r="E10" s="2" t="s">
        <v>4</v>
      </c>
      <c r="F10" s="23" t="s">
        <v>24</v>
      </c>
      <c r="G10" s="4">
        <v>43</v>
      </c>
      <c r="H10" s="4">
        <v>1289</v>
      </c>
      <c r="I10" s="4">
        <v>14689560</v>
      </c>
      <c r="J10" s="4">
        <v>25589</v>
      </c>
      <c r="K10" s="4">
        <v>25384</v>
      </c>
      <c r="L10" s="4">
        <v>819</v>
      </c>
      <c r="N10" s="6">
        <f t="shared" si="12"/>
        <v>4</v>
      </c>
      <c r="O10" s="16">
        <f t="shared" si="0"/>
        <v>86</v>
      </c>
      <c r="P10" s="16">
        <f t="shared" si="0"/>
        <v>2567</v>
      </c>
      <c r="Q10" s="17">
        <f t="shared" si="3"/>
        <v>29.848837209302324</v>
      </c>
      <c r="R10" s="16">
        <f t="shared" si="4"/>
        <v>716.37209302325573</v>
      </c>
      <c r="S10" s="16">
        <f t="shared" si="5"/>
        <v>24674160</v>
      </c>
      <c r="T10" s="16">
        <f t="shared" si="5"/>
        <v>46833</v>
      </c>
      <c r="U10" s="16">
        <f t="shared" si="5"/>
        <v>45682</v>
      </c>
      <c r="V10" s="16">
        <f t="shared" si="5"/>
        <v>1325</v>
      </c>
      <c r="X10" s="20">
        <f t="shared" si="6"/>
        <v>1.3597161659224928</v>
      </c>
      <c r="Y10" s="20">
        <f t="shared" si="7"/>
        <v>1.3262988467890444</v>
      </c>
      <c r="Z10" s="20">
        <f t="shared" si="8"/>
        <v>3.8469111947714282E-2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1.3731935476452688</v>
      </c>
      <c r="AG10" s="18">
        <f t="shared" si="15"/>
        <v>1.3331837143402305</v>
      </c>
      <c r="AH10" s="18">
        <f t="shared" si="15"/>
        <v>3.2909840037655118E-2</v>
      </c>
      <c r="AJ10" s="8">
        <v>11739273</v>
      </c>
      <c r="AK10" s="22">
        <f t="shared" si="11"/>
        <v>22531.999801026388</v>
      </c>
      <c r="AL10" s="22">
        <f t="shared" si="2"/>
        <v>21875.499806823747</v>
      </c>
      <c r="AM10" s="22">
        <f t="shared" si="2"/>
        <v>539.99999523141526</v>
      </c>
    </row>
    <row r="11" spans="1:39">
      <c r="C11" s="2">
        <v>2010</v>
      </c>
      <c r="D11" s="2">
        <v>9</v>
      </c>
      <c r="E11" s="2" t="s">
        <v>4</v>
      </c>
      <c r="F11" s="23" t="s">
        <v>24</v>
      </c>
      <c r="G11" s="4">
        <v>43</v>
      </c>
      <c r="H11" s="4">
        <v>1340</v>
      </c>
      <c r="I11" s="4">
        <v>14591500</v>
      </c>
      <c r="J11" s="4">
        <v>25385</v>
      </c>
      <c r="K11" s="4">
        <v>24996</v>
      </c>
      <c r="L11" s="4">
        <v>810</v>
      </c>
      <c r="N11" s="6">
        <f t="shared" si="12"/>
        <v>5</v>
      </c>
      <c r="O11" s="16">
        <f t="shared" si="0"/>
        <v>86</v>
      </c>
      <c r="P11" s="16">
        <f t="shared" si="0"/>
        <v>2616</v>
      </c>
      <c r="Q11" s="17">
        <f t="shared" si="3"/>
        <v>30.418604651162791</v>
      </c>
      <c r="R11" s="16">
        <f t="shared" si="4"/>
        <v>730.04651162790697</v>
      </c>
      <c r="S11" s="16">
        <f t="shared" si="5"/>
        <v>25550800</v>
      </c>
      <c r="T11" s="16">
        <f t="shared" si="5"/>
        <v>46958</v>
      </c>
      <c r="U11" s="16">
        <f t="shared" si="5"/>
        <v>45601</v>
      </c>
      <c r="V11" s="16">
        <f t="shared" si="5"/>
        <v>1583</v>
      </c>
      <c r="X11" s="20">
        <f t="shared" si="6"/>
        <v>1.3417006157546243</v>
      </c>
      <c r="Y11" s="20">
        <f t="shared" si="7"/>
        <v>1.3029279308962611</v>
      </c>
      <c r="Z11" s="20">
        <f t="shared" si="8"/>
        <v>4.5230036942364889E-2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1.3646852285866491</v>
      </c>
      <c r="AG11" s="18">
        <f t="shared" si="15"/>
        <v>1.3313421339963993</v>
      </c>
      <c r="AH11" s="18">
        <f t="shared" si="15"/>
        <v>3.2468818149818217E-2</v>
      </c>
      <c r="AJ11" s="8">
        <v>11751834</v>
      </c>
      <c r="AK11" s="22">
        <f t="shared" si="11"/>
        <v>22633.499114565486</v>
      </c>
      <c r="AL11" s="22">
        <f t="shared" si="2"/>
        <v>22080.499136199138</v>
      </c>
      <c r="AM11" s="22">
        <f t="shared" si="2"/>
        <v>538.49997893359466</v>
      </c>
    </row>
    <row r="12" spans="1:39">
      <c r="C12" s="2">
        <v>2010</v>
      </c>
      <c r="D12" s="2">
        <v>10</v>
      </c>
      <c r="E12" s="2" t="s">
        <v>4</v>
      </c>
      <c r="F12" s="23" t="s">
        <v>24</v>
      </c>
      <c r="G12" s="4">
        <v>43</v>
      </c>
      <c r="H12" s="4">
        <v>1275</v>
      </c>
      <c r="I12" s="4">
        <v>12616060</v>
      </c>
      <c r="J12" s="4">
        <v>24505</v>
      </c>
      <c r="K12" s="4">
        <v>24061</v>
      </c>
      <c r="L12" s="4">
        <v>737</v>
      </c>
      <c r="N12" s="6">
        <f t="shared" si="12"/>
        <v>6</v>
      </c>
      <c r="O12" s="16">
        <f t="shared" si="0"/>
        <v>86</v>
      </c>
      <c r="P12" s="16">
        <f t="shared" si="0"/>
        <v>2653</v>
      </c>
      <c r="Q12" s="17">
        <f t="shared" si="3"/>
        <v>30.848837209302324</v>
      </c>
      <c r="R12" s="16">
        <f t="shared" si="4"/>
        <v>740.37209302325573</v>
      </c>
      <c r="S12" s="16">
        <f t="shared" si="5"/>
        <v>28455500</v>
      </c>
      <c r="T12" s="16">
        <f t="shared" si="5"/>
        <v>49991</v>
      </c>
      <c r="U12" s="16">
        <f t="shared" si="5"/>
        <v>48983</v>
      </c>
      <c r="V12" s="16">
        <f t="shared" si="5"/>
        <v>1563</v>
      </c>
      <c r="X12" s="20">
        <f t="shared" si="6"/>
        <v>1.3006955176442367</v>
      </c>
      <c r="Y12" s="20">
        <f t="shared" si="7"/>
        <v>1.2744687751948882</v>
      </c>
      <c r="Z12" s="20">
        <f t="shared" si="8"/>
        <v>4.0667061952710332E-2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1.3597161659224928</v>
      </c>
      <c r="AG12" s="18">
        <f t="shared" si="15"/>
        <v>1.3262988467890444</v>
      </c>
      <c r="AH12" s="18">
        <f t="shared" si="15"/>
        <v>3.8469111947714282E-2</v>
      </c>
      <c r="AJ12" s="8">
        <v>12694668</v>
      </c>
      <c r="AK12" s="22">
        <f t="shared" si="11"/>
        <v>23416.500212469557</v>
      </c>
      <c r="AL12" s="22">
        <f t="shared" si="2"/>
        <v>22841.000207247758</v>
      </c>
      <c r="AM12" s="22">
        <f t="shared" si="2"/>
        <v>662.50000601119223</v>
      </c>
    </row>
    <row r="13" spans="1:39">
      <c r="C13" s="2">
        <v>2010</v>
      </c>
      <c r="D13" s="2">
        <v>11</v>
      </c>
      <c r="E13" s="2" t="s">
        <v>4</v>
      </c>
      <c r="F13" s="23" t="s">
        <v>24</v>
      </c>
      <c r="G13" s="4">
        <v>42</v>
      </c>
      <c r="H13" s="4">
        <v>1261</v>
      </c>
      <c r="I13" s="4">
        <v>11873120</v>
      </c>
      <c r="J13" s="4">
        <v>23178</v>
      </c>
      <c r="K13" s="4">
        <v>22715</v>
      </c>
      <c r="L13" s="4">
        <v>766</v>
      </c>
      <c r="N13" s="6">
        <f t="shared" si="12"/>
        <v>7</v>
      </c>
      <c r="O13" s="16">
        <f t="shared" si="0"/>
        <v>86</v>
      </c>
      <c r="P13" s="16">
        <f t="shared" si="0"/>
        <v>2639</v>
      </c>
      <c r="Q13" s="17">
        <f t="shared" si="3"/>
        <v>30.686046511627907</v>
      </c>
      <c r="R13" s="16">
        <f t="shared" si="4"/>
        <v>736.46511627906978</v>
      </c>
      <c r="S13" s="16">
        <f t="shared" si="5"/>
        <v>29277240</v>
      </c>
      <c r="T13" s="16">
        <f t="shared" si="5"/>
        <v>50904</v>
      </c>
      <c r="U13" s="16">
        <f t="shared" si="5"/>
        <v>50112</v>
      </c>
      <c r="V13" s="16">
        <f t="shared" si="5"/>
        <v>1417</v>
      </c>
      <c r="X13" s="20">
        <f t="shared" si="6"/>
        <v>1.2804834157546874</v>
      </c>
      <c r="Y13" s="20">
        <f t="shared" si="7"/>
        <v>1.2605607600640205</v>
      </c>
      <c r="Z13" s="20">
        <f t="shared" si="8"/>
        <v>3.5644448375852428E-2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1.3417006157546243</v>
      </c>
      <c r="AG13" s="18">
        <f t="shared" si="15"/>
        <v>1.3029279308962611</v>
      </c>
      <c r="AH13" s="18">
        <f t="shared" si="15"/>
        <v>4.5230036942364889E-2</v>
      </c>
      <c r="AJ13" s="8">
        <v>12399678</v>
      </c>
      <c r="AK13" s="22">
        <f t="shared" si="11"/>
        <v>23478.999581920736</v>
      </c>
      <c r="AL13" s="22">
        <f t="shared" si="2"/>
        <v>22800.499594002464</v>
      </c>
      <c r="AM13" s="22">
        <f t="shared" si="2"/>
        <v>791.49998590614018</v>
      </c>
    </row>
    <row r="14" spans="1:39">
      <c r="C14" s="2">
        <v>2010</v>
      </c>
      <c r="D14" s="2">
        <v>12</v>
      </c>
      <c r="E14" s="2" t="s">
        <v>4</v>
      </c>
      <c r="F14" s="23" t="s">
        <v>24</v>
      </c>
      <c r="G14" s="4">
        <v>43</v>
      </c>
      <c r="H14" s="4">
        <v>1343</v>
      </c>
      <c r="I14" s="4">
        <v>11854980</v>
      </c>
      <c r="J14" s="4">
        <v>22457</v>
      </c>
      <c r="K14" s="4">
        <v>21904</v>
      </c>
      <c r="L14" s="4">
        <v>845</v>
      </c>
      <c r="N14" s="6">
        <f t="shared" si="12"/>
        <v>8</v>
      </c>
      <c r="O14" s="16">
        <f t="shared" si="0"/>
        <v>86</v>
      </c>
      <c r="P14" s="16">
        <f t="shared" si="0"/>
        <v>2592</v>
      </c>
      <c r="Q14" s="17">
        <f t="shared" si="3"/>
        <v>30.13953488372093</v>
      </c>
      <c r="R14" s="16">
        <f t="shared" si="4"/>
        <v>723.34883720930236</v>
      </c>
      <c r="S14" s="16">
        <f t="shared" si="5"/>
        <v>29318020</v>
      </c>
      <c r="T14" s="16">
        <f t="shared" si="5"/>
        <v>51273</v>
      </c>
      <c r="U14" s="16">
        <f t="shared" si="5"/>
        <v>50791</v>
      </c>
      <c r="V14" s="16">
        <f t="shared" si="5"/>
        <v>1396</v>
      </c>
      <c r="X14" s="20">
        <f t="shared" si="6"/>
        <v>1.2650330728416368</v>
      </c>
      <c r="Y14" s="20">
        <f t="shared" si="7"/>
        <v>1.2531409280264383</v>
      </c>
      <c r="Z14" s="20">
        <f t="shared" si="8"/>
        <v>3.4442809464765564E-2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1.3006955176442367</v>
      </c>
      <c r="AG14" s="18">
        <f t="shared" si="15"/>
        <v>1.2744687751948882</v>
      </c>
      <c r="AH14" s="18">
        <f t="shared" si="15"/>
        <v>4.0667061952710332E-2</v>
      </c>
      <c r="AJ14" s="8">
        <v>14121747</v>
      </c>
      <c r="AK14" s="22">
        <f t="shared" si="11"/>
        <v>24995.49983153971</v>
      </c>
      <c r="AL14" s="22">
        <f t="shared" si="2"/>
        <v>24491.499834936491</v>
      </c>
      <c r="AM14" s="22">
        <f t="shared" si="2"/>
        <v>781.49999473298351</v>
      </c>
    </row>
    <row r="15" spans="1:39">
      <c r="C15" s="2">
        <v>2011</v>
      </c>
      <c r="D15" s="2">
        <v>1</v>
      </c>
      <c r="E15" s="2" t="s">
        <v>4</v>
      </c>
      <c r="F15" s="23" t="s">
        <v>24</v>
      </c>
      <c r="G15" s="4">
        <v>43</v>
      </c>
      <c r="H15" s="4">
        <v>1418</v>
      </c>
      <c r="I15" s="4">
        <v>12749440</v>
      </c>
      <c r="J15" s="4">
        <v>22212</v>
      </c>
      <c r="K15" s="4">
        <v>21582</v>
      </c>
      <c r="L15" s="4">
        <v>794</v>
      </c>
      <c r="N15" s="6">
        <f t="shared" si="12"/>
        <v>9</v>
      </c>
      <c r="O15" s="16">
        <f t="shared" si="0"/>
        <v>86</v>
      </c>
      <c r="P15" s="16">
        <f t="shared" si="0"/>
        <v>2671</v>
      </c>
      <c r="Q15" s="17">
        <f t="shared" si="3"/>
        <v>31.058139534883722</v>
      </c>
      <c r="R15" s="16">
        <f t="shared" si="4"/>
        <v>745.39534883720933</v>
      </c>
      <c r="S15" s="16">
        <f t="shared" si="5"/>
        <v>28709780</v>
      </c>
      <c r="T15" s="16">
        <f t="shared" si="5"/>
        <v>50798</v>
      </c>
      <c r="U15" s="16">
        <f t="shared" si="5"/>
        <v>49994</v>
      </c>
      <c r="V15" s="16">
        <f t="shared" si="5"/>
        <v>1500</v>
      </c>
      <c r="X15" s="20">
        <f t="shared" si="6"/>
        <v>1.3188743672097996</v>
      </c>
      <c r="Y15" s="20">
        <f t="shared" si="7"/>
        <v>1.2980000219356416</v>
      </c>
      <c r="Z15" s="20">
        <f t="shared" si="8"/>
        <v>3.8944674018951526E-2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1.2804834157546874</v>
      </c>
      <c r="AG15" s="18">
        <f t="shared" si="15"/>
        <v>1.2605607600640205</v>
      </c>
      <c r="AH15" s="18">
        <f t="shared" si="15"/>
        <v>3.5644448375852428E-2</v>
      </c>
      <c r="AJ15" s="8">
        <v>14651955</v>
      </c>
      <c r="AK15" s="22">
        <f t="shared" si="11"/>
        <v>25451.999883174845</v>
      </c>
      <c r="AL15" s="22">
        <f t="shared" si="2"/>
        <v>25055.999884992492</v>
      </c>
      <c r="AM15" s="22">
        <f t="shared" si="2"/>
        <v>708.49999674797175</v>
      </c>
    </row>
    <row r="16" spans="1:39">
      <c r="C16" s="2">
        <v>2011</v>
      </c>
      <c r="D16" s="2">
        <v>2</v>
      </c>
      <c r="E16" s="2" t="s">
        <v>4</v>
      </c>
      <c r="F16" s="23" t="s">
        <v>24</v>
      </c>
      <c r="G16" s="4">
        <v>43</v>
      </c>
      <c r="H16" s="4">
        <v>1286</v>
      </c>
      <c r="I16" s="4">
        <v>11777800</v>
      </c>
      <c r="J16" s="4">
        <v>22416</v>
      </c>
      <c r="K16" s="4">
        <v>21747</v>
      </c>
      <c r="L16" s="4">
        <v>552</v>
      </c>
      <c r="N16" s="6">
        <f t="shared" si="12"/>
        <v>10</v>
      </c>
      <c r="O16" s="16">
        <f t="shared" si="0"/>
        <v>86</v>
      </c>
      <c r="P16" s="16">
        <f t="shared" si="0"/>
        <v>2539</v>
      </c>
      <c r="Q16" s="17">
        <f t="shared" si="3"/>
        <v>29.523255813953487</v>
      </c>
      <c r="R16" s="16">
        <f t="shared" si="4"/>
        <v>708.55813953488371</v>
      </c>
      <c r="S16" s="16">
        <f t="shared" si="5"/>
        <v>24852400</v>
      </c>
      <c r="T16" s="16">
        <f t="shared" si="5"/>
        <v>48570</v>
      </c>
      <c r="U16" s="16">
        <f t="shared" si="5"/>
        <v>47787</v>
      </c>
      <c r="V16" s="16">
        <f t="shared" si="5"/>
        <v>1391</v>
      </c>
      <c r="X16" s="20">
        <f t="shared" si="6"/>
        <v>1.3847623906427267</v>
      </c>
      <c r="Y16" s="20">
        <f t="shared" si="7"/>
        <v>1.3624385497558984</v>
      </c>
      <c r="Z16" s="20">
        <f t="shared" si="8"/>
        <v>3.9658317590776877E-2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1.2650330728416368</v>
      </c>
      <c r="AG16" s="18">
        <f t="shared" si="15"/>
        <v>1.2531409280264383</v>
      </c>
      <c r="AH16" s="18">
        <f t="shared" si="15"/>
        <v>3.4442809464765564E-2</v>
      </c>
      <c r="AJ16" s="8">
        <v>14822657</v>
      </c>
      <c r="AK16" s="22">
        <f t="shared" si="11"/>
        <v>25636.499940373295</v>
      </c>
      <c r="AL16" s="22">
        <f t="shared" si="2"/>
        <v>25395.499940933827</v>
      </c>
      <c r="AM16" s="22">
        <f t="shared" si="2"/>
        <v>697.99999837655525</v>
      </c>
    </row>
    <row r="17" spans="3:39">
      <c r="C17" s="2">
        <v>2011</v>
      </c>
      <c r="D17" s="2">
        <v>3</v>
      </c>
      <c r="E17" s="2" t="s">
        <v>4</v>
      </c>
      <c r="F17" s="23" t="s">
        <v>24</v>
      </c>
      <c r="G17" s="4">
        <v>43</v>
      </c>
      <c r="H17" s="4">
        <v>1265</v>
      </c>
      <c r="I17" s="4">
        <v>11750400</v>
      </c>
      <c r="J17" s="4">
        <v>22641</v>
      </c>
      <c r="K17" s="4">
        <v>22202</v>
      </c>
      <c r="L17" s="4">
        <v>619</v>
      </c>
      <c r="N17" s="6">
        <f t="shared" si="12"/>
        <v>11</v>
      </c>
      <c r="O17" s="16">
        <f t="shared" si="0"/>
        <v>85</v>
      </c>
      <c r="P17" s="16">
        <f t="shared" si="0"/>
        <v>2564</v>
      </c>
      <c r="Q17" s="17">
        <f t="shared" si="3"/>
        <v>30.164705882352941</v>
      </c>
      <c r="R17" s="16">
        <f t="shared" si="4"/>
        <v>723.95294117647063</v>
      </c>
      <c r="S17" s="16">
        <f t="shared" si="5"/>
        <v>23865760</v>
      </c>
      <c r="T17" s="16">
        <f t="shared" si="5"/>
        <v>46179</v>
      </c>
      <c r="U17" s="16">
        <f t="shared" si="5"/>
        <v>45310</v>
      </c>
      <c r="V17" s="16">
        <f t="shared" si="5"/>
        <v>1360</v>
      </c>
      <c r="X17" s="20">
        <f t="shared" si="6"/>
        <v>1.4008111566775261</v>
      </c>
      <c r="Y17" s="20">
        <f t="shared" si="7"/>
        <v>1.3744505837947707</v>
      </c>
      <c r="Z17" s="20">
        <f t="shared" si="8"/>
        <v>4.1254751577154886E-2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1.3188743672097996</v>
      </c>
      <c r="AG17" s="18">
        <f t="shared" si="15"/>
        <v>1.2980000219356416</v>
      </c>
      <c r="AH17" s="18">
        <f t="shared" si="15"/>
        <v>3.8944674018951526E-2</v>
      </c>
      <c r="AJ17" s="8">
        <v>14394112</v>
      </c>
      <c r="AK17" s="22">
        <f t="shared" si="11"/>
        <v>25398.999983338927</v>
      </c>
      <c r="AL17" s="22">
        <f t="shared" si="2"/>
        <v>24996.999983602629</v>
      </c>
      <c r="AM17" s="22">
        <f t="shared" si="2"/>
        <v>749.99999950801987</v>
      </c>
    </row>
    <row r="18" spans="3:39">
      <c r="C18" s="2">
        <v>2011</v>
      </c>
      <c r="D18" s="2">
        <v>4</v>
      </c>
      <c r="E18" s="2" t="s">
        <v>4</v>
      </c>
      <c r="F18" s="23" t="s">
        <v>24</v>
      </c>
      <c r="G18" s="4">
        <v>43</v>
      </c>
      <c r="H18" s="4">
        <v>1257</v>
      </c>
      <c r="I18" s="4">
        <v>12137760</v>
      </c>
      <c r="J18" s="4">
        <v>23462</v>
      </c>
      <c r="K18" s="4">
        <v>22747</v>
      </c>
      <c r="L18" s="4">
        <v>661</v>
      </c>
      <c r="N18" s="6">
        <f t="shared" si="12"/>
        <v>12</v>
      </c>
      <c r="O18" s="16">
        <f t="shared" si="0"/>
        <v>86</v>
      </c>
      <c r="P18" s="16">
        <f t="shared" si="0"/>
        <v>2672</v>
      </c>
      <c r="Q18" s="17">
        <f t="shared" si="3"/>
        <v>31.069767441860463</v>
      </c>
      <c r="R18" s="16">
        <f t="shared" si="4"/>
        <v>745.67441860465112</v>
      </c>
      <c r="S18" s="16">
        <f t="shared" si="5"/>
        <v>23960960</v>
      </c>
      <c r="T18" s="16">
        <f t="shared" si="5"/>
        <v>45275</v>
      </c>
      <c r="U18" s="16">
        <f t="shared" si="5"/>
        <v>44138</v>
      </c>
      <c r="V18" s="16">
        <f t="shared" si="5"/>
        <v>1562</v>
      </c>
      <c r="X18" s="20">
        <f t="shared" si="6"/>
        <v>1.4089756546618155</v>
      </c>
      <c r="Y18" s="20">
        <f t="shared" si="7"/>
        <v>1.3735917712968133</v>
      </c>
      <c r="Z18" s="20">
        <f t="shared" si="8"/>
        <v>4.861004909070693E-2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1.3847623906427267</v>
      </c>
      <c r="AG18" s="18">
        <f t="shared" si="15"/>
        <v>1.3624385497558984</v>
      </c>
      <c r="AH18" s="18">
        <f t="shared" si="15"/>
        <v>3.9658317590776877E-2</v>
      </c>
      <c r="AJ18" s="8">
        <v>12947582</v>
      </c>
      <c r="AK18" s="22">
        <f t="shared" si="11"/>
        <v>24285.000708886961</v>
      </c>
      <c r="AL18" s="22">
        <f t="shared" si="2"/>
        <v>23893.500697458952</v>
      </c>
      <c r="AM18" s="22">
        <f t="shared" si="2"/>
        <v>695.50002030186874</v>
      </c>
    </row>
    <row r="19" spans="3:39">
      <c r="C19" s="2">
        <v>2011</v>
      </c>
      <c r="D19" s="2">
        <v>5</v>
      </c>
      <c r="E19" s="2" t="s">
        <v>4</v>
      </c>
      <c r="F19" s="23" t="s">
        <v>24</v>
      </c>
      <c r="G19" s="4">
        <v>43</v>
      </c>
      <c r="H19" s="4">
        <v>1314</v>
      </c>
      <c r="I19" s="4">
        <v>13044400</v>
      </c>
      <c r="J19" s="4">
        <v>23848</v>
      </c>
      <c r="K19" s="4">
        <v>23009</v>
      </c>
      <c r="L19" s="4">
        <v>670</v>
      </c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1.4008111566775261</v>
      </c>
      <c r="AG19" s="18">
        <f t="shared" ref="AG19:AH19" si="17">AG7</f>
        <v>1.3744505837947707</v>
      </c>
      <c r="AH19" s="18">
        <f t="shared" si="17"/>
        <v>4.1254751577154886E-2</v>
      </c>
      <c r="AJ19" s="8">
        <v>11720992</v>
      </c>
      <c r="AK19" s="22">
        <f t="shared" si="11"/>
        <v>23904.422995399371</v>
      </c>
      <c r="AL19" s="22">
        <f t="shared" si="2"/>
        <v>23454.587711330812</v>
      </c>
      <c r="AM19" s="22">
        <f t="shared" si="2"/>
        <v>703.99998427300602</v>
      </c>
    </row>
    <row r="20" spans="3:39">
      <c r="C20" s="2">
        <v>2011</v>
      </c>
      <c r="D20" s="2">
        <v>6</v>
      </c>
      <c r="E20" s="2" t="s">
        <v>4</v>
      </c>
      <c r="F20" s="23" t="s">
        <v>24</v>
      </c>
      <c r="G20" s="4">
        <v>43</v>
      </c>
      <c r="H20" s="4">
        <v>1334</v>
      </c>
      <c r="I20" s="4">
        <v>14322640</v>
      </c>
      <c r="J20" s="4">
        <v>25228</v>
      </c>
      <c r="K20" s="4">
        <v>24662</v>
      </c>
      <c r="L20" s="4">
        <v>699</v>
      </c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1.4089756546618155</v>
      </c>
      <c r="AG20" s="18">
        <f t="shared" si="18"/>
        <v>1.3735917712968133</v>
      </c>
      <c r="AH20" s="18">
        <f t="shared" si="18"/>
        <v>4.861004909070693E-2</v>
      </c>
      <c r="AJ20" s="8">
        <v>12325475</v>
      </c>
      <c r="AK20" s="22">
        <f t="shared" si="11"/>
        <v>23163.953901155164</v>
      </c>
      <c r="AL20" s="22">
        <f t="shared" si="2"/>
        <v>22582.232960556306</v>
      </c>
      <c r="AM20" s="22">
        <f t="shared" si="2"/>
        <v>799.16280493880447</v>
      </c>
    </row>
    <row r="21" spans="3:39">
      <c r="C21" s="2">
        <v>2011</v>
      </c>
      <c r="D21" s="2">
        <v>7</v>
      </c>
      <c r="E21" s="2" t="s">
        <v>4</v>
      </c>
      <c r="F21" s="23" t="s">
        <v>24</v>
      </c>
      <c r="G21" s="4">
        <v>43</v>
      </c>
      <c r="H21" s="4">
        <v>1309</v>
      </c>
      <c r="I21" s="4">
        <v>14562340</v>
      </c>
      <c r="J21" s="4">
        <v>25399</v>
      </c>
      <c r="K21" s="4">
        <v>25007</v>
      </c>
      <c r="L21" s="4">
        <v>628</v>
      </c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1.3785035346799246</v>
      </c>
      <c r="AG21" s="18">
        <f t="shared" si="18"/>
        <v>1.3223366205424449</v>
      </c>
      <c r="AH21" s="18">
        <f t="shared" si="18"/>
        <v>4.1407055852167987E-2</v>
      </c>
      <c r="AJ21" s="8">
        <v>12973126</v>
      </c>
      <c r="AK21" s="22">
        <f t="shared" si="11"/>
        <v>23079.534017386319</v>
      </c>
      <c r="AL21" s="22">
        <f t="shared" si="2"/>
        <v>22139.161959661727</v>
      </c>
      <c r="AM21" s="22">
        <f t="shared" si="2"/>
        <v>693.2557879308016</v>
      </c>
    </row>
    <row r="22" spans="3:39">
      <c r="C22" s="2">
        <v>2011</v>
      </c>
      <c r="D22" s="2">
        <v>8</v>
      </c>
      <c r="E22" s="2" t="s">
        <v>4</v>
      </c>
      <c r="F22" s="23" t="s">
        <v>24</v>
      </c>
      <c r="G22" s="4">
        <v>43</v>
      </c>
      <c r="H22" s="4">
        <v>1303</v>
      </c>
      <c r="I22" s="4">
        <v>14628460</v>
      </c>
      <c r="J22" s="4">
        <v>25684</v>
      </c>
      <c r="K22" s="4">
        <v>25407</v>
      </c>
      <c r="L22" s="4">
        <v>577</v>
      </c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1.3731935476452688</v>
      </c>
      <c r="AG22" s="18">
        <f t="shared" si="18"/>
        <v>1.3331837143402305</v>
      </c>
      <c r="AH22" s="18">
        <f t="shared" si="18"/>
        <v>3.2909840037655118E-2</v>
      </c>
      <c r="AJ22" s="8">
        <v>12012279</v>
      </c>
      <c r="AK22" s="22">
        <f t="shared" si="11"/>
        <v>23055.999126851675</v>
      </c>
      <c r="AL22" s="22">
        <f t="shared" si="2"/>
        <v>22384.231710431555</v>
      </c>
      <c r="AM22" s="22">
        <f t="shared" si="2"/>
        <v>552.558118609085</v>
      </c>
    </row>
    <row r="23" spans="3:39">
      <c r="C23" s="2">
        <v>2011</v>
      </c>
      <c r="D23" s="2">
        <v>9</v>
      </c>
      <c r="E23" s="2" t="s">
        <v>4</v>
      </c>
      <c r="F23" s="23" t="s">
        <v>24</v>
      </c>
      <c r="G23" s="4">
        <v>43</v>
      </c>
      <c r="H23" s="4">
        <v>1331</v>
      </c>
      <c r="I23" s="4">
        <v>14118280</v>
      </c>
      <c r="J23" s="4">
        <v>25413</v>
      </c>
      <c r="K23" s="4">
        <v>24998</v>
      </c>
      <c r="L23" s="4">
        <v>690</v>
      </c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1.3646852285866491</v>
      </c>
      <c r="AG23" s="18">
        <f t="shared" si="18"/>
        <v>1.3313421339963993</v>
      </c>
      <c r="AH23" s="18">
        <f t="shared" si="18"/>
        <v>3.2468818149818217E-2</v>
      </c>
      <c r="AJ23" s="8">
        <v>12025133</v>
      </c>
      <c r="AK23" s="22">
        <f t="shared" si="11"/>
        <v>23159.860589252043</v>
      </c>
      <c r="AL23" s="22">
        <f t="shared" si="2"/>
        <v>22594.000121102777</v>
      </c>
      <c r="AM23" s="22">
        <f t="shared" si="2"/>
        <v>551.02325876741236</v>
      </c>
    </row>
    <row r="24" spans="3:39">
      <c r="C24" s="2">
        <v>2011</v>
      </c>
      <c r="D24" s="2">
        <v>10</v>
      </c>
      <c r="E24" s="2" t="s">
        <v>4</v>
      </c>
      <c r="F24" s="23" t="s">
        <v>24</v>
      </c>
      <c r="G24" s="4">
        <v>43</v>
      </c>
      <c r="H24" s="4">
        <v>1264</v>
      </c>
      <c r="I24" s="4">
        <v>12236340</v>
      </c>
      <c r="J24" s="4">
        <v>24065</v>
      </c>
      <c r="K24" s="4">
        <v>23726</v>
      </c>
      <c r="L24" s="4">
        <v>654</v>
      </c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1.3597161659224928</v>
      </c>
      <c r="AG24" s="18">
        <f t="shared" si="18"/>
        <v>1.3262988467890444</v>
      </c>
      <c r="AH24" s="18">
        <f t="shared" si="18"/>
        <v>3.8469111947714282E-2</v>
      </c>
      <c r="AJ24" s="8">
        <v>12989893</v>
      </c>
      <c r="AK24" s="22">
        <f t="shared" si="11"/>
        <v>23961.070285135211</v>
      </c>
      <c r="AL24" s="22">
        <f t="shared" si="2"/>
        <v>23372.186551481795</v>
      </c>
      <c r="AM24" s="22">
        <f t="shared" si="2"/>
        <v>677.90699139077481</v>
      </c>
    </row>
    <row r="25" spans="3:39">
      <c r="C25" s="2">
        <v>2011</v>
      </c>
      <c r="D25" s="2">
        <v>11</v>
      </c>
      <c r="E25" s="2" t="s">
        <v>4</v>
      </c>
      <c r="F25" s="23" t="s">
        <v>24</v>
      </c>
      <c r="G25" s="4">
        <v>43</v>
      </c>
      <c r="H25" s="4">
        <v>1303</v>
      </c>
      <c r="I25" s="4">
        <v>11992640</v>
      </c>
      <c r="J25" s="4">
        <v>23001</v>
      </c>
      <c r="K25" s="4">
        <v>22595</v>
      </c>
      <c r="L25" s="4">
        <v>594</v>
      </c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1.3417006157546243</v>
      </c>
      <c r="AG25" s="18">
        <f t="shared" si="18"/>
        <v>1.3029279308962611</v>
      </c>
      <c r="AH25" s="18">
        <f t="shared" si="18"/>
        <v>4.5230036942364889E-2</v>
      </c>
      <c r="AJ25" s="8">
        <v>12688043</v>
      </c>
      <c r="AK25" s="22">
        <f t="shared" si="11"/>
        <v>24025.023576611613</v>
      </c>
      <c r="AL25" s="22">
        <f t="shared" si="2"/>
        <v>23330.744497573713</v>
      </c>
      <c r="AM25" s="22">
        <f t="shared" si="2"/>
        <v>809.9069875585883</v>
      </c>
    </row>
    <row r="26" spans="3:39">
      <c r="C26" s="2">
        <v>2011</v>
      </c>
      <c r="D26" s="2">
        <v>12</v>
      </c>
      <c r="E26" s="2" t="s">
        <v>4</v>
      </c>
      <c r="F26" s="23" t="s">
        <v>24</v>
      </c>
      <c r="G26" s="4">
        <v>43</v>
      </c>
      <c r="H26" s="4">
        <v>1329</v>
      </c>
      <c r="I26" s="4">
        <v>12105980</v>
      </c>
      <c r="J26" s="4">
        <v>22818</v>
      </c>
      <c r="K26" s="4">
        <v>22234</v>
      </c>
      <c r="L26" s="4">
        <v>717</v>
      </c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1.3006955176442367</v>
      </c>
      <c r="AG26" s="18">
        <f t="shared" si="18"/>
        <v>1.2744687751948882</v>
      </c>
      <c r="AH26" s="18">
        <f t="shared" si="18"/>
        <v>4.0667061952710332E-2</v>
      </c>
      <c r="AJ26" s="8">
        <v>14450160</v>
      </c>
      <c r="AK26" s="22">
        <f t="shared" si="11"/>
        <v>25576.791019250093</v>
      </c>
      <c r="AL26" s="22">
        <f t="shared" si="2"/>
        <v>25061.070082533402</v>
      </c>
      <c r="AM26" s="22">
        <f t="shared" si="2"/>
        <v>799.67442865891644</v>
      </c>
    </row>
    <row r="27" spans="3:39">
      <c r="C27" s="2">
        <v>2012</v>
      </c>
      <c r="D27" s="2">
        <v>1</v>
      </c>
      <c r="E27" s="2" t="s">
        <v>4</v>
      </c>
      <c r="F27" s="23" t="s">
        <v>24</v>
      </c>
      <c r="G27" s="4">
        <v>43</v>
      </c>
      <c r="H27" s="4">
        <v>1428</v>
      </c>
      <c r="I27" s="4">
        <v>13240940</v>
      </c>
      <c r="J27" s="4">
        <v>22898</v>
      </c>
      <c r="K27" s="4">
        <v>21690</v>
      </c>
      <c r="L27" s="4">
        <v>561</v>
      </c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1.2804834157546874</v>
      </c>
      <c r="AG27" s="18">
        <f t="shared" si="18"/>
        <v>1.2605607600640205</v>
      </c>
      <c r="AH27" s="18">
        <f t="shared" si="18"/>
        <v>3.5644448375852428E-2</v>
      </c>
      <c r="AJ27" s="8">
        <v>14992698</v>
      </c>
      <c r="AK27" s="22">
        <f t="shared" si="11"/>
        <v>26043.906614815274</v>
      </c>
      <c r="AL27" s="22">
        <f t="shared" si="2"/>
        <v>25638.697318120838</v>
      </c>
      <c r="AM27" s="22">
        <f t="shared" si="2"/>
        <v>724.97673411113544</v>
      </c>
    </row>
    <row r="28" spans="3:39">
      <c r="C28" s="2">
        <v>2012</v>
      </c>
      <c r="D28" s="2">
        <v>2</v>
      </c>
      <c r="E28" s="2" t="s">
        <v>4</v>
      </c>
      <c r="F28" s="23" t="s">
        <v>24</v>
      </c>
      <c r="G28" s="4">
        <v>43</v>
      </c>
      <c r="H28" s="4">
        <v>1278</v>
      </c>
      <c r="I28" s="4">
        <v>11703860</v>
      </c>
      <c r="J28" s="4">
        <v>22648</v>
      </c>
      <c r="K28" s="4">
        <v>22004</v>
      </c>
      <c r="L28" s="4">
        <v>528</v>
      </c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1.2650330728416368</v>
      </c>
      <c r="AG28" s="18">
        <f t="shared" si="18"/>
        <v>1.2531409280264383</v>
      </c>
      <c r="AH28" s="18">
        <f t="shared" si="18"/>
        <v>3.4442809464765564E-2</v>
      </c>
      <c r="AJ28" s="8">
        <v>15167370</v>
      </c>
      <c r="AK28" s="22">
        <f t="shared" si="11"/>
        <v>26232.697693849339</v>
      </c>
      <c r="AL28" s="22">
        <f t="shared" si="2"/>
        <v>25986.093042503882</v>
      </c>
      <c r="AM28" s="22">
        <f t="shared" si="2"/>
        <v>714.23255866857164</v>
      </c>
    </row>
    <row r="29" spans="3:39">
      <c r="C29" s="2">
        <v>2012</v>
      </c>
      <c r="D29" s="2">
        <v>3</v>
      </c>
      <c r="E29" s="2" t="s">
        <v>4</v>
      </c>
      <c r="F29" s="23" t="s">
        <v>24</v>
      </c>
      <c r="G29" s="4">
        <v>43</v>
      </c>
      <c r="H29" s="4">
        <v>1254</v>
      </c>
      <c r="I29" s="4">
        <v>11567540</v>
      </c>
      <c r="J29" s="4">
        <v>22626</v>
      </c>
      <c r="K29" s="4">
        <v>21959</v>
      </c>
      <c r="L29" s="4">
        <v>458</v>
      </c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1.3188743672097996</v>
      </c>
      <c r="AG29" s="18">
        <f t="shared" si="18"/>
        <v>1.2980000219356416</v>
      </c>
      <c r="AH29" s="18">
        <f t="shared" si="18"/>
        <v>3.8944674018951526E-2</v>
      </c>
      <c r="AJ29" s="8">
        <v>14728859</v>
      </c>
      <c r="AK29" s="22">
        <f t="shared" si="11"/>
        <v>25989.674770878635</v>
      </c>
      <c r="AL29" s="22">
        <f t="shared" si="2"/>
        <v>25578.325928093753</v>
      </c>
      <c r="AM29" s="22">
        <f t="shared" si="2"/>
        <v>767.44187086731688</v>
      </c>
    </row>
    <row r="30" spans="3:39">
      <c r="C30" s="2">
        <v>2012</v>
      </c>
      <c r="D30" s="2">
        <v>4</v>
      </c>
      <c r="E30" s="2" t="s">
        <v>4</v>
      </c>
      <c r="F30" s="23" t="s">
        <v>24</v>
      </c>
      <c r="G30" s="4">
        <v>43</v>
      </c>
      <c r="H30" s="4">
        <v>1310</v>
      </c>
      <c r="I30" s="4">
        <v>12536400</v>
      </c>
      <c r="J30" s="4">
        <v>23371</v>
      </c>
      <c r="K30" s="4">
        <v>22935</v>
      </c>
      <c r="L30" s="4">
        <v>664</v>
      </c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1.3847623906427267</v>
      </c>
      <c r="AG30" s="18">
        <f t="shared" si="18"/>
        <v>1.3624385497558984</v>
      </c>
      <c r="AH30" s="18">
        <f t="shared" si="18"/>
        <v>3.9658317590776877E-2</v>
      </c>
      <c r="AJ30" s="8">
        <v>13248688</v>
      </c>
      <c r="AK30" s="22">
        <f t="shared" si="11"/>
        <v>24849.767120364417</v>
      </c>
      <c r="AL30" s="22">
        <f t="shared" si="2"/>
        <v>24449.162474384484</v>
      </c>
      <c r="AM30" s="22">
        <f t="shared" si="2"/>
        <v>711.67440939730091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1.4008111566775261</v>
      </c>
      <c r="AG31" s="18">
        <f t="shared" si="18"/>
        <v>1.3744505837947707</v>
      </c>
      <c r="AH31" s="18">
        <f t="shared" si="18"/>
        <v>4.1254751577154886E-2</v>
      </c>
      <c r="AJ31" s="8">
        <v>11720992</v>
      </c>
      <c r="AK31" s="22">
        <f t="shared" si="11"/>
        <v>23904.422995399371</v>
      </c>
      <c r="AL31" s="22">
        <f t="shared" si="2"/>
        <v>23454.587711330812</v>
      </c>
      <c r="AM31" s="22">
        <f t="shared" si="2"/>
        <v>703.99998427300602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1.4089756546618155</v>
      </c>
      <c r="AG32" s="18">
        <f t="shared" si="18"/>
        <v>1.3735917712968133</v>
      </c>
      <c r="AH32" s="18">
        <f t="shared" si="18"/>
        <v>4.861004909070693E-2</v>
      </c>
      <c r="AJ32" s="8">
        <v>12325475</v>
      </c>
      <c r="AK32" s="22">
        <f t="shared" si="11"/>
        <v>23163.953901155164</v>
      </c>
      <c r="AL32" s="22">
        <f t="shared" si="11"/>
        <v>22582.232960556306</v>
      </c>
      <c r="AM32" s="22">
        <f t="shared" si="11"/>
        <v>799.16280493880447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23" t="s">
        <v>20</v>
      </c>
      <c r="G7" s="4">
        <v>147</v>
      </c>
      <c r="H7" s="4">
        <v>4456</v>
      </c>
      <c r="I7" s="4">
        <v>4903039</v>
      </c>
      <c r="J7" s="4">
        <v>16738</v>
      </c>
      <c r="K7" s="4"/>
      <c r="L7" s="4"/>
      <c r="N7" s="6">
        <v>1</v>
      </c>
      <c r="O7" s="16">
        <f t="shared" ref="O7:P18" si="0">SUMIF($D$7:$D$30,$N7,G$7:G$30)</f>
        <v>290</v>
      </c>
      <c r="P7" s="16">
        <f t="shared" si="0"/>
        <v>9350</v>
      </c>
      <c r="Q7" s="17">
        <f>P7/O7</f>
        <v>32.241379310344826</v>
      </c>
      <c r="R7" s="16">
        <f>Q7*24</f>
        <v>773.79310344827582</v>
      </c>
      <c r="S7" s="16">
        <f>SUMIF($D$7:$D$30,$N7,I$7:I$30)</f>
        <v>8876417</v>
      </c>
      <c r="T7" s="16">
        <f>SUMIF($D$7:$D$30,$N7,J$7:J$30)</f>
        <v>31736</v>
      </c>
      <c r="U7" s="16">
        <f>SUMIF($D$7:$D$30,$N7,K$7:K$30)</f>
        <v>0</v>
      </c>
      <c r="V7" s="16">
        <f>SUMIF($D$7:$D$30,$N7,L$7:L$30)</f>
        <v>0</v>
      </c>
      <c r="X7" s="20">
        <f>(T7*R7)/S7</f>
        <v>2.7665552363115076</v>
      </c>
      <c r="Y7" s="20">
        <f>(U7*R7)/S7</f>
        <v>0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2.6320172140489446</v>
      </c>
      <c r="AG7" s="18">
        <f t="shared" ref="AG7:AH8" si="1">Y17</f>
        <v>0</v>
      </c>
      <c r="AH7" s="18">
        <f t="shared" si="1"/>
        <v>0</v>
      </c>
      <c r="AJ7" s="8">
        <v>4144654</v>
      </c>
      <c r="AK7" s="22">
        <f>($AJ7*AF7)/$AE7</f>
        <v>15803.259906411256</v>
      </c>
      <c r="AL7" s="22">
        <f t="shared" ref="AL7:AM31" si="2">($AJ7*AG7)/$AE7</f>
        <v>0</v>
      </c>
      <c r="AM7" s="22">
        <f t="shared" si="2"/>
        <v>0</v>
      </c>
    </row>
    <row r="8" spans="1:39">
      <c r="C8" s="2">
        <v>2010</v>
      </c>
      <c r="D8" s="2">
        <v>6</v>
      </c>
      <c r="E8" s="2" t="s">
        <v>25</v>
      </c>
      <c r="F8" s="23" t="s">
        <v>20</v>
      </c>
      <c r="G8" s="4">
        <v>147</v>
      </c>
      <c r="H8" s="4">
        <v>4499</v>
      </c>
      <c r="I8" s="4">
        <v>5439121</v>
      </c>
      <c r="J8" s="4">
        <v>17554</v>
      </c>
      <c r="K8" s="4"/>
      <c r="L8" s="4"/>
      <c r="N8" s="6">
        <f>N7+1</f>
        <v>2</v>
      </c>
      <c r="O8" s="16">
        <f t="shared" si="0"/>
        <v>296</v>
      </c>
      <c r="P8" s="16">
        <f t="shared" si="0"/>
        <v>9149</v>
      </c>
      <c r="Q8" s="17">
        <f t="shared" ref="Q8:Q18" si="3">P8/O8</f>
        <v>30.908783783783782</v>
      </c>
      <c r="R8" s="16">
        <f t="shared" ref="R8:R18" si="4">Q8*24</f>
        <v>741.81081081081084</v>
      </c>
      <c r="S8" s="16">
        <f t="shared" ref="S8:V18" si="5">SUMIF($D$7:$D$30,$N8,I$7:I$30)</f>
        <v>9036047</v>
      </c>
      <c r="T8" s="16">
        <f t="shared" si="5"/>
        <v>31971</v>
      </c>
      <c r="U8" s="16">
        <f t="shared" si="5"/>
        <v>0</v>
      </c>
      <c r="V8" s="16">
        <f t="shared" si="5"/>
        <v>0</v>
      </c>
      <c r="X8" s="20">
        <f t="shared" ref="X8:X18" si="6">(T8*R8)/S8</f>
        <v>2.6246469758769995</v>
      </c>
      <c r="Y8" s="20">
        <f t="shared" ref="Y8:Y18" si="7">(U8*R8)/S8</f>
        <v>0</v>
      </c>
      <c r="Z8" s="20">
        <f t="shared" ref="Z8:Z18" si="8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2.7455675096661571</v>
      </c>
      <c r="AG8" s="18">
        <f t="shared" si="1"/>
        <v>0</v>
      </c>
      <c r="AH8" s="18">
        <f t="shared" si="1"/>
        <v>0</v>
      </c>
      <c r="AJ8" s="8">
        <v>4314758</v>
      </c>
      <c r="AK8" s="22">
        <f t="shared" ref="AK8:AM32" si="11">($AJ8*AF8)/$AE8</f>
        <v>15971.6056960472</v>
      </c>
      <c r="AL8" s="22">
        <f t="shared" si="2"/>
        <v>0</v>
      </c>
      <c r="AM8" s="22">
        <f t="shared" si="2"/>
        <v>0</v>
      </c>
    </row>
    <row r="9" spans="1:39">
      <c r="C9" s="2">
        <v>2010</v>
      </c>
      <c r="D9" s="2">
        <v>7</v>
      </c>
      <c r="E9" s="2" t="s">
        <v>25</v>
      </c>
      <c r="F9" s="23" t="s">
        <v>20</v>
      </c>
      <c r="G9" s="4">
        <v>147</v>
      </c>
      <c r="H9" s="4">
        <v>4464</v>
      </c>
      <c r="I9" s="4">
        <v>5744850</v>
      </c>
      <c r="J9" s="4">
        <v>17604</v>
      </c>
      <c r="K9" s="4"/>
      <c r="L9" s="4"/>
      <c r="N9" s="6">
        <f t="shared" ref="N9:N18" si="12">N8+1</f>
        <v>3</v>
      </c>
      <c r="O9" s="16">
        <f t="shared" si="0"/>
        <v>295</v>
      </c>
      <c r="P9" s="16">
        <f t="shared" si="0"/>
        <v>8645</v>
      </c>
      <c r="Q9" s="17">
        <f t="shared" si="3"/>
        <v>29.305084745762713</v>
      </c>
      <c r="R9" s="16">
        <f t="shared" si="4"/>
        <v>703.32203389830511</v>
      </c>
      <c r="S9" s="16">
        <f t="shared" si="5"/>
        <v>8638492</v>
      </c>
      <c r="T9" s="16">
        <f t="shared" si="5"/>
        <v>31719</v>
      </c>
      <c r="U9" s="16">
        <f t="shared" si="5"/>
        <v>0</v>
      </c>
      <c r="V9" s="16">
        <f t="shared" si="5"/>
        <v>0</v>
      </c>
      <c r="X9" s="20">
        <f t="shared" si="6"/>
        <v>2.5824729123115859</v>
      </c>
      <c r="Y9" s="20">
        <f t="shared" si="7"/>
        <v>0</v>
      </c>
      <c r="Z9" s="20">
        <f t="shared" si="8"/>
        <v>0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2.7665552363115076</v>
      </c>
      <c r="AG9" s="18">
        <f t="shared" ref="AG9:AH18" si="15">Y7</f>
        <v>0</v>
      </c>
      <c r="AH9" s="18">
        <f t="shared" si="15"/>
        <v>0</v>
      </c>
      <c r="AJ9" s="8">
        <v>4475001</v>
      </c>
      <c r="AK9" s="22">
        <f t="shared" si="11"/>
        <v>15977.43274826193</v>
      </c>
      <c r="AL9" s="22">
        <f t="shared" si="2"/>
        <v>0</v>
      </c>
      <c r="AM9" s="22">
        <f t="shared" si="2"/>
        <v>0</v>
      </c>
    </row>
    <row r="10" spans="1:39">
      <c r="C10" s="2">
        <v>2010</v>
      </c>
      <c r="D10" s="2">
        <v>8</v>
      </c>
      <c r="E10" s="2" t="s">
        <v>25</v>
      </c>
      <c r="F10" s="23" t="s">
        <v>20</v>
      </c>
      <c r="G10" s="4">
        <v>147</v>
      </c>
      <c r="H10" s="4">
        <v>4485</v>
      </c>
      <c r="I10" s="4">
        <v>5779632</v>
      </c>
      <c r="J10" s="4">
        <v>17624</v>
      </c>
      <c r="K10" s="4"/>
      <c r="L10" s="4"/>
      <c r="N10" s="6">
        <f t="shared" si="12"/>
        <v>4</v>
      </c>
      <c r="O10" s="16">
        <f t="shared" si="0"/>
        <v>296</v>
      </c>
      <c r="P10" s="16">
        <f t="shared" si="0"/>
        <v>8996</v>
      </c>
      <c r="Q10" s="17">
        <f t="shared" si="3"/>
        <v>30.391891891891891</v>
      </c>
      <c r="R10" s="16">
        <f t="shared" si="4"/>
        <v>729.40540540540542</v>
      </c>
      <c r="S10" s="16">
        <f t="shared" si="5"/>
        <v>9140473</v>
      </c>
      <c r="T10" s="16">
        <f t="shared" si="5"/>
        <v>31826</v>
      </c>
      <c r="U10" s="16">
        <f t="shared" si="5"/>
        <v>0</v>
      </c>
      <c r="V10" s="16">
        <f t="shared" si="5"/>
        <v>0</v>
      </c>
      <c r="X10" s="20">
        <f t="shared" si="6"/>
        <v>2.5396996886739265</v>
      </c>
      <c r="Y10" s="20">
        <f t="shared" si="7"/>
        <v>0</v>
      </c>
      <c r="Z10" s="20">
        <f t="shared" si="8"/>
        <v>0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2.6246469758769995</v>
      </c>
      <c r="AG10" s="18">
        <f t="shared" si="15"/>
        <v>0</v>
      </c>
      <c r="AH10" s="18">
        <f t="shared" si="15"/>
        <v>0</v>
      </c>
      <c r="AJ10" s="8">
        <v>4357411</v>
      </c>
      <c r="AK10" s="22">
        <f t="shared" si="11"/>
        <v>15985.499278490403</v>
      </c>
      <c r="AL10" s="22">
        <f t="shared" si="2"/>
        <v>0</v>
      </c>
      <c r="AM10" s="22">
        <f t="shared" si="2"/>
        <v>0</v>
      </c>
    </row>
    <row r="11" spans="1:39">
      <c r="C11" s="2">
        <v>2010</v>
      </c>
      <c r="D11" s="2">
        <v>9</v>
      </c>
      <c r="E11" s="2" t="s">
        <v>25</v>
      </c>
      <c r="F11" s="23" t="s">
        <v>20</v>
      </c>
      <c r="G11" s="4">
        <v>147</v>
      </c>
      <c r="H11" s="4">
        <v>4484</v>
      </c>
      <c r="I11" s="4">
        <v>5459807</v>
      </c>
      <c r="J11" s="4">
        <v>17696</v>
      </c>
      <c r="K11" s="4"/>
      <c r="L11" s="4"/>
      <c r="N11" s="6">
        <f t="shared" si="12"/>
        <v>5</v>
      </c>
      <c r="O11" s="16">
        <f t="shared" si="0"/>
        <v>294</v>
      </c>
      <c r="P11" s="16">
        <f t="shared" si="0"/>
        <v>9021</v>
      </c>
      <c r="Q11" s="17">
        <f t="shared" si="3"/>
        <v>30.683673469387756</v>
      </c>
      <c r="R11" s="16">
        <f t="shared" si="4"/>
        <v>736.40816326530614</v>
      </c>
      <c r="S11" s="16">
        <f t="shared" si="5"/>
        <v>9769681</v>
      </c>
      <c r="T11" s="16">
        <f t="shared" si="5"/>
        <v>33600</v>
      </c>
      <c r="U11" s="16">
        <f t="shared" si="5"/>
        <v>0</v>
      </c>
      <c r="V11" s="16">
        <f t="shared" si="5"/>
        <v>0</v>
      </c>
      <c r="X11" s="20">
        <f t="shared" si="6"/>
        <v>2.5326634805900303</v>
      </c>
      <c r="Y11" s="20">
        <f t="shared" si="7"/>
        <v>0</v>
      </c>
      <c r="Z11" s="20">
        <f t="shared" si="8"/>
        <v>0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2.5824729123115859</v>
      </c>
      <c r="AG11" s="18">
        <f t="shared" si="15"/>
        <v>0</v>
      </c>
      <c r="AH11" s="18">
        <f t="shared" si="15"/>
        <v>0</v>
      </c>
      <c r="AJ11" s="8">
        <v>4366263</v>
      </c>
      <c r="AK11" s="22">
        <f t="shared" si="11"/>
        <v>15913.262551269478</v>
      </c>
      <c r="AL11" s="22">
        <f t="shared" si="2"/>
        <v>0</v>
      </c>
      <c r="AM11" s="22">
        <f t="shared" si="2"/>
        <v>0</v>
      </c>
    </row>
    <row r="12" spans="1:39">
      <c r="C12" s="2">
        <v>2010</v>
      </c>
      <c r="D12" s="2">
        <v>10</v>
      </c>
      <c r="E12" s="2" t="s">
        <v>25</v>
      </c>
      <c r="F12" s="23" t="s">
        <v>20</v>
      </c>
      <c r="G12" s="4">
        <v>147</v>
      </c>
      <c r="H12" s="4">
        <v>4384</v>
      </c>
      <c r="I12" s="4">
        <v>5090852</v>
      </c>
      <c r="J12" s="4">
        <v>16694</v>
      </c>
      <c r="K12" s="4"/>
      <c r="L12" s="4"/>
      <c r="N12" s="6">
        <f t="shared" si="12"/>
        <v>6</v>
      </c>
      <c r="O12" s="16">
        <f t="shared" si="0"/>
        <v>294</v>
      </c>
      <c r="P12" s="16">
        <f t="shared" si="0"/>
        <v>8953</v>
      </c>
      <c r="Q12" s="17">
        <f t="shared" si="3"/>
        <v>30.452380952380953</v>
      </c>
      <c r="R12" s="16">
        <f t="shared" si="4"/>
        <v>730.85714285714289</v>
      </c>
      <c r="S12" s="16">
        <f t="shared" si="5"/>
        <v>10521461</v>
      </c>
      <c r="T12" s="16">
        <f t="shared" si="5"/>
        <v>34524</v>
      </c>
      <c r="U12" s="16">
        <f t="shared" si="5"/>
        <v>0</v>
      </c>
      <c r="V12" s="16">
        <f t="shared" si="5"/>
        <v>0</v>
      </c>
      <c r="X12" s="20">
        <f t="shared" si="6"/>
        <v>2.3981566818524538</v>
      </c>
      <c r="Y12" s="20">
        <f t="shared" si="7"/>
        <v>0</v>
      </c>
      <c r="Z12" s="20">
        <f t="shared" si="8"/>
        <v>0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2.5396996886739265</v>
      </c>
      <c r="AG12" s="18">
        <f t="shared" si="15"/>
        <v>0</v>
      </c>
      <c r="AH12" s="18">
        <f t="shared" si="15"/>
        <v>0</v>
      </c>
      <c r="AJ12" s="8">
        <v>4649881</v>
      </c>
      <c r="AK12" s="22">
        <f t="shared" si="11"/>
        <v>16020.519046784862</v>
      </c>
      <c r="AL12" s="22">
        <f t="shared" si="2"/>
        <v>0</v>
      </c>
      <c r="AM12" s="22">
        <f t="shared" si="2"/>
        <v>0</v>
      </c>
    </row>
    <row r="13" spans="1:39">
      <c r="C13" s="2">
        <v>2010</v>
      </c>
      <c r="D13" s="2">
        <v>11</v>
      </c>
      <c r="E13" s="2" t="s">
        <v>25</v>
      </c>
      <c r="F13" s="23" t="s">
        <v>20</v>
      </c>
      <c r="G13" s="4">
        <v>145</v>
      </c>
      <c r="H13" s="4">
        <v>4421</v>
      </c>
      <c r="I13" s="4">
        <v>4569525</v>
      </c>
      <c r="J13" s="4">
        <v>16136</v>
      </c>
      <c r="K13" s="4"/>
      <c r="L13" s="4"/>
      <c r="N13" s="6">
        <f t="shared" si="12"/>
        <v>7</v>
      </c>
      <c r="O13" s="16">
        <f t="shared" si="0"/>
        <v>294</v>
      </c>
      <c r="P13" s="16">
        <f t="shared" si="0"/>
        <v>9048</v>
      </c>
      <c r="Q13" s="17">
        <f t="shared" si="3"/>
        <v>30.775510204081634</v>
      </c>
      <c r="R13" s="16">
        <f t="shared" si="4"/>
        <v>738.61224489795927</v>
      </c>
      <c r="S13" s="16">
        <f t="shared" si="5"/>
        <v>11324709</v>
      </c>
      <c r="T13" s="16">
        <f t="shared" si="5"/>
        <v>34899</v>
      </c>
      <c r="U13" s="16">
        <f t="shared" si="5"/>
        <v>0</v>
      </c>
      <c r="V13" s="16">
        <f t="shared" si="5"/>
        <v>0</v>
      </c>
      <c r="X13" s="20">
        <f t="shared" si="6"/>
        <v>2.2761581542354756</v>
      </c>
      <c r="Y13" s="20">
        <f t="shared" si="7"/>
        <v>0</v>
      </c>
      <c r="Z13" s="20">
        <f t="shared" si="8"/>
        <v>0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2.5326634805900303</v>
      </c>
      <c r="AG13" s="18">
        <f t="shared" si="15"/>
        <v>0</v>
      </c>
      <c r="AH13" s="18">
        <f t="shared" si="15"/>
        <v>0</v>
      </c>
      <c r="AJ13" s="8">
        <v>4892066</v>
      </c>
      <c r="AK13" s="22">
        <f t="shared" si="11"/>
        <v>17485.713463109318</v>
      </c>
      <c r="AL13" s="22">
        <f t="shared" si="2"/>
        <v>0</v>
      </c>
      <c r="AM13" s="22">
        <f t="shared" si="2"/>
        <v>0</v>
      </c>
    </row>
    <row r="14" spans="1:39">
      <c r="C14" s="2">
        <v>2010</v>
      </c>
      <c r="D14" s="2">
        <v>12</v>
      </c>
      <c r="E14" s="2" t="s">
        <v>25</v>
      </c>
      <c r="F14" s="23" t="s">
        <v>20</v>
      </c>
      <c r="G14" s="4">
        <v>145</v>
      </c>
      <c r="H14" s="4">
        <v>4508</v>
      </c>
      <c r="I14" s="4">
        <v>4478593</v>
      </c>
      <c r="J14" s="4">
        <v>16355</v>
      </c>
      <c r="K14" s="4"/>
      <c r="L14" s="4"/>
      <c r="N14" s="6">
        <f t="shared" si="12"/>
        <v>8</v>
      </c>
      <c r="O14" s="16">
        <f t="shared" si="0"/>
        <v>296</v>
      </c>
      <c r="P14" s="16">
        <f t="shared" si="0"/>
        <v>8948</v>
      </c>
      <c r="Q14" s="17">
        <f t="shared" si="3"/>
        <v>30.22972972972973</v>
      </c>
      <c r="R14" s="16">
        <f t="shared" si="4"/>
        <v>725.51351351351354</v>
      </c>
      <c r="S14" s="16">
        <f t="shared" si="5"/>
        <v>11275398</v>
      </c>
      <c r="T14" s="16">
        <f t="shared" si="5"/>
        <v>35084</v>
      </c>
      <c r="U14" s="16">
        <f t="shared" si="5"/>
        <v>0</v>
      </c>
      <c r="V14" s="16">
        <f t="shared" si="5"/>
        <v>0</v>
      </c>
      <c r="X14" s="20">
        <f t="shared" si="6"/>
        <v>2.2574738477620135</v>
      </c>
      <c r="Y14" s="20">
        <f t="shared" si="7"/>
        <v>0</v>
      </c>
      <c r="Z14" s="20">
        <f t="shared" si="8"/>
        <v>0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2.3981566818524538</v>
      </c>
      <c r="AG14" s="18">
        <f t="shared" si="15"/>
        <v>0</v>
      </c>
      <c r="AH14" s="18">
        <f t="shared" si="15"/>
        <v>0</v>
      </c>
      <c r="AJ14" s="8">
        <v>5505413</v>
      </c>
      <c r="AK14" s="22">
        <f t="shared" si="11"/>
        <v>17966.571644386608</v>
      </c>
      <c r="AL14" s="22">
        <f t="shared" si="2"/>
        <v>0</v>
      </c>
      <c r="AM14" s="22">
        <f t="shared" si="2"/>
        <v>0</v>
      </c>
    </row>
    <row r="15" spans="1:39">
      <c r="C15" s="2">
        <v>2011</v>
      </c>
      <c r="D15" s="2">
        <v>1</v>
      </c>
      <c r="E15" s="2" t="s">
        <v>25</v>
      </c>
      <c r="F15" s="23" t="s">
        <v>20</v>
      </c>
      <c r="G15" s="4">
        <v>145</v>
      </c>
      <c r="H15" s="4">
        <v>4662</v>
      </c>
      <c r="I15" s="4">
        <v>4799957</v>
      </c>
      <c r="J15" s="4">
        <v>16589</v>
      </c>
      <c r="K15" s="4"/>
      <c r="L15" s="4"/>
      <c r="N15" s="6">
        <f t="shared" si="12"/>
        <v>9</v>
      </c>
      <c r="O15" s="16">
        <f t="shared" si="0"/>
        <v>293</v>
      </c>
      <c r="P15" s="16">
        <f t="shared" si="0"/>
        <v>8976</v>
      </c>
      <c r="Q15" s="17">
        <f t="shared" si="3"/>
        <v>30.634812286689421</v>
      </c>
      <c r="R15" s="16">
        <f t="shared" si="4"/>
        <v>735.23549488054607</v>
      </c>
      <c r="S15" s="16">
        <f t="shared" si="5"/>
        <v>10733237</v>
      </c>
      <c r="T15" s="16">
        <f t="shared" si="5"/>
        <v>34836</v>
      </c>
      <c r="U15" s="16">
        <f t="shared" si="5"/>
        <v>0</v>
      </c>
      <c r="V15" s="16">
        <f t="shared" si="5"/>
        <v>0</v>
      </c>
      <c r="X15" s="20">
        <f t="shared" si="6"/>
        <v>2.3862944328592302</v>
      </c>
      <c r="Y15" s="20">
        <f t="shared" si="7"/>
        <v>0</v>
      </c>
      <c r="Z15" s="20">
        <f t="shared" si="8"/>
        <v>0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2.2761581542354756</v>
      </c>
      <c r="AG15" s="18">
        <f t="shared" si="15"/>
        <v>0</v>
      </c>
      <c r="AH15" s="18">
        <f t="shared" si="15"/>
        <v>0</v>
      </c>
      <c r="AJ15" s="8">
        <v>5881692</v>
      </c>
      <c r="AK15" s="22">
        <f t="shared" si="11"/>
        <v>18161.724846570462</v>
      </c>
      <c r="AL15" s="22">
        <f t="shared" si="2"/>
        <v>0</v>
      </c>
      <c r="AM15" s="22">
        <f t="shared" si="2"/>
        <v>0</v>
      </c>
    </row>
    <row r="16" spans="1:39">
      <c r="C16" s="2">
        <v>2011</v>
      </c>
      <c r="D16" s="2">
        <v>2</v>
      </c>
      <c r="E16" s="2" t="s">
        <v>25</v>
      </c>
      <c r="F16" s="23" t="s">
        <v>20</v>
      </c>
      <c r="G16" s="4">
        <v>147</v>
      </c>
      <c r="H16" s="4">
        <v>4556</v>
      </c>
      <c r="I16" s="4">
        <v>4802334</v>
      </c>
      <c r="J16" s="4">
        <v>16651</v>
      </c>
      <c r="K16" s="4"/>
      <c r="L16" s="4"/>
      <c r="N16" s="6">
        <f t="shared" si="12"/>
        <v>10</v>
      </c>
      <c r="O16" s="16">
        <f t="shared" si="0"/>
        <v>296</v>
      </c>
      <c r="P16" s="16">
        <f t="shared" si="0"/>
        <v>8914</v>
      </c>
      <c r="Q16" s="17">
        <f t="shared" si="3"/>
        <v>30.114864864864863</v>
      </c>
      <c r="R16" s="16">
        <f t="shared" si="4"/>
        <v>722.75675675675666</v>
      </c>
      <c r="S16" s="16">
        <f t="shared" si="5"/>
        <v>9869291</v>
      </c>
      <c r="T16" s="16">
        <f t="shared" si="5"/>
        <v>33249</v>
      </c>
      <c r="U16" s="16">
        <f t="shared" si="5"/>
        <v>0</v>
      </c>
      <c r="V16" s="16">
        <f t="shared" si="5"/>
        <v>0</v>
      </c>
      <c r="X16" s="20">
        <f t="shared" si="6"/>
        <v>2.4349205434722112</v>
      </c>
      <c r="Y16" s="20">
        <f t="shared" si="7"/>
        <v>0</v>
      </c>
      <c r="Z16" s="20">
        <f t="shared" si="8"/>
        <v>0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2.2574738477620135</v>
      </c>
      <c r="AG16" s="18">
        <f t="shared" si="15"/>
        <v>0</v>
      </c>
      <c r="AH16" s="18">
        <f t="shared" si="15"/>
        <v>0</v>
      </c>
      <c r="AJ16" s="8">
        <v>5875642</v>
      </c>
      <c r="AK16" s="22">
        <f t="shared" si="11"/>
        <v>18134.636208016273</v>
      </c>
      <c r="AL16" s="22">
        <f t="shared" si="2"/>
        <v>0</v>
      </c>
      <c r="AM16" s="22">
        <f t="shared" si="2"/>
        <v>0</v>
      </c>
    </row>
    <row r="17" spans="3:39">
      <c r="C17" s="2">
        <v>2011</v>
      </c>
      <c r="D17" s="2">
        <v>3</v>
      </c>
      <c r="E17" s="2" t="s">
        <v>25</v>
      </c>
      <c r="F17" s="23" t="s">
        <v>20</v>
      </c>
      <c r="G17" s="4">
        <v>147</v>
      </c>
      <c r="H17" s="4">
        <v>4314</v>
      </c>
      <c r="I17" s="4">
        <v>4448902</v>
      </c>
      <c r="J17" s="4">
        <v>16045</v>
      </c>
      <c r="K17" s="4"/>
      <c r="L17" s="4"/>
      <c r="N17" s="6">
        <f t="shared" si="12"/>
        <v>11</v>
      </c>
      <c r="O17" s="16">
        <f t="shared" si="0"/>
        <v>294</v>
      </c>
      <c r="P17" s="16">
        <f t="shared" si="0"/>
        <v>8822</v>
      </c>
      <c r="Q17" s="17">
        <f t="shared" si="3"/>
        <v>30.006802721088434</v>
      </c>
      <c r="R17" s="16">
        <f t="shared" si="4"/>
        <v>720.16326530612241</v>
      </c>
      <c r="S17" s="16">
        <f t="shared" si="5"/>
        <v>8707297</v>
      </c>
      <c r="T17" s="16">
        <f t="shared" si="5"/>
        <v>31823</v>
      </c>
      <c r="U17" s="16">
        <f t="shared" si="5"/>
        <v>0</v>
      </c>
      <c r="V17" s="16">
        <f t="shared" si="5"/>
        <v>0</v>
      </c>
      <c r="X17" s="20">
        <f t="shared" si="6"/>
        <v>2.6320172140489446</v>
      </c>
      <c r="Y17" s="20">
        <f t="shared" si="7"/>
        <v>0</v>
      </c>
      <c r="Z17" s="20">
        <f t="shared" si="8"/>
        <v>0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2.3862944328592302</v>
      </c>
      <c r="AG17" s="18">
        <f t="shared" si="15"/>
        <v>0</v>
      </c>
      <c r="AH17" s="18">
        <f t="shared" si="15"/>
        <v>0</v>
      </c>
      <c r="AJ17" s="8">
        <v>5697702</v>
      </c>
      <c r="AK17" s="22">
        <f t="shared" si="11"/>
        <v>18190.81142189644</v>
      </c>
      <c r="AL17" s="22">
        <f t="shared" si="2"/>
        <v>0</v>
      </c>
      <c r="AM17" s="22">
        <f t="shared" si="2"/>
        <v>0</v>
      </c>
    </row>
    <row r="18" spans="3:39">
      <c r="C18" s="2">
        <v>2011</v>
      </c>
      <c r="D18" s="2">
        <v>4</v>
      </c>
      <c r="E18" s="2" t="s">
        <v>25</v>
      </c>
      <c r="F18" s="23" t="s">
        <v>20</v>
      </c>
      <c r="G18" s="4">
        <v>147</v>
      </c>
      <c r="H18" s="4">
        <v>4345</v>
      </c>
      <c r="I18" s="4">
        <v>4531395</v>
      </c>
      <c r="J18" s="4">
        <v>16269</v>
      </c>
      <c r="K18" s="4"/>
      <c r="L18" s="4"/>
      <c r="N18" s="6">
        <f t="shared" si="12"/>
        <v>12</v>
      </c>
      <c r="O18" s="16">
        <f t="shared" si="0"/>
        <v>294</v>
      </c>
      <c r="P18" s="16">
        <f t="shared" si="0"/>
        <v>9093</v>
      </c>
      <c r="Q18" s="17">
        <f t="shared" si="3"/>
        <v>30.928571428571427</v>
      </c>
      <c r="R18" s="16">
        <f t="shared" si="4"/>
        <v>742.28571428571422</v>
      </c>
      <c r="S18" s="16">
        <f t="shared" si="5"/>
        <v>8695249</v>
      </c>
      <c r="T18" s="16">
        <f t="shared" si="5"/>
        <v>32162</v>
      </c>
      <c r="U18" s="16">
        <f t="shared" si="5"/>
        <v>0</v>
      </c>
      <c r="V18" s="16">
        <f t="shared" si="5"/>
        <v>0</v>
      </c>
      <c r="X18" s="20">
        <f t="shared" si="6"/>
        <v>2.7455675096661571</v>
      </c>
      <c r="Y18" s="20">
        <f t="shared" si="7"/>
        <v>0</v>
      </c>
      <c r="Z18" s="20">
        <f t="shared" si="8"/>
        <v>0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2.4349205434722112</v>
      </c>
      <c r="AG18" s="18">
        <f t="shared" si="15"/>
        <v>0</v>
      </c>
      <c r="AH18" s="18">
        <f t="shared" si="15"/>
        <v>0</v>
      </c>
      <c r="AJ18" s="8">
        <v>5210979</v>
      </c>
      <c r="AK18" s="22">
        <f t="shared" si="11"/>
        <v>17186.138497039476</v>
      </c>
      <c r="AL18" s="22">
        <f t="shared" si="2"/>
        <v>0</v>
      </c>
      <c r="AM18" s="22">
        <f t="shared" si="2"/>
        <v>0</v>
      </c>
    </row>
    <row r="19" spans="3:39">
      <c r="C19" s="2">
        <v>2011</v>
      </c>
      <c r="D19" s="2">
        <v>5</v>
      </c>
      <c r="E19" s="2" t="s">
        <v>25</v>
      </c>
      <c r="F19" s="23" t="s">
        <v>20</v>
      </c>
      <c r="G19" s="4">
        <v>147</v>
      </c>
      <c r="H19" s="4">
        <v>4565</v>
      </c>
      <c r="I19" s="4">
        <v>4866642</v>
      </c>
      <c r="J19" s="4">
        <v>16862</v>
      </c>
      <c r="K19" s="4"/>
      <c r="L19" s="4"/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2.6320172140489446</v>
      </c>
      <c r="AG19" s="18">
        <f t="shared" ref="AG19:AH19" si="17">AG7</f>
        <v>0</v>
      </c>
      <c r="AH19" s="18">
        <f t="shared" si="17"/>
        <v>0</v>
      </c>
      <c r="AJ19" s="8">
        <v>4321775</v>
      </c>
      <c r="AK19" s="22">
        <f t="shared" si="11"/>
        <v>16560.947557051812</v>
      </c>
      <c r="AL19" s="22">
        <f t="shared" si="2"/>
        <v>0</v>
      </c>
      <c r="AM19" s="22">
        <f t="shared" si="2"/>
        <v>0</v>
      </c>
    </row>
    <row r="20" spans="3:39">
      <c r="C20" s="2">
        <v>2011</v>
      </c>
      <c r="D20" s="2">
        <v>6</v>
      </c>
      <c r="E20" s="2" t="s">
        <v>25</v>
      </c>
      <c r="F20" s="23" t="s">
        <v>20</v>
      </c>
      <c r="G20" s="4">
        <v>147</v>
      </c>
      <c r="H20" s="4">
        <v>4454</v>
      </c>
      <c r="I20" s="4">
        <v>5082340</v>
      </c>
      <c r="J20" s="4">
        <v>16970</v>
      </c>
      <c r="K20" s="4"/>
      <c r="L20" s="4"/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2.7455675096661571</v>
      </c>
      <c r="AG20" s="18">
        <f t="shared" si="18"/>
        <v>0</v>
      </c>
      <c r="AH20" s="18">
        <f t="shared" si="18"/>
        <v>0</v>
      </c>
      <c r="AJ20" s="8">
        <v>4659965</v>
      </c>
      <c r="AK20" s="22">
        <f t="shared" si="11"/>
        <v>17065.551171891944</v>
      </c>
      <c r="AL20" s="22">
        <f t="shared" si="2"/>
        <v>0</v>
      </c>
      <c r="AM20" s="22">
        <f t="shared" si="2"/>
        <v>0</v>
      </c>
    </row>
    <row r="21" spans="3:39">
      <c r="C21" s="2">
        <v>2011</v>
      </c>
      <c r="D21" s="2">
        <v>7</v>
      </c>
      <c r="E21" s="2" t="s">
        <v>25</v>
      </c>
      <c r="F21" s="23" t="s">
        <v>20</v>
      </c>
      <c r="G21" s="4">
        <v>147</v>
      </c>
      <c r="H21" s="4">
        <v>4584</v>
      </c>
      <c r="I21" s="4">
        <v>5579859</v>
      </c>
      <c r="J21" s="4">
        <v>17295</v>
      </c>
      <c r="K21" s="4"/>
      <c r="L21" s="4"/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2.7665552363115076</v>
      </c>
      <c r="AG21" s="18">
        <f t="shared" si="18"/>
        <v>0</v>
      </c>
      <c r="AH21" s="18">
        <f t="shared" si="18"/>
        <v>0</v>
      </c>
      <c r="AJ21" s="8">
        <v>4781508</v>
      </c>
      <c r="AK21" s="22">
        <f t="shared" si="11"/>
        <v>17071.777750502493</v>
      </c>
      <c r="AL21" s="22">
        <f t="shared" si="2"/>
        <v>0</v>
      </c>
      <c r="AM21" s="22">
        <f t="shared" si="2"/>
        <v>0</v>
      </c>
    </row>
    <row r="22" spans="3:39">
      <c r="C22" s="2">
        <v>2011</v>
      </c>
      <c r="D22" s="2">
        <v>8</v>
      </c>
      <c r="E22" s="2" t="s">
        <v>25</v>
      </c>
      <c r="F22" s="23" t="s">
        <v>20</v>
      </c>
      <c r="G22" s="4">
        <v>149</v>
      </c>
      <c r="H22" s="4">
        <v>4463</v>
      </c>
      <c r="I22" s="4">
        <v>5495766</v>
      </c>
      <c r="J22" s="4">
        <v>17460</v>
      </c>
      <c r="K22" s="4"/>
      <c r="L22" s="4"/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2.6246469758769995</v>
      </c>
      <c r="AG22" s="18">
        <f t="shared" si="18"/>
        <v>0</v>
      </c>
      <c r="AH22" s="18">
        <f t="shared" si="18"/>
        <v>0</v>
      </c>
      <c r="AJ22" s="8">
        <v>4592947</v>
      </c>
      <c r="AK22" s="22">
        <f t="shared" si="11"/>
        <v>16849.581312078353</v>
      </c>
      <c r="AL22" s="22">
        <f t="shared" si="2"/>
        <v>0</v>
      </c>
      <c r="AM22" s="22">
        <f t="shared" si="2"/>
        <v>0</v>
      </c>
    </row>
    <row r="23" spans="3:39">
      <c r="C23" s="2">
        <v>2011</v>
      </c>
      <c r="D23" s="2">
        <v>9</v>
      </c>
      <c r="E23" s="2" t="s">
        <v>25</v>
      </c>
      <c r="F23" s="23" t="s">
        <v>20</v>
      </c>
      <c r="G23" s="4">
        <v>146</v>
      </c>
      <c r="H23" s="4">
        <v>4492</v>
      </c>
      <c r="I23" s="4">
        <v>5273430</v>
      </c>
      <c r="J23" s="4">
        <v>17140</v>
      </c>
      <c r="K23" s="4"/>
      <c r="L23" s="4"/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2.5824729123115859</v>
      </c>
      <c r="AG23" s="18">
        <f t="shared" si="18"/>
        <v>0</v>
      </c>
      <c r="AH23" s="18">
        <f t="shared" si="18"/>
        <v>0</v>
      </c>
      <c r="AJ23" s="8">
        <v>4602277</v>
      </c>
      <c r="AK23" s="22">
        <f t="shared" si="11"/>
        <v>16773.438117371501</v>
      </c>
      <c r="AL23" s="22">
        <f t="shared" si="2"/>
        <v>0</v>
      </c>
      <c r="AM23" s="22">
        <f t="shared" si="2"/>
        <v>0</v>
      </c>
    </row>
    <row r="24" spans="3:39">
      <c r="C24" s="2">
        <v>2011</v>
      </c>
      <c r="D24" s="2">
        <v>10</v>
      </c>
      <c r="E24" s="2" t="s">
        <v>25</v>
      </c>
      <c r="F24" s="23" t="s">
        <v>20</v>
      </c>
      <c r="G24" s="4">
        <v>149</v>
      </c>
      <c r="H24" s="4">
        <v>4530</v>
      </c>
      <c r="I24" s="4">
        <v>4778439</v>
      </c>
      <c r="J24" s="4">
        <v>16555</v>
      </c>
      <c r="K24" s="4"/>
      <c r="L24" s="4"/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2.5396996886739265</v>
      </c>
      <c r="AG24" s="18">
        <f t="shared" si="18"/>
        <v>0</v>
      </c>
      <c r="AH24" s="18">
        <f t="shared" si="18"/>
        <v>0</v>
      </c>
      <c r="AJ24" s="8">
        <v>4868332</v>
      </c>
      <c r="AK24" s="22">
        <f t="shared" si="11"/>
        <v>16773.161621140895</v>
      </c>
      <c r="AL24" s="22">
        <f t="shared" si="2"/>
        <v>0</v>
      </c>
      <c r="AM24" s="22">
        <f t="shared" si="2"/>
        <v>0</v>
      </c>
    </row>
    <row r="25" spans="3:39">
      <c r="C25" s="2">
        <v>2011</v>
      </c>
      <c r="D25" s="2">
        <v>11</v>
      </c>
      <c r="E25" s="2" t="s">
        <v>25</v>
      </c>
      <c r="F25" s="23" t="s">
        <v>20</v>
      </c>
      <c r="G25" s="4">
        <v>149</v>
      </c>
      <c r="H25" s="4">
        <v>4401</v>
      </c>
      <c r="I25" s="4">
        <v>4137772</v>
      </c>
      <c r="J25" s="4">
        <v>15687</v>
      </c>
      <c r="K25" s="4"/>
      <c r="L25" s="4"/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2.5326634805900303</v>
      </c>
      <c r="AG25" s="18">
        <f t="shared" si="18"/>
        <v>0</v>
      </c>
      <c r="AH25" s="18">
        <f t="shared" si="18"/>
        <v>0</v>
      </c>
      <c r="AJ25" s="8">
        <v>4987989</v>
      </c>
      <c r="AK25" s="22">
        <f t="shared" si="11"/>
        <v>17828.571080427202</v>
      </c>
      <c r="AL25" s="22">
        <f t="shared" si="2"/>
        <v>0</v>
      </c>
      <c r="AM25" s="22">
        <f t="shared" si="2"/>
        <v>0</v>
      </c>
    </row>
    <row r="26" spans="3:39">
      <c r="C26" s="2">
        <v>2011</v>
      </c>
      <c r="D26" s="2">
        <v>12</v>
      </c>
      <c r="E26" s="2" t="s">
        <v>25</v>
      </c>
      <c r="F26" s="23" t="s">
        <v>20</v>
      </c>
      <c r="G26" s="4">
        <v>149</v>
      </c>
      <c r="H26" s="4">
        <v>4585</v>
      </c>
      <c r="I26" s="4">
        <v>4216656</v>
      </c>
      <c r="J26" s="4">
        <v>15807</v>
      </c>
      <c r="K26" s="4"/>
      <c r="L26" s="4"/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2.3981566818524538</v>
      </c>
      <c r="AG26" s="18">
        <f t="shared" si="18"/>
        <v>0</v>
      </c>
      <c r="AH26" s="18">
        <f t="shared" si="18"/>
        <v>0</v>
      </c>
      <c r="AJ26" s="8">
        <v>5613362</v>
      </c>
      <c r="AK26" s="22">
        <f t="shared" si="11"/>
        <v>18318.85646705838</v>
      </c>
      <c r="AL26" s="22">
        <f t="shared" si="2"/>
        <v>0</v>
      </c>
      <c r="AM26" s="22">
        <f t="shared" si="2"/>
        <v>0</v>
      </c>
    </row>
    <row r="27" spans="3:39">
      <c r="C27" s="2">
        <v>2012</v>
      </c>
      <c r="D27" s="2">
        <v>1</v>
      </c>
      <c r="E27" s="2" t="s">
        <v>25</v>
      </c>
      <c r="F27" s="23" t="s">
        <v>20</v>
      </c>
      <c r="G27" s="4">
        <v>145</v>
      </c>
      <c r="H27" s="4">
        <v>4688</v>
      </c>
      <c r="I27" s="4">
        <v>4076460</v>
      </c>
      <c r="J27" s="4">
        <v>15147</v>
      </c>
      <c r="K27" s="4"/>
      <c r="L27" s="4"/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2.2761581542354756</v>
      </c>
      <c r="AG27" s="18">
        <f t="shared" si="18"/>
        <v>0</v>
      </c>
      <c r="AH27" s="18">
        <f t="shared" si="18"/>
        <v>0</v>
      </c>
      <c r="AJ27" s="8">
        <v>5997019</v>
      </c>
      <c r="AK27" s="22">
        <f t="shared" si="11"/>
        <v>18517.836190275713</v>
      </c>
      <c r="AL27" s="22">
        <f t="shared" si="2"/>
        <v>0</v>
      </c>
      <c r="AM27" s="22">
        <f t="shared" si="2"/>
        <v>0</v>
      </c>
    </row>
    <row r="28" spans="3:39">
      <c r="C28" s="2">
        <v>2012</v>
      </c>
      <c r="D28" s="2">
        <v>2</v>
      </c>
      <c r="E28" s="2" t="s">
        <v>25</v>
      </c>
      <c r="F28" s="23" t="s">
        <v>20</v>
      </c>
      <c r="G28" s="4">
        <v>149</v>
      </c>
      <c r="H28" s="4">
        <v>4593</v>
      </c>
      <c r="I28" s="4">
        <v>4233713</v>
      </c>
      <c r="J28" s="4">
        <v>15320</v>
      </c>
      <c r="K28" s="4"/>
      <c r="L28" s="4"/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2.2574738477620135</v>
      </c>
      <c r="AG28" s="18">
        <f t="shared" si="18"/>
        <v>0</v>
      </c>
      <c r="AH28" s="18">
        <f t="shared" si="18"/>
        <v>0</v>
      </c>
      <c r="AJ28" s="8">
        <v>5990850</v>
      </c>
      <c r="AK28" s="22">
        <f t="shared" si="11"/>
        <v>18490.215252528025</v>
      </c>
      <c r="AL28" s="22">
        <f t="shared" si="2"/>
        <v>0</v>
      </c>
      <c r="AM28" s="22">
        <f t="shared" si="2"/>
        <v>0</v>
      </c>
    </row>
    <row r="29" spans="3:39">
      <c r="C29" s="2">
        <v>2012</v>
      </c>
      <c r="D29" s="2">
        <v>3</v>
      </c>
      <c r="E29" s="2" t="s">
        <v>25</v>
      </c>
      <c r="F29" s="23" t="s">
        <v>20</v>
      </c>
      <c r="G29" s="4">
        <v>148</v>
      </c>
      <c r="H29" s="4">
        <v>4331</v>
      </c>
      <c r="I29" s="4">
        <v>4189590</v>
      </c>
      <c r="J29" s="4">
        <v>15674</v>
      </c>
      <c r="K29" s="4"/>
      <c r="L29" s="4"/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2.3862944328592302</v>
      </c>
      <c r="AG29" s="18">
        <f t="shared" si="18"/>
        <v>0</v>
      </c>
      <c r="AH29" s="18">
        <f t="shared" si="18"/>
        <v>0</v>
      </c>
      <c r="AJ29" s="8">
        <v>5809422</v>
      </c>
      <c r="AK29" s="22">
        <f t="shared" si="11"/>
        <v>18547.495125616693</v>
      </c>
      <c r="AL29" s="22">
        <f t="shared" si="2"/>
        <v>0</v>
      </c>
      <c r="AM29" s="22">
        <f t="shared" si="2"/>
        <v>0</v>
      </c>
    </row>
    <row r="30" spans="3:39">
      <c r="C30" s="2">
        <v>2012</v>
      </c>
      <c r="D30" s="2">
        <v>4</v>
      </c>
      <c r="E30" s="2" t="s">
        <v>25</v>
      </c>
      <c r="F30" s="23" t="s">
        <v>20</v>
      </c>
      <c r="G30" s="4">
        <v>149</v>
      </c>
      <c r="H30" s="4">
        <v>4651</v>
      </c>
      <c r="I30" s="4">
        <v>4609078</v>
      </c>
      <c r="J30" s="4">
        <v>15557</v>
      </c>
      <c r="K30" s="4"/>
      <c r="L30" s="4"/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2.4349205434722112</v>
      </c>
      <c r="AG30" s="18">
        <f t="shared" si="18"/>
        <v>0</v>
      </c>
      <c r="AH30" s="18">
        <f t="shared" si="18"/>
        <v>0</v>
      </c>
      <c r="AJ30" s="8">
        <v>5313155</v>
      </c>
      <c r="AK30" s="22">
        <f t="shared" si="11"/>
        <v>17523.121410820841</v>
      </c>
      <c r="AL30" s="22">
        <f t="shared" si="2"/>
        <v>0</v>
      </c>
      <c r="AM30" s="22">
        <f t="shared" si="2"/>
        <v>0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2.6320172140489446</v>
      </c>
      <c r="AG31" s="18">
        <f t="shared" si="18"/>
        <v>0</v>
      </c>
      <c r="AH31" s="18">
        <f t="shared" si="18"/>
        <v>0</v>
      </c>
      <c r="AJ31" s="8">
        <v>4406516</v>
      </c>
      <c r="AK31" s="22">
        <f t="shared" si="11"/>
        <v>16885.673221144025</v>
      </c>
      <c r="AL31" s="22">
        <f t="shared" si="2"/>
        <v>0</v>
      </c>
      <c r="AM31" s="22">
        <f t="shared" si="2"/>
        <v>0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2.7455675096661571</v>
      </c>
      <c r="AG32" s="18">
        <f t="shared" si="18"/>
        <v>0</v>
      </c>
      <c r="AH32" s="18">
        <f t="shared" si="18"/>
        <v>0</v>
      </c>
      <c r="AJ32" s="8">
        <v>4659965</v>
      </c>
      <c r="AK32" s="22">
        <f t="shared" si="11"/>
        <v>17065.551171891944</v>
      </c>
      <c r="AL32" s="22">
        <f t="shared" si="11"/>
        <v>0</v>
      </c>
      <c r="AM32" s="22">
        <f t="shared" si="11"/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3" t="s">
        <v>17</v>
      </c>
      <c r="G7" s="4">
        <v>4</v>
      </c>
      <c r="H7" s="4">
        <v>120</v>
      </c>
      <c r="I7" s="4">
        <v>57080</v>
      </c>
      <c r="J7" s="4">
        <v>208</v>
      </c>
      <c r="K7" s="4"/>
      <c r="L7" s="4"/>
      <c r="N7" s="6">
        <v>1</v>
      </c>
      <c r="O7" s="16">
        <f t="shared" ref="O7:P18" si="0">SUMIF($D$7:$D$30,$N7,G$7:G$30)</f>
        <v>8</v>
      </c>
      <c r="P7" s="16">
        <f t="shared" si="0"/>
        <v>253</v>
      </c>
      <c r="Q7" s="17">
        <f>P7/O7</f>
        <v>31.625</v>
      </c>
      <c r="R7" s="16">
        <f>Q7*24</f>
        <v>759</v>
      </c>
      <c r="S7" s="16">
        <f>SUMIF($D$7:$D$30,$N7,I$7:I$30)</f>
        <v>116180</v>
      </c>
      <c r="T7" s="16">
        <f>SUMIF($D$7:$D$30,$N7,J$7:J$30)</f>
        <v>487</v>
      </c>
      <c r="U7" s="16">
        <f>SUMIF($D$7:$D$30,$N7,K$7:K$30)</f>
        <v>0</v>
      </c>
      <c r="V7" s="16">
        <f>SUMIF($D$7:$D$30,$N7,L$7:L$30)</f>
        <v>0</v>
      </c>
      <c r="X7" s="20">
        <f>(T7*R7)/S7</f>
        <v>3.1815544844207264</v>
      </c>
      <c r="Y7" s="20">
        <f>(U7*R7)/S7</f>
        <v>0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2.8569187675070027</v>
      </c>
      <c r="AG7" s="18">
        <f t="shared" ref="AG7:AH8" si="1">Y17</f>
        <v>0</v>
      </c>
      <c r="AH7" s="18">
        <f t="shared" si="1"/>
        <v>0</v>
      </c>
      <c r="AJ7" s="8">
        <v>50499</v>
      </c>
      <c r="AK7" s="22">
        <f>($AJ7*AF7)/$AE7</f>
        <v>209.00195402547359</v>
      </c>
      <c r="AL7" s="22">
        <f t="shared" ref="AL7:AM31" si="2">($AJ7*AG7)/$AE7</f>
        <v>0</v>
      </c>
      <c r="AM7" s="22">
        <f t="shared" si="2"/>
        <v>0</v>
      </c>
    </row>
    <row r="8" spans="1:39">
      <c r="C8" s="2">
        <v>2010</v>
      </c>
      <c r="D8" s="2">
        <v>6</v>
      </c>
      <c r="E8" s="2" t="s">
        <v>25</v>
      </c>
      <c r="F8" s="3" t="s">
        <v>17</v>
      </c>
      <c r="G8" s="4">
        <v>4</v>
      </c>
      <c r="H8" s="4">
        <v>122</v>
      </c>
      <c r="I8" s="4">
        <v>63420</v>
      </c>
      <c r="J8" s="4">
        <v>210</v>
      </c>
      <c r="K8" s="4"/>
      <c r="L8" s="4"/>
      <c r="N8" s="6">
        <f>N7+1</f>
        <v>2</v>
      </c>
      <c r="O8" s="16">
        <f t="shared" si="0"/>
        <v>8</v>
      </c>
      <c r="P8" s="16">
        <f t="shared" si="0"/>
        <v>248</v>
      </c>
      <c r="Q8" s="17">
        <f t="shared" ref="Q8:Q18" si="3">P8/O8</f>
        <v>31</v>
      </c>
      <c r="R8" s="16">
        <f t="shared" ref="R8:R18" si="4">Q8*24</f>
        <v>744</v>
      </c>
      <c r="S8" s="16">
        <f t="shared" ref="S8:V18" si="5">SUMIF($D$7:$D$30,$N8,I$7:I$30)</f>
        <v>118520</v>
      </c>
      <c r="T8" s="16">
        <f t="shared" si="5"/>
        <v>469</v>
      </c>
      <c r="U8" s="16">
        <f t="shared" si="5"/>
        <v>0</v>
      </c>
      <c r="V8" s="16">
        <f t="shared" si="5"/>
        <v>0</v>
      </c>
      <c r="X8" s="20">
        <f t="shared" ref="X8:X18" si="6">(T8*R8)/S8</f>
        <v>2.9441106986162673</v>
      </c>
      <c r="Y8" s="20">
        <f t="shared" ref="Y8:Y18" si="7">(U8*R8)/S8</f>
        <v>0</v>
      </c>
      <c r="Z8" s="20">
        <f t="shared" ref="Z8:Z18" si="8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3.0916504096761606</v>
      </c>
      <c r="AG8" s="18">
        <f t="shared" si="1"/>
        <v>0</v>
      </c>
      <c r="AH8" s="18">
        <f t="shared" si="1"/>
        <v>0</v>
      </c>
      <c r="AJ8" s="8">
        <v>51941</v>
      </c>
      <c r="AK8" s="22">
        <f t="shared" ref="AK8:AM32" si="11">($AJ8*AF8)/$AE8</f>
        <v>216.50139396131891</v>
      </c>
      <c r="AL8" s="22">
        <f t="shared" si="2"/>
        <v>0</v>
      </c>
      <c r="AM8" s="22">
        <f t="shared" si="2"/>
        <v>0</v>
      </c>
    </row>
    <row r="9" spans="1:39">
      <c r="C9" s="2">
        <v>2010</v>
      </c>
      <c r="D9" s="2">
        <v>7</v>
      </c>
      <c r="E9" s="2" t="s">
        <v>25</v>
      </c>
      <c r="F9" s="3" t="s">
        <v>17</v>
      </c>
      <c r="G9" s="4">
        <v>4</v>
      </c>
      <c r="H9" s="4">
        <v>117</v>
      </c>
      <c r="I9" s="4">
        <v>60560</v>
      </c>
      <c r="J9" s="4">
        <v>211</v>
      </c>
      <c r="K9" s="4"/>
      <c r="L9" s="4"/>
      <c r="N9" s="6">
        <f t="shared" ref="N9:N18" si="12">N8+1</f>
        <v>3</v>
      </c>
      <c r="O9" s="16">
        <f t="shared" si="0"/>
        <v>8</v>
      </c>
      <c r="P9" s="16">
        <f t="shared" si="0"/>
        <v>226</v>
      </c>
      <c r="Q9" s="17">
        <f t="shared" si="3"/>
        <v>28.25</v>
      </c>
      <c r="R9" s="16">
        <f t="shared" si="4"/>
        <v>678</v>
      </c>
      <c r="S9" s="16">
        <f t="shared" si="5"/>
        <v>100340</v>
      </c>
      <c r="T9" s="16">
        <f t="shared" si="5"/>
        <v>437</v>
      </c>
      <c r="U9" s="16">
        <f t="shared" si="5"/>
        <v>0</v>
      </c>
      <c r="V9" s="16">
        <f t="shared" si="5"/>
        <v>0</v>
      </c>
      <c r="X9" s="20">
        <f t="shared" si="6"/>
        <v>2.9528204106039464</v>
      </c>
      <c r="Y9" s="20">
        <f t="shared" si="7"/>
        <v>0</v>
      </c>
      <c r="Z9" s="20">
        <f t="shared" si="8"/>
        <v>0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3.1815544844207264</v>
      </c>
      <c r="AG9" s="18">
        <f t="shared" ref="AG9:AH18" si="15">Y7</f>
        <v>0</v>
      </c>
      <c r="AH9" s="18">
        <f t="shared" si="15"/>
        <v>0</v>
      </c>
      <c r="AJ9" s="8">
        <v>59304</v>
      </c>
      <c r="AK9" s="22">
        <f t="shared" si="11"/>
        <v>243.49938459405359</v>
      </c>
      <c r="AL9" s="22">
        <f t="shared" si="2"/>
        <v>0</v>
      </c>
      <c r="AM9" s="22">
        <f t="shared" si="2"/>
        <v>0</v>
      </c>
    </row>
    <row r="10" spans="1:39">
      <c r="C10" s="2">
        <v>2010</v>
      </c>
      <c r="D10" s="2">
        <v>8</v>
      </c>
      <c r="E10" s="2" t="s">
        <v>25</v>
      </c>
      <c r="F10" s="3" t="s">
        <v>17</v>
      </c>
      <c r="G10" s="4">
        <v>4</v>
      </c>
      <c r="H10" s="4">
        <v>121</v>
      </c>
      <c r="I10" s="4">
        <v>67800</v>
      </c>
      <c r="J10" s="4">
        <v>218</v>
      </c>
      <c r="K10" s="4"/>
      <c r="L10" s="4"/>
      <c r="N10" s="6">
        <f t="shared" si="12"/>
        <v>4</v>
      </c>
      <c r="O10" s="16">
        <f t="shared" si="0"/>
        <v>8</v>
      </c>
      <c r="P10" s="16">
        <f t="shared" si="0"/>
        <v>243</v>
      </c>
      <c r="Q10" s="17">
        <f t="shared" si="3"/>
        <v>30.375</v>
      </c>
      <c r="R10" s="16">
        <f t="shared" si="4"/>
        <v>729</v>
      </c>
      <c r="S10" s="16">
        <f t="shared" si="5"/>
        <v>107800</v>
      </c>
      <c r="T10" s="16">
        <f t="shared" si="5"/>
        <v>461</v>
      </c>
      <c r="U10" s="16">
        <f t="shared" si="5"/>
        <v>0</v>
      </c>
      <c r="V10" s="16">
        <f t="shared" si="5"/>
        <v>0</v>
      </c>
      <c r="X10" s="20">
        <f t="shared" si="6"/>
        <v>3.1175231910946195</v>
      </c>
      <c r="Y10" s="20">
        <f t="shared" si="7"/>
        <v>0</v>
      </c>
      <c r="Z10" s="20">
        <f t="shared" si="8"/>
        <v>0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2.9441106986162673</v>
      </c>
      <c r="AG10" s="18">
        <f t="shared" si="15"/>
        <v>0</v>
      </c>
      <c r="AH10" s="18">
        <f t="shared" si="15"/>
        <v>0</v>
      </c>
      <c r="AJ10" s="8">
        <v>56985</v>
      </c>
      <c r="AK10" s="22">
        <f t="shared" si="11"/>
        <v>234.49925662619924</v>
      </c>
      <c r="AL10" s="22">
        <f t="shared" si="2"/>
        <v>0</v>
      </c>
      <c r="AM10" s="22">
        <f t="shared" si="2"/>
        <v>0</v>
      </c>
    </row>
    <row r="11" spans="1:39">
      <c r="C11" s="2">
        <v>2010</v>
      </c>
      <c r="D11" s="2">
        <v>9</v>
      </c>
      <c r="E11" s="2" t="s">
        <v>25</v>
      </c>
      <c r="F11" s="3" t="s">
        <v>17</v>
      </c>
      <c r="G11" s="4">
        <v>4</v>
      </c>
      <c r="H11" s="4">
        <v>128</v>
      </c>
      <c r="I11" s="4">
        <v>71520</v>
      </c>
      <c r="J11" s="4">
        <v>218</v>
      </c>
      <c r="K11" s="4"/>
      <c r="L11" s="4"/>
      <c r="N11" s="6">
        <f t="shared" si="12"/>
        <v>5</v>
      </c>
      <c r="O11" s="16">
        <f t="shared" si="0"/>
        <v>8</v>
      </c>
      <c r="P11" s="16">
        <f t="shared" si="0"/>
        <v>242</v>
      </c>
      <c r="Q11" s="17">
        <f t="shared" si="3"/>
        <v>30.25</v>
      </c>
      <c r="R11" s="16">
        <f t="shared" si="4"/>
        <v>726</v>
      </c>
      <c r="S11" s="16">
        <f t="shared" si="5"/>
        <v>115740</v>
      </c>
      <c r="T11" s="16">
        <f t="shared" si="5"/>
        <v>419</v>
      </c>
      <c r="U11" s="16">
        <f t="shared" si="5"/>
        <v>0</v>
      </c>
      <c r="V11" s="16">
        <f t="shared" si="5"/>
        <v>0</v>
      </c>
      <c r="X11" s="20">
        <f t="shared" si="6"/>
        <v>2.6282529808190773</v>
      </c>
      <c r="Y11" s="20">
        <f t="shared" si="7"/>
        <v>0</v>
      </c>
      <c r="Z11" s="20">
        <f t="shared" si="8"/>
        <v>0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2.9528204106039464</v>
      </c>
      <c r="AG11" s="18">
        <f t="shared" si="15"/>
        <v>0</v>
      </c>
      <c r="AH11" s="18">
        <f t="shared" si="15"/>
        <v>0</v>
      </c>
      <c r="AJ11" s="8">
        <v>52433</v>
      </c>
      <c r="AK11" s="22">
        <f t="shared" si="11"/>
        <v>218.50194275447762</v>
      </c>
      <c r="AL11" s="22">
        <f t="shared" si="2"/>
        <v>0</v>
      </c>
      <c r="AM11" s="22">
        <f t="shared" si="2"/>
        <v>0</v>
      </c>
    </row>
    <row r="12" spans="1:39">
      <c r="C12" s="2">
        <v>2010</v>
      </c>
      <c r="D12" s="2">
        <v>10</v>
      </c>
      <c r="E12" s="2" t="s">
        <v>25</v>
      </c>
      <c r="F12" s="3" t="s">
        <v>17</v>
      </c>
      <c r="G12" s="4">
        <v>4</v>
      </c>
      <c r="H12" s="4">
        <v>116</v>
      </c>
      <c r="I12" s="4">
        <v>50900</v>
      </c>
      <c r="J12" s="4">
        <v>182</v>
      </c>
      <c r="K12" s="4"/>
      <c r="L12" s="4"/>
      <c r="N12" s="6">
        <f t="shared" si="12"/>
        <v>6</v>
      </c>
      <c r="O12" s="16">
        <f t="shared" si="0"/>
        <v>8</v>
      </c>
      <c r="P12" s="16">
        <f t="shared" si="0"/>
        <v>247</v>
      </c>
      <c r="Q12" s="17">
        <f t="shared" si="3"/>
        <v>30.875</v>
      </c>
      <c r="R12" s="16">
        <f t="shared" si="4"/>
        <v>741</v>
      </c>
      <c r="S12" s="16">
        <f t="shared" si="5"/>
        <v>134820</v>
      </c>
      <c r="T12" s="16">
        <f t="shared" si="5"/>
        <v>462</v>
      </c>
      <c r="U12" s="16">
        <f t="shared" si="5"/>
        <v>0</v>
      </c>
      <c r="V12" s="16">
        <f t="shared" si="5"/>
        <v>0</v>
      </c>
      <c r="X12" s="20">
        <f t="shared" si="6"/>
        <v>2.5392523364485982</v>
      </c>
      <c r="Y12" s="20">
        <f t="shared" si="7"/>
        <v>0</v>
      </c>
      <c r="Z12" s="20">
        <f t="shared" si="8"/>
        <v>0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3.1175231910946195</v>
      </c>
      <c r="AG12" s="18">
        <f t="shared" si="15"/>
        <v>0</v>
      </c>
      <c r="AH12" s="18">
        <f t="shared" si="15"/>
        <v>0</v>
      </c>
      <c r="AJ12" s="8">
        <v>54502</v>
      </c>
      <c r="AK12" s="22">
        <f t="shared" si="11"/>
        <v>230.50190054622072</v>
      </c>
      <c r="AL12" s="22">
        <f t="shared" si="2"/>
        <v>0</v>
      </c>
      <c r="AM12" s="22">
        <f t="shared" si="2"/>
        <v>0</v>
      </c>
    </row>
    <row r="13" spans="1:39">
      <c r="C13" s="2">
        <v>2010</v>
      </c>
      <c r="D13" s="2">
        <v>11</v>
      </c>
      <c r="E13" s="2" t="s">
        <v>25</v>
      </c>
      <c r="F13" s="3" t="s">
        <v>17</v>
      </c>
      <c r="G13" s="4">
        <v>4</v>
      </c>
      <c r="H13" s="4">
        <v>126</v>
      </c>
      <c r="I13" s="4">
        <v>51020</v>
      </c>
      <c r="J13" s="4">
        <v>188</v>
      </c>
      <c r="K13" s="4"/>
      <c r="L13" s="4"/>
      <c r="N13" s="6">
        <f t="shared" si="12"/>
        <v>7</v>
      </c>
      <c r="O13" s="16">
        <f t="shared" si="0"/>
        <v>8</v>
      </c>
      <c r="P13" s="16">
        <f t="shared" si="0"/>
        <v>239</v>
      </c>
      <c r="Q13" s="17">
        <f t="shared" si="3"/>
        <v>29.875</v>
      </c>
      <c r="R13" s="16">
        <f t="shared" si="4"/>
        <v>717</v>
      </c>
      <c r="S13" s="16">
        <f t="shared" si="5"/>
        <v>128580</v>
      </c>
      <c r="T13" s="16">
        <f t="shared" si="5"/>
        <v>463</v>
      </c>
      <c r="U13" s="16">
        <f t="shared" si="5"/>
        <v>0</v>
      </c>
      <c r="V13" s="16">
        <f t="shared" si="5"/>
        <v>0</v>
      </c>
      <c r="X13" s="20">
        <f t="shared" si="6"/>
        <v>2.5818245450303312</v>
      </c>
      <c r="Y13" s="20">
        <f t="shared" si="7"/>
        <v>0</v>
      </c>
      <c r="Z13" s="20">
        <f t="shared" si="8"/>
        <v>0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2.6282529808190773</v>
      </c>
      <c r="AG13" s="18">
        <f t="shared" si="15"/>
        <v>0</v>
      </c>
      <c r="AH13" s="18">
        <f t="shared" si="15"/>
        <v>0</v>
      </c>
      <c r="AJ13" s="8">
        <v>56481</v>
      </c>
      <c r="AK13" s="22">
        <f t="shared" si="11"/>
        <v>209.49955489551198</v>
      </c>
      <c r="AL13" s="22">
        <f t="shared" si="2"/>
        <v>0</v>
      </c>
      <c r="AM13" s="22">
        <f t="shared" si="2"/>
        <v>0</v>
      </c>
    </row>
    <row r="14" spans="1:39">
      <c r="C14" s="2">
        <v>2010</v>
      </c>
      <c r="D14" s="2">
        <v>12</v>
      </c>
      <c r="E14" s="2" t="s">
        <v>25</v>
      </c>
      <c r="F14" s="3" t="s">
        <v>17</v>
      </c>
      <c r="G14" s="4">
        <v>4</v>
      </c>
      <c r="H14" s="4">
        <v>120</v>
      </c>
      <c r="I14" s="4">
        <v>50480</v>
      </c>
      <c r="J14" s="4">
        <v>221</v>
      </c>
      <c r="K14" s="4"/>
      <c r="L14" s="4"/>
      <c r="N14" s="6">
        <f t="shared" si="12"/>
        <v>8</v>
      </c>
      <c r="O14" s="16">
        <f t="shared" si="0"/>
        <v>8</v>
      </c>
      <c r="P14" s="16">
        <f t="shared" si="0"/>
        <v>248</v>
      </c>
      <c r="Q14" s="17">
        <f t="shared" si="3"/>
        <v>31</v>
      </c>
      <c r="R14" s="16">
        <f t="shared" si="4"/>
        <v>744</v>
      </c>
      <c r="S14" s="16">
        <f t="shared" si="5"/>
        <v>134520</v>
      </c>
      <c r="T14" s="16">
        <f t="shared" si="5"/>
        <v>458</v>
      </c>
      <c r="U14" s="16">
        <f t="shared" si="5"/>
        <v>0</v>
      </c>
      <c r="V14" s="16">
        <f t="shared" si="5"/>
        <v>0</v>
      </c>
      <c r="X14" s="20">
        <f t="shared" si="6"/>
        <v>2.5330954504906336</v>
      </c>
      <c r="Y14" s="20">
        <f t="shared" si="7"/>
        <v>0</v>
      </c>
      <c r="Z14" s="20">
        <f t="shared" si="8"/>
        <v>0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2.5392523364485982</v>
      </c>
      <c r="AG14" s="18">
        <f t="shared" si="15"/>
        <v>0</v>
      </c>
      <c r="AH14" s="18">
        <f t="shared" si="15"/>
        <v>0</v>
      </c>
      <c r="AJ14" s="8">
        <v>66851</v>
      </c>
      <c r="AK14" s="22">
        <f t="shared" si="11"/>
        <v>230.99975769936592</v>
      </c>
      <c r="AL14" s="22">
        <f t="shared" si="2"/>
        <v>0</v>
      </c>
      <c r="AM14" s="22">
        <f t="shared" si="2"/>
        <v>0</v>
      </c>
    </row>
    <row r="15" spans="1:39">
      <c r="C15" s="2">
        <v>2011</v>
      </c>
      <c r="D15" s="2">
        <v>1</v>
      </c>
      <c r="E15" s="2" t="s">
        <v>25</v>
      </c>
      <c r="F15" s="3" t="s">
        <v>17</v>
      </c>
      <c r="G15" s="4">
        <v>4</v>
      </c>
      <c r="H15" s="4">
        <v>126</v>
      </c>
      <c r="I15" s="4">
        <v>62260</v>
      </c>
      <c r="J15" s="4">
        <v>254</v>
      </c>
      <c r="K15" s="4"/>
      <c r="L15" s="4"/>
      <c r="N15" s="6">
        <f t="shared" si="12"/>
        <v>9</v>
      </c>
      <c r="O15" s="16">
        <f t="shared" si="0"/>
        <v>8</v>
      </c>
      <c r="P15" s="16">
        <f t="shared" si="0"/>
        <v>248</v>
      </c>
      <c r="Q15" s="17">
        <f t="shared" si="3"/>
        <v>31</v>
      </c>
      <c r="R15" s="16">
        <f t="shared" si="4"/>
        <v>744</v>
      </c>
      <c r="S15" s="16">
        <f t="shared" si="5"/>
        <v>129620</v>
      </c>
      <c r="T15" s="16">
        <f t="shared" si="5"/>
        <v>456</v>
      </c>
      <c r="U15" s="16">
        <f t="shared" si="5"/>
        <v>0</v>
      </c>
      <c r="V15" s="16">
        <f t="shared" si="5"/>
        <v>0</v>
      </c>
      <c r="X15" s="20">
        <f t="shared" si="6"/>
        <v>2.6173738620583245</v>
      </c>
      <c r="Y15" s="20">
        <f t="shared" si="7"/>
        <v>0</v>
      </c>
      <c r="Z15" s="20">
        <f t="shared" si="8"/>
        <v>0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2.5818245450303312</v>
      </c>
      <c r="AG15" s="18">
        <f t="shared" si="15"/>
        <v>0</v>
      </c>
      <c r="AH15" s="18">
        <f t="shared" si="15"/>
        <v>0</v>
      </c>
      <c r="AJ15" s="8">
        <v>66095</v>
      </c>
      <c r="AK15" s="22">
        <f t="shared" si="11"/>
        <v>231.49824903922715</v>
      </c>
      <c r="AL15" s="22">
        <f t="shared" si="2"/>
        <v>0</v>
      </c>
      <c r="AM15" s="22">
        <f t="shared" si="2"/>
        <v>0</v>
      </c>
    </row>
    <row r="16" spans="1:39">
      <c r="C16" s="2">
        <v>2011</v>
      </c>
      <c r="D16" s="2">
        <v>2</v>
      </c>
      <c r="E16" s="2" t="s">
        <v>25</v>
      </c>
      <c r="F16" s="3" t="s">
        <v>17</v>
      </c>
      <c r="G16" s="4">
        <v>4</v>
      </c>
      <c r="H16" s="4">
        <v>126</v>
      </c>
      <c r="I16" s="4">
        <v>67000</v>
      </c>
      <c r="J16" s="4">
        <v>246</v>
      </c>
      <c r="K16" s="4"/>
      <c r="L16" s="4"/>
      <c r="N16" s="6">
        <f t="shared" si="12"/>
        <v>10</v>
      </c>
      <c r="O16" s="16">
        <f t="shared" si="0"/>
        <v>8</v>
      </c>
      <c r="P16" s="16">
        <f t="shared" si="0"/>
        <v>236</v>
      </c>
      <c r="Q16" s="17">
        <f t="shared" si="3"/>
        <v>29.5</v>
      </c>
      <c r="R16" s="16">
        <f t="shared" si="4"/>
        <v>708</v>
      </c>
      <c r="S16" s="16">
        <f t="shared" si="5"/>
        <v>101560</v>
      </c>
      <c r="T16" s="16">
        <f t="shared" si="5"/>
        <v>400</v>
      </c>
      <c r="U16" s="16">
        <f t="shared" si="5"/>
        <v>0</v>
      </c>
      <c r="V16" s="16">
        <f t="shared" si="5"/>
        <v>0</v>
      </c>
      <c r="X16" s="20">
        <f t="shared" si="6"/>
        <v>2.788499409216227</v>
      </c>
      <c r="Y16" s="20">
        <f t="shared" si="7"/>
        <v>0</v>
      </c>
      <c r="Z16" s="20">
        <f t="shared" si="8"/>
        <v>0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2.5330954504906336</v>
      </c>
      <c r="AG16" s="18">
        <f t="shared" si="15"/>
        <v>0</v>
      </c>
      <c r="AH16" s="18">
        <f t="shared" si="15"/>
        <v>0</v>
      </c>
      <c r="AJ16" s="8">
        <v>66123</v>
      </c>
      <c r="AK16" s="22">
        <f t="shared" si="11"/>
        <v>228.99969166009342</v>
      </c>
      <c r="AL16" s="22">
        <f t="shared" si="2"/>
        <v>0</v>
      </c>
      <c r="AM16" s="22">
        <f t="shared" si="2"/>
        <v>0</v>
      </c>
    </row>
    <row r="17" spans="3:39">
      <c r="C17" s="2">
        <v>2011</v>
      </c>
      <c r="D17" s="2">
        <v>3</v>
      </c>
      <c r="E17" s="2" t="s">
        <v>25</v>
      </c>
      <c r="F17" s="3" t="s">
        <v>17</v>
      </c>
      <c r="G17" s="4">
        <v>4</v>
      </c>
      <c r="H17" s="4">
        <v>109</v>
      </c>
      <c r="I17" s="4">
        <v>48460</v>
      </c>
      <c r="J17" s="4">
        <v>204</v>
      </c>
      <c r="K17" s="4"/>
      <c r="L17" s="4"/>
      <c r="N17" s="6">
        <f t="shared" si="12"/>
        <v>11</v>
      </c>
      <c r="O17" s="16">
        <f t="shared" si="0"/>
        <v>8</v>
      </c>
      <c r="P17" s="16">
        <f t="shared" si="0"/>
        <v>244</v>
      </c>
      <c r="Q17" s="17">
        <f t="shared" si="3"/>
        <v>30.5</v>
      </c>
      <c r="R17" s="16">
        <f t="shared" si="4"/>
        <v>732</v>
      </c>
      <c r="S17" s="16">
        <f t="shared" si="5"/>
        <v>107100</v>
      </c>
      <c r="T17" s="16">
        <f t="shared" si="5"/>
        <v>418</v>
      </c>
      <c r="U17" s="16">
        <f t="shared" si="5"/>
        <v>0</v>
      </c>
      <c r="V17" s="16">
        <f t="shared" si="5"/>
        <v>0</v>
      </c>
      <c r="X17" s="20">
        <f t="shared" si="6"/>
        <v>2.8569187675070027</v>
      </c>
      <c r="Y17" s="20">
        <f t="shared" si="7"/>
        <v>0</v>
      </c>
      <c r="Z17" s="20">
        <f t="shared" si="8"/>
        <v>0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2.6173738620583245</v>
      </c>
      <c r="AG17" s="18">
        <f t="shared" si="15"/>
        <v>0</v>
      </c>
      <c r="AH17" s="18">
        <f t="shared" si="15"/>
        <v>0</v>
      </c>
      <c r="AJ17" s="8">
        <v>65109</v>
      </c>
      <c r="AK17" s="22">
        <f t="shared" si="11"/>
        <v>228.00013216554206</v>
      </c>
      <c r="AL17" s="22">
        <f t="shared" si="2"/>
        <v>0</v>
      </c>
      <c r="AM17" s="22">
        <f t="shared" si="2"/>
        <v>0</v>
      </c>
    </row>
    <row r="18" spans="3:39">
      <c r="C18" s="2">
        <v>2011</v>
      </c>
      <c r="D18" s="2">
        <v>4</v>
      </c>
      <c r="E18" s="2" t="s">
        <v>25</v>
      </c>
      <c r="F18" s="3" t="s">
        <v>17</v>
      </c>
      <c r="G18" s="4">
        <v>4</v>
      </c>
      <c r="H18" s="4">
        <v>121</v>
      </c>
      <c r="I18" s="4">
        <v>54300</v>
      </c>
      <c r="J18" s="4">
        <v>234</v>
      </c>
      <c r="K18" s="4"/>
      <c r="L18" s="4"/>
      <c r="N18" s="6">
        <f t="shared" si="12"/>
        <v>12</v>
      </c>
      <c r="O18" s="16">
        <f t="shared" si="0"/>
        <v>8</v>
      </c>
      <c r="P18" s="16">
        <f t="shared" si="0"/>
        <v>244</v>
      </c>
      <c r="Q18" s="17">
        <f t="shared" si="3"/>
        <v>30.5</v>
      </c>
      <c r="R18" s="16">
        <f t="shared" si="4"/>
        <v>732</v>
      </c>
      <c r="S18" s="16">
        <f t="shared" si="5"/>
        <v>102520</v>
      </c>
      <c r="T18" s="16">
        <f t="shared" si="5"/>
        <v>433</v>
      </c>
      <c r="U18" s="16">
        <f t="shared" si="5"/>
        <v>0</v>
      </c>
      <c r="V18" s="16">
        <f t="shared" si="5"/>
        <v>0</v>
      </c>
      <c r="X18" s="20">
        <f t="shared" si="6"/>
        <v>3.0916504096761606</v>
      </c>
      <c r="Y18" s="20">
        <f t="shared" si="7"/>
        <v>0</v>
      </c>
      <c r="Z18" s="20">
        <f t="shared" si="8"/>
        <v>0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2.788499409216227</v>
      </c>
      <c r="AG18" s="18">
        <f t="shared" si="15"/>
        <v>0</v>
      </c>
      <c r="AH18" s="18">
        <f t="shared" si="15"/>
        <v>0</v>
      </c>
      <c r="AJ18" s="8">
        <v>52952</v>
      </c>
      <c r="AK18" s="22">
        <f t="shared" si="11"/>
        <v>199.9986735756475</v>
      </c>
      <c r="AL18" s="22">
        <f t="shared" si="2"/>
        <v>0</v>
      </c>
      <c r="AM18" s="22">
        <f t="shared" si="2"/>
        <v>0</v>
      </c>
    </row>
    <row r="19" spans="3:39">
      <c r="C19" s="2">
        <v>2011</v>
      </c>
      <c r="D19" s="2">
        <v>5</v>
      </c>
      <c r="E19" s="2" t="s">
        <v>25</v>
      </c>
      <c r="F19" s="3" t="s">
        <v>17</v>
      </c>
      <c r="G19" s="4">
        <v>4</v>
      </c>
      <c r="H19" s="4">
        <v>122</v>
      </c>
      <c r="I19" s="4">
        <v>58660</v>
      </c>
      <c r="J19" s="4">
        <v>211</v>
      </c>
      <c r="K19" s="4"/>
      <c r="L19" s="4"/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2.8569187675070027</v>
      </c>
      <c r="AG19" s="18">
        <f t="shared" ref="AG19:AH19" si="17">AG7</f>
        <v>0</v>
      </c>
      <c r="AH19" s="18">
        <f t="shared" si="17"/>
        <v>0</v>
      </c>
      <c r="AJ19" s="8">
        <v>50247</v>
      </c>
      <c r="AK19" s="22">
        <f t="shared" si="11"/>
        <v>208.99809757929515</v>
      </c>
      <c r="AL19" s="22">
        <f t="shared" si="2"/>
        <v>0</v>
      </c>
      <c r="AM19" s="22">
        <f t="shared" si="2"/>
        <v>0</v>
      </c>
    </row>
    <row r="20" spans="3:39">
      <c r="C20" s="2">
        <v>2011</v>
      </c>
      <c r="D20" s="2">
        <v>6</v>
      </c>
      <c r="E20" s="2" t="s">
        <v>25</v>
      </c>
      <c r="F20" s="3" t="s">
        <v>17</v>
      </c>
      <c r="G20" s="4">
        <v>4</v>
      </c>
      <c r="H20" s="4">
        <v>125</v>
      </c>
      <c r="I20" s="4">
        <v>71400</v>
      </c>
      <c r="J20" s="4">
        <v>252</v>
      </c>
      <c r="K20" s="4"/>
      <c r="L20" s="4"/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3.0916504096761606</v>
      </c>
      <c r="AG20" s="18">
        <f t="shared" si="18"/>
        <v>0</v>
      </c>
      <c r="AH20" s="18">
        <f t="shared" si="18"/>
        <v>0</v>
      </c>
      <c r="AJ20" s="8">
        <v>52500</v>
      </c>
      <c r="AK20" s="22">
        <f t="shared" si="11"/>
        <v>216.49866416437035</v>
      </c>
      <c r="AL20" s="22">
        <f t="shared" si="2"/>
        <v>0</v>
      </c>
      <c r="AM20" s="22">
        <f t="shared" si="2"/>
        <v>0</v>
      </c>
    </row>
    <row r="21" spans="3:39">
      <c r="C21" s="2">
        <v>2011</v>
      </c>
      <c r="D21" s="2">
        <v>7</v>
      </c>
      <c r="E21" s="2" t="s">
        <v>25</v>
      </c>
      <c r="F21" s="3" t="s">
        <v>17</v>
      </c>
      <c r="G21" s="4">
        <v>4</v>
      </c>
      <c r="H21" s="4">
        <v>122</v>
      </c>
      <c r="I21" s="4">
        <v>68020</v>
      </c>
      <c r="J21" s="4">
        <v>252</v>
      </c>
      <c r="K21" s="4"/>
      <c r="L21" s="4"/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3.1815544844207264</v>
      </c>
      <c r="AG21" s="18">
        <f t="shared" si="18"/>
        <v>0</v>
      </c>
      <c r="AH21" s="18">
        <f t="shared" si="18"/>
        <v>0</v>
      </c>
      <c r="AJ21" s="8">
        <v>59304</v>
      </c>
      <c r="AK21" s="22">
        <f t="shared" si="11"/>
        <v>243.49938459405359</v>
      </c>
      <c r="AL21" s="22">
        <f t="shared" si="2"/>
        <v>0</v>
      </c>
      <c r="AM21" s="22">
        <f t="shared" si="2"/>
        <v>0</v>
      </c>
    </row>
    <row r="22" spans="3:39">
      <c r="C22" s="2">
        <v>2011</v>
      </c>
      <c r="D22" s="2">
        <v>8</v>
      </c>
      <c r="E22" s="2" t="s">
        <v>25</v>
      </c>
      <c r="F22" s="3" t="s">
        <v>17</v>
      </c>
      <c r="G22" s="4">
        <v>4</v>
      </c>
      <c r="H22" s="4">
        <v>127</v>
      </c>
      <c r="I22" s="4">
        <v>66720</v>
      </c>
      <c r="J22" s="4">
        <v>240</v>
      </c>
      <c r="K22" s="4"/>
      <c r="L22" s="4"/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2.9441106986162673</v>
      </c>
      <c r="AG22" s="18">
        <f t="shared" si="18"/>
        <v>0</v>
      </c>
      <c r="AH22" s="18">
        <f t="shared" si="18"/>
        <v>0</v>
      </c>
      <c r="AJ22" s="8">
        <v>56985</v>
      </c>
      <c r="AK22" s="22">
        <f t="shared" si="11"/>
        <v>234.49925662619924</v>
      </c>
      <c r="AL22" s="22">
        <f t="shared" si="2"/>
        <v>0</v>
      </c>
      <c r="AM22" s="22">
        <f t="shared" si="2"/>
        <v>0</v>
      </c>
    </row>
    <row r="23" spans="3:39">
      <c r="C23" s="2">
        <v>2011</v>
      </c>
      <c r="D23" s="2">
        <v>9</v>
      </c>
      <c r="E23" s="2" t="s">
        <v>25</v>
      </c>
      <c r="F23" s="3" t="s">
        <v>17</v>
      </c>
      <c r="G23" s="4">
        <v>4</v>
      </c>
      <c r="H23" s="4">
        <v>120</v>
      </c>
      <c r="I23" s="4">
        <v>58100</v>
      </c>
      <c r="J23" s="4">
        <v>238</v>
      </c>
      <c r="K23" s="4"/>
      <c r="L23" s="4"/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2.9528204106039464</v>
      </c>
      <c r="AG23" s="18">
        <f t="shared" si="18"/>
        <v>0</v>
      </c>
      <c r="AH23" s="18">
        <f t="shared" si="18"/>
        <v>0</v>
      </c>
      <c r="AJ23" s="8">
        <v>52433</v>
      </c>
      <c r="AK23" s="22">
        <f t="shared" si="11"/>
        <v>218.50194275447762</v>
      </c>
      <c r="AL23" s="22">
        <f t="shared" si="2"/>
        <v>0</v>
      </c>
      <c r="AM23" s="22">
        <f t="shared" si="2"/>
        <v>0</v>
      </c>
    </row>
    <row r="24" spans="3:39">
      <c r="C24" s="2">
        <v>2011</v>
      </c>
      <c r="D24" s="2">
        <v>10</v>
      </c>
      <c r="E24" s="2" t="s">
        <v>25</v>
      </c>
      <c r="F24" s="3" t="s">
        <v>17</v>
      </c>
      <c r="G24" s="4">
        <v>4</v>
      </c>
      <c r="H24" s="4">
        <v>120</v>
      </c>
      <c r="I24" s="4">
        <v>50660</v>
      </c>
      <c r="J24" s="4">
        <v>218</v>
      </c>
      <c r="K24" s="4"/>
      <c r="L24" s="4"/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3.1175231910946195</v>
      </c>
      <c r="AG24" s="18">
        <f t="shared" si="18"/>
        <v>0</v>
      </c>
      <c r="AH24" s="18">
        <f t="shared" si="18"/>
        <v>0</v>
      </c>
      <c r="AJ24" s="8">
        <v>54502</v>
      </c>
      <c r="AK24" s="22">
        <f t="shared" si="11"/>
        <v>230.50190054622072</v>
      </c>
      <c r="AL24" s="22">
        <f t="shared" si="2"/>
        <v>0</v>
      </c>
      <c r="AM24" s="22">
        <f t="shared" si="2"/>
        <v>0</v>
      </c>
    </row>
    <row r="25" spans="3:39">
      <c r="C25" s="2">
        <v>2011</v>
      </c>
      <c r="D25" s="2">
        <v>11</v>
      </c>
      <c r="E25" s="2" t="s">
        <v>25</v>
      </c>
      <c r="F25" s="3" t="s">
        <v>17</v>
      </c>
      <c r="G25" s="4">
        <v>4</v>
      </c>
      <c r="H25" s="4">
        <v>118</v>
      </c>
      <c r="I25" s="4">
        <v>56080</v>
      </c>
      <c r="J25" s="4">
        <v>230</v>
      </c>
      <c r="K25" s="4"/>
      <c r="L25" s="4"/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2.6282529808190773</v>
      </c>
      <c r="AG25" s="18">
        <f t="shared" si="18"/>
        <v>0</v>
      </c>
      <c r="AH25" s="18">
        <f t="shared" si="18"/>
        <v>0</v>
      </c>
      <c r="AJ25" s="8">
        <v>56481</v>
      </c>
      <c r="AK25" s="22">
        <f t="shared" si="11"/>
        <v>209.49955489551198</v>
      </c>
      <c r="AL25" s="22">
        <f t="shared" si="2"/>
        <v>0</v>
      </c>
      <c r="AM25" s="22">
        <f t="shared" si="2"/>
        <v>0</v>
      </c>
    </row>
    <row r="26" spans="3:39">
      <c r="C26" s="2">
        <v>2011</v>
      </c>
      <c r="D26" s="2">
        <v>12</v>
      </c>
      <c r="E26" s="2" t="s">
        <v>25</v>
      </c>
      <c r="F26" s="3" t="s">
        <v>17</v>
      </c>
      <c r="G26" s="4">
        <v>4</v>
      </c>
      <c r="H26" s="4">
        <v>124</v>
      </c>
      <c r="I26" s="4">
        <v>52040</v>
      </c>
      <c r="J26" s="4">
        <v>212</v>
      </c>
      <c r="K26" s="4"/>
      <c r="L26" s="4"/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2.5392523364485982</v>
      </c>
      <c r="AG26" s="18">
        <f t="shared" si="18"/>
        <v>0</v>
      </c>
      <c r="AH26" s="18">
        <f t="shared" si="18"/>
        <v>0</v>
      </c>
      <c r="AJ26" s="8">
        <v>66851</v>
      </c>
      <c r="AK26" s="22">
        <f t="shared" si="11"/>
        <v>230.99975769936592</v>
      </c>
      <c r="AL26" s="22">
        <f t="shared" si="2"/>
        <v>0</v>
      </c>
      <c r="AM26" s="22">
        <f t="shared" si="2"/>
        <v>0</v>
      </c>
    </row>
    <row r="27" spans="3:39">
      <c r="C27" s="2">
        <v>2012</v>
      </c>
      <c r="D27" s="2">
        <v>1</v>
      </c>
      <c r="E27" s="2" t="s">
        <v>25</v>
      </c>
      <c r="F27" s="3" t="s">
        <v>17</v>
      </c>
      <c r="G27" s="4">
        <v>4</v>
      </c>
      <c r="H27" s="4">
        <v>127</v>
      </c>
      <c r="I27" s="4">
        <v>53920</v>
      </c>
      <c r="J27" s="4">
        <v>233</v>
      </c>
      <c r="K27" s="4"/>
      <c r="L27" s="4"/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2.5818245450303312</v>
      </c>
      <c r="AG27" s="18">
        <f t="shared" si="18"/>
        <v>0</v>
      </c>
      <c r="AH27" s="18">
        <f t="shared" si="18"/>
        <v>0</v>
      </c>
      <c r="AJ27" s="8">
        <v>66095</v>
      </c>
      <c r="AK27" s="22">
        <f t="shared" si="11"/>
        <v>231.49824903922715</v>
      </c>
      <c r="AL27" s="22">
        <f t="shared" si="2"/>
        <v>0</v>
      </c>
      <c r="AM27" s="22">
        <f t="shared" si="2"/>
        <v>0</v>
      </c>
    </row>
    <row r="28" spans="3:39">
      <c r="C28" s="2">
        <v>2012</v>
      </c>
      <c r="D28" s="2">
        <v>2</v>
      </c>
      <c r="E28" s="2" t="s">
        <v>25</v>
      </c>
      <c r="F28" s="3" t="s">
        <v>17</v>
      </c>
      <c r="G28" s="4">
        <v>4</v>
      </c>
      <c r="H28" s="4">
        <v>122</v>
      </c>
      <c r="I28" s="4">
        <v>51520</v>
      </c>
      <c r="J28" s="4">
        <v>223</v>
      </c>
      <c r="K28" s="4"/>
      <c r="L28" s="4"/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2.5330954504906336</v>
      </c>
      <c r="AG28" s="18">
        <f t="shared" si="18"/>
        <v>0</v>
      </c>
      <c r="AH28" s="18">
        <f t="shared" si="18"/>
        <v>0</v>
      </c>
      <c r="AJ28" s="8">
        <v>66123</v>
      </c>
      <c r="AK28" s="22">
        <f t="shared" si="11"/>
        <v>228.99969166009342</v>
      </c>
      <c r="AL28" s="22">
        <f t="shared" si="2"/>
        <v>0</v>
      </c>
      <c r="AM28" s="22">
        <f t="shared" si="2"/>
        <v>0</v>
      </c>
    </row>
    <row r="29" spans="3:39">
      <c r="C29" s="2">
        <v>2012</v>
      </c>
      <c r="D29" s="2">
        <v>3</v>
      </c>
      <c r="E29" s="2" t="s">
        <v>25</v>
      </c>
      <c r="F29" s="3" t="s">
        <v>17</v>
      </c>
      <c r="G29" s="4">
        <v>4</v>
      </c>
      <c r="H29" s="4">
        <v>117</v>
      </c>
      <c r="I29" s="4">
        <v>51880</v>
      </c>
      <c r="J29" s="4">
        <v>233</v>
      </c>
      <c r="K29" s="4"/>
      <c r="L29" s="4"/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2.6173738620583245</v>
      </c>
      <c r="AG29" s="18">
        <f t="shared" si="18"/>
        <v>0</v>
      </c>
      <c r="AH29" s="18">
        <f t="shared" si="18"/>
        <v>0</v>
      </c>
      <c r="AJ29" s="8">
        <v>65109</v>
      </c>
      <c r="AK29" s="22">
        <f t="shared" si="11"/>
        <v>228.00013216554206</v>
      </c>
      <c r="AL29" s="22">
        <f t="shared" si="2"/>
        <v>0</v>
      </c>
      <c r="AM29" s="22">
        <f t="shared" si="2"/>
        <v>0</v>
      </c>
    </row>
    <row r="30" spans="3:39">
      <c r="C30" s="2">
        <v>2012</v>
      </c>
      <c r="D30" s="2">
        <v>4</v>
      </c>
      <c r="E30" s="2" t="s">
        <v>25</v>
      </c>
      <c r="F30" s="3" t="s">
        <v>17</v>
      </c>
      <c r="G30" s="4">
        <v>4</v>
      </c>
      <c r="H30" s="4">
        <v>122</v>
      </c>
      <c r="I30" s="4">
        <v>53500</v>
      </c>
      <c r="J30" s="4">
        <v>227</v>
      </c>
      <c r="K30" s="4"/>
      <c r="L30" s="4"/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2.788499409216227</v>
      </c>
      <c r="AG30" s="18">
        <f t="shared" si="18"/>
        <v>0</v>
      </c>
      <c r="AH30" s="18">
        <f t="shared" si="18"/>
        <v>0</v>
      </c>
      <c r="AJ30" s="8">
        <v>52952</v>
      </c>
      <c r="AK30" s="22">
        <f t="shared" si="11"/>
        <v>199.9986735756475</v>
      </c>
      <c r="AL30" s="22">
        <f t="shared" si="2"/>
        <v>0</v>
      </c>
      <c r="AM30" s="22">
        <f t="shared" si="2"/>
        <v>0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2.8569187675070027</v>
      </c>
      <c r="AG31" s="18">
        <f t="shared" si="18"/>
        <v>0</v>
      </c>
      <c r="AH31" s="18">
        <f t="shared" si="18"/>
        <v>0</v>
      </c>
      <c r="AJ31" s="8">
        <v>50247</v>
      </c>
      <c r="AK31" s="22">
        <f t="shared" si="11"/>
        <v>208.99809757929515</v>
      </c>
      <c r="AL31" s="22">
        <f t="shared" si="2"/>
        <v>0</v>
      </c>
      <c r="AM31" s="22">
        <f t="shared" si="2"/>
        <v>0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3.0916504096761606</v>
      </c>
      <c r="AG32" s="18">
        <f t="shared" si="18"/>
        <v>0</v>
      </c>
      <c r="AH32" s="18">
        <f t="shared" si="18"/>
        <v>0</v>
      </c>
      <c r="AJ32" s="8">
        <v>52500</v>
      </c>
      <c r="AK32" s="22">
        <f t="shared" si="11"/>
        <v>216.49866416437035</v>
      </c>
      <c r="AL32" s="22">
        <f t="shared" si="11"/>
        <v>0</v>
      </c>
      <c r="AM32" s="22">
        <f t="shared" si="11"/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32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6" width="12.7109375" customWidth="1"/>
    <col min="37" max="37" width="11.7109375" customWidth="1"/>
    <col min="38" max="38" width="11.85546875" customWidth="1"/>
    <col min="39" max="39" width="11.7109375" customWidth="1"/>
  </cols>
  <sheetData>
    <row r="1" spans="1:39">
      <c r="A1" s="26" t="s">
        <v>30</v>
      </c>
    </row>
    <row r="2" spans="1:39">
      <c r="A2" s="26" t="s">
        <v>31</v>
      </c>
    </row>
    <row r="3" spans="1:39">
      <c r="A3" s="27" t="s">
        <v>32</v>
      </c>
    </row>
    <row r="5" spans="1:39"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N5" s="24" t="s">
        <v>23</v>
      </c>
      <c r="O5" s="25"/>
      <c r="P5" s="25"/>
      <c r="Q5" s="25"/>
      <c r="R5" s="25"/>
      <c r="S5" s="25"/>
      <c r="T5" s="25"/>
      <c r="U5" s="25"/>
      <c r="V5" s="25"/>
      <c r="X5" s="24" t="s">
        <v>27</v>
      </c>
      <c r="Y5" s="25"/>
      <c r="Z5" s="25"/>
      <c r="AB5" s="24" t="s">
        <v>29</v>
      </c>
      <c r="AC5" s="25"/>
      <c r="AD5" s="25"/>
      <c r="AE5" s="25"/>
      <c r="AF5" s="25"/>
      <c r="AG5" s="25"/>
      <c r="AH5" s="25"/>
      <c r="AJ5" s="24" t="s">
        <v>28</v>
      </c>
      <c r="AK5" s="25"/>
      <c r="AL5" s="25"/>
      <c r="AM5" s="25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2010</v>
      </c>
      <c r="D7" s="2">
        <v>5</v>
      </c>
      <c r="E7" s="2" t="s">
        <v>25</v>
      </c>
      <c r="F7" s="3" t="s">
        <v>18</v>
      </c>
      <c r="G7" s="4">
        <v>3</v>
      </c>
      <c r="H7" s="4">
        <v>94</v>
      </c>
      <c r="I7" s="4">
        <v>236760</v>
      </c>
      <c r="J7" s="4">
        <v>604</v>
      </c>
      <c r="K7" s="4">
        <v>570</v>
      </c>
      <c r="L7" s="4"/>
      <c r="N7" s="6">
        <v>1</v>
      </c>
      <c r="O7" s="16">
        <f t="shared" ref="O7:P18" si="0">SUMIF($D$7:$D$30,$N7,G$7:G$30)</f>
        <v>6</v>
      </c>
      <c r="P7" s="16">
        <f t="shared" si="0"/>
        <v>191</v>
      </c>
      <c r="Q7" s="17">
        <f>P7/O7</f>
        <v>31.833333333333332</v>
      </c>
      <c r="R7" s="16">
        <f>Q7*24</f>
        <v>764</v>
      </c>
      <c r="S7" s="16">
        <f>SUMIF($D$7:$D$30,$N7,I$7:I$30)</f>
        <v>352760</v>
      </c>
      <c r="T7" s="16">
        <f>SUMIF($D$7:$D$30,$N7,J$7:J$30)</f>
        <v>1061</v>
      </c>
      <c r="U7" s="16">
        <f>SUMIF($D$7:$D$30,$N7,K$7:K$30)</f>
        <v>1040</v>
      </c>
      <c r="V7" s="16">
        <f>SUMIF($D$7:$D$30,$N7,L$7:L$30)</f>
        <v>0</v>
      </c>
      <c r="X7" s="20">
        <f>(T7*R7)/S7</f>
        <v>2.2978909173375666</v>
      </c>
      <c r="Y7" s="20">
        <f>(U7*R7)/S7</f>
        <v>2.2524095702460598</v>
      </c>
      <c r="Z7" s="20">
        <f>(V7*R7)/S7</f>
        <v>0</v>
      </c>
      <c r="AB7" s="5">
        <v>2012</v>
      </c>
      <c r="AC7" s="5">
        <v>11</v>
      </c>
      <c r="AD7" s="13">
        <v>28.762</v>
      </c>
      <c r="AE7" s="12">
        <f>AD7*24</f>
        <v>690.28800000000001</v>
      </c>
      <c r="AF7" s="18">
        <f>X17</f>
        <v>1.9528301886792452</v>
      </c>
      <c r="AG7" s="18">
        <f t="shared" ref="AG7:AH8" si="1">Y17</f>
        <v>1.9401846647932557</v>
      </c>
      <c r="AH7" s="18">
        <f t="shared" si="1"/>
        <v>0</v>
      </c>
      <c r="AJ7" s="8">
        <v>191056</v>
      </c>
      <c r="AK7" s="22">
        <f>($AJ7*AF7)/$AE7</f>
        <v>540.49892874901764</v>
      </c>
      <c r="AL7" s="22">
        <f t="shared" ref="AL7:AM31" si="2">($AJ7*AG7)/$AE7</f>
        <v>536.998935685888</v>
      </c>
      <c r="AM7" s="22">
        <f t="shared" si="2"/>
        <v>0</v>
      </c>
    </row>
    <row r="8" spans="1:39">
      <c r="C8" s="2">
        <v>2010</v>
      </c>
      <c r="D8" s="2">
        <v>6</v>
      </c>
      <c r="E8" s="2" t="s">
        <v>25</v>
      </c>
      <c r="F8" s="3" t="s">
        <v>18</v>
      </c>
      <c r="G8" s="4">
        <v>3</v>
      </c>
      <c r="H8" s="4">
        <v>90</v>
      </c>
      <c r="I8" s="4">
        <v>244280</v>
      </c>
      <c r="J8" s="4">
        <v>578</v>
      </c>
      <c r="K8" s="4">
        <v>577</v>
      </c>
      <c r="L8" s="4"/>
      <c r="N8" s="6">
        <f>N7+1</f>
        <v>2</v>
      </c>
      <c r="O8" s="16">
        <f t="shared" si="0"/>
        <v>6</v>
      </c>
      <c r="P8" s="16">
        <f t="shared" si="0"/>
        <v>184</v>
      </c>
      <c r="Q8" s="17">
        <f t="shared" ref="Q8:Q18" si="3">P8/O8</f>
        <v>30.666666666666668</v>
      </c>
      <c r="R8" s="16">
        <f t="shared" ref="R8:R18" si="4">Q8*24</f>
        <v>736</v>
      </c>
      <c r="S8" s="16">
        <f t="shared" ref="S8:V18" si="5">SUMIF($D$7:$D$30,$N8,I$7:I$30)</f>
        <v>347360</v>
      </c>
      <c r="T8" s="16">
        <f t="shared" si="5"/>
        <v>1061</v>
      </c>
      <c r="U8" s="16">
        <f t="shared" si="5"/>
        <v>1024</v>
      </c>
      <c r="V8" s="16">
        <f t="shared" si="5"/>
        <v>0</v>
      </c>
      <c r="X8" s="20">
        <f t="shared" ref="X8:X18" si="6">(T8*R8)/S8</f>
        <v>2.2480884385076001</v>
      </c>
      <c r="Y8" s="20">
        <f t="shared" ref="Y8:Y18" si="7">(U8*R8)/S8</f>
        <v>2.1696913864578535</v>
      </c>
      <c r="Z8" s="20">
        <f t="shared" ref="Z8:Z18" si="8">(V8*R8)/S8</f>
        <v>0</v>
      </c>
      <c r="AB8" s="5">
        <f>IF(AC8=1,AB7+1,AB7)</f>
        <v>2012</v>
      </c>
      <c r="AC8" s="5">
        <f>IF(AC7=12,1,AC7+1)</f>
        <v>12</v>
      </c>
      <c r="AD8" s="13">
        <v>30.905000000000001</v>
      </c>
      <c r="AE8" s="12">
        <f t="shared" ref="AE8:AE32" si="9">AD8*24</f>
        <v>741.72</v>
      </c>
      <c r="AF8" s="18">
        <f t="shared" ref="AF8" si="10">X18</f>
        <v>2.2437243369215403</v>
      </c>
      <c r="AG8" s="18">
        <f t="shared" si="1"/>
        <v>2.1962490289645986</v>
      </c>
      <c r="AH8" s="18">
        <f t="shared" si="1"/>
        <v>0</v>
      </c>
      <c r="AJ8" s="8">
        <v>179668</v>
      </c>
      <c r="AK8" s="22">
        <f t="shared" ref="AK8:AM32" si="11">($AJ8*AF8)/$AE8</f>
        <v>543.50086847600073</v>
      </c>
      <c r="AL8" s="22">
        <f t="shared" si="2"/>
        <v>532.00085009978363</v>
      </c>
      <c r="AM8" s="22">
        <f t="shared" si="2"/>
        <v>0</v>
      </c>
    </row>
    <row r="9" spans="1:39">
      <c r="C9" s="2">
        <v>2010</v>
      </c>
      <c r="D9" s="2">
        <v>7</v>
      </c>
      <c r="E9" s="2" t="s">
        <v>25</v>
      </c>
      <c r="F9" s="3" t="s">
        <v>18</v>
      </c>
      <c r="G9" s="4">
        <v>3</v>
      </c>
      <c r="H9" s="4">
        <v>94</v>
      </c>
      <c r="I9" s="4">
        <v>252040</v>
      </c>
      <c r="J9" s="4">
        <v>593</v>
      </c>
      <c r="K9" s="4">
        <v>591</v>
      </c>
      <c r="L9" s="4"/>
      <c r="N9" s="6">
        <f t="shared" ref="N9:N18" si="12">N8+1</f>
        <v>3</v>
      </c>
      <c r="O9" s="16">
        <f t="shared" si="0"/>
        <v>6</v>
      </c>
      <c r="P9" s="16">
        <f t="shared" si="0"/>
        <v>174</v>
      </c>
      <c r="Q9" s="17">
        <f t="shared" si="3"/>
        <v>29</v>
      </c>
      <c r="R9" s="16">
        <f t="shared" si="4"/>
        <v>696</v>
      </c>
      <c r="S9" s="16">
        <f t="shared" si="5"/>
        <v>332640</v>
      </c>
      <c r="T9" s="16">
        <f t="shared" si="5"/>
        <v>1131</v>
      </c>
      <c r="U9" s="16">
        <f t="shared" si="5"/>
        <v>1119</v>
      </c>
      <c r="V9" s="16">
        <f t="shared" si="5"/>
        <v>0</v>
      </c>
      <c r="X9" s="20">
        <f t="shared" si="6"/>
        <v>2.3664502164502164</v>
      </c>
      <c r="Y9" s="20">
        <f t="shared" si="7"/>
        <v>2.3413419913419915</v>
      </c>
      <c r="Z9" s="20">
        <f t="shared" si="8"/>
        <v>0</v>
      </c>
      <c r="AB9" s="5">
        <f t="shared" ref="AB9:AB32" si="13">IF(AC9=1,AB8+1,AB8)</f>
        <v>2013</v>
      </c>
      <c r="AC9" s="5">
        <f t="shared" ref="AC9:AC32" si="14">IF(AC8=12,1,AC8+1)</f>
        <v>1</v>
      </c>
      <c r="AD9" s="13">
        <v>32.286000000000001</v>
      </c>
      <c r="AE9" s="12">
        <f t="shared" si="9"/>
        <v>774.86400000000003</v>
      </c>
      <c r="AF9" s="18">
        <f>X7</f>
        <v>2.2978909173375666</v>
      </c>
      <c r="AG9" s="18">
        <f t="shared" ref="AG9:AH18" si="15">Y7</f>
        <v>2.2524095702460598</v>
      </c>
      <c r="AH9" s="18">
        <f t="shared" si="15"/>
        <v>0</v>
      </c>
      <c r="AJ9" s="8">
        <v>178888</v>
      </c>
      <c r="AK9" s="22">
        <f t="shared" si="11"/>
        <v>530.4996882300411</v>
      </c>
      <c r="AL9" s="22">
        <f t="shared" si="2"/>
        <v>519.9996944007944</v>
      </c>
      <c r="AM9" s="22">
        <f t="shared" si="2"/>
        <v>0</v>
      </c>
    </row>
    <row r="10" spans="1:39">
      <c r="C10" s="2">
        <v>2010</v>
      </c>
      <c r="D10" s="2">
        <v>8</v>
      </c>
      <c r="E10" s="2" t="s">
        <v>25</v>
      </c>
      <c r="F10" s="3" t="s">
        <v>18</v>
      </c>
      <c r="G10" s="4">
        <v>3</v>
      </c>
      <c r="H10" s="4">
        <v>88</v>
      </c>
      <c r="I10" s="4">
        <v>228680</v>
      </c>
      <c r="J10" s="4">
        <v>580</v>
      </c>
      <c r="K10" s="4">
        <v>578</v>
      </c>
      <c r="L10" s="4"/>
      <c r="N10" s="6">
        <f t="shared" si="12"/>
        <v>4</v>
      </c>
      <c r="O10" s="16">
        <f t="shared" si="0"/>
        <v>6</v>
      </c>
      <c r="P10" s="16">
        <f t="shared" si="0"/>
        <v>181</v>
      </c>
      <c r="Q10" s="17">
        <f t="shared" si="3"/>
        <v>30.166666666666668</v>
      </c>
      <c r="R10" s="16">
        <f t="shared" si="4"/>
        <v>724</v>
      </c>
      <c r="S10" s="16">
        <f t="shared" si="5"/>
        <v>348080</v>
      </c>
      <c r="T10" s="16">
        <f t="shared" si="5"/>
        <v>1162</v>
      </c>
      <c r="U10" s="16">
        <f t="shared" si="5"/>
        <v>1067</v>
      </c>
      <c r="V10" s="16">
        <f t="shared" si="5"/>
        <v>0</v>
      </c>
      <c r="X10" s="20">
        <f t="shared" si="6"/>
        <v>2.4169386347965984</v>
      </c>
      <c r="Y10" s="20">
        <f t="shared" si="7"/>
        <v>2.2193403815214894</v>
      </c>
      <c r="Z10" s="20">
        <f t="shared" si="8"/>
        <v>0</v>
      </c>
      <c r="AB10" s="5">
        <f t="shared" si="13"/>
        <v>2013</v>
      </c>
      <c r="AC10" s="5">
        <f t="shared" si="14"/>
        <v>2</v>
      </c>
      <c r="AD10" s="13">
        <v>29.81</v>
      </c>
      <c r="AE10" s="12">
        <f t="shared" si="9"/>
        <v>715.43999999999994</v>
      </c>
      <c r="AF10" s="18">
        <f t="shared" ref="AF10:AF18" si="16">X8</f>
        <v>2.2480884385076001</v>
      </c>
      <c r="AG10" s="18">
        <f t="shared" si="15"/>
        <v>2.1696913864578535</v>
      </c>
      <c r="AH10" s="18">
        <f t="shared" si="15"/>
        <v>0</v>
      </c>
      <c r="AJ10" s="8">
        <v>168828</v>
      </c>
      <c r="AK10" s="22">
        <f t="shared" si="11"/>
        <v>530.49909831203331</v>
      </c>
      <c r="AL10" s="22">
        <f t="shared" si="2"/>
        <v>511.99912975638284</v>
      </c>
      <c r="AM10" s="22">
        <f t="shared" si="2"/>
        <v>0</v>
      </c>
    </row>
    <row r="11" spans="1:39">
      <c r="C11" s="2">
        <v>2010</v>
      </c>
      <c r="D11" s="2">
        <v>9</v>
      </c>
      <c r="E11" s="2" t="s">
        <v>25</v>
      </c>
      <c r="F11" s="3" t="s">
        <v>18</v>
      </c>
      <c r="G11" s="4">
        <v>3</v>
      </c>
      <c r="H11" s="4">
        <v>94</v>
      </c>
      <c r="I11" s="4">
        <v>230960</v>
      </c>
      <c r="J11" s="4">
        <v>569</v>
      </c>
      <c r="K11" s="4">
        <v>566</v>
      </c>
      <c r="L11" s="4"/>
      <c r="N11" s="6">
        <f t="shared" si="12"/>
        <v>5</v>
      </c>
      <c r="O11" s="16">
        <f t="shared" si="0"/>
        <v>6</v>
      </c>
      <c r="P11" s="16">
        <f t="shared" si="0"/>
        <v>190</v>
      </c>
      <c r="Q11" s="17">
        <f t="shared" si="3"/>
        <v>31.666666666666668</v>
      </c>
      <c r="R11" s="16">
        <f t="shared" si="4"/>
        <v>760</v>
      </c>
      <c r="S11" s="16">
        <f t="shared" si="5"/>
        <v>420640</v>
      </c>
      <c r="T11" s="16">
        <f t="shared" si="5"/>
        <v>1200</v>
      </c>
      <c r="U11" s="16">
        <f t="shared" si="5"/>
        <v>1151</v>
      </c>
      <c r="V11" s="16">
        <f t="shared" si="5"/>
        <v>0</v>
      </c>
      <c r="X11" s="20">
        <f t="shared" si="6"/>
        <v>2.1681247622670217</v>
      </c>
      <c r="Y11" s="20">
        <f t="shared" si="7"/>
        <v>2.0795930011411183</v>
      </c>
      <c r="Z11" s="20">
        <f t="shared" si="8"/>
        <v>0</v>
      </c>
      <c r="AB11" s="5">
        <f t="shared" si="13"/>
        <v>2013</v>
      </c>
      <c r="AC11" s="5">
        <f t="shared" si="14"/>
        <v>3</v>
      </c>
      <c r="AD11" s="13">
        <v>29.524000000000001</v>
      </c>
      <c r="AE11" s="12">
        <f t="shared" si="9"/>
        <v>708.57600000000002</v>
      </c>
      <c r="AF11" s="18">
        <f t="shared" si="16"/>
        <v>2.3664502164502164</v>
      </c>
      <c r="AG11" s="18">
        <f t="shared" si="15"/>
        <v>2.3413419913419915</v>
      </c>
      <c r="AH11" s="18">
        <f t="shared" si="15"/>
        <v>0</v>
      </c>
      <c r="AJ11" s="8">
        <v>169325</v>
      </c>
      <c r="AK11" s="22">
        <f t="shared" si="11"/>
        <v>565.4992307112193</v>
      </c>
      <c r="AL11" s="22">
        <f t="shared" si="2"/>
        <v>559.49923887343448</v>
      </c>
      <c r="AM11" s="22">
        <f t="shared" si="2"/>
        <v>0</v>
      </c>
    </row>
    <row r="12" spans="1:39">
      <c r="C12" s="2">
        <v>2010</v>
      </c>
      <c r="D12" s="2">
        <v>10</v>
      </c>
      <c r="E12" s="2" t="s">
        <v>25</v>
      </c>
      <c r="F12" s="3" t="s">
        <v>18</v>
      </c>
      <c r="G12" s="4">
        <v>3</v>
      </c>
      <c r="H12" s="4">
        <v>85</v>
      </c>
      <c r="I12" s="4">
        <v>210080</v>
      </c>
      <c r="J12" s="4">
        <v>577</v>
      </c>
      <c r="K12" s="4">
        <v>577</v>
      </c>
      <c r="L12" s="4"/>
      <c r="N12" s="6">
        <f t="shared" si="12"/>
        <v>6</v>
      </c>
      <c r="O12" s="16">
        <f t="shared" si="0"/>
        <v>6</v>
      </c>
      <c r="P12" s="16">
        <f t="shared" si="0"/>
        <v>181</v>
      </c>
      <c r="Q12" s="17">
        <f t="shared" si="3"/>
        <v>30.166666666666668</v>
      </c>
      <c r="R12" s="16">
        <f t="shared" si="4"/>
        <v>724</v>
      </c>
      <c r="S12" s="16">
        <f t="shared" si="5"/>
        <v>423720</v>
      </c>
      <c r="T12" s="16">
        <f t="shared" si="5"/>
        <v>1144</v>
      </c>
      <c r="U12" s="16">
        <f t="shared" si="5"/>
        <v>1080</v>
      </c>
      <c r="V12" s="16">
        <f t="shared" si="5"/>
        <v>0</v>
      </c>
      <c r="X12" s="20">
        <f t="shared" si="6"/>
        <v>1.9547248182762202</v>
      </c>
      <c r="Y12" s="20">
        <f t="shared" si="7"/>
        <v>1.8453695836873407</v>
      </c>
      <c r="Z12" s="20">
        <f t="shared" si="8"/>
        <v>0</v>
      </c>
      <c r="AB12" s="5">
        <f t="shared" si="13"/>
        <v>2013</v>
      </c>
      <c r="AC12" s="5">
        <f t="shared" si="14"/>
        <v>4</v>
      </c>
      <c r="AD12" s="13">
        <v>30.713999999999999</v>
      </c>
      <c r="AE12" s="12">
        <f t="shared" si="9"/>
        <v>737.13599999999997</v>
      </c>
      <c r="AF12" s="18">
        <f t="shared" si="16"/>
        <v>2.4169386347965984</v>
      </c>
      <c r="AG12" s="18">
        <f t="shared" si="15"/>
        <v>2.2193403815214894</v>
      </c>
      <c r="AH12" s="18">
        <f t="shared" si="15"/>
        <v>0</v>
      </c>
      <c r="AJ12" s="8">
        <v>177198</v>
      </c>
      <c r="AK12" s="22">
        <f t="shared" si="11"/>
        <v>581.00091734590046</v>
      </c>
      <c r="AL12" s="22">
        <f t="shared" si="2"/>
        <v>533.50084234774158</v>
      </c>
      <c r="AM12" s="22">
        <f t="shared" si="2"/>
        <v>0</v>
      </c>
    </row>
    <row r="13" spans="1:39">
      <c r="C13" s="2">
        <v>2010</v>
      </c>
      <c r="D13" s="2">
        <v>11</v>
      </c>
      <c r="E13" s="2" t="s">
        <v>25</v>
      </c>
      <c r="F13" s="3" t="s">
        <v>18</v>
      </c>
      <c r="G13" s="4">
        <v>3</v>
      </c>
      <c r="H13" s="4">
        <v>91</v>
      </c>
      <c r="I13" s="4">
        <v>202440</v>
      </c>
      <c r="J13" s="4">
        <v>548</v>
      </c>
      <c r="K13" s="4">
        <v>546</v>
      </c>
      <c r="L13" s="4"/>
      <c r="N13" s="6">
        <f t="shared" si="12"/>
        <v>7</v>
      </c>
      <c r="O13" s="16">
        <f t="shared" si="0"/>
        <v>6</v>
      </c>
      <c r="P13" s="16">
        <f t="shared" si="0"/>
        <v>187</v>
      </c>
      <c r="Q13" s="17">
        <f t="shared" si="3"/>
        <v>31.166666666666668</v>
      </c>
      <c r="R13" s="16">
        <f t="shared" si="4"/>
        <v>748</v>
      </c>
      <c r="S13" s="16">
        <f t="shared" si="5"/>
        <v>462360</v>
      </c>
      <c r="T13" s="16">
        <f t="shared" si="5"/>
        <v>1135</v>
      </c>
      <c r="U13" s="16">
        <f t="shared" si="5"/>
        <v>1110</v>
      </c>
      <c r="V13" s="16">
        <f t="shared" si="5"/>
        <v>0</v>
      </c>
      <c r="X13" s="20">
        <f t="shared" si="6"/>
        <v>1.8361882515788563</v>
      </c>
      <c r="Y13" s="20">
        <f t="shared" si="7"/>
        <v>1.7957435764339476</v>
      </c>
      <c r="Z13" s="20">
        <f t="shared" si="8"/>
        <v>0</v>
      </c>
      <c r="AB13" s="5">
        <f t="shared" si="13"/>
        <v>2013</v>
      </c>
      <c r="AC13" s="5">
        <f t="shared" si="14"/>
        <v>5</v>
      </c>
      <c r="AD13" s="13">
        <v>29.524000000000001</v>
      </c>
      <c r="AE13" s="12">
        <f t="shared" si="9"/>
        <v>708.57600000000002</v>
      </c>
      <c r="AF13" s="18">
        <f t="shared" si="16"/>
        <v>2.1681247622670217</v>
      </c>
      <c r="AG13" s="18">
        <f t="shared" si="15"/>
        <v>2.0795930011411183</v>
      </c>
      <c r="AH13" s="18">
        <f t="shared" si="15"/>
        <v>0</v>
      </c>
      <c r="AJ13" s="8">
        <v>196089</v>
      </c>
      <c r="AK13" s="22">
        <f t="shared" si="11"/>
        <v>599.99974104143803</v>
      </c>
      <c r="AL13" s="22">
        <f t="shared" si="2"/>
        <v>575.49975161557938</v>
      </c>
      <c r="AM13" s="22">
        <f t="shared" si="2"/>
        <v>0</v>
      </c>
    </row>
    <row r="14" spans="1:39">
      <c r="C14" s="2">
        <v>2010</v>
      </c>
      <c r="D14" s="2">
        <v>12</v>
      </c>
      <c r="E14" s="2" t="s">
        <v>25</v>
      </c>
      <c r="F14" s="3" t="s">
        <v>18</v>
      </c>
      <c r="G14" s="4">
        <v>3</v>
      </c>
      <c r="H14" s="4">
        <v>95</v>
      </c>
      <c r="I14" s="4">
        <v>190800</v>
      </c>
      <c r="J14" s="4">
        <v>523</v>
      </c>
      <c r="K14" s="4">
        <v>508</v>
      </c>
      <c r="L14" s="4"/>
      <c r="N14" s="6">
        <f t="shared" si="12"/>
        <v>8</v>
      </c>
      <c r="O14" s="16">
        <f t="shared" si="0"/>
        <v>6</v>
      </c>
      <c r="P14" s="16">
        <f t="shared" si="0"/>
        <v>181</v>
      </c>
      <c r="Q14" s="17">
        <f t="shared" si="3"/>
        <v>30.166666666666668</v>
      </c>
      <c r="R14" s="16">
        <f t="shared" si="4"/>
        <v>724</v>
      </c>
      <c r="S14" s="16">
        <f t="shared" si="5"/>
        <v>435520</v>
      </c>
      <c r="T14" s="16">
        <f t="shared" si="5"/>
        <v>1159</v>
      </c>
      <c r="U14" s="16">
        <f t="shared" si="5"/>
        <v>1142</v>
      </c>
      <c r="V14" s="16">
        <f t="shared" si="5"/>
        <v>0</v>
      </c>
      <c r="X14" s="20">
        <f t="shared" si="6"/>
        <v>1.926699118295371</v>
      </c>
      <c r="Y14" s="20">
        <f t="shared" si="7"/>
        <v>1.8984386480529023</v>
      </c>
      <c r="Z14" s="20">
        <f t="shared" si="8"/>
        <v>0</v>
      </c>
      <c r="AB14" s="5">
        <f t="shared" si="13"/>
        <v>2013</v>
      </c>
      <c r="AC14" s="5">
        <f t="shared" si="14"/>
        <v>6</v>
      </c>
      <c r="AD14" s="13">
        <v>30.619</v>
      </c>
      <c r="AE14" s="12">
        <f t="shared" si="9"/>
        <v>734.85599999999999</v>
      </c>
      <c r="AF14" s="18">
        <f t="shared" si="16"/>
        <v>1.9547248182762202</v>
      </c>
      <c r="AG14" s="18">
        <f t="shared" si="15"/>
        <v>1.8453695836873407</v>
      </c>
      <c r="AH14" s="18">
        <f t="shared" si="15"/>
        <v>0</v>
      </c>
      <c r="AJ14" s="8">
        <v>215037</v>
      </c>
      <c r="AK14" s="22">
        <f t="shared" si="11"/>
        <v>572.00071952554458</v>
      </c>
      <c r="AL14" s="22">
        <f t="shared" si="2"/>
        <v>540.00067927236717</v>
      </c>
      <c r="AM14" s="22">
        <f t="shared" si="2"/>
        <v>0</v>
      </c>
    </row>
    <row r="15" spans="1:39">
      <c r="C15" s="2">
        <v>2011</v>
      </c>
      <c r="D15" s="2">
        <v>1</v>
      </c>
      <c r="E15" s="2" t="s">
        <v>25</v>
      </c>
      <c r="F15" s="3" t="s">
        <v>18</v>
      </c>
      <c r="G15" s="4">
        <v>3</v>
      </c>
      <c r="H15" s="4">
        <v>92</v>
      </c>
      <c r="I15" s="4">
        <v>177760</v>
      </c>
      <c r="J15" s="4">
        <v>526</v>
      </c>
      <c r="K15" s="4">
        <v>512</v>
      </c>
      <c r="L15" s="4"/>
      <c r="N15" s="6">
        <f t="shared" si="12"/>
        <v>9</v>
      </c>
      <c r="O15" s="16">
        <f t="shared" si="0"/>
        <v>6</v>
      </c>
      <c r="P15" s="16">
        <f t="shared" si="0"/>
        <v>184</v>
      </c>
      <c r="Q15" s="17">
        <f t="shared" si="3"/>
        <v>30.666666666666668</v>
      </c>
      <c r="R15" s="16">
        <f t="shared" si="4"/>
        <v>736</v>
      </c>
      <c r="S15" s="16">
        <f t="shared" si="5"/>
        <v>430440</v>
      </c>
      <c r="T15" s="16">
        <f t="shared" si="5"/>
        <v>1106</v>
      </c>
      <c r="U15" s="16">
        <f t="shared" si="5"/>
        <v>1088</v>
      </c>
      <c r="V15" s="16">
        <f t="shared" si="5"/>
        <v>0</v>
      </c>
      <c r="X15" s="20">
        <f t="shared" si="6"/>
        <v>1.8911253600966453</v>
      </c>
      <c r="Y15" s="20">
        <f t="shared" si="7"/>
        <v>1.860347551342812</v>
      </c>
      <c r="Z15" s="20">
        <f t="shared" si="8"/>
        <v>0</v>
      </c>
      <c r="AB15" s="5">
        <f t="shared" si="13"/>
        <v>2013</v>
      </c>
      <c r="AC15" s="5">
        <f t="shared" si="14"/>
        <v>7</v>
      </c>
      <c r="AD15" s="13">
        <v>30.713999999999999</v>
      </c>
      <c r="AE15" s="12">
        <f t="shared" si="9"/>
        <v>737.13599999999997</v>
      </c>
      <c r="AF15" s="18">
        <f t="shared" si="16"/>
        <v>1.8361882515788563</v>
      </c>
      <c r="AG15" s="18">
        <f t="shared" si="15"/>
        <v>1.7957435764339476</v>
      </c>
      <c r="AH15" s="18">
        <f t="shared" si="15"/>
        <v>0</v>
      </c>
      <c r="AJ15" s="8">
        <v>227822</v>
      </c>
      <c r="AK15" s="22">
        <f t="shared" si="11"/>
        <v>567.49918583707506</v>
      </c>
      <c r="AL15" s="22">
        <f t="shared" si="2"/>
        <v>554.99920377017918</v>
      </c>
      <c r="AM15" s="22">
        <f t="shared" si="2"/>
        <v>0</v>
      </c>
    </row>
    <row r="16" spans="1:39">
      <c r="C16" s="2">
        <v>2011</v>
      </c>
      <c r="D16" s="2">
        <v>2</v>
      </c>
      <c r="E16" s="2" t="s">
        <v>25</v>
      </c>
      <c r="F16" s="3" t="s">
        <v>18</v>
      </c>
      <c r="G16" s="4">
        <v>3</v>
      </c>
      <c r="H16" s="4">
        <v>95</v>
      </c>
      <c r="I16" s="4">
        <v>189440</v>
      </c>
      <c r="J16" s="4">
        <v>541</v>
      </c>
      <c r="K16" s="4">
        <v>536</v>
      </c>
      <c r="L16" s="4"/>
      <c r="N16" s="6">
        <f t="shared" si="12"/>
        <v>10</v>
      </c>
      <c r="O16" s="16">
        <f t="shared" si="0"/>
        <v>6</v>
      </c>
      <c r="P16" s="16">
        <f t="shared" si="0"/>
        <v>172</v>
      </c>
      <c r="Q16" s="17">
        <f t="shared" si="3"/>
        <v>28.666666666666668</v>
      </c>
      <c r="R16" s="16">
        <f t="shared" si="4"/>
        <v>688</v>
      </c>
      <c r="S16" s="16">
        <f t="shared" si="5"/>
        <v>395040</v>
      </c>
      <c r="T16" s="16">
        <f t="shared" si="5"/>
        <v>1124</v>
      </c>
      <c r="U16" s="16">
        <f t="shared" si="5"/>
        <v>1069</v>
      </c>
      <c r="V16" s="16">
        <f t="shared" si="5"/>
        <v>0</v>
      </c>
      <c r="X16" s="20">
        <f t="shared" si="6"/>
        <v>1.9575536654515999</v>
      </c>
      <c r="Y16" s="20">
        <f t="shared" si="7"/>
        <v>1.8617658971243418</v>
      </c>
      <c r="Z16" s="20">
        <f t="shared" si="8"/>
        <v>0</v>
      </c>
      <c r="AB16" s="5">
        <f t="shared" si="13"/>
        <v>2013</v>
      </c>
      <c r="AC16" s="5">
        <f t="shared" si="14"/>
        <v>8</v>
      </c>
      <c r="AD16" s="13">
        <v>30.475999999999999</v>
      </c>
      <c r="AE16" s="12">
        <f t="shared" si="9"/>
        <v>731.42399999999998</v>
      </c>
      <c r="AF16" s="18">
        <f t="shared" si="16"/>
        <v>1.926699118295371</v>
      </c>
      <c r="AG16" s="18">
        <f t="shared" si="15"/>
        <v>1.8984386480529023</v>
      </c>
      <c r="AH16" s="18">
        <f t="shared" si="15"/>
        <v>0</v>
      </c>
      <c r="AJ16" s="8">
        <v>219993</v>
      </c>
      <c r="AK16" s="22">
        <f t="shared" si="11"/>
        <v>579.50015193807371</v>
      </c>
      <c r="AL16" s="22">
        <f t="shared" si="2"/>
        <v>571.0001497094737</v>
      </c>
      <c r="AM16" s="22">
        <f t="shared" si="2"/>
        <v>0</v>
      </c>
    </row>
    <row r="17" spans="3:39">
      <c r="C17" s="2">
        <v>2011</v>
      </c>
      <c r="D17" s="2">
        <v>3</v>
      </c>
      <c r="E17" s="2" t="s">
        <v>25</v>
      </c>
      <c r="F17" s="3" t="s">
        <v>18</v>
      </c>
      <c r="G17" s="4">
        <v>3</v>
      </c>
      <c r="H17" s="4">
        <v>87</v>
      </c>
      <c r="I17" s="4">
        <v>163680</v>
      </c>
      <c r="J17" s="4">
        <v>568</v>
      </c>
      <c r="K17" s="4">
        <v>566</v>
      </c>
      <c r="L17" s="4"/>
      <c r="N17" s="6">
        <f t="shared" si="12"/>
        <v>11</v>
      </c>
      <c r="O17" s="16">
        <f t="shared" si="0"/>
        <v>6</v>
      </c>
      <c r="P17" s="16">
        <f t="shared" si="0"/>
        <v>180</v>
      </c>
      <c r="Q17" s="17">
        <f t="shared" si="3"/>
        <v>30</v>
      </c>
      <c r="R17" s="16">
        <f t="shared" si="4"/>
        <v>720</v>
      </c>
      <c r="S17" s="16">
        <f t="shared" si="5"/>
        <v>398560</v>
      </c>
      <c r="T17" s="16">
        <f t="shared" si="5"/>
        <v>1081</v>
      </c>
      <c r="U17" s="16">
        <f t="shared" si="5"/>
        <v>1074</v>
      </c>
      <c r="V17" s="16">
        <f t="shared" si="5"/>
        <v>0</v>
      </c>
      <c r="X17" s="20">
        <f t="shared" si="6"/>
        <v>1.9528301886792452</v>
      </c>
      <c r="Y17" s="20">
        <f t="shared" si="7"/>
        <v>1.9401846647932557</v>
      </c>
      <c r="Z17" s="20">
        <f t="shared" si="8"/>
        <v>0</v>
      </c>
      <c r="AB17" s="5">
        <f t="shared" si="13"/>
        <v>2013</v>
      </c>
      <c r="AC17" s="5">
        <f t="shared" si="14"/>
        <v>9</v>
      </c>
      <c r="AD17" s="13">
        <v>31.143000000000001</v>
      </c>
      <c r="AE17" s="12">
        <f t="shared" si="9"/>
        <v>747.43200000000002</v>
      </c>
      <c r="AF17" s="18">
        <f t="shared" si="16"/>
        <v>1.8911253600966453</v>
      </c>
      <c r="AG17" s="18">
        <f t="shared" si="15"/>
        <v>1.860347551342812</v>
      </c>
      <c r="AH17" s="18">
        <f t="shared" si="15"/>
        <v>0</v>
      </c>
      <c r="AJ17" s="8">
        <v>218563</v>
      </c>
      <c r="AK17" s="22">
        <f t="shared" si="11"/>
        <v>553.00018206178368</v>
      </c>
      <c r="AL17" s="22">
        <f t="shared" si="2"/>
        <v>544.00017909875282</v>
      </c>
      <c r="AM17" s="22">
        <f t="shared" si="2"/>
        <v>0</v>
      </c>
    </row>
    <row r="18" spans="3:39">
      <c r="C18" s="2">
        <v>2011</v>
      </c>
      <c r="D18" s="2">
        <v>4</v>
      </c>
      <c r="E18" s="2" t="s">
        <v>25</v>
      </c>
      <c r="F18" s="3" t="s">
        <v>18</v>
      </c>
      <c r="G18" s="4">
        <v>3</v>
      </c>
      <c r="H18" s="4">
        <v>86</v>
      </c>
      <c r="I18" s="4">
        <v>163680</v>
      </c>
      <c r="J18" s="4">
        <v>579</v>
      </c>
      <c r="K18" s="4">
        <v>536</v>
      </c>
      <c r="L18" s="4"/>
      <c r="N18" s="6">
        <f t="shared" si="12"/>
        <v>12</v>
      </c>
      <c r="O18" s="16">
        <f t="shared" si="0"/>
        <v>6</v>
      </c>
      <c r="P18" s="16">
        <f t="shared" si="0"/>
        <v>186</v>
      </c>
      <c r="Q18" s="17">
        <f t="shared" si="3"/>
        <v>31</v>
      </c>
      <c r="R18" s="16">
        <f t="shared" si="4"/>
        <v>744</v>
      </c>
      <c r="S18" s="16">
        <f t="shared" si="5"/>
        <v>360440</v>
      </c>
      <c r="T18" s="16">
        <f t="shared" si="5"/>
        <v>1087</v>
      </c>
      <c r="U18" s="16">
        <f t="shared" si="5"/>
        <v>1064</v>
      </c>
      <c r="V18" s="16">
        <f t="shared" si="5"/>
        <v>0</v>
      </c>
      <c r="X18" s="20">
        <f t="shared" si="6"/>
        <v>2.2437243369215403</v>
      </c>
      <c r="Y18" s="20">
        <f t="shared" si="7"/>
        <v>2.1962490289645986</v>
      </c>
      <c r="Z18" s="20">
        <f t="shared" si="8"/>
        <v>0</v>
      </c>
      <c r="AB18" s="5">
        <f t="shared" si="13"/>
        <v>2013</v>
      </c>
      <c r="AC18" s="5">
        <f t="shared" si="14"/>
        <v>10</v>
      </c>
      <c r="AD18" s="13">
        <v>30.762</v>
      </c>
      <c r="AE18" s="12">
        <f t="shared" si="9"/>
        <v>738.28800000000001</v>
      </c>
      <c r="AF18" s="18">
        <f t="shared" si="16"/>
        <v>1.9575536654515999</v>
      </c>
      <c r="AG18" s="18">
        <f t="shared" si="15"/>
        <v>1.8617658971243418</v>
      </c>
      <c r="AH18" s="18">
        <f t="shared" si="15"/>
        <v>0</v>
      </c>
      <c r="AJ18" s="8">
        <v>211957</v>
      </c>
      <c r="AK18" s="22">
        <f t="shared" si="11"/>
        <v>561.99911453000016</v>
      </c>
      <c r="AL18" s="22">
        <f t="shared" si="2"/>
        <v>534.49915785815847</v>
      </c>
      <c r="AM18" s="22">
        <f t="shared" si="2"/>
        <v>0</v>
      </c>
    </row>
    <row r="19" spans="3:39">
      <c r="C19" s="2">
        <v>2011</v>
      </c>
      <c r="D19" s="2">
        <v>5</v>
      </c>
      <c r="E19" s="2" t="s">
        <v>25</v>
      </c>
      <c r="F19" s="3" t="s">
        <v>18</v>
      </c>
      <c r="G19" s="4">
        <v>3</v>
      </c>
      <c r="H19" s="4">
        <v>96</v>
      </c>
      <c r="I19" s="4">
        <v>183880</v>
      </c>
      <c r="J19" s="4">
        <v>596</v>
      </c>
      <c r="K19" s="4">
        <v>581</v>
      </c>
      <c r="L19" s="4"/>
      <c r="AB19" s="5">
        <f t="shared" si="13"/>
        <v>2013</v>
      </c>
      <c r="AC19" s="5">
        <f t="shared" si="14"/>
        <v>11</v>
      </c>
      <c r="AD19" s="13">
        <v>28.619</v>
      </c>
      <c r="AE19" s="12">
        <f t="shared" si="9"/>
        <v>686.85599999999999</v>
      </c>
      <c r="AF19" s="18">
        <f>AF7</f>
        <v>1.9528301886792452</v>
      </c>
      <c r="AG19" s="18">
        <f t="shared" ref="AG19:AH19" si="17">AG7</f>
        <v>1.9401846647932557</v>
      </c>
      <c r="AH19" s="18">
        <f t="shared" si="17"/>
        <v>0</v>
      </c>
      <c r="AJ19" s="8">
        <v>190106</v>
      </c>
      <c r="AK19" s="22">
        <f t="shared" si="11"/>
        <v>540.49864287282423</v>
      </c>
      <c r="AL19" s="22">
        <f t="shared" si="2"/>
        <v>536.99865166088182</v>
      </c>
      <c r="AM19" s="22">
        <f t="shared" si="2"/>
        <v>0</v>
      </c>
    </row>
    <row r="20" spans="3:39">
      <c r="C20" s="2">
        <v>2011</v>
      </c>
      <c r="D20" s="2">
        <v>6</v>
      </c>
      <c r="E20" s="2" t="s">
        <v>25</v>
      </c>
      <c r="F20" s="3" t="s">
        <v>18</v>
      </c>
      <c r="G20" s="4">
        <v>3</v>
      </c>
      <c r="H20" s="4">
        <v>91</v>
      </c>
      <c r="I20" s="4">
        <v>179440</v>
      </c>
      <c r="J20" s="4">
        <v>566</v>
      </c>
      <c r="K20" s="4">
        <v>503</v>
      </c>
      <c r="L20" s="4"/>
      <c r="AB20" s="5">
        <f t="shared" si="13"/>
        <v>2013</v>
      </c>
      <c r="AC20" s="5">
        <f t="shared" si="14"/>
        <v>12</v>
      </c>
      <c r="AD20" s="13">
        <v>31.238</v>
      </c>
      <c r="AE20" s="12">
        <f t="shared" si="9"/>
        <v>749.71199999999999</v>
      </c>
      <c r="AF20" s="18">
        <f t="shared" ref="AF20:AH32" si="18">AF8</f>
        <v>2.2437243369215403</v>
      </c>
      <c r="AG20" s="18">
        <f t="shared" si="18"/>
        <v>2.1962490289645986</v>
      </c>
      <c r="AH20" s="18">
        <f t="shared" si="18"/>
        <v>0</v>
      </c>
      <c r="AJ20" s="8">
        <v>181604</v>
      </c>
      <c r="AK20" s="22">
        <f t="shared" si="11"/>
        <v>543.5011237412491</v>
      </c>
      <c r="AL20" s="22">
        <f t="shared" si="2"/>
        <v>532.00109996383537</v>
      </c>
      <c r="AM20" s="22">
        <f t="shared" si="2"/>
        <v>0</v>
      </c>
    </row>
    <row r="21" spans="3:39">
      <c r="C21" s="2">
        <v>2011</v>
      </c>
      <c r="D21" s="2">
        <v>7</v>
      </c>
      <c r="E21" s="2" t="s">
        <v>25</v>
      </c>
      <c r="F21" s="3" t="s">
        <v>18</v>
      </c>
      <c r="G21" s="4">
        <v>3</v>
      </c>
      <c r="H21" s="4">
        <v>93</v>
      </c>
      <c r="I21" s="4">
        <v>210320</v>
      </c>
      <c r="J21" s="4">
        <v>542</v>
      </c>
      <c r="K21" s="4">
        <v>519</v>
      </c>
      <c r="L21" s="4"/>
      <c r="AB21" s="5">
        <f t="shared" si="13"/>
        <v>2014</v>
      </c>
      <c r="AC21" s="5">
        <f t="shared" si="14"/>
        <v>1</v>
      </c>
      <c r="AD21" s="13">
        <v>32.286000000000001</v>
      </c>
      <c r="AE21" s="12">
        <f t="shared" si="9"/>
        <v>774.86400000000003</v>
      </c>
      <c r="AF21" s="18">
        <f t="shared" si="18"/>
        <v>2.2978909173375666</v>
      </c>
      <c r="AG21" s="18">
        <f t="shared" si="18"/>
        <v>2.2524095702460598</v>
      </c>
      <c r="AH21" s="18">
        <f t="shared" si="18"/>
        <v>0</v>
      </c>
      <c r="AJ21" s="8">
        <v>178888</v>
      </c>
      <c r="AK21" s="22">
        <f t="shared" si="11"/>
        <v>530.4996882300411</v>
      </c>
      <c r="AL21" s="22">
        <f t="shared" si="2"/>
        <v>519.9996944007944</v>
      </c>
      <c r="AM21" s="22">
        <f t="shared" si="2"/>
        <v>0</v>
      </c>
    </row>
    <row r="22" spans="3:39">
      <c r="C22" s="2">
        <v>2011</v>
      </c>
      <c r="D22" s="2">
        <v>8</v>
      </c>
      <c r="E22" s="2" t="s">
        <v>25</v>
      </c>
      <c r="F22" s="3" t="s">
        <v>18</v>
      </c>
      <c r="G22" s="4">
        <v>3</v>
      </c>
      <c r="H22" s="4">
        <v>93</v>
      </c>
      <c r="I22" s="4">
        <v>206840</v>
      </c>
      <c r="J22" s="4">
        <v>579</v>
      </c>
      <c r="K22" s="4">
        <v>564</v>
      </c>
      <c r="L22" s="4"/>
      <c r="AB22" s="5">
        <f t="shared" si="13"/>
        <v>2014</v>
      </c>
      <c r="AC22" s="5">
        <f t="shared" si="14"/>
        <v>2</v>
      </c>
      <c r="AD22" s="13">
        <v>29.81</v>
      </c>
      <c r="AE22" s="12">
        <f t="shared" si="9"/>
        <v>715.43999999999994</v>
      </c>
      <c r="AF22" s="18">
        <f t="shared" si="18"/>
        <v>2.2480884385076001</v>
      </c>
      <c r="AG22" s="18">
        <f t="shared" si="18"/>
        <v>2.1696913864578535</v>
      </c>
      <c r="AH22" s="18">
        <f t="shared" si="18"/>
        <v>0</v>
      </c>
      <c r="AJ22" s="8">
        <v>168828</v>
      </c>
      <c r="AK22" s="22">
        <f t="shared" si="11"/>
        <v>530.49909831203331</v>
      </c>
      <c r="AL22" s="22">
        <f t="shared" si="2"/>
        <v>511.99912975638284</v>
      </c>
      <c r="AM22" s="22">
        <f t="shared" si="2"/>
        <v>0</v>
      </c>
    </row>
    <row r="23" spans="3:39">
      <c r="C23" s="2">
        <v>2011</v>
      </c>
      <c r="D23" s="2">
        <v>9</v>
      </c>
      <c r="E23" s="2" t="s">
        <v>25</v>
      </c>
      <c r="F23" s="3" t="s">
        <v>18</v>
      </c>
      <c r="G23" s="4">
        <v>3</v>
      </c>
      <c r="H23" s="4">
        <v>90</v>
      </c>
      <c r="I23" s="4">
        <v>199480</v>
      </c>
      <c r="J23" s="4">
        <v>537</v>
      </c>
      <c r="K23" s="4">
        <v>522</v>
      </c>
      <c r="L23" s="4"/>
      <c r="AB23" s="5">
        <f t="shared" si="13"/>
        <v>2014</v>
      </c>
      <c r="AC23" s="5">
        <f t="shared" si="14"/>
        <v>3</v>
      </c>
      <c r="AD23" s="13">
        <v>29.524000000000001</v>
      </c>
      <c r="AE23" s="12">
        <f t="shared" si="9"/>
        <v>708.57600000000002</v>
      </c>
      <c r="AF23" s="18">
        <f t="shared" si="18"/>
        <v>2.3664502164502164</v>
      </c>
      <c r="AG23" s="18">
        <f t="shared" si="18"/>
        <v>2.3413419913419915</v>
      </c>
      <c r="AH23" s="18">
        <f t="shared" si="18"/>
        <v>0</v>
      </c>
      <c r="AJ23" s="8">
        <v>169325</v>
      </c>
      <c r="AK23" s="22">
        <f t="shared" si="11"/>
        <v>565.4992307112193</v>
      </c>
      <c r="AL23" s="22">
        <f t="shared" si="2"/>
        <v>559.49923887343448</v>
      </c>
      <c r="AM23" s="22">
        <f t="shared" si="2"/>
        <v>0</v>
      </c>
    </row>
    <row r="24" spans="3:39">
      <c r="C24" s="2">
        <v>2011</v>
      </c>
      <c r="D24" s="2">
        <v>10</v>
      </c>
      <c r="E24" s="2" t="s">
        <v>25</v>
      </c>
      <c r="F24" s="3" t="s">
        <v>18</v>
      </c>
      <c r="G24" s="4">
        <v>3</v>
      </c>
      <c r="H24" s="4">
        <v>87</v>
      </c>
      <c r="I24" s="4">
        <v>184960</v>
      </c>
      <c r="J24" s="4">
        <v>547</v>
      </c>
      <c r="K24" s="4">
        <v>492</v>
      </c>
      <c r="L24" s="4"/>
      <c r="AB24" s="5">
        <f t="shared" si="13"/>
        <v>2014</v>
      </c>
      <c r="AC24" s="5">
        <f t="shared" si="14"/>
        <v>4</v>
      </c>
      <c r="AD24" s="13">
        <v>30.713999999999999</v>
      </c>
      <c r="AE24" s="12">
        <f t="shared" si="9"/>
        <v>737.13599999999997</v>
      </c>
      <c r="AF24" s="18">
        <f t="shared" si="18"/>
        <v>2.4169386347965984</v>
      </c>
      <c r="AG24" s="18">
        <f t="shared" si="18"/>
        <v>2.2193403815214894</v>
      </c>
      <c r="AH24" s="18">
        <f t="shared" si="18"/>
        <v>0</v>
      </c>
      <c r="AJ24" s="8">
        <v>177198</v>
      </c>
      <c r="AK24" s="22">
        <f t="shared" si="11"/>
        <v>581.00091734590046</v>
      </c>
      <c r="AL24" s="22">
        <f t="shared" si="2"/>
        <v>533.50084234774158</v>
      </c>
      <c r="AM24" s="22">
        <f t="shared" si="2"/>
        <v>0</v>
      </c>
    </row>
    <row r="25" spans="3:39">
      <c r="C25" s="2">
        <v>2011</v>
      </c>
      <c r="D25" s="2">
        <v>11</v>
      </c>
      <c r="E25" s="2" t="s">
        <v>25</v>
      </c>
      <c r="F25" s="3" t="s">
        <v>18</v>
      </c>
      <c r="G25" s="4">
        <v>3</v>
      </c>
      <c r="H25" s="4">
        <v>89</v>
      </c>
      <c r="I25" s="4">
        <v>196120</v>
      </c>
      <c r="J25" s="4">
        <v>533</v>
      </c>
      <c r="K25" s="4">
        <v>528</v>
      </c>
      <c r="L25" s="4"/>
      <c r="AB25" s="5">
        <f t="shared" si="13"/>
        <v>2014</v>
      </c>
      <c r="AC25" s="5">
        <f t="shared" si="14"/>
        <v>5</v>
      </c>
      <c r="AD25" s="13">
        <v>29.524000000000001</v>
      </c>
      <c r="AE25" s="12">
        <f t="shared" si="9"/>
        <v>708.57600000000002</v>
      </c>
      <c r="AF25" s="18">
        <f t="shared" si="18"/>
        <v>2.1681247622670217</v>
      </c>
      <c r="AG25" s="18">
        <f t="shared" si="18"/>
        <v>2.0795930011411183</v>
      </c>
      <c r="AH25" s="18">
        <f t="shared" si="18"/>
        <v>0</v>
      </c>
      <c r="AJ25" s="8">
        <v>196089</v>
      </c>
      <c r="AK25" s="22">
        <f t="shared" si="11"/>
        <v>599.99974104143803</v>
      </c>
      <c r="AL25" s="22">
        <f t="shared" si="2"/>
        <v>575.49975161557938</v>
      </c>
      <c r="AM25" s="22">
        <f t="shared" si="2"/>
        <v>0</v>
      </c>
    </row>
    <row r="26" spans="3:39">
      <c r="C26" s="2">
        <v>2011</v>
      </c>
      <c r="D26" s="2">
        <v>12</v>
      </c>
      <c r="E26" s="2" t="s">
        <v>25</v>
      </c>
      <c r="F26" s="3" t="s">
        <v>18</v>
      </c>
      <c r="G26" s="4">
        <v>3</v>
      </c>
      <c r="H26" s="4">
        <v>91</v>
      </c>
      <c r="I26" s="4">
        <v>169640</v>
      </c>
      <c r="J26" s="4">
        <v>564</v>
      </c>
      <c r="K26" s="4">
        <v>556</v>
      </c>
      <c r="L26" s="4"/>
      <c r="AB26" s="5">
        <f t="shared" si="13"/>
        <v>2014</v>
      </c>
      <c r="AC26" s="5">
        <f t="shared" si="14"/>
        <v>6</v>
      </c>
      <c r="AD26" s="13">
        <v>30.619</v>
      </c>
      <c r="AE26" s="12">
        <f t="shared" si="9"/>
        <v>734.85599999999999</v>
      </c>
      <c r="AF26" s="18">
        <f t="shared" si="18"/>
        <v>1.9547248182762202</v>
      </c>
      <c r="AG26" s="18">
        <f t="shared" si="18"/>
        <v>1.8453695836873407</v>
      </c>
      <c r="AH26" s="18">
        <f t="shared" si="18"/>
        <v>0</v>
      </c>
      <c r="AJ26" s="8">
        <v>215037</v>
      </c>
      <c r="AK26" s="22">
        <f t="shared" si="11"/>
        <v>572.00071952554458</v>
      </c>
      <c r="AL26" s="22">
        <f t="shared" si="2"/>
        <v>540.00067927236717</v>
      </c>
      <c r="AM26" s="22">
        <f t="shared" si="2"/>
        <v>0</v>
      </c>
    </row>
    <row r="27" spans="3:39">
      <c r="C27" s="2">
        <v>2012</v>
      </c>
      <c r="D27" s="2">
        <v>1</v>
      </c>
      <c r="E27" s="2" t="s">
        <v>25</v>
      </c>
      <c r="F27" s="3" t="s">
        <v>18</v>
      </c>
      <c r="G27" s="4">
        <v>3</v>
      </c>
      <c r="H27" s="4">
        <v>99</v>
      </c>
      <c r="I27" s="4">
        <v>175000</v>
      </c>
      <c r="J27" s="4">
        <v>535</v>
      </c>
      <c r="K27" s="4">
        <v>528</v>
      </c>
      <c r="L27" s="4"/>
      <c r="AB27" s="5">
        <f t="shared" si="13"/>
        <v>2014</v>
      </c>
      <c r="AC27" s="5">
        <f t="shared" si="14"/>
        <v>7</v>
      </c>
      <c r="AD27" s="13">
        <v>30.713999999999999</v>
      </c>
      <c r="AE27" s="12">
        <f t="shared" si="9"/>
        <v>737.13599999999997</v>
      </c>
      <c r="AF27" s="18">
        <f t="shared" si="18"/>
        <v>1.8361882515788563</v>
      </c>
      <c r="AG27" s="18">
        <f t="shared" si="18"/>
        <v>1.7957435764339476</v>
      </c>
      <c r="AH27" s="18">
        <f t="shared" si="18"/>
        <v>0</v>
      </c>
      <c r="AJ27" s="8">
        <v>227822</v>
      </c>
      <c r="AK27" s="22">
        <f t="shared" si="11"/>
        <v>567.49918583707506</v>
      </c>
      <c r="AL27" s="22">
        <f t="shared" si="2"/>
        <v>554.99920377017918</v>
      </c>
      <c r="AM27" s="22">
        <f t="shared" si="2"/>
        <v>0</v>
      </c>
    </row>
    <row r="28" spans="3:39">
      <c r="C28" s="2">
        <v>2012</v>
      </c>
      <c r="D28" s="2">
        <v>2</v>
      </c>
      <c r="E28" s="2" t="s">
        <v>25</v>
      </c>
      <c r="F28" s="3" t="s">
        <v>18</v>
      </c>
      <c r="G28" s="4">
        <v>3</v>
      </c>
      <c r="H28" s="4">
        <v>89</v>
      </c>
      <c r="I28" s="4">
        <v>157920</v>
      </c>
      <c r="J28" s="4">
        <v>520</v>
      </c>
      <c r="K28" s="4">
        <v>488</v>
      </c>
      <c r="L28" s="4"/>
      <c r="AB28" s="5">
        <f t="shared" si="13"/>
        <v>2014</v>
      </c>
      <c r="AC28" s="5">
        <f t="shared" si="14"/>
        <v>8</v>
      </c>
      <c r="AD28" s="13">
        <v>30.475999999999999</v>
      </c>
      <c r="AE28" s="12">
        <f t="shared" si="9"/>
        <v>731.42399999999998</v>
      </c>
      <c r="AF28" s="18">
        <f t="shared" si="18"/>
        <v>1.926699118295371</v>
      </c>
      <c r="AG28" s="18">
        <f t="shared" si="18"/>
        <v>1.8984386480529023</v>
      </c>
      <c r="AH28" s="18">
        <f t="shared" si="18"/>
        <v>0</v>
      </c>
      <c r="AJ28" s="8">
        <v>219993</v>
      </c>
      <c r="AK28" s="22">
        <f t="shared" si="11"/>
        <v>579.50015193807371</v>
      </c>
      <c r="AL28" s="22">
        <f t="shared" si="2"/>
        <v>571.0001497094737</v>
      </c>
      <c r="AM28" s="22">
        <f t="shared" si="2"/>
        <v>0</v>
      </c>
    </row>
    <row r="29" spans="3:39">
      <c r="C29" s="2">
        <v>2012</v>
      </c>
      <c r="D29" s="2">
        <v>3</v>
      </c>
      <c r="E29" s="2" t="s">
        <v>25</v>
      </c>
      <c r="F29" s="3" t="s">
        <v>18</v>
      </c>
      <c r="G29" s="4">
        <v>3</v>
      </c>
      <c r="H29" s="4">
        <v>87</v>
      </c>
      <c r="I29" s="4">
        <v>168960</v>
      </c>
      <c r="J29" s="4">
        <v>563</v>
      </c>
      <c r="K29" s="4">
        <v>553</v>
      </c>
      <c r="L29" s="4"/>
      <c r="AB29" s="5">
        <f t="shared" si="13"/>
        <v>2014</v>
      </c>
      <c r="AC29" s="5">
        <f t="shared" si="14"/>
        <v>9</v>
      </c>
      <c r="AD29" s="13">
        <v>31.143000000000001</v>
      </c>
      <c r="AE29" s="12">
        <f t="shared" si="9"/>
        <v>747.43200000000002</v>
      </c>
      <c r="AF29" s="18">
        <f t="shared" si="18"/>
        <v>1.8911253600966453</v>
      </c>
      <c r="AG29" s="18">
        <f t="shared" si="18"/>
        <v>1.860347551342812</v>
      </c>
      <c r="AH29" s="18">
        <f t="shared" si="18"/>
        <v>0</v>
      </c>
      <c r="AJ29" s="8">
        <v>218563</v>
      </c>
      <c r="AK29" s="22">
        <f t="shared" si="11"/>
        <v>553.00018206178368</v>
      </c>
      <c r="AL29" s="22">
        <f t="shared" si="2"/>
        <v>544.00017909875282</v>
      </c>
      <c r="AM29" s="22">
        <f t="shared" si="2"/>
        <v>0</v>
      </c>
    </row>
    <row r="30" spans="3:39">
      <c r="C30" s="2">
        <v>2012</v>
      </c>
      <c r="D30" s="2">
        <v>4</v>
      </c>
      <c r="E30" s="2" t="s">
        <v>25</v>
      </c>
      <c r="F30" s="3" t="s">
        <v>18</v>
      </c>
      <c r="G30" s="4">
        <v>3</v>
      </c>
      <c r="H30" s="4">
        <v>95</v>
      </c>
      <c r="I30" s="4">
        <v>184400</v>
      </c>
      <c r="J30" s="4">
        <v>583</v>
      </c>
      <c r="K30" s="4">
        <v>531</v>
      </c>
      <c r="L30" s="4"/>
      <c r="AB30" s="5">
        <f t="shared" si="13"/>
        <v>2014</v>
      </c>
      <c r="AC30" s="5">
        <f t="shared" si="14"/>
        <v>10</v>
      </c>
      <c r="AD30" s="13">
        <v>30.762</v>
      </c>
      <c r="AE30" s="12">
        <f t="shared" si="9"/>
        <v>738.28800000000001</v>
      </c>
      <c r="AF30" s="18">
        <f t="shared" si="18"/>
        <v>1.9575536654515999</v>
      </c>
      <c r="AG30" s="18">
        <f t="shared" si="18"/>
        <v>1.8617658971243418</v>
      </c>
      <c r="AH30" s="18">
        <f t="shared" si="18"/>
        <v>0</v>
      </c>
      <c r="AJ30" s="8">
        <v>211957</v>
      </c>
      <c r="AK30" s="22">
        <f t="shared" si="11"/>
        <v>561.99911453000016</v>
      </c>
      <c r="AL30" s="22">
        <f t="shared" si="2"/>
        <v>534.49915785815847</v>
      </c>
      <c r="AM30" s="22">
        <f t="shared" si="2"/>
        <v>0</v>
      </c>
    </row>
    <row r="31" spans="3:39">
      <c r="AB31" s="5">
        <f t="shared" si="13"/>
        <v>2014</v>
      </c>
      <c r="AC31" s="5">
        <f t="shared" si="14"/>
        <v>11</v>
      </c>
      <c r="AD31" s="13">
        <v>28.619</v>
      </c>
      <c r="AE31" s="12">
        <f t="shared" si="9"/>
        <v>686.85599999999999</v>
      </c>
      <c r="AF31" s="18">
        <f t="shared" si="18"/>
        <v>1.9528301886792452</v>
      </c>
      <c r="AG31" s="18">
        <f t="shared" si="18"/>
        <v>1.9401846647932557</v>
      </c>
      <c r="AH31" s="18">
        <f t="shared" si="18"/>
        <v>0</v>
      </c>
      <c r="AJ31" s="8">
        <v>190106</v>
      </c>
      <c r="AK31" s="22">
        <f t="shared" si="11"/>
        <v>540.49864287282423</v>
      </c>
      <c r="AL31" s="22">
        <f t="shared" si="2"/>
        <v>536.99865166088182</v>
      </c>
      <c r="AM31" s="22">
        <f t="shared" si="2"/>
        <v>0</v>
      </c>
    </row>
    <row r="32" spans="3:39">
      <c r="AB32" s="5">
        <f t="shared" si="13"/>
        <v>2014</v>
      </c>
      <c r="AC32" s="5">
        <f t="shared" si="14"/>
        <v>12</v>
      </c>
      <c r="AD32" s="13">
        <v>31.238</v>
      </c>
      <c r="AE32" s="12">
        <f t="shared" si="9"/>
        <v>749.71199999999999</v>
      </c>
      <c r="AF32" s="18">
        <f t="shared" si="18"/>
        <v>2.2437243369215403</v>
      </c>
      <c r="AG32" s="18">
        <f t="shared" si="18"/>
        <v>2.1962490289645986</v>
      </c>
      <c r="AH32" s="18">
        <f t="shared" si="18"/>
        <v>0</v>
      </c>
      <c r="AJ32" s="8">
        <v>181604</v>
      </c>
      <c r="AK32" s="22">
        <f t="shared" si="11"/>
        <v>543.5011237412491</v>
      </c>
      <c r="AL32" s="22">
        <f t="shared" si="11"/>
        <v>532.00109996383537</v>
      </c>
      <c r="AM32" s="22">
        <f t="shared" si="11"/>
        <v>0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 GSD SEC</vt:lpstr>
      <vt:lpstr>COM GSD PRI</vt:lpstr>
      <vt:lpstr>COM GSDT SEC</vt:lpstr>
      <vt:lpstr>COM LP SEC</vt:lpstr>
      <vt:lpstr>COM LP PRI</vt:lpstr>
      <vt:lpstr>COM LPT SEC</vt:lpstr>
      <vt:lpstr>IND GSD SEC</vt:lpstr>
      <vt:lpstr>IND GSD PRI</vt:lpstr>
      <vt:lpstr>IND GSDT SEC</vt:lpstr>
      <vt:lpstr>IND LP SEC</vt:lpstr>
      <vt:lpstr>IND LP PRI</vt:lpstr>
      <vt:lpstr>IND LPT SEC</vt:lpstr>
      <vt:lpstr>IND LPT PRI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2013-09-10T14:13:36Z</dcterms:created>
  <dcterms:modified xsi:type="dcterms:W3CDTF">2013-09-21T21:46:20Z</dcterms:modified>
</cp:coreProperties>
</file>