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/>
  </bookViews>
  <sheets>
    <sheet name="res" sheetId="1" r:id="rId1"/>
  </sheets>
  <definedNames>
    <definedName name="_xlnm.Print_Area" localSheetId="0">res!#REF!</definedName>
  </definedNames>
  <calcPr calcId="125725" calcMode="manual" concurrentCalc="0"/>
</workbook>
</file>

<file path=xl/calcChain.xml><?xml version="1.0" encoding="utf-8"?>
<calcChain xmlns="http://schemas.openxmlformats.org/spreadsheetml/2006/main">
  <c r="J55" i="1"/>
  <c r="O55"/>
  <c r="S55"/>
  <c r="W55"/>
  <c r="J54"/>
  <c r="O54"/>
  <c r="S54"/>
  <c r="W54"/>
  <c r="J53"/>
  <c r="O53"/>
  <c r="S53"/>
  <c r="W53"/>
  <c r="J52"/>
  <c r="O52"/>
  <c r="S52"/>
  <c r="W52"/>
  <c r="J51"/>
  <c r="O51"/>
  <c r="S51"/>
  <c r="W51"/>
  <c r="J50"/>
  <c r="O50"/>
  <c r="S50"/>
  <c r="W50"/>
  <c r="J49"/>
  <c r="O49"/>
  <c r="S49"/>
  <c r="W49"/>
  <c r="J48"/>
  <c r="O48"/>
  <c r="S48"/>
  <c r="W48"/>
  <c r="J47"/>
  <c r="O47"/>
  <c r="S47"/>
  <c r="W47"/>
  <c r="J46"/>
  <c r="O46"/>
  <c r="S46"/>
  <c r="W46"/>
  <c r="J45"/>
  <c r="O45"/>
  <c r="S45"/>
  <c r="W45"/>
  <c r="J44"/>
  <c r="O44"/>
  <c r="S44"/>
  <c r="W44"/>
  <c r="J43"/>
  <c r="O43"/>
  <c r="S43"/>
  <c r="W43"/>
  <c r="J42"/>
  <c r="O42"/>
  <c r="S42"/>
  <c r="W42"/>
  <c r="J41"/>
  <c r="O41"/>
  <c r="S41"/>
  <c r="W41"/>
  <c r="J40"/>
  <c r="O40"/>
  <c r="S40"/>
  <c r="W40"/>
  <c r="J39"/>
  <c r="O39"/>
  <c r="S39"/>
  <c r="W39"/>
  <c r="J38"/>
  <c r="O38"/>
  <c r="S38"/>
  <c r="W38"/>
  <c r="J37"/>
  <c r="O37"/>
  <c r="S37"/>
  <c r="W37"/>
  <c r="J36"/>
  <c r="O36"/>
  <c r="S36"/>
  <c r="W36"/>
  <c r="J35"/>
  <c r="O35"/>
  <c r="S35"/>
  <c r="W35"/>
  <c r="J34"/>
  <c r="O34"/>
  <c r="S34"/>
  <c r="W34"/>
  <c r="J33"/>
  <c r="O33"/>
  <c r="S33"/>
  <c r="W33"/>
  <c r="J32"/>
  <c r="O32"/>
  <c r="S32"/>
  <c r="W32"/>
  <c r="J31"/>
  <c r="O31"/>
  <c r="S31"/>
  <c r="W31"/>
  <c r="J30"/>
  <c r="O30"/>
  <c r="S30"/>
  <c r="W30"/>
  <c r="J29"/>
  <c r="O29"/>
  <c r="S29"/>
  <c r="W29"/>
  <c r="J28"/>
  <c r="O28"/>
  <c r="S28"/>
  <c r="W28"/>
  <c r="J27"/>
  <c r="O27"/>
  <c r="S27"/>
  <c r="W27"/>
  <c r="J26"/>
  <c r="O26"/>
  <c r="S26"/>
  <c r="W26"/>
  <c r="J25"/>
  <c r="O25"/>
  <c r="S25"/>
  <c r="W25"/>
  <c r="J24"/>
  <c r="O24"/>
  <c r="S24"/>
  <c r="W24"/>
  <c r="J23"/>
  <c r="O23"/>
  <c r="S23"/>
  <c r="W23"/>
  <c r="J22"/>
  <c r="O22"/>
  <c r="S22"/>
  <c r="W22"/>
  <c r="J21"/>
  <c r="O21"/>
  <c r="S21"/>
  <c r="W21"/>
  <c r="J20"/>
  <c r="O20"/>
  <c r="S20"/>
  <c r="W20"/>
  <c r="J19"/>
  <c r="O19"/>
  <c r="S19"/>
  <c r="W19"/>
  <c r="J18"/>
  <c r="O18"/>
  <c r="S18"/>
  <c r="W18"/>
  <c r="J17"/>
  <c r="O17"/>
  <c r="S17"/>
  <c r="W17"/>
  <c r="J16"/>
  <c r="O16"/>
  <c r="S16"/>
  <c r="W16"/>
  <c r="J15"/>
  <c r="O15"/>
  <c r="S15"/>
  <c r="W15"/>
  <c r="J14"/>
  <c r="O14"/>
  <c r="S14"/>
  <c r="W14"/>
  <c r="J13"/>
  <c r="O13"/>
  <c r="S13"/>
  <c r="W13"/>
  <c r="J12"/>
  <c r="O12"/>
  <c r="S12"/>
  <c r="W12"/>
  <c r="J11"/>
  <c r="O11"/>
  <c r="S11"/>
  <c r="W11"/>
  <c r="J10"/>
  <c r="O10"/>
  <c r="S10"/>
  <c r="W10"/>
  <c r="J9"/>
  <c r="O9"/>
  <c r="S9"/>
  <c r="W9"/>
  <c r="J8"/>
  <c r="O8"/>
  <c r="S8"/>
  <c r="W8"/>
  <c r="J7"/>
  <c r="O7"/>
  <c r="S7"/>
  <c r="W7"/>
  <c r="J6"/>
  <c r="O6"/>
  <c r="S6"/>
  <c r="W6"/>
</calcChain>
</file>

<file path=xl/sharedStrings.xml><?xml version="1.0" encoding="utf-8"?>
<sst xmlns="http://schemas.openxmlformats.org/spreadsheetml/2006/main" count="66" uniqueCount="18">
  <si>
    <t>Customers</t>
  </si>
  <si>
    <t>Year</t>
  </si>
  <si>
    <t>Month</t>
  </si>
  <si>
    <t>DSM</t>
  </si>
  <si>
    <t>EV</t>
  </si>
  <si>
    <t>Gulf Power Company</t>
  </si>
  <si>
    <t>Non-lighting kWh per Customer per Billing Day</t>
  </si>
  <si>
    <t>Cycle Billing Days</t>
  </si>
  <si>
    <t>Non-lighting Billing Cycle Energy Before Adjustments</t>
  </si>
  <si>
    <t>Non-lighting Billing Cycle Energy After Adjustments</t>
  </si>
  <si>
    <t>Outdoor Lighting Billing Cycle Energy</t>
  </si>
  <si>
    <t>Total Billing Cycle Energy</t>
  </si>
  <si>
    <t>Unbilled Energy</t>
  </si>
  <si>
    <t>Total Calendar Energy</t>
  </si>
  <si>
    <t>Residential Energy Sales</t>
  </si>
  <si>
    <t>Actual</t>
  </si>
  <si>
    <t>Forecast</t>
  </si>
  <si>
    <t>Nov 2012 through August 2013 Actuals / September 2013 through December 2016 B2013A Forecast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</si>
</sst>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left"/>
    </xf>
    <xf numFmtId="2" fontId="0" fillId="2" borderId="0" xfId="0" applyNumberFormat="1" applyFill="1"/>
    <xf numFmtId="3" fontId="0" fillId="2" borderId="0" xfId="0" applyNumberFormat="1" applyFill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Y55"/>
  <sheetViews>
    <sheetView tabSelected="1" zoomScaleNormal="100" zoomScaleSheetLayoutView="100" workbookViewId="0"/>
  </sheetViews>
  <sheetFormatPr defaultRowHeight="15"/>
  <cols>
    <col min="1" max="2" width="1.7109375" customWidth="1"/>
    <col min="3" max="3" width="8.42578125" bestFit="1" customWidth="1"/>
    <col min="4" max="5" width="6.7109375" customWidth="1"/>
    <col min="6" max="6" width="16.85546875" bestFit="1" customWidth="1"/>
    <col min="7" max="7" width="10.42578125" bestFit="1" customWidth="1"/>
    <col min="8" max="8" width="11.7109375" bestFit="1" customWidth="1"/>
    <col min="9" max="9" width="1.7109375" customWidth="1"/>
    <col min="10" max="10" width="18.7109375" bestFit="1" customWidth="1"/>
    <col min="11" max="11" width="1.7109375" customWidth="1"/>
    <col min="12" max="13" width="10.7109375" customWidth="1"/>
    <col min="14" max="14" width="1.7109375" customWidth="1"/>
    <col min="15" max="15" width="18.42578125" bestFit="1" customWidth="1"/>
    <col min="16" max="16" width="1.7109375" customWidth="1"/>
    <col min="17" max="17" width="13.85546875" bestFit="1" customWidth="1"/>
    <col min="18" max="18" width="1.7109375" customWidth="1"/>
    <col min="19" max="19" width="12" bestFit="1" customWidth="1"/>
    <col min="20" max="20" width="1.7109375" customWidth="1"/>
    <col min="21" max="21" width="10.85546875" bestFit="1" customWidth="1"/>
    <col min="22" max="22" width="1.7109375" customWidth="1"/>
    <col min="23" max="23" width="11.140625" bestFit="1" customWidth="1"/>
    <col min="25" max="25" width="15" bestFit="1" customWidth="1"/>
  </cols>
  <sheetData>
    <row r="1" spans="3:25">
      <c r="C1" s="4" t="s">
        <v>5</v>
      </c>
    </row>
    <row r="2" spans="3:25">
      <c r="C2" s="8" t="s">
        <v>14</v>
      </c>
    </row>
    <row r="3" spans="3:25">
      <c r="C3" s="4" t="s">
        <v>17</v>
      </c>
    </row>
    <row r="4" spans="3:25"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3:25" ht="60">
      <c r="D5" s="3" t="s">
        <v>1</v>
      </c>
      <c r="E5" s="3" t="s">
        <v>2</v>
      </c>
      <c r="F5" s="6" t="s">
        <v>6</v>
      </c>
      <c r="G5" s="6" t="s">
        <v>0</v>
      </c>
      <c r="H5" s="6" t="s">
        <v>7</v>
      </c>
      <c r="J5" s="6" t="s">
        <v>8</v>
      </c>
      <c r="L5" s="6" t="s">
        <v>3</v>
      </c>
      <c r="M5" s="6" t="s">
        <v>4</v>
      </c>
      <c r="O5" s="7" t="s">
        <v>9</v>
      </c>
      <c r="Q5" s="6" t="s">
        <v>10</v>
      </c>
      <c r="S5" s="6" t="s">
        <v>11</v>
      </c>
      <c r="U5" s="6" t="s">
        <v>12</v>
      </c>
      <c r="W5" s="6" t="s">
        <v>13</v>
      </c>
    </row>
    <row r="6" spans="3:25">
      <c r="C6" t="s">
        <v>15</v>
      </c>
      <c r="D6">
        <v>2012</v>
      </c>
      <c r="E6">
        <v>11</v>
      </c>
      <c r="F6" s="9">
        <v>28.262798069512943</v>
      </c>
      <c r="G6" s="10">
        <v>378143</v>
      </c>
      <c r="H6" s="1">
        <v>28.762</v>
      </c>
      <c r="J6" s="2">
        <f t="shared" ref="J6:J37" si="0">ROUND($G6*$H6*F6,0)</f>
        <v>307390402</v>
      </c>
      <c r="L6" s="10">
        <v>0</v>
      </c>
      <c r="M6" s="10">
        <v>0</v>
      </c>
      <c r="O6" s="2">
        <f>J6+L6+M6</f>
        <v>307390402</v>
      </c>
      <c r="Q6" s="10">
        <v>1765063</v>
      </c>
      <c r="S6" s="2">
        <f>O6+Q6</f>
        <v>309155465</v>
      </c>
      <c r="U6" s="10">
        <v>11790664</v>
      </c>
      <c r="W6" s="2">
        <f>S6+U6</f>
        <v>320946129</v>
      </c>
      <c r="Y6" s="11"/>
    </row>
    <row r="7" spans="3:25">
      <c r="C7" t="s">
        <v>15</v>
      </c>
      <c r="D7">
        <v>2012</v>
      </c>
      <c r="E7">
        <v>12</v>
      </c>
      <c r="F7" s="9">
        <v>29.233855580510838</v>
      </c>
      <c r="G7" s="10">
        <v>378070</v>
      </c>
      <c r="H7" s="1">
        <v>30.905000000000001</v>
      </c>
      <c r="J7" s="2">
        <f t="shared" si="0"/>
        <v>341575775</v>
      </c>
      <c r="L7" s="10">
        <v>0</v>
      </c>
      <c r="M7" s="10">
        <v>0</v>
      </c>
      <c r="O7" s="2">
        <f t="shared" ref="O7:O55" si="1">J7+L7+M7</f>
        <v>341575775</v>
      </c>
      <c r="Q7" s="10">
        <v>1767626</v>
      </c>
      <c r="S7" s="2">
        <f t="shared" ref="S7:S55" si="2">O7+Q7</f>
        <v>343343401</v>
      </c>
      <c r="U7" s="10">
        <v>44017128</v>
      </c>
      <c r="W7" s="2">
        <f t="shared" ref="W7:W55" si="3">S7+U7</f>
        <v>387360529</v>
      </c>
      <c r="Y7" s="11"/>
    </row>
    <row r="8" spans="3:25">
      <c r="C8" t="s">
        <v>15</v>
      </c>
      <c r="D8">
        <v>2013</v>
      </c>
      <c r="E8">
        <v>1</v>
      </c>
      <c r="F8" s="9">
        <v>34.510282387136471</v>
      </c>
      <c r="G8" s="10">
        <v>378355</v>
      </c>
      <c r="H8" s="1">
        <v>32.286000000000001</v>
      </c>
      <c r="J8" s="2">
        <f t="shared" si="0"/>
        <v>421562754</v>
      </c>
      <c r="L8" s="10">
        <v>0</v>
      </c>
      <c r="M8" s="10">
        <v>0</v>
      </c>
      <c r="O8" s="2">
        <f t="shared" si="1"/>
        <v>421562754</v>
      </c>
      <c r="Q8" s="10">
        <v>1769549</v>
      </c>
      <c r="S8" s="2">
        <f t="shared" si="2"/>
        <v>423332303</v>
      </c>
      <c r="U8" s="10">
        <v>-48341570</v>
      </c>
      <c r="W8" s="2">
        <f t="shared" si="3"/>
        <v>374990733</v>
      </c>
      <c r="Y8" s="11"/>
    </row>
    <row r="9" spans="3:25">
      <c r="C9" t="s">
        <v>15</v>
      </c>
      <c r="D9">
        <v>2013</v>
      </c>
      <c r="E9">
        <v>2</v>
      </c>
      <c r="F9" s="9">
        <v>30.67565096565216</v>
      </c>
      <c r="G9" s="10">
        <v>379023</v>
      </c>
      <c r="H9" s="1">
        <v>29.81</v>
      </c>
      <c r="J9" s="2">
        <f t="shared" si="0"/>
        <v>346594230</v>
      </c>
      <c r="L9" s="10">
        <v>0</v>
      </c>
      <c r="M9" s="10">
        <v>0</v>
      </c>
      <c r="O9" s="2">
        <f t="shared" si="1"/>
        <v>346594230</v>
      </c>
      <c r="Q9" s="10">
        <v>1772534</v>
      </c>
      <c r="S9" s="2">
        <f t="shared" si="2"/>
        <v>348366764</v>
      </c>
      <c r="U9" s="10">
        <v>-20828851</v>
      </c>
      <c r="W9" s="2">
        <f t="shared" si="3"/>
        <v>327537913</v>
      </c>
      <c r="Y9" s="11"/>
    </row>
    <row r="10" spans="3:25">
      <c r="C10" t="s">
        <v>15</v>
      </c>
      <c r="D10">
        <v>2013</v>
      </c>
      <c r="E10">
        <v>3</v>
      </c>
      <c r="F10" s="9">
        <v>32.305120375800428</v>
      </c>
      <c r="G10" s="10">
        <v>379683</v>
      </c>
      <c r="H10" s="1">
        <v>29.524000000000001</v>
      </c>
      <c r="J10" s="2">
        <f t="shared" si="0"/>
        <v>362132675</v>
      </c>
      <c r="L10" s="10">
        <v>0</v>
      </c>
      <c r="M10" s="10">
        <v>0</v>
      </c>
      <c r="O10" s="2">
        <f t="shared" si="1"/>
        <v>362132675</v>
      </c>
      <c r="Q10" s="10">
        <v>1787089</v>
      </c>
      <c r="S10" s="2">
        <f t="shared" si="2"/>
        <v>363919764</v>
      </c>
      <c r="U10" s="10">
        <v>18195154</v>
      </c>
      <c r="W10" s="2">
        <f t="shared" si="3"/>
        <v>382114918</v>
      </c>
      <c r="Y10" s="11"/>
    </row>
    <row r="11" spans="3:25">
      <c r="C11" t="s">
        <v>15</v>
      </c>
      <c r="D11">
        <v>2013</v>
      </c>
      <c r="E11">
        <v>4</v>
      </c>
      <c r="F11" s="9">
        <v>29.104863203133839</v>
      </c>
      <c r="G11" s="10">
        <v>380000</v>
      </c>
      <c r="H11" s="1">
        <v>30.713999999999999</v>
      </c>
      <c r="J11" s="2">
        <f t="shared" si="0"/>
        <v>339692172</v>
      </c>
      <c r="L11" s="10">
        <v>0</v>
      </c>
      <c r="M11" s="10">
        <v>0</v>
      </c>
      <c r="O11" s="2">
        <f t="shared" si="1"/>
        <v>339692172</v>
      </c>
      <c r="Q11" s="10">
        <v>1765171</v>
      </c>
      <c r="S11" s="2">
        <f t="shared" si="2"/>
        <v>341457343</v>
      </c>
      <c r="U11" s="10">
        <v>-23481802</v>
      </c>
      <c r="W11" s="2">
        <f t="shared" si="3"/>
        <v>317975541</v>
      </c>
      <c r="Y11" s="11"/>
    </row>
    <row r="12" spans="3:25">
      <c r="C12" t="s">
        <v>15</v>
      </c>
      <c r="D12">
        <v>2013</v>
      </c>
      <c r="E12">
        <v>5</v>
      </c>
      <c r="F12" s="9">
        <v>29.175437806151248</v>
      </c>
      <c r="G12" s="10">
        <v>380320</v>
      </c>
      <c r="H12" s="1">
        <v>29.524000000000001</v>
      </c>
      <c r="J12" s="2">
        <f t="shared" si="0"/>
        <v>327598378</v>
      </c>
      <c r="L12" s="10">
        <v>0</v>
      </c>
      <c r="M12" s="10">
        <v>0</v>
      </c>
      <c r="O12" s="2">
        <f t="shared" si="1"/>
        <v>327598378</v>
      </c>
      <c r="Q12" s="10">
        <v>1774636</v>
      </c>
      <c r="S12" s="2">
        <f t="shared" si="2"/>
        <v>329373014</v>
      </c>
      <c r="U12" s="10">
        <v>76265393</v>
      </c>
      <c r="W12" s="2">
        <f t="shared" si="3"/>
        <v>405638407</v>
      </c>
      <c r="Y12" s="11"/>
    </row>
    <row r="13" spans="3:25">
      <c r="C13" t="s">
        <v>15</v>
      </c>
      <c r="D13">
        <v>2013</v>
      </c>
      <c r="E13">
        <v>6</v>
      </c>
      <c r="F13" s="9">
        <v>42.378368627571064</v>
      </c>
      <c r="G13" s="10">
        <v>380874</v>
      </c>
      <c r="H13" s="1">
        <v>30.619</v>
      </c>
      <c r="J13" s="2">
        <f t="shared" si="0"/>
        <v>494215730</v>
      </c>
      <c r="L13" s="10">
        <v>0</v>
      </c>
      <c r="M13" s="10">
        <v>0</v>
      </c>
      <c r="O13" s="2">
        <f t="shared" si="1"/>
        <v>494215730</v>
      </c>
      <c r="Q13" s="10">
        <v>1778041</v>
      </c>
      <c r="S13" s="2">
        <f t="shared" si="2"/>
        <v>495993771</v>
      </c>
      <c r="U13" s="10">
        <v>59196011</v>
      </c>
      <c r="W13" s="2">
        <f t="shared" si="3"/>
        <v>555189782</v>
      </c>
      <c r="Y13" s="11"/>
    </row>
    <row r="14" spans="3:25">
      <c r="C14" t="s">
        <v>15</v>
      </c>
      <c r="D14">
        <v>2013</v>
      </c>
      <c r="E14">
        <v>7</v>
      </c>
      <c r="F14" s="9">
        <v>47.137432380896399</v>
      </c>
      <c r="G14" s="10">
        <v>381459</v>
      </c>
      <c r="H14" s="1">
        <v>30.713999999999999</v>
      </c>
      <c r="J14" s="2">
        <f t="shared" si="0"/>
        <v>552268367</v>
      </c>
      <c r="L14" s="10">
        <v>0</v>
      </c>
      <c r="M14" s="10">
        <v>0</v>
      </c>
      <c r="O14" s="2">
        <f t="shared" si="1"/>
        <v>552268367</v>
      </c>
      <c r="Q14" s="10">
        <v>1775251</v>
      </c>
      <c r="S14" s="2">
        <f t="shared" si="2"/>
        <v>554043618</v>
      </c>
      <c r="U14" s="10">
        <v>-6968203</v>
      </c>
      <c r="W14" s="2">
        <f t="shared" si="3"/>
        <v>547075415</v>
      </c>
      <c r="Y14" s="11"/>
    </row>
    <row r="15" spans="3:25">
      <c r="C15" t="s">
        <v>15</v>
      </c>
      <c r="D15">
        <v>2013</v>
      </c>
      <c r="E15">
        <v>8</v>
      </c>
      <c r="F15" s="9">
        <v>47.683655859900611</v>
      </c>
      <c r="G15" s="10">
        <v>381596</v>
      </c>
      <c r="H15" s="1">
        <v>30.475999999999999</v>
      </c>
      <c r="J15" s="2">
        <f t="shared" si="0"/>
        <v>554538015</v>
      </c>
      <c r="L15" s="10">
        <v>0</v>
      </c>
      <c r="M15" s="10">
        <v>0</v>
      </c>
      <c r="O15" s="2">
        <f t="shared" si="1"/>
        <v>554538015</v>
      </c>
      <c r="Q15" s="10">
        <v>1774421</v>
      </c>
      <c r="S15" s="2">
        <f t="shared" si="2"/>
        <v>556312436</v>
      </c>
      <c r="U15" s="10">
        <v>-7036813</v>
      </c>
      <c r="W15" s="2">
        <f t="shared" si="3"/>
        <v>549275623</v>
      </c>
      <c r="Y15" s="11"/>
    </row>
    <row r="16" spans="3:25">
      <c r="C16" t="s">
        <v>16</v>
      </c>
      <c r="D16">
        <v>2013</v>
      </c>
      <c r="E16">
        <v>9</v>
      </c>
      <c r="F16" s="1">
        <v>47.573972132957799</v>
      </c>
      <c r="G16" s="2">
        <v>382332</v>
      </c>
      <c r="H16" s="1">
        <v>31.143000000000001</v>
      </c>
      <c r="J16" s="2">
        <f t="shared" si="0"/>
        <v>566461644</v>
      </c>
      <c r="L16" s="2">
        <v>-5448607</v>
      </c>
      <c r="M16" s="2">
        <v>283418</v>
      </c>
      <c r="O16" s="2">
        <f t="shared" si="1"/>
        <v>561296455</v>
      </c>
      <c r="Q16" s="2">
        <v>1762586</v>
      </c>
      <c r="S16" s="2">
        <f t="shared" si="2"/>
        <v>563059041</v>
      </c>
      <c r="U16" s="2">
        <v>-64014498</v>
      </c>
      <c r="W16" s="2">
        <f t="shared" si="3"/>
        <v>499044543</v>
      </c>
    </row>
    <row r="17" spans="3:23">
      <c r="C17" t="s">
        <v>16</v>
      </c>
      <c r="D17">
        <v>2013</v>
      </c>
      <c r="E17">
        <v>10</v>
      </c>
      <c r="F17" s="1">
        <v>38.278925381762498</v>
      </c>
      <c r="G17" s="2">
        <v>382351</v>
      </c>
      <c r="H17" s="1">
        <v>30.762</v>
      </c>
      <c r="J17" s="2">
        <f t="shared" si="0"/>
        <v>450232183</v>
      </c>
      <c r="L17" s="2">
        <v>-2907920</v>
      </c>
      <c r="M17" s="2">
        <v>303049</v>
      </c>
      <c r="O17" s="2">
        <f t="shared" si="1"/>
        <v>447627312</v>
      </c>
      <c r="Q17" s="2">
        <v>1762586</v>
      </c>
      <c r="S17" s="2">
        <f t="shared" si="2"/>
        <v>449389898</v>
      </c>
      <c r="U17" s="2">
        <v>-74275088</v>
      </c>
      <c r="W17" s="2">
        <f t="shared" si="3"/>
        <v>375114810</v>
      </c>
    </row>
    <row r="18" spans="3:23">
      <c r="C18" t="s">
        <v>16</v>
      </c>
      <c r="D18">
        <v>2013</v>
      </c>
      <c r="E18">
        <v>11</v>
      </c>
      <c r="F18" s="1">
        <v>28.8883355787837</v>
      </c>
      <c r="G18" s="2">
        <v>382403</v>
      </c>
      <c r="H18" s="1">
        <v>28.619</v>
      </c>
      <c r="J18" s="2">
        <f t="shared" si="0"/>
        <v>316153698</v>
      </c>
      <c r="L18" s="2">
        <v>-2434909</v>
      </c>
      <c r="M18" s="2">
        <v>322680</v>
      </c>
      <c r="O18" s="2">
        <f t="shared" si="1"/>
        <v>314041469</v>
      </c>
      <c r="Q18" s="2">
        <v>1762586</v>
      </c>
      <c r="S18" s="2">
        <f t="shared" si="2"/>
        <v>315804055</v>
      </c>
      <c r="U18" s="2">
        <v>22581884</v>
      </c>
      <c r="W18" s="2">
        <f t="shared" si="3"/>
        <v>338385939</v>
      </c>
    </row>
    <row r="19" spans="3:23">
      <c r="C19" t="s">
        <v>16</v>
      </c>
      <c r="D19">
        <v>2013</v>
      </c>
      <c r="E19">
        <v>12</v>
      </c>
      <c r="F19" s="1">
        <v>31.840843679417102</v>
      </c>
      <c r="G19" s="2">
        <v>382641</v>
      </c>
      <c r="H19" s="1">
        <v>31.238</v>
      </c>
      <c r="J19" s="2">
        <f t="shared" si="0"/>
        <v>380591680</v>
      </c>
      <c r="L19" s="2">
        <v>-4021591</v>
      </c>
      <c r="M19" s="2">
        <v>342312</v>
      </c>
      <c r="O19" s="2">
        <f t="shared" si="1"/>
        <v>376912401</v>
      </c>
      <c r="Q19" s="2">
        <v>1762586</v>
      </c>
      <c r="S19" s="2">
        <f t="shared" si="2"/>
        <v>378674987</v>
      </c>
      <c r="U19" s="2">
        <v>44835575</v>
      </c>
      <c r="W19" s="2">
        <f t="shared" si="3"/>
        <v>423510562</v>
      </c>
    </row>
    <row r="20" spans="3:23">
      <c r="C20" t="s">
        <v>16</v>
      </c>
      <c r="D20">
        <v>2014</v>
      </c>
      <c r="E20">
        <v>1</v>
      </c>
      <c r="F20" s="1">
        <v>38.1399024522715</v>
      </c>
      <c r="G20" s="2">
        <v>383337</v>
      </c>
      <c r="H20" s="1">
        <v>32.286000000000001</v>
      </c>
      <c r="J20" s="2">
        <f t="shared" si="0"/>
        <v>472035390</v>
      </c>
      <c r="L20" s="2">
        <v>-7978146</v>
      </c>
      <c r="M20" s="2">
        <v>360385</v>
      </c>
      <c r="O20" s="2">
        <f t="shared" si="1"/>
        <v>464417629</v>
      </c>
      <c r="Q20" s="2">
        <v>1762586</v>
      </c>
      <c r="S20" s="2">
        <f t="shared" si="2"/>
        <v>466180215</v>
      </c>
      <c r="U20" s="2">
        <v>-12383221</v>
      </c>
      <c r="W20" s="2">
        <f t="shared" si="3"/>
        <v>453796994</v>
      </c>
    </row>
    <row r="21" spans="3:23">
      <c r="C21" t="s">
        <v>16</v>
      </c>
      <c r="D21">
        <v>2014</v>
      </c>
      <c r="E21">
        <v>2</v>
      </c>
      <c r="F21" s="1">
        <v>36.471679192374602</v>
      </c>
      <c r="G21" s="2">
        <v>383963</v>
      </c>
      <c r="H21" s="1">
        <v>29.81</v>
      </c>
      <c r="J21" s="2">
        <f t="shared" si="0"/>
        <v>417452543</v>
      </c>
      <c r="L21" s="2">
        <v>-5582165</v>
      </c>
      <c r="M21" s="2">
        <v>378457</v>
      </c>
      <c r="O21" s="2">
        <f t="shared" si="1"/>
        <v>412248835</v>
      </c>
      <c r="Q21" s="2">
        <v>1762586</v>
      </c>
      <c r="S21" s="2">
        <f t="shared" si="2"/>
        <v>414011421</v>
      </c>
      <c r="U21" s="2">
        <v>-53624183</v>
      </c>
      <c r="W21" s="2">
        <f t="shared" si="3"/>
        <v>360387238</v>
      </c>
    </row>
    <row r="22" spans="3:23">
      <c r="C22" t="s">
        <v>16</v>
      </c>
      <c r="D22">
        <v>2014</v>
      </c>
      <c r="E22">
        <v>3</v>
      </c>
      <c r="F22" s="1">
        <v>30.5430749305273</v>
      </c>
      <c r="G22" s="2">
        <v>384509</v>
      </c>
      <c r="H22" s="1">
        <v>29.524000000000001</v>
      </c>
      <c r="J22" s="2">
        <f t="shared" si="0"/>
        <v>346732430</v>
      </c>
      <c r="L22" s="2">
        <v>-3783064</v>
      </c>
      <c r="M22" s="2">
        <v>396530</v>
      </c>
      <c r="O22" s="2">
        <f t="shared" si="1"/>
        <v>343345896</v>
      </c>
      <c r="Q22" s="2">
        <v>1762586</v>
      </c>
      <c r="S22" s="2">
        <f t="shared" si="2"/>
        <v>345108482</v>
      </c>
      <c r="U22" s="2">
        <v>-6201038</v>
      </c>
      <c r="W22" s="2">
        <f t="shared" si="3"/>
        <v>338907444</v>
      </c>
    </row>
    <row r="23" spans="3:23">
      <c r="C23" t="s">
        <v>16</v>
      </c>
      <c r="D23">
        <v>2014</v>
      </c>
      <c r="E23">
        <v>4</v>
      </c>
      <c r="F23" s="1">
        <v>27.754633321695799</v>
      </c>
      <c r="G23" s="2">
        <v>385049</v>
      </c>
      <c r="H23" s="1">
        <v>30.713999999999999</v>
      </c>
      <c r="J23" s="2">
        <f t="shared" si="0"/>
        <v>328237256</v>
      </c>
      <c r="L23" s="2">
        <v>-3661030</v>
      </c>
      <c r="M23" s="2">
        <v>414603</v>
      </c>
      <c r="O23" s="2">
        <f t="shared" si="1"/>
        <v>324990829</v>
      </c>
      <c r="Q23" s="2">
        <v>1762586</v>
      </c>
      <c r="S23" s="2">
        <f t="shared" si="2"/>
        <v>326753415</v>
      </c>
      <c r="U23" s="2">
        <v>-3184981</v>
      </c>
      <c r="W23" s="2">
        <f t="shared" si="3"/>
        <v>323568434</v>
      </c>
    </row>
    <row r="24" spans="3:23">
      <c r="C24" t="s">
        <v>16</v>
      </c>
      <c r="D24">
        <v>2014</v>
      </c>
      <c r="E24">
        <v>5</v>
      </c>
      <c r="F24" s="1">
        <v>31.575880710703899</v>
      </c>
      <c r="G24" s="2">
        <v>385595</v>
      </c>
      <c r="H24" s="1">
        <v>29.524000000000001</v>
      </c>
      <c r="J24" s="2">
        <f t="shared" si="0"/>
        <v>359469513</v>
      </c>
      <c r="L24" s="2">
        <v>-7903233</v>
      </c>
      <c r="M24" s="2">
        <v>432675</v>
      </c>
      <c r="O24" s="2">
        <f t="shared" si="1"/>
        <v>351998955</v>
      </c>
      <c r="Q24" s="2">
        <v>1762586</v>
      </c>
      <c r="S24" s="2">
        <f t="shared" si="2"/>
        <v>353761541</v>
      </c>
      <c r="U24" s="2">
        <v>91947972</v>
      </c>
      <c r="W24" s="2">
        <f t="shared" si="3"/>
        <v>445709513</v>
      </c>
    </row>
    <row r="25" spans="3:23">
      <c r="C25" t="s">
        <v>16</v>
      </c>
      <c r="D25">
        <v>2014</v>
      </c>
      <c r="E25">
        <v>6</v>
      </c>
      <c r="F25" s="1">
        <v>43.450359077263499</v>
      </c>
      <c r="G25" s="2">
        <v>386295</v>
      </c>
      <c r="H25" s="1">
        <v>30.619</v>
      </c>
      <c r="J25" s="2">
        <f t="shared" si="0"/>
        <v>513929396</v>
      </c>
      <c r="L25" s="2">
        <v>-11889286</v>
      </c>
      <c r="M25" s="2">
        <v>450748</v>
      </c>
      <c r="O25" s="2">
        <f t="shared" si="1"/>
        <v>502490858</v>
      </c>
      <c r="Q25" s="2">
        <v>1762586</v>
      </c>
      <c r="S25" s="2">
        <f t="shared" si="2"/>
        <v>504253444</v>
      </c>
      <c r="U25" s="2">
        <v>45428303</v>
      </c>
      <c r="W25" s="2">
        <f t="shared" si="3"/>
        <v>549681747</v>
      </c>
    </row>
    <row r="26" spans="3:23">
      <c r="C26" t="s">
        <v>16</v>
      </c>
      <c r="D26">
        <v>2014</v>
      </c>
      <c r="E26">
        <v>7</v>
      </c>
      <c r="F26" s="1">
        <v>50.587493566716802</v>
      </c>
      <c r="G26" s="2">
        <v>386807</v>
      </c>
      <c r="H26" s="1">
        <v>30.713999999999999</v>
      </c>
      <c r="J26" s="2">
        <f t="shared" si="0"/>
        <v>600999163</v>
      </c>
      <c r="L26" s="2">
        <v>-13484190</v>
      </c>
      <c r="M26" s="2">
        <v>468821</v>
      </c>
      <c r="O26" s="2">
        <f t="shared" si="1"/>
        <v>587983794</v>
      </c>
      <c r="Q26" s="2">
        <v>1762586</v>
      </c>
      <c r="S26" s="2">
        <f t="shared" si="2"/>
        <v>589746380</v>
      </c>
      <c r="U26" s="2">
        <v>18430078</v>
      </c>
      <c r="W26" s="2">
        <f t="shared" si="3"/>
        <v>608176458</v>
      </c>
    </row>
    <row r="27" spans="3:23">
      <c r="C27" t="s">
        <v>16</v>
      </c>
      <c r="D27">
        <v>2014</v>
      </c>
      <c r="E27">
        <v>8</v>
      </c>
      <c r="F27" s="1">
        <v>51.167301442994301</v>
      </c>
      <c r="G27" s="2">
        <v>387204</v>
      </c>
      <c r="H27" s="1">
        <v>30.475999999999999</v>
      </c>
      <c r="J27" s="2">
        <f t="shared" si="0"/>
        <v>603796113</v>
      </c>
      <c r="L27" s="2">
        <v>-12997261</v>
      </c>
      <c r="M27" s="2">
        <v>486893</v>
      </c>
      <c r="O27" s="2">
        <f t="shared" si="1"/>
        <v>591285745</v>
      </c>
      <c r="Q27" s="2">
        <v>1762586</v>
      </c>
      <c r="S27" s="2">
        <f t="shared" si="2"/>
        <v>593048331</v>
      </c>
      <c r="U27" s="2">
        <v>-3319392</v>
      </c>
      <c r="W27" s="2">
        <f t="shared" si="3"/>
        <v>589728939</v>
      </c>
    </row>
    <row r="28" spans="3:23">
      <c r="C28" t="s">
        <v>16</v>
      </c>
      <c r="D28">
        <v>2014</v>
      </c>
      <c r="E28">
        <v>9</v>
      </c>
      <c r="F28" s="1">
        <v>47.073147586014102</v>
      </c>
      <c r="G28" s="2">
        <v>387211</v>
      </c>
      <c r="H28" s="1">
        <v>31.143000000000001</v>
      </c>
      <c r="J28" s="2">
        <f t="shared" si="0"/>
        <v>567650952</v>
      </c>
      <c r="L28" s="2">
        <v>-9895655</v>
      </c>
      <c r="M28" s="2">
        <v>504966</v>
      </c>
      <c r="O28" s="2">
        <f t="shared" si="1"/>
        <v>558260263</v>
      </c>
      <c r="Q28" s="2">
        <v>1762586</v>
      </c>
      <c r="S28" s="2">
        <f t="shared" si="2"/>
        <v>560022849</v>
      </c>
      <c r="U28" s="2">
        <v>-64148693</v>
      </c>
      <c r="W28" s="2">
        <f t="shared" si="3"/>
        <v>495874156</v>
      </c>
    </row>
    <row r="29" spans="3:23">
      <c r="C29" t="s">
        <v>16</v>
      </c>
      <c r="D29">
        <v>2014</v>
      </c>
      <c r="E29">
        <v>10</v>
      </c>
      <c r="F29" s="1">
        <v>37.6735339225689</v>
      </c>
      <c r="G29" s="2">
        <v>387271</v>
      </c>
      <c r="H29" s="1">
        <v>30.762</v>
      </c>
      <c r="J29" s="2">
        <f t="shared" si="0"/>
        <v>448813493</v>
      </c>
      <c r="L29" s="2">
        <v>-5281308</v>
      </c>
      <c r="M29" s="2">
        <v>523039</v>
      </c>
      <c r="O29" s="2">
        <f t="shared" si="1"/>
        <v>444055224</v>
      </c>
      <c r="Q29" s="2">
        <v>1762586</v>
      </c>
      <c r="S29" s="2">
        <f t="shared" si="2"/>
        <v>445817810</v>
      </c>
      <c r="U29" s="2">
        <v>-74041008</v>
      </c>
      <c r="W29" s="2">
        <f t="shared" si="3"/>
        <v>371776802</v>
      </c>
    </row>
    <row r="30" spans="3:23">
      <c r="C30" t="s">
        <v>16</v>
      </c>
      <c r="D30">
        <v>2014</v>
      </c>
      <c r="E30">
        <v>11</v>
      </c>
      <c r="F30" s="1">
        <v>28.1876640898499</v>
      </c>
      <c r="G30" s="2">
        <v>387456</v>
      </c>
      <c r="H30" s="1">
        <v>28.619</v>
      </c>
      <c r="J30" s="2">
        <f t="shared" si="0"/>
        <v>312561824</v>
      </c>
      <c r="L30" s="2">
        <v>-4422234</v>
      </c>
      <c r="M30" s="2">
        <v>541111</v>
      </c>
      <c r="O30" s="2">
        <f t="shared" si="1"/>
        <v>308680701</v>
      </c>
      <c r="Q30" s="2">
        <v>1762586</v>
      </c>
      <c r="S30" s="2">
        <f t="shared" si="2"/>
        <v>310443287</v>
      </c>
      <c r="U30" s="2">
        <v>22327565</v>
      </c>
      <c r="W30" s="2">
        <f t="shared" si="3"/>
        <v>332770852</v>
      </c>
    </row>
    <row r="31" spans="3:23">
      <c r="C31" t="s">
        <v>16</v>
      </c>
      <c r="D31">
        <v>2014</v>
      </c>
      <c r="E31">
        <v>12</v>
      </c>
      <c r="F31" s="1">
        <v>31.040603944467001</v>
      </c>
      <c r="G31" s="2">
        <v>387693</v>
      </c>
      <c r="H31" s="1">
        <v>31.238</v>
      </c>
      <c r="J31" s="2">
        <f t="shared" si="0"/>
        <v>375925116</v>
      </c>
      <c r="L31" s="2">
        <v>-7303936</v>
      </c>
      <c r="M31" s="2">
        <v>559184</v>
      </c>
      <c r="O31" s="2">
        <f t="shared" si="1"/>
        <v>369180364</v>
      </c>
      <c r="Q31" s="2">
        <v>1762586</v>
      </c>
      <c r="S31" s="2">
        <f t="shared" si="2"/>
        <v>370942950</v>
      </c>
      <c r="U31" s="2">
        <v>44286313</v>
      </c>
      <c r="W31" s="2">
        <f t="shared" si="3"/>
        <v>415229263</v>
      </c>
    </row>
    <row r="32" spans="3:23">
      <c r="C32" t="s">
        <v>16</v>
      </c>
      <c r="D32">
        <v>2015</v>
      </c>
      <c r="E32">
        <v>1</v>
      </c>
      <c r="F32" s="1">
        <v>37.258827548203698</v>
      </c>
      <c r="G32" s="2">
        <v>388738</v>
      </c>
      <c r="H32" s="1">
        <v>32.286000000000001</v>
      </c>
      <c r="J32" s="2">
        <f t="shared" si="0"/>
        <v>467627909</v>
      </c>
      <c r="L32" s="2">
        <v>-12050760</v>
      </c>
      <c r="M32" s="2">
        <v>584681</v>
      </c>
      <c r="O32" s="2">
        <f t="shared" si="1"/>
        <v>456161830</v>
      </c>
      <c r="Q32" s="2">
        <v>1762586</v>
      </c>
      <c r="S32" s="2">
        <f t="shared" si="2"/>
        <v>457924416</v>
      </c>
      <c r="U32" s="2">
        <v>-12268986</v>
      </c>
      <c r="W32" s="2">
        <f t="shared" si="3"/>
        <v>445655430</v>
      </c>
    </row>
    <row r="33" spans="3:23">
      <c r="C33" t="s">
        <v>16</v>
      </c>
      <c r="D33">
        <v>2015</v>
      </c>
      <c r="E33">
        <v>2</v>
      </c>
      <c r="F33" s="1">
        <v>35.710192848294099</v>
      </c>
      <c r="G33" s="2">
        <v>389679</v>
      </c>
      <c r="H33" s="1">
        <v>29.81</v>
      </c>
      <c r="J33" s="2">
        <f t="shared" si="0"/>
        <v>414821420</v>
      </c>
      <c r="L33" s="2">
        <v>-8431699</v>
      </c>
      <c r="M33" s="2">
        <v>610177</v>
      </c>
      <c r="O33" s="2">
        <f t="shared" si="1"/>
        <v>406999898</v>
      </c>
      <c r="Q33" s="2">
        <v>1762586</v>
      </c>
      <c r="S33" s="2">
        <f t="shared" si="2"/>
        <v>408762484</v>
      </c>
      <c r="U33" s="2">
        <v>-53286851</v>
      </c>
      <c r="W33" s="2">
        <f t="shared" si="3"/>
        <v>355475633</v>
      </c>
    </row>
    <row r="34" spans="3:23">
      <c r="C34" t="s">
        <v>16</v>
      </c>
      <c r="D34">
        <v>2015</v>
      </c>
      <c r="E34">
        <v>3</v>
      </c>
      <c r="F34" s="1">
        <v>29.891576753603498</v>
      </c>
      <c r="G34" s="2">
        <v>390500</v>
      </c>
      <c r="H34" s="1">
        <v>29.524000000000001</v>
      </c>
      <c r="J34" s="2">
        <f t="shared" si="0"/>
        <v>344623635</v>
      </c>
      <c r="L34" s="2">
        <v>-5714210</v>
      </c>
      <c r="M34" s="2">
        <v>635674</v>
      </c>
      <c r="O34" s="2">
        <f t="shared" si="1"/>
        <v>339545099</v>
      </c>
      <c r="Q34" s="2">
        <v>1762586</v>
      </c>
      <c r="S34" s="2">
        <f t="shared" si="2"/>
        <v>341307685</v>
      </c>
      <c r="U34" s="2">
        <v>-6163049</v>
      </c>
      <c r="W34" s="2">
        <f t="shared" si="3"/>
        <v>335144636</v>
      </c>
    </row>
    <row r="35" spans="3:23">
      <c r="C35" t="s">
        <v>16</v>
      </c>
      <c r="D35">
        <v>2015</v>
      </c>
      <c r="E35">
        <v>4</v>
      </c>
      <c r="F35" s="1">
        <v>27.206700247777</v>
      </c>
      <c r="G35" s="2">
        <v>391312</v>
      </c>
      <c r="H35" s="1">
        <v>30.713999999999999</v>
      </c>
      <c r="J35" s="2">
        <f t="shared" si="0"/>
        <v>326990713</v>
      </c>
      <c r="L35" s="2">
        <v>-5529881</v>
      </c>
      <c r="M35" s="2">
        <v>661171</v>
      </c>
      <c r="O35" s="2">
        <f t="shared" si="1"/>
        <v>322122003</v>
      </c>
      <c r="Q35" s="2">
        <v>1762586</v>
      </c>
      <c r="S35" s="2">
        <f t="shared" si="2"/>
        <v>323884589</v>
      </c>
      <c r="U35" s="2">
        <v>-3172511</v>
      </c>
      <c r="W35" s="2">
        <f t="shared" si="3"/>
        <v>320712078</v>
      </c>
    </row>
    <row r="36" spans="3:23">
      <c r="C36" t="s">
        <v>16</v>
      </c>
      <c r="D36">
        <v>2015</v>
      </c>
      <c r="E36">
        <v>5</v>
      </c>
      <c r="F36" s="1">
        <v>31.122533546245499</v>
      </c>
      <c r="G36" s="2">
        <v>392134</v>
      </c>
      <c r="H36" s="1">
        <v>29.524000000000001</v>
      </c>
      <c r="J36" s="2">
        <f t="shared" si="0"/>
        <v>360316906</v>
      </c>
      <c r="L36" s="2">
        <v>-11937607</v>
      </c>
      <c r="M36" s="2">
        <v>686668</v>
      </c>
      <c r="O36" s="2">
        <f t="shared" si="1"/>
        <v>349065967</v>
      </c>
      <c r="Q36" s="2">
        <v>1762586</v>
      </c>
      <c r="S36" s="2">
        <f t="shared" si="2"/>
        <v>350828553</v>
      </c>
      <c r="U36" s="2">
        <v>92164286</v>
      </c>
      <c r="W36" s="2">
        <f t="shared" si="3"/>
        <v>442992839</v>
      </c>
    </row>
    <row r="37" spans="3:23">
      <c r="C37" t="s">
        <v>16</v>
      </c>
      <c r="D37">
        <v>2015</v>
      </c>
      <c r="E37">
        <v>6</v>
      </c>
      <c r="F37" s="1">
        <v>43.083112982219703</v>
      </c>
      <c r="G37" s="2">
        <v>393185</v>
      </c>
      <c r="H37" s="1">
        <v>30.619</v>
      </c>
      <c r="J37" s="2">
        <f t="shared" si="0"/>
        <v>518674647</v>
      </c>
      <c r="L37" s="2">
        <v>-17958425</v>
      </c>
      <c r="M37" s="2">
        <v>712164</v>
      </c>
      <c r="O37" s="2">
        <f t="shared" si="1"/>
        <v>501428386</v>
      </c>
      <c r="Q37" s="2">
        <v>1762586</v>
      </c>
      <c r="S37" s="2">
        <f t="shared" si="2"/>
        <v>503190972</v>
      </c>
      <c r="U37" s="2">
        <v>45848638</v>
      </c>
      <c r="W37" s="2">
        <f t="shared" si="3"/>
        <v>549039610</v>
      </c>
    </row>
    <row r="38" spans="3:23">
      <c r="C38" t="s">
        <v>16</v>
      </c>
      <c r="D38">
        <v>2015</v>
      </c>
      <c r="E38">
        <v>7</v>
      </c>
      <c r="F38" s="1">
        <v>50.300435622762102</v>
      </c>
      <c r="G38" s="2">
        <v>393955</v>
      </c>
      <c r="H38" s="1">
        <v>30.713999999999999</v>
      </c>
      <c r="J38" s="2">
        <f t="shared" ref="J38:J55" si="4">ROUND($G38*$H38*F38,0)</f>
        <v>608631945</v>
      </c>
      <c r="L38" s="2">
        <v>-20367482</v>
      </c>
      <c r="M38" s="2">
        <v>737661</v>
      </c>
      <c r="O38" s="2">
        <f t="shared" si="1"/>
        <v>589002124</v>
      </c>
      <c r="Q38" s="2">
        <v>1762586</v>
      </c>
      <c r="S38" s="2">
        <f t="shared" si="2"/>
        <v>590764710</v>
      </c>
      <c r="U38" s="2">
        <v>18665363</v>
      </c>
      <c r="W38" s="2">
        <f t="shared" si="3"/>
        <v>609430073</v>
      </c>
    </row>
    <row r="39" spans="3:23">
      <c r="C39" t="s">
        <v>16</v>
      </c>
      <c r="D39">
        <v>2015</v>
      </c>
      <c r="E39">
        <v>8</v>
      </c>
      <c r="F39" s="1">
        <v>50.960766024605803</v>
      </c>
      <c r="G39" s="2">
        <v>394551</v>
      </c>
      <c r="H39" s="1">
        <v>30.475999999999999</v>
      </c>
      <c r="J39" s="2">
        <f t="shared" si="4"/>
        <v>612769388</v>
      </c>
      <c r="L39" s="2">
        <v>-19631989</v>
      </c>
      <c r="M39" s="2">
        <v>763158</v>
      </c>
      <c r="O39" s="2">
        <f t="shared" si="1"/>
        <v>593900557</v>
      </c>
      <c r="Q39" s="2">
        <v>1762586</v>
      </c>
      <c r="S39" s="2">
        <f t="shared" si="2"/>
        <v>595663143</v>
      </c>
      <c r="U39" s="2">
        <v>-3368344</v>
      </c>
      <c r="W39" s="2">
        <f t="shared" si="3"/>
        <v>592294799</v>
      </c>
    </row>
    <row r="40" spans="3:23">
      <c r="C40" t="s">
        <v>16</v>
      </c>
      <c r="D40">
        <v>2015</v>
      </c>
      <c r="E40">
        <v>9</v>
      </c>
      <c r="F40" s="1">
        <v>46.9528797862638</v>
      </c>
      <c r="G40" s="2">
        <v>394562</v>
      </c>
      <c r="H40" s="1">
        <v>31.143000000000001</v>
      </c>
      <c r="J40" s="2">
        <f t="shared" si="4"/>
        <v>576949679</v>
      </c>
      <c r="L40" s="2">
        <v>-14947104</v>
      </c>
      <c r="M40" s="2">
        <v>788655</v>
      </c>
      <c r="O40" s="2">
        <f t="shared" si="1"/>
        <v>562791230</v>
      </c>
      <c r="Q40" s="2">
        <v>1762586</v>
      </c>
      <c r="S40" s="2">
        <f t="shared" si="2"/>
        <v>564553816</v>
      </c>
      <c r="U40" s="2">
        <v>-65197923</v>
      </c>
      <c r="W40" s="2">
        <f t="shared" si="3"/>
        <v>499355893</v>
      </c>
    </row>
    <row r="41" spans="3:23">
      <c r="C41" t="s">
        <v>16</v>
      </c>
      <c r="D41">
        <v>2015</v>
      </c>
      <c r="E41">
        <v>10</v>
      </c>
      <c r="F41" s="1">
        <v>37.642305736218297</v>
      </c>
      <c r="G41" s="2">
        <v>394652</v>
      </c>
      <c r="H41" s="1">
        <v>30.762</v>
      </c>
      <c r="J41" s="2">
        <f t="shared" si="4"/>
        <v>456988313</v>
      </c>
      <c r="L41" s="2">
        <v>-7977264</v>
      </c>
      <c r="M41" s="2">
        <v>814151</v>
      </c>
      <c r="O41" s="2">
        <f t="shared" si="1"/>
        <v>449825200</v>
      </c>
      <c r="Q41" s="2">
        <v>1762586</v>
      </c>
      <c r="S41" s="2">
        <f t="shared" si="2"/>
        <v>451587786</v>
      </c>
      <c r="U41" s="2">
        <v>-75389828</v>
      </c>
      <c r="W41" s="2">
        <f t="shared" si="3"/>
        <v>376197958</v>
      </c>
    </row>
    <row r="42" spans="3:23">
      <c r="C42" t="s">
        <v>16</v>
      </c>
      <c r="D42">
        <v>2015</v>
      </c>
      <c r="E42">
        <v>11</v>
      </c>
      <c r="F42" s="1">
        <v>28.2449669604805</v>
      </c>
      <c r="G42" s="2">
        <v>394929</v>
      </c>
      <c r="H42" s="1">
        <v>28.619</v>
      </c>
      <c r="J42" s="2">
        <f t="shared" si="4"/>
        <v>319237978</v>
      </c>
      <c r="L42" s="2">
        <v>-6679658</v>
      </c>
      <c r="M42" s="2">
        <v>839648</v>
      </c>
      <c r="O42" s="2">
        <f t="shared" si="1"/>
        <v>313397968</v>
      </c>
      <c r="Q42" s="2">
        <v>1762586</v>
      </c>
      <c r="S42" s="2">
        <f t="shared" si="2"/>
        <v>315160554</v>
      </c>
      <c r="U42" s="2">
        <v>22800264</v>
      </c>
      <c r="W42" s="2">
        <f t="shared" si="3"/>
        <v>337960818</v>
      </c>
    </row>
    <row r="43" spans="3:23">
      <c r="C43" t="s">
        <v>16</v>
      </c>
      <c r="D43">
        <v>2015</v>
      </c>
      <c r="E43">
        <v>12</v>
      </c>
      <c r="F43" s="1">
        <v>31.183091432809402</v>
      </c>
      <c r="G43" s="2">
        <v>395286</v>
      </c>
      <c r="H43" s="1">
        <v>31.238</v>
      </c>
      <c r="J43" s="2">
        <f t="shared" si="4"/>
        <v>385047069</v>
      </c>
      <c r="L43" s="2">
        <v>-11032386</v>
      </c>
      <c r="M43" s="2">
        <v>865145</v>
      </c>
      <c r="O43" s="2">
        <f t="shared" si="1"/>
        <v>374879828</v>
      </c>
      <c r="Q43" s="2">
        <v>1762586</v>
      </c>
      <c r="S43" s="2">
        <f t="shared" si="2"/>
        <v>376642414</v>
      </c>
      <c r="U43" s="2">
        <v>45359982</v>
      </c>
      <c r="W43" s="2">
        <f t="shared" si="3"/>
        <v>422002396</v>
      </c>
    </row>
    <row r="44" spans="3:23">
      <c r="C44" t="s">
        <v>16</v>
      </c>
      <c r="D44">
        <v>2016</v>
      </c>
      <c r="E44">
        <v>1</v>
      </c>
      <c r="F44" s="1">
        <v>37.482407067638199</v>
      </c>
      <c r="G44" s="2">
        <v>396374</v>
      </c>
      <c r="H44" s="1">
        <v>32.286000000000001</v>
      </c>
      <c r="J44" s="2">
        <f t="shared" si="4"/>
        <v>479674769</v>
      </c>
      <c r="L44" s="2">
        <v>-15843043</v>
      </c>
      <c r="M44" s="2">
        <v>890728</v>
      </c>
      <c r="O44" s="2">
        <f t="shared" si="1"/>
        <v>464722454</v>
      </c>
      <c r="Q44" s="2">
        <v>1762586</v>
      </c>
      <c r="S44" s="2">
        <f t="shared" si="2"/>
        <v>466485040</v>
      </c>
      <c r="U44" s="2">
        <v>-12581223</v>
      </c>
      <c r="W44" s="2">
        <f t="shared" si="3"/>
        <v>453903817</v>
      </c>
    </row>
    <row r="45" spans="3:23">
      <c r="C45" t="s">
        <v>16</v>
      </c>
      <c r="D45">
        <v>2016</v>
      </c>
      <c r="E45">
        <v>2</v>
      </c>
      <c r="F45" s="1">
        <v>35.9022590080396</v>
      </c>
      <c r="G45" s="2">
        <v>397353</v>
      </c>
      <c r="H45" s="1">
        <v>30.31</v>
      </c>
      <c r="J45" s="2">
        <f t="shared" si="4"/>
        <v>432398530</v>
      </c>
      <c r="L45" s="2">
        <v>-11085091</v>
      </c>
      <c r="M45" s="2">
        <v>916311</v>
      </c>
      <c r="O45" s="2">
        <f t="shared" si="1"/>
        <v>422229750</v>
      </c>
      <c r="Q45" s="2">
        <v>1762586</v>
      </c>
      <c r="S45" s="2">
        <f t="shared" si="2"/>
        <v>423992336</v>
      </c>
      <c r="U45" s="2">
        <v>-42056142</v>
      </c>
      <c r="W45" s="2">
        <f t="shared" si="3"/>
        <v>381936194</v>
      </c>
    </row>
    <row r="46" spans="3:23">
      <c r="C46" t="s">
        <v>16</v>
      </c>
      <c r="D46">
        <v>2016</v>
      </c>
      <c r="E46">
        <v>3</v>
      </c>
      <c r="F46" s="1">
        <v>30.059467296226099</v>
      </c>
      <c r="G46" s="2">
        <v>398207</v>
      </c>
      <c r="H46" s="1">
        <v>30.024000000000001</v>
      </c>
      <c r="J46" s="2">
        <f t="shared" si="4"/>
        <v>359383986</v>
      </c>
      <c r="L46" s="2">
        <v>-7512429</v>
      </c>
      <c r="M46" s="2">
        <v>941895</v>
      </c>
      <c r="O46" s="2">
        <f t="shared" si="1"/>
        <v>352813452</v>
      </c>
      <c r="Q46" s="2">
        <v>1762586</v>
      </c>
      <c r="S46" s="2">
        <f t="shared" si="2"/>
        <v>354576038</v>
      </c>
      <c r="U46" s="2">
        <v>-18836619</v>
      </c>
      <c r="W46" s="2">
        <f t="shared" si="3"/>
        <v>335739419</v>
      </c>
    </row>
    <row r="47" spans="3:23">
      <c r="C47" t="s">
        <v>16</v>
      </c>
      <c r="D47">
        <v>2016</v>
      </c>
      <c r="E47">
        <v>4</v>
      </c>
      <c r="F47" s="1">
        <v>27.353666796684099</v>
      </c>
      <c r="G47" s="2">
        <v>399052</v>
      </c>
      <c r="H47" s="1">
        <v>30.713999999999999</v>
      </c>
      <c r="J47" s="2">
        <f t="shared" si="4"/>
        <v>335259756</v>
      </c>
      <c r="L47" s="2">
        <v>-7270092</v>
      </c>
      <c r="M47" s="2">
        <v>967478</v>
      </c>
      <c r="O47" s="2">
        <f t="shared" si="1"/>
        <v>328957142</v>
      </c>
      <c r="Q47" s="2">
        <v>1762586</v>
      </c>
      <c r="S47" s="2">
        <f t="shared" si="2"/>
        <v>330719728</v>
      </c>
      <c r="U47" s="2">
        <v>-3255227</v>
      </c>
      <c r="W47" s="2">
        <f t="shared" si="3"/>
        <v>327464501</v>
      </c>
    </row>
    <row r="48" spans="3:23">
      <c r="C48" t="s">
        <v>16</v>
      </c>
      <c r="D48">
        <v>2016</v>
      </c>
      <c r="E48">
        <v>5</v>
      </c>
      <c r="F48" s="1">
        <v>31.248614665781901</v>
      </c>
      <c r="G48" s="2">
        <v>399907</v>
      </c>
      <c r="H48" s="1">
        <v>29.524000000000001</v>
      </c>
      <c r="J48" s="2">
        <f t="shared" si="4"/>
        <v>368947839</v>
      </c>
      <c r="L48" s="2">
        <v>-15694282</v>
      </c>
      <c r="M48" s="2">
        <v>993061</v>
      </c>
      <c r="O48" s="2">
        <f t="shared" si="1"/>
        <v>354246618</v>
      </c>
      <c r="Q48" s="2">
        <v>1762586</v>
      </c>
      <c r="S48" s="2">
        <f t="shared" si="2"/>
        <v>356009204</v>
      </c>
      <c r="U48" s="2">
        <v>94367503</v>
      </c>
      <c r="W48" s="2">
        <f t="shared" si="3"/>
        <v>450376707</v>
      </c>
    </row>
    <row r="49" spans="3:23">
      <c r="C49" t="s">
        <v>16</v>
      </c>
      <c r="D49">
        <v>2016</v>
      </c>
      <c r="E49">
        <v>6</v>
      </c>
      <c r="F49" s="1">
        <v>43.183873743573898</v>
      </c>
      <c r="G49" s="2">
        <v>401000</v>
      </c>
      <c r="H49" s="1">
        <v>30.619</v>
      </c>
      <c r="J49" s="2">
        <f t="shared" si="4"/>
        <v>530221059</v>
      </c>
      <c r="L49" s="2">
        <v>-23609805</v>
      </c>
      <c r="M49" s="2">
        <v>1018644</v>
      </c>
      <c r="O49" s="2">
        <f t="shared" si="1"/>
        <v>507629898</v>
      </c>
      <c r="Q49" s="2">
        <v>1762586</v>
      </c>
      <c r="S49" s="2">
        <f t="shared" si="2"/>
        <v>509392484</v>
      </c>
      <c r="U49" s="2">
        <v>46871419</v>
      </c>
      <c r="W49" s="2">
        <f t="shared" si="3"/>
        <v>556263903</v>
      </c>
    </row>
    <row r="50" spans="3:23">
      <c r="C50" t="s">
        <v>16</v>
      </c>
      <c r="D50">
        <v>2016</v>
      </c>
      <c r="E50">
        <v>7</v>
      </c>
      <c r="F50" s="1">
        <v>50.374080749046598</v>
      </c>
      <c r="G50" s="2">
        <v>401802</v>
      </c>
      <c r="H50" s="1">
        <v>30.713999999999999</v>
      </c>
      <c r="J50" s="2">
        <f t="shared" si="4"/>
        <v>621663842</v>
      </c>
      <c r="L50" s="2">
        <v>-26776974</v>
      </c>
      <c r="M50" s="2">
        <v>1044227</v>
      </c>
      <c r="O50" s="2">
        <f t="shared" si="1"/>
        <v>595931095</v>
      </c>
      <c r="Q50" s="2">
        <v>1762586</v>
      </c>
      <c r="S50" s="2">
        <f t="shared" si="2"/>
        <v>597693681</v>
      </c>
      <c r="U50" s="2">
        <v>19067078</v>
      </c>
      <c r="W50" s="2">
        <f t="shared" si="3"/>
        <v>616760759</v>
      </c>
    </row>
    <row r="51" spans="3:23">
      <c r="C51" t="s">
        <v>16</v>
      </c>
      <c r="D51">
        <v>2016</v>
      </c>
      <c r="E51">
        <v>8</v>
      </c>
      <c r="F51" s="1">
        <v>51.005635481102999</v>
      </c>
      <c r="G51" s="2">
        <v>402421</v>
      </c>
      <c r="H51" s="1">
        <v>30.475999999999999</v>
      </c>
      <c r="J51" s="2">
        <f t="shared" si="4"/>
        <v>625542417</v>
      </c>
      <c r="L51" s="2">
        <v>-25810027</v>
      </c>
      <c r="M51" s="2">
        <v>1069811</v>
      </c>
      <c r="O51" s="2">
        <f t="shared" si="1"/>
        <v>600802201</v>
      </c>
      <c r="Q51" s="2">
        <v>1762586</v>
      </c>
      <c r="S51" s="2">
        <f t="shared" si="2"/>
        <v>602564787</v>
      </c>
      <c r="U51" s="2">
        <v>-3438025</v>
      </c>
      <c r="W51" s="2">
        <f t="shared" si="3"/>
        <v>599126762</v>
      </c>
    </row>
    <row r="52" spans="3:23">
      <c r="C52" t="s">
        <v>16</v>
      </c>
      <c r="D52">
        <v>2016</v>
      </c>
      <c r="E52">
        <v>9</v>
      </c>
      <c r="F52" s="1">
        <v>46.968445625587997</v>
      </c>
      <c r="G52" s="2">
        <v>402433</v>
      </c>
      <c r="H52" s="1">
        <v>31.143000000000001</v>
      </c>
      <c r="J52" s="2">
        <f t="shared" si="4"/>
        <v>588654163</v>
      </c>
      <c r="L52" s="2">
        <v>-19650843</v>
      </c>
      <c r="M52" s="2">
        <v>1095394</v>
      </c>
      <c r="O52" s="2">
        <f t="shared" si="1"/>
        <v>570098714</v>
      </c>
      <c r="Q52" s="2">
        <v>1762586</v>
      </c>
      <c r="S52" s="2">
        <f t="shared" si="2"/>
        <v>571861300</v>
      </c>
      <c r="U52" s="2">
        <v>-66518607</v>
      </c>
      <c r="W52" s="2">
        <f t="shared" si="3"/>
        <v>505342693</v>
      </c>
    </row>
    <row r="53" spans="3:23">
      <c r="C53" t="s">
        <v>16</v>
      </c>
      <c r="D53">
        <v>2016</v>
      </c>
      <c r="E53">
        <v>10</v>
      </c>
      <c r="F53" s="1">
        <v>37.626076292928801</v>
      </c>
      <c r="G53" s="2">
        <v>402527</v>
      </c>
      <c r="H53" s="1">
        <v>30.762</v>
      </c>
      <c r="J53" s="2">
        <f t="shared" si="4"/>
        <v>465906228</v>
      </c>
      <c r="L53" s="2">
        <v>-10487648</v>
      </c>
      <c r="M53" s="2">
        <v>1120977</v>
      </c>
      <c r="O53" s="2">
        <f t="shared" si="1"/>
        <v>456539557</v>
      </c>
      <c r="Q53" s="2">
        <v>1762586</v>
      </c>
      <c r="S53" s="2">
        <f t="shared" si="2"/>
        <v>458302143</v>
      </c>
      <c r="U53" s="2">
        <v>-76861257</v>
      </c>
      <c r="W53" s="2">
        <f t="shared" si="3"/>
        <v>381440886</v>
      </c>
    </row>
    <row r="54" spans="3:23">
      <c r="C54" t="s">
        <v>16</v>
      </c>
      <c r="D54">
        <v>2016</v>
      </c>
      <c r="E54">
        <v>11</v>
      </c>
      <c r="F54" s="1">
        <v>28.194472767220098</v>
      </c>
      <c r="G54" s="2">
        <v>402817</v>
      </c>
      <c r="H54" s="1">
        <v>28.619</v>
      </c>
      <c r="J54" s="2">
        <f t="shared" si="4"/>
        <v>325032077</v>
      </c>
      <c r="L54" s="2">
        <v>-8781696</v>
      </c>
      <c r="M54" s="2">
        <v>1146560</v>
      </c>
      <c r="O54" s="2">
        <f t="shared" si="1"/>
        <v>317396941</v>
      </c>
      <c r="Q54" s="2">
        <v>1762586</v>
      </c>
      <c r="S54" s="2">
        <f t="shared" si="2"/>
        <v>319159527</v>
      </c>
      <c r="U54" s="2">
        <v>23210508</v>
      </c>
      <c r="W54" s="2">
        <f t="shared" si="3"/>
        <v>342370035</v>
      </c>
    </row>
    <row r="55" spans="3:23">
      <c r="C55" t="s">
        <v>16</v>
      </c>
      <c r="D55">
        <v>2016</v>
      </c>
      <c r="E55">
        <v>12</v>
      </c>
      <c r="F55" s="1">
        <v>31.0912416932171</v>
      </c>
      <c r="G55" s="2">
        <v>403187</v>
      </c>
      <c r="H55" s="1">
        <v>31.238</v>
      </c>
      <c r="J55" s="2">
        <f t="shared" si="4"/>
        <v>391586588</v>
      </c>
      <c r="L55" s="2">
        <v>-14504194</v>
      </c>
      <c r="M55" s="2">
        <v>1172143</v>
      </c>
      <c r="O55" s="2">
        <f t="shared" si="1"/>
        <v>378254537</v>
      </c>
      <c r="Q55" s="2">
        <v>1762586</v>
      </c>
      <c r="S55" s="2">
        <f t="shared" si="2"/>
        <v>380017123</v>
      </c>
      <c r="U55" s="2">
        <v>46129693</v>
      </c>
      <c r="W55" s="2">
        <f t="shared" si="3"/>
        <v>426146816</v>
      </c>
    </row>
  </sheetData>
  <pageMargins left="0.5" right="0.5" top="0.5" bottom="0.5" header="0.2" footer="0.2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rhjmarti</cp:lastModifiedBy>
  <cp:lastPrinted>2013-08-27T21:39:37Z</cp:lastPrinted>
  <dcterms:created xsi:type="dcterms:W3CDTF">2012-06-27T19:19:22Z</dcterms:created>
  <dcterms:modified xsi:type="dcterms:W3CDTF">2013-10-04T14:57:40Z</dcterms:modified>
</cp:coreProperties>
</file>