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11640"/>
  </bookViews>
  <sheets>
    <sheet name="COM GSD SEC" sheetId="1" r:id="rId1"/>
    <sheet name="COM GSD PRI" sheetId="2" r:id="rId2"/>
    <sheet name="COM GSDT SEC" sheetId="3" r:id="rId3"/>
    <sheet name="COM LP SEC" sheetId="4" r:id="rId4"/>
    <sheet name="COM LP PRI" sheetId="5" r:id="rId5"/>
    <sheet name="COM LPT SEC" sheetId="7" r:id="rId6"/>
    <sheet name="COM LPT CPS" sheetId="8" r:id="rId7"/>
    <sheet name="IND GSD SEC" sheetId="9" r:id="rId8"/>
    <sheet name="IND GSD PRI" sheetId="10" r:id="rId9"/>
    <sheet name="IND GSDT SEC" sheetId="11" r:id="rId10"/>
    <sheet name="IND LP SEC" sheetId="12" r:id="rId11"/>
    <sheet name="IND LP PRI" sheetId="13" r:id="rId12"/>
    <sheet name="IND LPT SEC" sheetId="14" r:id="rId13"/>
    <sheet name="IND LPT PRI" sheetId="16" r:id="rId14"/>
  </sheets>
  <calcPr calcId="125725" concurrentCalc="0"/>
</workbook>
</file>

<file path=xl/calcChain.xml><?xml version="1.0" encoding="utf-8"?>
<calcChain xmlns="http://schemas.openxmlformats.org/spreadsheetml/2006/main">
  <c r="N8" i="16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14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13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12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11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10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9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8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7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5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N8" i="4"/>
  <c r="N9"/>
  <c r="N10"/>
  <c r="N11"/>
  <c r="N12"/>
  <c r="N13"/>
  <c r="N14"/>
  <c r="N15"/>
  <c r="N16"/>
  <c r="N17"/>
  <c r="N18"/>
  <c r="V18"/>
  <c r="P18"/>
  <c r="O18"/>
  <c r="Q18"/>
  <c r="R18"/>
  <c r="S18"/>
  <c r="Z18"/>
  <c r="AH25"/>
  <c r="AE25"/>
  <c r="AM25"/>
  <c r="U18"/>
  <c r="Y18"/>
  <c r="AG25"/>
  <c r="AL25"/>
  <c r="T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7"/>
  <c r="P17"/>
  <c r="O17"/>
  <c r="Q17"/>
  <c r="R17"/>
  <c r="S17"/>
  <c r="Z17"/>
  <c r="AH24"/>
  <c r="AE24"/>
  <c r="AM24"/>
  <c r="U17"/>
  <c r="Y17"/>
  <c r="AG24"/>
  <c r="AL24"/>
  <c r="T17"/>
  <c r="X17"/>
  <c r="AF24"/>
  <c r="AK24"/>
  <c r="V16"/>
  <c r="P16"/>
  <c r="O16"/>
  <c r="Q16"/>
  <c r="R16"/>
  <c r="S16"/>
  <c r="Z16"/>
  <c r="AH23"/>
  <c r="AE23"/>
  <c r="AM23"/>
  <c r="U16"/>
  <c r="Y16"/>
  <c r="AG23"/>
  <c r="AL23"/>
  <c r="T16"/>
  <c r="X16"/>
  <c r="AF23"/>
  <c r="AK23"/>
  <c r="V15"/>
  <c r="P15"/>
  <c r="O15"/>
  <c r="Q15"/>
  <c r="R15"/>
  <c r="S15"/>
  <c r="Z15"/>
  <c r="AH22"/>
  <c r="AE22"/>
  <c r="AM22"/>
  <c r="U15"/>
  <c r="Y15"/>
  <c r="AG22"/>
  <c r="AL22"/>
  <c r="T15"/>
  <c r="X15"/>
  <c r="AF22"/>
  <c r="AK22"/>
  <c r="V14"/>
  <c r="P14"/>
  <c r="O14"/>
  <c r="Q14"/>
  <c r="R14"/>
  <c r="S14"/>
  <c r="Z14"/>
  <c r="AH21"/>
  <c r="AE21"/>
  <c r="AM21"/>
  <c r="U14"/>
  <c r="Y14"/>
  <c r="AG21"/>
  <c r="AL21"/>
  <c r="T14"/>
  <c r="X14"/>
  <c r="AF21"/>
  <c r="AK21"/>
  <c r="V13"/>
  <c r="P13"/>
  <c r="O13"/>
  <c r="Q13"/>
  <c r="R13"/>
  <c r="S13"/>
  <c r="Z13"/>
  <c r="AH20"/>
  <c r="AE20"/>
  <c r="AM20"/>
  <c r="U13"/>
  <c r="Y13"/>
  <c r="AG20"/>
  <c r="AL20"/>
  <c r="T13"/>
  <c r="X13"/>
  <c r="AF20"/>
  <c r="AK20"/>
  <c r="V12"/>
  <c r="P12"/>
  <c r="O12"/>
  <c r="Q12"/>
  <c r="R12"/>
  <c r="S12"/>
  <c r="Z12"/>
  <c r="AH19"/>
  <c r="AE19"/>
  <c r="AM19"/>
  <c r="U12"/>
  <c r="Y12"/>
  <c r="AG19"/>
  <c r="AL19"/>
  <c r="T12"/>
  <c r="X12"/>
  <c r="AF19"/>
  <c r="AK19"/>
  <c r="V11"/>
  <c r="P11"/>
  <c r="O11"/>
  <c r="Q11"/>
  <c r="R11"/>
  <c r="S11"/>
  <c r="Z11"/>
  <c r="AH18"/>
  <c r="AE18"/>
  <c r="AM18"/>
  <c r="U11"/>
  <c r="Y11"/>
  <c r="AG18"/>
  <c r="AL18"/>
  <c r="T11"/>
  <c r="X11"/>
  <c r="AF18"/>
  <c r="AK18"/>
  <c r="V10"/>
  <c r="P10"/>
  <c r="O10"/>
  <c r="Q10"/>
  <c r="R10"/>
  <c r="S10"/>
  <c r="Z10"/>
  <c r="AH17"/>
  <c r="AE17"/>
  <c r="AM17"/>
  <c r="U10"/>
  <c r="Y10"/>
  <c r="AG17"/>
  <c r="AL17"/>
  <c r="T10"/>
  <c r="X10"/>
  <c r="AF17"/>
  <c r="AK17"/>
  <c r="V9"/>
  <c r="P9"/>
  <c r="O9"/>
  <c r="Q9"/>
  <c r="R9"/>
  <c r="S9"/>
  <c r="Z9"/>
  <c r="AH16"/>
  <c r="AE16"/>
  <c r="AM16"/>
  <c r="U9"/>
  <c r="Y9"/>
  <c r="AG16"/>
  <c r="AL16"/>
  <c r="T9"/>
  <c r="X9"/>
  <c r="AF16"/>
  <c r="AK16"/>
  <c r="V8"/>
  <c r="P8"/>
  <c r="O8"/>
  <c r="Q8"/>
  <c r="R8"/>
  <c r="S8"/>
  <c r="Z8"/>
  <c r="AH15"/>
  <c r="AE15"/>
  <c r="AM15"/>
  <c r="U8"/>
  <c r="Y8"/>
  <c r="AG15"/>
  <c r="AL15"/>
  <c r="T8"/>
  <c r="X8"/>
  <c r="AF15"/>
  <c r="AK15"/>
  <c r="V7"/>
  <c r="P7"/>
  <c r="O7"/>
  <c r="Q7"/>
  <c r="R7"/>
  <c r="S7"/>
  <c r="Z7"/>
  <c r="AH14"/>
  <c r="AE14"/>
  <c r="AM14"/>
  <c r="U7"/>
  <c r="Y7"/>
  <c r="AG14"/>
  <c r="AL14"/>
  <c r="T7"/>
  <c r="X7"/>
  <c r="AF14"/>
  <c r="AK14"/>
  <c r="AH13"/>
  <c r="AE13"/>
  <c r="AM13"/>
  <c r="AG13"/>
  <c r="AL13"/>
  <c r="AF13"/>
  <c r="AK13"/>
  <c r="AH12"/>
  <c r="AE12"/>
  <c r="AM12"/>
  <c r="AG12"/>
  <c r="AL12"/>
  <c r="AF12"/>
  <c r="AK12"/>
  <c r="AH11"/>
  <c r="AE11"/>
  <c r="AM11"/>
  <c r="AG11"/>
  <c r="AL11"/>
  <c r="AF11"/>
  <c r="AK11"/>
  <c r="AH10"/>
  <c r="AE10"/>
  <c r="AM10"/>
  <c r="AG10"/>
  <c r="AL10"/>
  <c r="AF10"/>
  <c r="AK10"/>
  <c r="AH9"/>
  <c r="AE9"/>
  <c r="AM9"/>
  <c r="AG9"/>
  <c r="AL9"/>
  <c r="AF9"/>
  <c r="AK9"/>
  <c r="AH8"/>
  <c r="AE8"/>
  <c r="AM8"/>
  <c r="AG8"/>
  <c r="AL8"/>
  <c r="AF8"/>
  <c r="AK8"/>
  <c r="AH7"/>
  <c r="AE7"/>
  <c r="AM7"/>
  <c r="AG7"/>
  <c r="AL7"/>
  <c r="AF7"/>
  <c r="AK7"/>
  <c r="AH25" i="3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H25" i="2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H25" i="1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N8" i="3"/>
  <c r="N9"/>
  <c r="N10"/>
  <c r="N11"/>
  <c r="V11"/>
  <c r="P11"/>
  <c r="O11"/>
  <c r="Q11"/>
  <c r="R11"/>
  <c r="S11"/>
  <c r="Z11"/>
  <c r="AE25"/>
  <c r="AM25"/>
  <c r="U11"/>
  <c r="Y11"/>
  <c r="AL25"/>
  <c r="N12"/>
  <c r="N13"/>
  <c r="N14"/>
  <c r="N15"/>
  <c r="N16"/>
  <c r="N17"/>
  <c r="N18"/>
  <c r="T18"/>
  <c r="P18"/>
  <c r="O18"/>
  <c r="Q18"/>
  <c r="R18"/>
  <c r="S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0"/>
  <c r="P10"/>
  <c r="O10"/>
  <c r="Q10"/>
  <c r="R10"/>
  <c r="S10"/>
  <c r="Z10"/>
  <c r="AE24"/>
  <c r="AM24"/>
  <c r="U10"/>
  <c r="Y10"/>
  <c r="AL24"/>
  <c r="T17"/>
  <c r="P17"/>
  <c r="O17"/>
  <c r="Q17"/>
  <c r="R17"/>
  <c r="S17"/>
  <c r="X17"/>
  <c r="AF24"/>
  <c r="AK24"/>
  <c r="V9"/>
  <c r="P9"/>
  <c r="O9"/>
  <c r="Q9"/>
  <c r="R9"/>
  <c r="S9"/>
  <c r="Z9"/>
  <c r="AE23"/>
  <c r="AM23"/>
  <c r="U9"/>
  <c r="Y9"/>
  <c r="AL23"/>
  <c r="T16"/>
  <c r="P16"/>
  <c r="O16"/>
  <c r="Q16"/>
  <c r="R16"/>
  <c r="S16"/>
  <c r="X16"/>
  <c r="AF23"/>
  <c r="AK23"/>
  <c r="V8"/>
  <c r="P8"/>
  <c r="O8"/>
  <c r="Q8"/>
  <c r="R8"/>
  <c r="S8"/>
  <c r="Z8"/>
  <c r="AE22"/>
  <c r="AM22"/>
  <c r="U8"/>
  <c r="Y8"/>
  <c r="AL22"/>
  <c r="T15"/>
  <c r="P15"/>
  <c r="O15"/>
  <c r="Q15"/>
  <c r="R15"/>
  <c r="S15"/>
  <c r="X15"/>
  <c r="AF22"/>
  <c r="AK22"/>
  <c r="V7"/>
  <c r="P7"/>
  <c r="O7"/>
  <c r="Q7"/>
  <c r="R7"/>
  <c r="S7"/>
  <c r="Z7"/>
  <c r="AE21"/>
  <c r="AM21"/>
  <c r="U7"/>
  <c r="Y7"/>
  <c r="AL21"/>
  <c r="T14"/>
  <c r="P14"/>
  <c r="O14"/>
  <c r="Q14"/>
  <c r="R14"/>
  <c r="S14"/>
  <c r="X14"/>
  <c r="AF21"/>
  <c r="AK21"/>
  <c r="V18"/>
  <c r="Z18"/>
  <c r="AE20"/>
  <c r="AM20"/>
  <c r="U18"/>
  <c r="Y18"/>
  <c r="AL20"/>
  <c r="T13"/>
  <c r="P13"/>
  <c r="O13"/>
  <c r="Q13"/>
  <c r="R13"/>
  <c r="S13"/>
  <c r="X13"/>
  <c r="AF20"/>
  <c r="AK20"/>
  <c r="V17"/>
  <c r="Z17"/>
  <c r="AE19"/>
  <c r="AM19"/>
  <c r="U17"/>
  <c r="Y17"/>
  <c r="AL19"/>
  <c r="T12"/>
  <c r="P12"/>
  <c r="O12"/>
  <c r="Q12"/>
  <c r="R12"/>
  <c r="S12"/>
  <c r="X12"/>
  <c r="AF19"/>
  <c r="AK19"/>
  <c r="V16"/>
  <c r="Z16"/>
  <c r="AE18"/>
  <c r="AM18"/>
  <c r="U16"/>
  <c r="Y16"/>
  <c r="AL18"/>
  <c r="T11"/>
  <c r="X11"/>
  <c r="AF18"/>
  <c r="AK18"/>
  <c r="V15"/>
  <c r="Z15"/>
  <c r="AE17"/>
  <c r="AM17"/>
  <c r="U15"/>
  <c r="Y15"/>
  <c r="AL17"/>
  <c r="T10"/>
  <c r="X10"/>
  <c r="AF17"/>
  <c r="AK17"/>
  <c r="V14"/>
  <c r="Z14"/>
  <c r="AE16"/>
  <c r="AM16"/>
  <c r="U14"/>
  <c r="Y14"/>
  <c r="AL16"/>
  <c r="T9"/>
  <c r="X9"/>
  <c r="AF16"/>
  <c r="AK16"/>
  <c r="V13"/>
  <c r="Z13"/>
  <c r="AE15"/>
  <c r="AM15"/>
  <c r="U13"/>
  <c r="Y13"/>
  <c r="AL15"/>
  <c r="T8"/>
  <c r="X8"/>
  <c r="AF15"/>
  <c r="AK15"/>
  <c r="V12"/>
  <c r="Z12"/>
  <c r="AE14"/>
  <c r="AM14"/>
  <c r="U12"/>
  <c r="Y12"/>
  <c r="AL14"/>
  <c r="T7"/>
  <c r="X7"/>
  <c r="AF14"/>
  <c r="AK14"/>
  <c r="AE13"/>
  <c r="AM13"/>
  <c r="AL13"/>
  <c r="AF13"/>
  <c r="AK13"/>
  <c r="AE12"/>
  <c r="AM12"/>
  <c r="AL12"/>
  <c r="AF12"/>
  <c r="AK12"/>
  <c r="AE11"/>
  <c r="AM11"/>
  <c r="AL11"/>
  <c r="AF11"/>
  <c r="AK11"/>
  <c r="AE10"/>
  <c r="AM10"/>
  <c r="AL10"/>
  <c r="AF10"/>
  <c r="AK10"/>
  <c r="AE9"/>
  <c r="AM9"/>
  <c r="AL9"/>
  <c r="AF9"/>
  <c r="AK9"/>
  <c r="AE8"/>
  <c r="AM8"/>
  <c r="AL8"/>
  <c r="AF8"/>
  <c r="AK8"/>
  <c r="AE7"/>
  <c r="AM7"/>
  <c r="AL7"/>
  <c r="AF7"/>
  <c r="AK7"/>
  <c r="N8" i="2"/>
  <c r="N9"/>
  <c r="N10"/>
  <c r="N11"/>
  <c r="V11"/>
  <c r="P11"/>
  <c r="O11"/>
  <c r="Q11"/>
  <c r="R11"/>
  <c r="S11"/>
  <c r="Z11"/>
  <c r="AE25"/>
  <c r="AM25"/>
  <c r="U11"/>
  <c r="Y11"/>
  <c r="AL25"/>
  <c r="N12"/>
  <c r="N13"/>
  <c r="N14"/>
  <c r="N15"/>
  <c r="N16"/>
  <c r="N17"/>
  <c r="N18"/>
  <c r="T18"/>
  <c r="P18"/>
  <c r="O18"/>
  <c r="Q18"/>
  <c r="R18"/>
  <c r="S18"/>
  <c r="X18"/>
  <c r="AF25"/>
  <c r="AK25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V10"/>
  <c r="P10"/>
  <c r="O10"/>
  <c r="Q10"/>
  <c r="R10"/>
  <c r="S10"/>
  <c r="Z10"/>
  <c r="AE24"/>
  <c r="AM24"/>
  <c r="U10"/>
  <c r="Y10"/>
  <c r="AL24"/>
  <c r="T17"/>
  <c r="P17"/>
  <c r="O17"/>
  <c r="Q17"/>
  <c r="R17"/>
  <c r="S17"/>
  <c r="X17"/>
  <c r="AF24"/>
  <c r="AK24"/>
  <c r="V9"/>
  <c r="P9"/>
  <c r="O9"/>
  <c r="Q9"/>
  <c r="R9"/>
  <c r="S9"/>
  <c r="Z9"/>
  <c r="AE23"/>
  <c r="AM23"/>
  <c r="U9"/>
  <c r="Y9"/>
  <c r="AL23"/>
  <c r="T16"/>
  <c r="P16"/>
  <c r="O16"/>
  <c r="Q16"/>
  <c r="R16"/>
  <c r="S16"/>
  <c r="X16"/>
  <c r="AF23"/>
  <c r="AK23"/>
  <c r="V8"/>
  <c r="P8"/>
  <c r="O8"/>
  <c r="Q8"/>
  <c r="R8"/>
  <c r="S8"/>
  <c r="Z8"/>
  <c r="AE22"/>
  <c r="AM22"/>
  <c r="U8"/>
  <c r="Y8"/>
  <c r="AL22"/>
  <c r="T15"/>
  <c r="P15"/>
  <c r="O15"/>
  <c r="Q15"/>
  <c r="R15"/>
  <c r="S15"/>
  <c r="X15"/>
  <c r="AF22"/>
  <c r="AK22"/>
  <c r="V7"/>
  <c r="P7"/>
  <c r="O7"/>
  <c r="Q7"/>
  <c r="R7"/>
  <c r="S7"/>
  <c r="Z7"/>
  <c r="AE21"/>
  <c r="AM21"/>
  <c r="U7"/>
  <c r="Y7"/>
  <c r="AL21"/>
  <c r="T14"/>
  <c r="P14"/>
  <c r="O14"/>
  <c r="Q14"/>
  <c r="R14"/>
  <c r="S14"/>
  <c r="X14"/>
  <c r="AF21"/>
  <c r="AK21"/>
  <c r="V18"/>
  <c r="Z18"/>
  <c r="AE20"/>
  <c r="AM20"/>
  <c r="U18"/>
  <c r="Y18"/>
  <c r="AL20"/>
  <c r="T13"/>
  <c r="P13"/>
  <c r="O13"/>
  <c r="Q13"/>
  <c r="R13"/>
  <c r="S13"/>
  <c r="X13"/>
  <c r="AF20"/>
  <c r="AK20"/>
  <c r="V17"/>
  <c r="Z17"/>
  <c r="AE19"/>
  <c r="AM19"/>
  <c r="U17"/>
  <c r="Y17"/>
  <c r="AL19"/>
  <c r="T12"/>
  <c r="P12"/>
  <c r="O12"/>
  <c r="Q12"/>
  <c r="R12"/>
  <c r="S12"/>
  <c r="X12"/>
  <c r="AF19"/>
  <c r="AK19"/>
  <c r="V16"/>
  <c r="Z16"/>
  <c r="AE18"/>
  <c r="AM18"/>
  <c r="U16"/>
  <c r="Y16"/>
  <c r="AL18"/>
  <c r="T11"/>
  <c r="X11"/>
  <c r="AF18"/>
  <c r="AK18"/>
  <c r="V15"/>
  <c r="Z15"/>
  <c r="AE17"/>
  <c r="AM17"/>
  <c r="U15"/>
  <c r="Y15"/>
  <c r="AL17"/>
  <c r="T10"/>
  <c r="X10"/>
  <c r="AF17"/>
  <c r="AK17"/>
  <c r="V14"/>
  <c r="Z14"/>
  <c r="AE16"/>
  <c r="AM16"/>
  <c r="U14"/>
  <c r="Y14"/>
  <c r="AL16"/>
  <c r="T9"/>
  <c r="X9"/>
  <c r="AF16"/>
  <c r="AK16"/>
  <c r="V13"/>
  <c r="Z13"/>
  <c r="AE15"/>
  <c r="AM15"/>
  <c r="U13"/>
  <c r="Y13"/>
  <c r="AL15"/>
  <c r="T8"/>
  <c r="X8"/>
  <c r="AF15"/>
  <c r="AK15"/>
  <c r="V12"/>
  <c r="Z12"/>
  <c r="AE14"/>
  <c r="AM14"/>
  <c r="U12"/>
  <c r="Y12"/>
  <c r="AL14"/>
  <c r="T7"/>
  <c r="X7"/>
  <c r="AF14"/>
  <c r="AK14"/>
  <c r="AE13"/>
  <c r="AM13"/>
  <c r="AL13"/>
  <c r="AF13"/>
  <c r="AK13"/>
  <c r="AE12"/>
  <c r="AM12"/>
  <c r="AL12"/>
  <c r="AF12"/>
  <c r="AK12"/>
  <c r="AE11"/>
  <c r="AM11"/>
  <c r="AL11"/>
  <c r="AF11"/>
  <c r="AK11"/>
  <c r="AE10"/>
  <c r="AM10"/>
  <c r="AL10"/>
  <c r="AF10"/>
  <c r="AK10"/>
  <c r="AE9"/>
  <c r="AM9"/>
  <c r="AL9"/>
  <c r="AF9"/>
  <c r="AK9"/>
  <c r="AE8"/>
  <c r="AM8"/>
  <c r="AL8"/>
  <c r="AF8"/>
  <c r="AK8"/>
  <c r="AE7"/>
  <c r="AM7"/>
  <c r="AL7"/>
  <c r="AF7"/>
  <c r="AK7"/>
  <c r="AF25" i="1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N8"/>
  <c r="N9"/>
  <c r="N10"/>
  <c r="N11"/>
  <c r="N12"/>
  <c r="N13"/>
  <c r="N14"/>
  <c r="N15"/>
  <c r="N16"/>
  <c r="N17"/>
  <c r="N18"/>
  <c r="P18"/>
  <c r="O18"/>
  <c r="Q18"/>
  <c r="R18"/>
  <c r="T18"/>
  <c r="S18"/>
  <c r="X18"/>
  <c r="P17"/>
  <c r="O17"/>
  <c r="Q17"/>
  <c r="R17"/>
  <c r="T17"/>
  <c r="S17"/>
  <c r="X17"/>
  <c r="P16"/>
  <c r="O16"/>
  <c r="Q16"/>
  <c r="R16"/>
  <c r="T16"/>
  <c r="S16"/>
  <c r="X16"/>
  <c r="P15"/>
  <c r="O15"/>
  <c r="Q15"/>
  <c r="R15"/>
  <c r="T15"/>
  <c r="S15"/>
  <c r="X15"/>
  <c r="P14"/>
  <c r="O14"/>
  <c r="Q14"/>
  <c r="R14"/>
  <c r="T14"/>
  <c r="S14"/>
  <c r="X14"/>
  <c r="P13"/>
  <c r="O13"/>
  <c r="Q13"/>
  <c r="R13"/>
  <c r="T13"/>
  <c r="S13"/>
  <c r="X13"/>
  <c r="P12"/>
  <c r="O12"/>
  <c r="Q12"/>
  <c r="R12"/>
  <c r="T12"/>
  <c r="S12"/>
  <c r="X12"/>
  <c r="P11"/>
  <c r="O11"/>
  <c r="Q11"/>
  <c r="R11"/>
  <c r="T11"/>
  <c r="S11"/>
  <c r="X11"/>
  <c r="AE25"/>
  <c r="AK25"/>
  <c r="P10"/>
  <c r="O10"/>
  <c r="Q10"/>
  <c r="R10"/>
  <c r="T10"/>
  <c r="S10"/>
  <c r="X10"/>
  <c r="AE24"/>
  <c r="AK24"/>
  <c r="P9"/>
  <c r="O9"/>
  <c r="Q9"/>
  <c r="R9"/>
  <c r="T9"/>
  <c r="S9"/>
  <c r="X9"/>
  <c r="AE23"/>
  <c r="AK23"/>
  <c r="P8"/>
  <c r="O8"/>
  <c r="Q8"/>
  <c r="R8"/>
  <c r="T8"/>
  <c r="S8"/>
  <c r="X8"/>
  <c r="AE22"/>
  <c r="AK22"/>
  <c r="P7"/>
  <c r="O7"/>
  <c r="Q7"/>
  <c r="R7"/>
  <c r="T7"/>
  <c r="S7"/>
  <c r="X7"/>
  <c r="AE21"/>
  <c r="AK21"/>
  <c r="AE20"/>
  <c r="AK20"/>
  <c r="AE19"/>
  <c r="AK19"/>
  <c r="AE18"/>
  <c r="AK18"/>
  <c r="AE17"/>
  <c r="AK17"/>
  <c r="AE16"/>
  <c r="AK16"/>
  <c r="AE15"/>
  <c r="AK15"/>
  <c r="AE14"/>
  <c r="AK14"/>
  <c r="AE13"/>
  <c r="AK13"/>
  <c r="AE12"/>
  <c r="AK12"/>
  <c r="AE11"/>
  <c r="AK11"/>
  <c r="AE10"/>
  <c r="AK10"/>
  <c r="AE9"/>
  <c r="AK9"/>
  <c r="AE8"/>
  <c r="AK8"/>
  <c r="AE7"/>
  <c r="AK7"/>
  <c r="V18"/>
  <c r="Z18"/>
  <c r="V17"/>
  <c r="Z17"/>
  <c r="V16"/>
  <c r="Z16"/>
  <c r="V15"/>
  <c r="Z15"/>
  <c r="V14"/>
  <c r="Z14"/>
  <c r="V13"/>
  <c r="Z13"/>
  <c r="V12"/>
  <c r="Z12"/>
  <c r="V11"/>
  <c r="Z11"/>
  <c r="V10"/>
  <c r="Z10"/>
  <c r="V9"/>
  <c r="Z9"/>
  <c r="V8"/>
  <c r="Z8"/>
  <c r="V7"/>
  <c r="Z7"/>
  <c r="U18"/>
  <c r="Y18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U17"/>
  <c r="Y17"/>
  <c r="U16"/>
  <c r="Y16"/>
  <c r="U15"/>
  <c r="Y15"/>
  <c r="U14"/>
  <c r="Y14"/>
  <c r="U13"/>
  <c r="Y13"/>
  <c r="U12"/>
  <c r="Y12"/>
  <c r="AM25"/>
  <c r="U11"/>
  <c r="Y11"/>
  <c r="AL25"/>
  <c r="AM24"/>
  <c r="U10"/>
  <c r="Y10"/>
  <c r="AL24"/>
  <c r="AM23"/>
  <c r="U9"/>
  <c r="Y9"/>
  <c r="AL23"/>
  <c r="AM22"/>
  <c r="U8"/>
  <c r="Y8"/>
  <c r="AL22"/>
  <c r="AM21"/>
  <c r="U7"/>
  <c r="Y7"/>
  <c r="AL21"/>
  <c r="AM20"/>
  <c r="AL20"/>
  <c r="AM19"/>
  <c r="AL19"/>
  <c r="AM18"/>
  <c r="AL18"/>
  <c r="AM17"/>
  <c r="AL17"/>
  <c r="AM16"/>
  <c r="AL16"/>
  <c r="AM15"/>
  <c r="AL15"/>
  <c r="AM14"/>
  <c r="AL14"/>
  <c r="AM13"/>
  <c r="AL13"/>
  <c r="AM12"/>
  <c r="AL12"/>
  <c r="AM11"/>
  <c r="AL11"/>
  <c r="AM10"/>
  <c r="AL10"/>
  <c r="AM9"/>
  <c r="AL9"/>
  <c r="AM8"/>
  <c r="AL8"/>
  <c r="AM7"/>
  <c r="AL7"/>
</calcChain>
</file>

<file path=xl/sharedStrings.xml><?xml version="1.0" encoding="utf-8"?>
<sst xmlns="http://schemas.openxmlformats.org/spreadsheetml/2006/main" count="1246" uniqueCount="48">
  <si>
    <t>Year</t>
  </si>
  <si>
    <t>Month</t>
  </si>
  <si>
    <t>Class</t>
  </si>
  <si>
    <t>Rate</t>
  </si>
  <si>
    <t>COM</t>
  </si>
  <si>
    <t>Billing Days</t>
  </si>
  <si>
    <t>Customers</t>
  </si>
  <si>
    <t>Max kW</t>
  </si>
  <si>
    <t>kWh</t>
  </si>
  <si>
    <t>On-peak kW</t>
  </si>
  <si>
    <t>Excess kvar</t>
  </si>
  <si>
    <t>Avg Days</t>
  </si>
  <si>
    <t>Hours</t>
  </si>
  <si>
    <t>Max kW to kWh ratio</t>
  </si>
  <si>
    <t>OnPk kW to kWh ratio</t>
  </si>
  <si>
    <t>Excess kvar to kWh ratio</t>
  </si>
  <si>
    <t>OnPk kW</t>
  </si>
  <si>
    <t>GSD-SEC</t>
  </si>
  <si>
    <t>Raw Historical Billing Determinants Data</t>
  </si>
  <si>
    <t>Calculated Historical Monthly Billing Determinants</t>
  </si>
  <si>
    <t>Monthly Historical Average Demand to Energy Ratios</t>
  </si>
  <si>
    <t>Final Projected Billing Determinants</t>
  </si>
  <si>
    <t>Projected Monthly Average Bill Days and Demand to Energy Ratios</t>
  </si>
  <si>
    <t>GULF POWER COMPANY</t>
  </si>
  <si>
    <t>JUNE 2011 - MAY 2013 ACTUAL / JUNE 2013 - DECEMBER 2014 FORECAST</t>
  </si>
  <si>
    <t>GSD-Pri</t>
  </si>
  <si>
    <t>GSDTSec</t>
  </si>
  <si>
    <t>LP-SEC</t>
  </si>
  <si>
    <t>LP-PRI</t>
  </si>
  <si>
    <t>LPT-SEC</t>
  </si>
  <si>
    <t>LPTCPS</t>
  </si>
  <si>
    <t>IND</t>
  </si>
  <si>
    <t>GSD-Sec</t>
  </si>
  <si>
    <t>LPT-PRI</t>
  </si>
  <si>
    <t>B2014 HISTORICAL AND PROJECTED BILLING DEMANDS FOR COMMERCIAL GSD-SECONDARY</t>
  </si>
  <si>
    <t>B2014 HISTORICAL AND PROJECTED BILLING DEMANDS FOR COMMERCIAL GSD-PRIMARY</t>
  </si>
  <si>
    <t>B2014 HISTORICAL AND PROJECTED BILLING DEMANDS FOR COMMERCIAL GSDT-SECONDARY</t>
  </si>
  <si>
    <t>B2014 HISTORICAL AND PROJECTED BILLING DEMANDS FOR COMMERCIAL LP-SECONDARY</t>
  </si>
  <si>
    <t>B2014 HISTORICAL AND PROJECTED BILLING DEMANDS FOR COMMERCIAL LP-PRIMARY</t>
  </si>
  <si>
    <t>B2014 HISTORICAL AND PROJECTED BILLING DEMANDS FOR COMMERCIAL LPT-SECONDARY</t>
  </si>
  <si>
    <t>B2014 HISTORICAL AND PROJECTED BILLING DEMANDS FOR COMMERCIAL LPT CRITICAL PEAK-SECONDARY</t>
  </si>
  <si>
    <t>B2014 HISTORICAL AND PROJECTED BILLING DEMANDS FOR INDUSTRIAL GSD-SECONDARY</t>
  </si>
  <si>
    <t>B2014 HISTORICAL AND PROJECTED BILLING DEMANDS FOR INDUSTRIAL GSD-PRIMARY</t>
  </si>
  <si>
    <t>B2014 HISTORICAL AND PROJECTED BILLING DEMANDS FOR INDUSTRIAL GSDT-SECONDARY</t>
  </si>
  <si>
    <t>B2014 HISTORICAL AND PROJECTED BILLING DEMANDS FOR INDUSTRIAL LP-SECONDARY</t>
  </si>
  <si>
    <t>B2014 HISTORICAL AND PROJECTED BILLING DEMANDS FOR INDUSTRIAL LP-PRIMARY</t>
  </si>
  <si>
    <t>B2014 HISTORICAL AND PROJECTED BILLING DEMANDS FOR INDUSTRIAL LPT-SECONDARY</t>
  </si>
  <si>
    <t>B2014 HISTORICAL AND PROJECTED BILLING DEMANDS FOR INDUSTRIAL LPT-PRIMARY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</si>
</sst>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quotePrefix="1" applyFont="1" applyFill="1" applyAlignment="1">
      <alignment horizontal="left"/>
    </xf>
    <xf numFmtId="3" fontId="3" fillId="2" borderId="0" xfId="0" applyNumberFormat="1" applyFont="1" applyFill="1"/>
    <xf numFmtId="0" fontId="0" fillId="4" borderId="0" xfId="0" applyFill="1"/>
    <xf numFmtId="0" fontId="0" fillId="3" borderId="0" xfId="0" applyFill="1"/>
    <xf numFmtId="0" fontId="1" fillId="6" borderId="0" xfId="0" applyFont="1" applyFill="1" applyAlignment="1">
      <alignment horizontal="center"/>
    </xf>
    <xf numFmtId="3" fontId="2" fillId="6" borderId="0" xfId="0" applyNumberFormat="1" applyFont="1" applyFill="1"/>
    <xf numFmtId="0" fontId="1" fillId="2" borderId="0" xfId="0" quotePrefix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quotePrefix="1" applyFont="1" applyFill="1" applyAlignment="1">
      <alignment horizontal="center"/>
    </xf>
    <xf numFmtId="3" fontId="0" fillId="4" borderId="0" xfId="0" applyNumberFormat="1" applyFill="1"/>
    <xf numFmtId="164" fontId="0" fillId="4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3" fontId="0" fillId="3" borderId="0" xfId="0" applyNumberFormat="1" applyFill="1"/>
    <xf numFmtId="164" fontId="0" fillId="3" borderId="0" xfId="0" applyNumberFormat="1" applyFill="1"/>
    <xf numFmtId="165" fontId="0" fillId="4" borderId="0" xfId="0" applyNumberFormat="1" applyFill="1"/>
    <xf numFmtId="0" fontId="1" fillId="5" borderId="0" xfId="0" quotePrefix="1" applyFont="1" applyFill="1" applyAlignment="1">
      <alignment horizontal="center"/>
    </xf>
    <xf numFmtId="165" fontId="0" fillId="5" borderId="0" xfId="0" applyNumberFormat="1" applyFill="1"/>
    <xf numFmtId="0" fontId="1" fillId="6" borderId="0" xfId="0" quotePrefix="1" applyFont="1" applyFill="1" applyAlignment="1">
      <alignment horizontal="center"/>
    </xf>
    <xf numFmtId="3" fontId="0" fillId="6" borderId="0" xfId="0" applyNumberFormat="1" applyFill="1"/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30"/>
  <sheetViews>
    <sheetView tabSelected="1"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34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17</v>
      </c>
      <c r="G7" s="4">
        <v>15743</v>
      </c>
      <c r="H7" s="4">
        <v>485331</v>
      </c>
      <c r="I7" s="4">
        <v>237483670</v>
      </c>
      <c r="J7" s="4">
        <v>677206</v>
      </c>
      <c r="K7" s="4"/>
      <c r="L7" s="4"/>
      <c r="N7" s="6">
        <v>1</v>
      </c>
      <c r="O7" s="16">
        <f t="shared" ref="O7:O18" si="0">SUMIF($D$7:$D$30,$N7,G$7:G$30)</f>
        <v>32027</v>
      </c>
      <c r="P7" s="16">
        <f t="shared" ref="P7:P18" si="1">SUMIF($D$7:$D$30,$N7,H$7:H$30)</f>
        <v>1036362</v>
      </c>
      <c r="Q7" s="17">
        <f>P7/O7</f>
        <v>32.359009585662101</v>
      </c>
      <c r="R7" s="16">
        <f>Q7*24</f>
        <v>776.61623005589036</v>
      </c>
      <c r="S7" s="16">
        <f>SUMIF($D$7:$D$30,$N7,I$7:I$30)</f>
        <v>354494886</v>
      </c>
      <c r="T7" s="16">
        <f>SUMIF($D$7:$D$30,$N7,J$7:J$30)</f>
        <v>1265751</v>
      </c>
      <c r="U7" s="16">
        <f>SUMIF($D$7:$D$30,$N7,K$7:K$30)</f>
        <v>0</v>
      </c>
      <c r="V7" s="16">
        <f>SUMIF($D$7:$D$30,$N7,L$7:L$30)</f>
        <v>0</v>
      </c>
      <c r="X7" s="20">
        <f>(T7*R7)/S7</f>
        <v>2.7729674210574458</v>
      </c>
      <c r="Y7" s="20">
        <f>(U7*R7)/S7</f>
        <v>0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2.1299244261811534</v>
      </c>
      <c r="AG7" s="18">
        <f>Y12</f>
        <v>0</v>
      </c>
      <c r="AH7" s="18">
        <f>Z12</f>
        <v>0</v>
      </c>
      <c r="AJ7" s="8">
        <v>241960367</v>
      </c>
      <c r="AK7" s="22">
        <f>($AJ7*AF7)/$AE7</f>
        <v>701303.78719239729</v>
      </c>
      <c r="AL7" s="22">
        <f t="shared" ref="AL7:AL25" si="2">($AJ7*AG7)/$AE7</f>
        <v>0</v>
      </c>
      <c r="AM7" s="22">
        <f t="shared" ref="AM7:AM25" si="3">($AJ7*AH7)/$AE7</f>
        <v>0</v>
      </c>
    </row>
    <row r="8" spans="1:39">
      <c r="C8" s="2">
        <v>2011</v>
      </c>
      <c r="D8" s="2">
        <v>7</v>
      </c>
      <c r="E8" s="2" t="s">
        <v>4</v>
      </c>
      <c r="F8" s="3" t="s">
        <v>17</v>
      </c>
      <c r="G8" s="4">
        <v>15736</v>
      </c>
      <c r="H8" s="4">
        <v>479408</v>
      </c>
      <c r="I8" s="4">
        <v>250722684</v>
      </c>
      <c r="J8" s="4">
        <v>677004</v>
      </c>
      <c r="K8" s="4"/>
      <c r="L8" s="4"/>
      <c r="N8" s="6">
        <f>N7+1</f>
        <v>2</v>
      </c>
      <c r="O8" s="16">
        <f t="shared" si="0"/>
        <v>32085</v>
      </c>
      <c r="P8" s="16">
        <f t="shared" si="1"/>
        <v>957626</v>
      </c>
      <c r="Q8" s="17">
        <f t="shared" ref="Q8:Q18" si="4">P8/O8</f>
        <v>29.846532647654666</v>
      </c>
      <c r="R8" s="16">
        <f t="shared" ref="R8:R18" si="5">Q8*24</f>
        <v>716.31678354371195</v>
      </c>
      <c r="S8" s="16">
        <f t="shared" ref="S8:S18" si="6">SUMIF($D$7:$D$30,$N8,I$7:I$30)</f>
        <v>332480281</v>
      </c>
      <c r="T8" s="16">
        <f t="shared" ref="T8:T18" si="7">SUMIF($D$7:$D$30,$N8,J$7:J$30)</f>
        <v>1254989</v>
      </c>
      <c r="U8" s="16">
        <f t="shared" ref="U8:U18" si="8">SUMIF($D$7:$D$30,$N8,K$7:K$30)</f>
        <v>0</v>
      </c>
      <c r="V8" s="16">
        <f t="shared" ref="V8:V18" si="9">SUMIF($D$7:$D$30,$N8,L$7:L$30)</f>
        <v>0</v>
      </c>
      <c r="X8" s="20">
        <f t="shared" ref="X8:X18" si="10">(T8*R8)/S8</f>
        <v>2.7038285734086576</v>
      </c>
      <c r="Y8" s="20">
        <f t="shared" ref="Y8:Y18" si="11">(U8*R8)/S8</f>
        <v>0</v>
      </c>
      <c r="Z8" s="20">
        <f t="shared" ref="Z8:Z18" si="12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13">AD8*24</f>
        <v>737.13599999999997</v>
      </c>
      <c r="AF8" s="18">
        <f t="shared" ref="AF8:AH13" si="14">X13</f>
        <v>2.0138726904331476</v>
      </c>
      <c r="AG8" s="18">
        <f t="shared" si="14"/>
        <v>0</v>
      </c>
      <c r="AH8" s="18">
        <f t="shared" si="14"/>
        <v>0</v>
      </c>
      <c r="AJ8" s="8">
        <v>260892147</v>
      </c>
      <c r="AK8" s="22">
        <f t="shared" ref="AK8:AK25" si="15">($AJ8*AF8)/$AE8</f>
        <v>712763.41135390254</v>
      </c>
      <c r="AL8" s="22">
        <f t="shared" si="2"/>
        <v>0</v>
      </c>
      <c r="AM8" s="22">
        <f t="shared" si="3"/>
        <v>0</v>
      </c>
    </row>
    <row r="9" spans="1:39">
      <c r="C9" s="2">
        <v>2011</v>
      </c>
      <c r="D9" s="2">
        <v>8</v>
      </c>
      <c r="E9" s="2" t="s">
        <v>4</v>
      </c>
      <c r="F9" s="3" t="s">
        <v>17</v>
      </c>
      <c r="G9" s="4">
        <v>15738</v>
      </c>
      <c r="H9" s="4">
        <v>478275</v>
      </c>
      <c r="I9" s="4">
        <v>250765810</v>
      </c>
      <c r="J9" s="4">
        <v>686097</v>
      </c>
      <c r="K9" s="4"/>
      <c r="L9" s="4"/>
      <c r="N9" s="6">
        <f t="shared" ref="N9:N18" si="16">N8+1</f>
        <v>3</v>
      </c>
      <c r="O9" s="16">
        <f t="shared" si="0"/>
        <v>32137</v>
      </c>
      <c r="P9" s="16">
        <f t="shared" si="1"/>
        <v>944860</v>
      </c>
      <c r="Q9" s="17">
        <f t="shared" si="4"/>
        <v>29.40100196035722</v>
      </c>
      <c r="R9" s="16">
        <f t="shared" si="5"/>
        <v>705.62404704857329</v>
      </c>
      <c r="S9" s="16">
        <f t="shared" si="6"/>
        <v>335058205</v>
      </c>
      <c r="T9" s="16">
        <f t="shared" si="7"/>
        <v>1252646</v>
      </c>
      <c r="U9" s="16">
        <f t="shared" si="8"/>
        <v>0</v>
      </c>
      <c r="V9" s="16">
        <f t="shared" si="9"/>
        <v>0</v>
      </c>
      <c r="X9" s="20">
        <f t="shared" si="10"/>
        <v>2.6380405757835632</v>
      </c>
      <c r="Y9" s="20">
        <f t="shared" si="11"/>
        <v>0</v>
      </c>
      <c r="Z9" s="20">
        <f t="shared" si="12"/>
        <v>0</v>
      </c>
      <c r="AB9" s="5">
        <f t="shared" ref="AB9:AB25" si="17">IF(AC9=1,AB8+1,AB8)</f>
        <v>2013</v>
      </c>
      <c r="AC9" s="5">
        <f t="shared" ref="AC9:AC25" si="18">IF(AC8=12,1,AC8+1)</f>
        <v>8</v>
      </c>
      <c r="AD9" s="13">
        <v>30.475999999999999</v>
      </c>
      <c r="AE9" s="12">
        <f t="shared" si="13"/>
        <v>731.42399999999998</v>
      </c>
      <c r="AF9" s="18">
        <f t="shared" si="14"/>
        <v>2.0240922678393778</v>
      </c>
      <c r="AG9" s="18">
        <f t="shared" si="14"/>
        <v>0</v>
      </c>
      <c r="AH9" s="18">
        <f t="shared" si="14"/>
        <v>0</v>
      </c>
      <c r="AJ9" s="8">
        <v>263166618</v>
      </c>
      <c r="AK9" s="22">
        <f t="shared" si="15"/>
        <v>728269.12522318005</v>
      </c>
      <c r="AL9" s="22">
        <f t="shared" si="2"/>
        <v>0</v>
      </c>
      <c r="AM9" s="22">
        <f t="shared" si="3"/>
        <v>0</v>
      </c>
    </row>
    <row r="10" spans="1:39">
      <c r="C10" s="2">
        <v>2011</v>
      </c>
      <c r="D10" s="2">
        <v>9</v>
      </c>
      <c r="E10" s="2" t="s">
        <v>4</v>
      </c>
      <c r="F10" s="3" t="s">
        <v>17</v>
      </c>
      <c r="G10" s="4">
        <v>15769</v>
      </c>
      <c r="H10" s="4">
        <v>486434</v>
      </c>
      <c r="I10" s="4">
        <v>240742885</v>
      </c>
      <c r="J10" s="4">
        <v>682650</v>
      </c>
      <c r="K10" s="4"/>
      <c r="L10" s="4"/>
      <c r="N10" s="6">
        <f t="shared" si="16"/>
        <v>4</v>
      </c>
      <c r="O10" s="16">
        <f t="shared" si="0"/>
        <v>32210</v>
      </c>
      <c r="P10" s="16">
        <f t="shared" si="1"/>
        <v>989763</v>
      </c>
      <c r="Q10" s="17">
        <f t="shared" si="4"/>
        <v>30.728438373176033</v>
      </c>
      <c r="R10" s="16">
        <f t="shared" si="5"/>
        <v>737.48252095622479</v>
      </c>
      <c r="S10" s="16">
        <f t="shared" si="6"/>
        <v>369475278</v>
      </c>
      <c r="T10" s="16">
        <f t="shared" si="7"/>
        <v>1237031</v>
      </c>
      <c r="U10" s="16">
        <f t="shared" si="8"/>
        <v>0</v>
      </c>
      <c r="V10" s="16">
        <f t="shared" si="9"/>
        <v>0</v>
      </c>
      <c r="X10" s="20">
        <f t="shared" si="10"/>
        <v>2.4691469083379367</v>
      </c>
      <c r="Y10" s="20">
        <f t="shared" si="11"/>
        <v>0</v>
      </c>
      <c r="Z10" s="20">
        <f t="shared" si="12"/>
        <v>0</v>
      </c>
      <c r="AB10" s="5">
        <f t="shared" si="17"/>
        <v>2013</v>
      </c>
      <c r="AC10" s="5">
        <f t="shared" si="18"/>
        <v>9</v>
      </c>
      <c r="AD10" s="13">
        <v>31.143000000000001</v>
      </c>
      <c r="AE10" s="12">
        <f t="shared" si="13"/>
        <v>747.43200000000002</v>
      </c>
      <c r="AF10" s="18">
        <f t="shared" si="14"/>
        <v>2.114430665970819</v>
      </c>
      <c r="AG10" s="18">
        <f t="shared" si="14"/>
        <v>0</v>
      </c>
      <c r="AH10" s="18">
        <f t="shared" si="14"/>
        <v>0</v>
      </c>
      <c r="AJ10" s="8">
        <v>264354003</v>
      </c>
      <c r="AK10" s="22">
        <f t="shared" si="15"/>
        <v>747838.21219233575</v>
      </c>
      <c r="AL10" s="22">
        <f t="shared" si="2"/>
        <v>0</v>
      </c>
      <c r="AM10" s="22">
        <f t="shared" si="3"/>
        <v>0</v>
      </c>
    </row>
    <row r="11" spans="1:39">
      <c r="C11" s="2">
        <v>2011</v>
      </c>
      <c r="D11" s="2">
        <v>10</v>
      </c>
      <c r="E11" s="2" t="s">
        <v>4</v>
      </c>
      <c r="F11" s="3" t="s">
        <v>17</v>
      </c>
      <c r="G11" s="4">
        <v>15792</v>
      </c>
      <c r="H11" s="4">
        <v>469760</v>
      </c>
      <c r="I11" s="4">
        <v>199726287</v>
      </c>
      <c r="J11" s="4">
        <v>639836</v>
      </c>
      <c r="K11" s="4"/>
      <c r="L11" s="4"/>
      <c r="N11" s="6">
        <f t="shared" si="16"/>
        <v>5</v>
      </c>
      <c r="O11" s="16">
        <f t="shared" si="0"/>
        <v>32266</v>
      </c>
      <c r="P11" s="16">
        <f t="shared" si="1"/>
        <v>954681</v>
      </c>
      <c r="Q11" s="17">
        <f t="shared" si="4"/>
        <v>29.587832393231267</v>
      </c>
      <c r="R11" s="16">
        <f t="shared" si="5"/>
        <v>710.1079774375504</v>
      </c>
      <c r="S11" s="16">
        <f t="shared" si="6"/>
        <v>379909824</v>
      </c>
      <c r="T11" s="16">
        <f t="shared" si="7"/>
        <v>1247462</v>
      </c>
      <c r="U11" s="16">
        <f t="shared" si="8"/>
        <v>0</v>
      </c>
      <c r="V11" s="16">
        <f t="shared" si="9"/>
        <v>0</v>
      </c>
      <c r="X11" s="20">
        <f t="shared" si="10"/>
        <v>2.3316920537179935</v>
      </c>
      <c r="Y11" s="20">
        <f t="shared" si="11"/>
        <v>0</v>
      </c>
      <c r="Z11" s="20">
        <f t="shared" si="12"/>
        <v>0</v>
      </c>
      <c r="AB11" s="5">
        <f t="shared" si="17"/>
        <v>2013</v>
      </c>
      <c r="AC11" s="5">
        <f t="shared" si="18"/>
        <v>10</v>
      </c>
      <c r="AD11" s="13">
        <v>30.762</v>
      </c>
      <c r="AE11" s="12">
        <f t="shared" si="13"/>
        <v>738.28800000000001</v>
      </c>
      <c r="AF11" s="18">
        <f t="shared" si="14"/>
        <v>2.2567168111769513</v>
      </c>
      <c r="AG11" s="18">
        <f t="shared" si="14"/>
        <v>0</v>
      </c>
      <c r="AH11" s="18">
        <f t="shared" si="14"/>
        <v>0</v>
      </c>
      <c r="AJ11" s="8">
        <v>237625513</v>
      </c>
      <c r="AK11" s="22">
        <f t="shared" si="15"/>
        <v>726347.29258994758</v>
      </c>
      <c r="AL11" s="22">
        <f t="shared" si="2"/>
        <v>0</v>
      </c>
      <c r="AM11" s="22">
        <f t="shared" si="3"/>
        <v>0</v>
      </c>
    </row>
    <row r="12" spans="1:39">
      <c r="C12" s="2">
        <v>2011</v>
      </c>
      <c r="D12" s="2">
        <v>11</v>
      </c>
      <c r="E12" s="2" t="s">
        <v>4</v>
      </c>
      <c r="F12" s="3" t="s">
        <v>17</v>
      </c>
      <c r="G12" s="4">
        <v>15828</v>
      </c>
      <c r="H12" s="4">
        <v>464835</v>
      </c>
      <c r="I12" s="4">
        <v>169404393</v>
      </c>
      <c r="J12" s="4">
        <v>594188</v>
      </c>
      <c r="K12" s="4"/>
      <c r="L12" s="4"/>
      <c r="N12" s="6">
        <f t="shared" si="16"/>
        <v>6</v>
      </c>
      <c r="O12" s="16">
        <f t="shared" si="0"/>
        <v>31737</v>
      </c>
      <c r="P12" s="16">
        <f t="shared" si="1"/>
        <v>990430</v>
      </c>
      <c r="Q12" s="17">
        <f t="shared" si="4"/>
        <v>31.207423511989163</v>
      </c>
      <c r="R12" s="16">
        <f t="shared" si="5"/>
        <v>748.9781642877399</v>
      </c>
      <c r="S12" s="16">
        <f t="shared" si="6"/>
        <v>475991457</v>
      </c>
      <c r="T12" s="16">
        <f t="shared" si="7"/>
        <v>1353612</v>
      </c>
      <c r="U12" s="16">
        <f t="shared" si="8"/>
        <v>0</v>
      </c>
      <c r="V12" s="16">
        <f t="shared" si="9"/>
        <v>0</v>
      </c>
      <c r="X12" s="20">
        <f t="shared" si="10"/>
        <v>2.1299244261811534</v>
      </c>
      <c r="Y12" s="20">
        <f t="shared" si="11"/>
        <v>0</v>
      </c>
      <c r="Z12" s="20">
        <f t="shared" si="12"/>
        <v>0</v>
      </c>
      <c r="AB12" s="5">
        <f t="shared" si="17"/>
        <v>2013</v>
      </c>
      <c r="AC12" s="5">
        <f t="shared" si="18"/>
        <v>11</v>
      </c>
      <c r="AD12" s="13">
        <v>28.619</v>
      </c>
      <c r="AE12" s="12">
        <f t="shared" si="13"/>
        <v>686.85599999999999</v>
      </c>
      <c r="AF12" s="18">
        <f t="shared" si="14"/>
        <v>2.4965882647679871</v>
      </c>
      <c r="AG12" s="18">
        <f t="shared" si="14"/>
        <v>0</v>
      </c>
      <c r="AH12" s="18">
        <f t="shared" si="14"/>
        <v>0</v>
      </c>
      <c r="AJ12" s="8">
        <v>183573853</v>
      </c>
      <c r="AK12" s="22">
        <f t="shared" si="15"/>
        <v>667255.33025560458</v>
      </c>
      <c r="AL12" s="22">
        <f t="shared" si="2"/>
        <v>0</v>
      </c>
      <c r="AM12" s="22">
        <f t="shared" si="3"/>
        <v>0</v>
      </c>
    </row>
    <row r="13" spans="1:39">
      <c r="C13" s="2">
        <v>2011</v>
      </c>
      <c r="D13" s="2">
        <v>12</v>
      </c>
      <c r="E13" s="2" t="s">
        <v>4</v>
      </c>
      <c r="F13" s="3" t="s">
        <v>17</v>
      </c>
      <c r="G13" s="4">
        <v>15836</v>
      </c>
      <c r="H13" s="4">
        <v>492154</v>
      </c>
      <c r="I13" s="4">
        <v>172930844</v>
      </c>
      <c r="J13" s="4">
        <v>621646</v>
      </c>
      <c r="K13" s="4"/>
      <c r="L13" s="4"/>
      <c r="N13" s="6">
        <f t="shared" si="16"/>
        <v>7</v>
      </c>
      <c r="O13" s="16">
        <f t="shared" si="0"/>
        <v>31782</v>
      </c>
      <c r="P13" s="16">
        <f t="shared" si="1"/>
        <v>977865</v>
      </c>
      <c r="Q13" s="17">
        <f t="shared" si="4"/>
        <v>30.767887483481214</v>
      </c>
      <c r="R13" s="16">
        <f t="shared" si="5"/>
        <v>738.42929960354911</v>
      </c>
      <c r="S13" s="16">
        <f t="shared" si="6"/>
        <v>495663318</v>
      </c>
      <c r="T13" s="16">
        <f t="shared" si="7"/>
        <v>1351792</v>
      </c>
      <c r="U13" s="16">
        <f t="shared" si="8"/>
        <v>0</v>
      </c>
      <c r="V13" s="16">
        <f t="shared" si="9"/>
        <v>0</v>
      </c>
      <c r="X13" s="20">
        <f t="shared" si="10"/>
        <v>2.0138726904331476</v>
      </c>
      <c r="Y13" s="20">
        <f t="shared" si="11"/>
        <v>0</v>
      </c>
      <c r="Z13" s="20">
        <f t="shared" si="12"/>
        <v>0</v>
      </c>
      <c r="AB13" s="5">
        <f t="shared" si="17"/>
        <v>2013</v>
      </c>
      <c r="AC13" s="5">
        <f t="shared" si="18"/>
        <v>12</v>
      </c>
      <c r="AD13" s="13">
        <v>31.238</v>
      </c>
      <c r="AE13" s="12">
        <f t="shared" si="13"/>
        <v>749.71199999999999</v>
      </c>
      <c r="AF13" s="18">
        <f t="shared" si="14"/>
        <v>2.6649381438336501</v>
      </c>
      <c r="AG13" s="18">
        <f t="shared" si="14"/>
        <v>0</v>
      </c>
      <c r="AH13" s="18">
        <f t="shared" si="14"/>
        <v>0</v>
      </c>
      <c r="AJ13" s="8">
        <v>185072633</v>
      </c>
      <c r="AK13" s="22">
        <f t="shared" si="15"/>
        <v>657862.11113257671</v>
      </c>
      <c r="AL13" s="22">
        <f t="shared" si="2"/>
        <v>0</v>
      </c>
      <c r="AM13" s="22">
        <f t="shared" si="3"/>
        <v>0</v>
      </c>
    </row>
    <row r="14" spans="1:39">
      <c r="C14" s="2">
        <v>2011</v>
      </c>
      <c r="D14" s="2">
        <v>1</v>
      </c>
      <c r="E14" s="2" t="s">
        <v>4</v>
      </c>
      <c r="F14" s="3" t="s">
        <v>17</v>
      </c>
      <c r="G14" s="4">
        <v>15854</v>
      </c>
      <c r="H14" s="4">
        <v>514149</v>
      </c>
      <c r="I14" s="4">
        <v>174906426</v>
      </c>
      <c r="J14" s="4">
        <v>628005</v>
      </c>
      <c r="K14" s="4"/>
      <c r="L14" s="4"/>
      <c r="N14" s="6">
        <f t="shared" si="16"/>
        <v>8</v>
      </c>
      <c r="O14" s="16">
        <f t="shared" si="0"/>
        <v>31819</v>
      </c>
      <c r="P14" s="16">
        <f t="shared" si="1"/>
        <v>965723</v>
      </c>
      <c r="Q14" s="17">
        <f t="shared" si="4"/>
        <v>30.350513843929729</v>
      </c>
      <c r="R14" s="16">
        <f t="shared" si="5"/>
        <v>728.41233225431347</v>
      </c>
      <c r="S14" s="16">
        <f t="shared" si="6"/>
        <v>492092075</v>
      </c>
      <c r="T14" s="16">
        <f t="shared" si="7"/>
        <v>1367412</v>
      </c>
      <c r="U14" s="16">
        <f t="shared" si="8"/>
        <v>0</v>
      </c>
      <c r="V14" s="16">
        <f t="shared" si="9"/>
        <v>0</v>
      </c>
      <c r="X14" s="20">
        <f t="shared" si="10"/>
        <v>2.0240922678393778</v>
      </c>
      <c r="Y14" s="20">
        <f t="shared" si="11"/>
        <v>0</v>
      </c>
      <c r="Z14" s="20">
        <f t="shared" si="12"/>
        <v>0</v>
      </c>
      <c r="AB14" s="5">
        <f t="shared" si="17"/>
        <v>2014</v>
      </c>
      <c r="AC14" s="5">
        <f t="shared" si="18"/>
        <v>1</v>
      </c>
      <c r="AD14" s="13">
        <v>32.238</v>
      </c>
      <c r="AE14" s="12">
        <f t="shared" si="13"/>
        <v>773.71199999999999</v>
      </c>
      <c r="AF14" s="18">
        <f>X7</f>
        <v>2.7729674210574458</v>
      </c>
      <c r="AG14" s="18">
        <f>Y7</f>
        <v>0</v>
      </c>
      <c r="AH14" s="18">
        <f>Z7</f>
        <v>0</v>
      </c>
      <c r="AJ14" s="8">
        <v>192212431</v>
      </c>
      <c r="AK14" s="22">
        <f t="shared" si="15"/>
        <v>688885.28171367676</v>
      </c>
      <c r="AL14" s="22">
        <f t="shared" si="2"/>
        <v>0</v>
      </c>
      <c r="AM14" s="22">
        <f t="shared" si="3"/>
        <v>0</v>
      </c>
    </row>
    <row r="15" spans="1:39">
      <c r="C15" s="2">
        <v>2012</v>
      </c>
      <c r="D15" s="2">
        <v>2</v>
      </c>
      <c r="E15" s="2" t="s">
        <v>4</v>
      </c>
      <c r="F15" s="3" t="s">
        <v>17</v>
      </c>
      <c r="G15" s="4">
        <v>15896</v>
      </c>
      <c r="H15" s="4">
        <v>474567</v>
      </c>
      <c r="I15" s="4">
        <v>164916386</v>
      </c>
      <c r="J15" s="4">
        <v>630687</v>
      </c>
      <c r="K15" s="4"/>
      <c r="L15" s="4"/>
      <c r="N15" s="6">
        <f t="shared" si="16"/>
        <v>9</v>
      </c>
      <c r="O15" s="16">
        <f t="shared" si="0"/>
        <v>31877</v>
      </c>
      <c r="P15" s="16">
        <f t="shared" si="1"/>
        <v>985368</v>
      </c>
      <c r="Q15" s="17">
        <f t="shared" si="4"/>
        <v>30.911566333092825</v>
      </c>
      <c r="R15" s="16">
        <f t="shared" si="5"/>
        <v>741.87759199422783</v>
      </c>
      <c r="S15" s="16">
        <f t="shared" si="6"/>
        <v>475268790</v>
      </c>
      <c r="T15" s="16">
        <f t="shared" si="7"/>
        <v>1354567</v>
      </c>
      <c r="U15" s="16">
        <f t="shared" si="8"/>
        <v>0</v>
      </c>
      <c r="V15" s="16">
        <f t="shared" si="9"/>
        <v>0</v>
      </c>
      <c r="X15" s="20">
        <f t="shared" si="10"/>
        <v>2.114430665970819</v>
      </c>
      <c r="Y15" s="20">
        <f t="shared" si="11"/>
        <v>0</v>
      </c>
      <c r="Z15" s="20">
        <f t="shared" si="12"/>
        <v>0</v>
      </c>
      <c r="AB15" s="5">
        <f t="shared" si="17"/>
        <v>2014</v>
      </c>
      <c r="AC15" s="5">
        <f t="shared" si="18"/>
        <v>2</v>
      </c>
      <c r="AD15" s="13">
        <v>29.81</v>
      </c>
      <c r="AE15" s="12">
        <f t="shared" si="13"/>
        <v>715.43999999999994</v>
      </c>
      <c r="AF15" s="18">
        <f t="shared" ref="AF15:AH25" si="19">X8</f>
        <v>2.7038285734086576</v>
      </c>
      <c r="AG15" s="18">
        <f t="shared" si="19"/>
        <v>0</v>
      </c>
      <c r="AH15" s="18">
        <f t="shared" si="19"/>
        <v>0</v>
      </c>
      <c r="AJ15" s="8">
        <v>181276081</v>
      </c>
      <c r="AK15" s="22">
        <f t="shared" si="15"/>
        <v>685088.12406818499</v>
      </c>
      <c r="AL15" s="22">
        <f t="shared" si="2"/>
        <v>0</v>
      </c>
      <c r="AM15" s="22">
        <f t="shared" si="3"/>
        <v>0</v>
      </c>
    </row>
    <row r="16" spans="1:39">
      <c r="C16" s="2">
        <v>2012</v>
      </c>
      <c r="D16" s="2">
        <v>3</v>
      </c>
      <c r="E16" s="2" t="s">
        <v>4</v>
      </c>
      <c r="F16" s="3" t="s">
        <v>17</v>
      </c>
      <c r="G16" s="4">
        <v>15905</v>
      </c>
      <c r="H16" s="4">
        <v>467397</v>
      </c>
      <c r="I16" s="4">
        <v>167427007</v>
      </c>
      <c r="J16" s="4">
        <v>618272</v>
      </c>
      <c r="K16" s="4"/>
      <c r="L16" s="4"/>
      <c r="N16" s="6">
        <f t="shared" si="16"/>
        <v>10</v>
      </c>
      <c r="O16" s="16">
        <f t="shared" si="0"/>
        <v>31912</v>
      </c>
      <c r="P16" s="16">
        <f t="shared" si="1"/>
        <v>945038</v>
      </c>
      <c r="Q16" s="17">
        <f t="shared" si="4"/>
        <v>29.613875658059666</v>
      </c>
      <c r="R16" s="16">
        <f t="shared" si="5"/>
        <v>710.73301579343195</v>
      </c>
      <c r="S16" s="16">
        <f t="shared" si="6"/>
        <v>403830786</v>
      </c>
      <c r="T16" s="16">
        <f t="shared" si="7"/>
        <v>1282242</v>
      </c>
      <c r="U16" s="16">
        <f t="shared" si="8"/>
        <v>0</v>
      </c>
      <c r="V16" s="16">
        <f t="shared" si="9"/>
        <v>0</v>
      </c>
      <c r="X16" s="20">
        <f t="shared" si="10"/>
        <v>2.2567168111769513</v>
      </c>
      <c r="Y16" s="20">
        <f t="shared" si="11"/>
        <v>0</v>
      </c>
      <c r="Z16" s="20">
        <f t="shared" si="12"/>
        <v>0</v>
      </c>
      <c r="AB16" s="5">
        <f t="shared" si="17"/>
        <v>2014</v>
      </c>
      <c r="AC16" s="5">
        <f t="shared" si="18"/>
        <v>3</v>
      </c>
      <c r="AD16" s="13">
        <v>29.475999999999999</v>
      </c>
      <c r="AE16" s="12">
        <f t="shared" si="13"/>
        <v>707.42399999999998</v>
      </c>
      <c r="AF16" s="18">
        <f t="shared" si="19"/>
        <v>2.6380405757835632</v>
      </c>
      <c r="AG16" s="18">
        <f t="shared" si="19"/>
        <v>0</v>
      </c>
      <c r="AH16" s="18">
        <f t="shared" si="19"/>
        <v>0</v>
      </c>
      <c r="AJ16" s="8">
        <v>174164456</v>
      </c>
      <c r="AK16" s="22">
        <f t="shared" si="15"/>
        <v>649473.16148062702</v>
      </c>
      <c r="AL16" s="22">
        <f t="shared" si="2"/>
        <v>0</v>
      </c>
      <c r="AM16" s="22">
        <f t="shared" si="3"/>
        <v>0</v>
      </c>
    </row>
    <row r="17" spans="3:39">
      <c r="C17" s="2">
        <v>2012</v>
      </c>
      <c r="D17" s="2">
        <v>4</v>
      </c>
      <c r="E17" s="2" t="s">
        <v>4</v>
      </c>
      <c r="F17" s="3" t="s">
        <v>17</v>
      </c>
      <c r="G17" s="4">
        <v>15953</v>
      </c>
      <c r="H17" s="4">
        <v>489833</v>
      </c>
      <c r="I17" s="4">
        <v>191169969</v>
      </c>
      <c r="J17" s="4">
        <v>608669</v>
      </c>
      <c r="K17" s="4"/>
      <c r="L17" s="4"/>
      <c r="N17" s="6">
        <f t="shared" si="16"/>
        <v>11</v>
      </c>
      <c r="O17" s="16">
        <f t="shared" si="0"/>
        <v>31962</v>
      </c>
      <c r="P17" s="16">
        <f t="shared" si="1"/>
        <v>925368</v>
      </c>
      <c r="Q17" s="17">
        <f t="shared" si="4"/>
        <v>28.952130655152995</v>
      </c>
      <c r="R17" s="16">
        <f t="shared" si="5"/>
        <v>694.85113572367186</v>
      </c>
      <c r="S17" s="16">
        <f t="shared" si="6"/>
        <v>337094839</v>
      </c>
      <c r="T17" s="16">
        <f t="shared" si="7"/>
        <v>1211176</v>
      </c>
      <c r="U17" s="16">
        <f t="shared" si="8"/>
        <v>0</v>
      </c>
      <c r="V17" s="16">
        <f t="shared" si="9"/>
        <v>0</v>
      </c>
      <c r="X17" s="20">
        <f t="shared" si="10"/>
        <v>2.4965882647679871</v>
      </c>
      <c r="Y17" s="20">
        <f t="shared" si="11"/>
        <v>0</v>
      </c>
      <c r="Z17" s="20">
        <f t="shared" si="12"/>
        <v>0</v>
      </c>
      <c r="AB17" s="5">
        <f t="shared" si="17"/>
        <v>2014</v>
      </c>
      <c r="AC17" s="5">
        <f t="shared" si="18"/>
        <v>4</v>
      </c>
      <c r="AD17" s="13">
        <v>29.952000000000002</v>
      </c>
      <c r="AE17" s="12">
        <f t="shared" si="13"/>
        <v>718.84800000000007</v>
      </c>
      <c r="AF17" s="18">
        <f t="shared" si="19"/>
        <v>2.4691469083379367</v>
      </c>
      <c r="AG17" s="18">
        <f t="shared" si="19"/>
        <v>0</v>
      </c>
      <c r="AH17" s="18">
        <f t="shared" si="19"/>
        <v>0</v>
      </c>
      <c r="AJ17" s="8">
        <v>182956232</v>
      </c>
      <c r="AK17" s="22">
        <f t="shared" si="15"/>
        <v>628430.23087489745</v>
      </c>
      <c r="AL17" s="22">
        <f t="shared" si="2"/>
        <v>0</v>
      </c>
      <c r="AM17" s="22">
        <f t="shared" si="3"/>
        <v>0</v>
      </c>
    </row>
    <row r="18" spans="3:39">
      <c r="C18" s="2">
        <v>2012</v>
      </c>
      <c r="D18" s="2">
        <v>5</v>
      </c>
      <c r="E18" s="2" t="s">
        <v>4</v>
      </c>
      <c r="F18" s="3" t="s">
        <v>17</v>
      </c>
      <c r="G18" s="4">
        <v>15971</v>
      </c>
      <c r="H18" s="4">
        <v>475086</v>
      </c>
      <c r="I18" s="4">
        <v>196849155</v>
      </c>
      <c r="J18" s="4">
        <v>631581</v>
      </c>
      <c r="K18" s="4"/>
      <c r="L18" s="4"/>
      <c r="N18" s="6">
        <f t="shared" si="16"/>
        <v>12</v>
      </c>
      <c r="O18" s="16">
        <f t="shared" si="0"/>
        <v>31987</v>
      </c>
      <c r="P18" s="16">
        <f t="shared" si="1"/>
        <v>990024</v>
      </c>
      <c r="Q18" s="17">
        <f t="shared" si="4"/>
        <v>30.950823772157438</v>
      </c>
      <c r="R18" s="16">
        <f t="shared" si="5"/>
        <v>742.81977053177854</v>
      </c>
      <c r="S18" s="16">
        <f t="shared" si="6"/>
        <v>341298068</v>
      </c>
      <c r="T18" s="16">
        <f t="shared" si="7"/>
        <v>1224440</v>
      </c>
      <c r="U18" s="16">
        <f t="shared" si="8"/>
        <v>0</v>
      </c>
      <c r="V18" s="16">
        <f t="shared" si="9"/>
        <v>0</v>
      </c>
      <c r="X18" s="20">
        <f t="shared" si="10"/>
        <v>2.6649381438336501</v>
      </c>
      <c r="Y18" s="20">
        <f t="shared" si="11"/>
        <v>0</v>
      </c>
      <c r="Z18" s="20">
        <f t="shared" si="12"/>
        <v>0</v>
      </c>
      <c r="AB18" s="5">
        <f t="shared" si="17"/>
        <v>2014</v>
      </c>
      <c r="AC18" s="5">
        <f t="shared" si="18"/>
        <v>5</v>
      </c>
      <c r="AD18" s="13">
        <v>30.381</v>
      </c>
      <c r="AE18" s="12">
        <f t="shared" si="13"/>
        <v>729.14400000000001</v>
      </c>
      <c r="AF18" s="18">
        <f t="shared" si="19"/>
        <v>2.3316920537179935</v>
      </c>
      <c r="AG18" s="18">
        <f t="shared" si="19"/>
        <v>0</v>
      </c>
      <c r="AH18" s="18">
        <f t="shared" si="19"/>
        <v>0</v>
      </c>
      <c r="AJ18" s="8">
        <v>210376023</v>
      </c>
      <c r="AK18" s="22">
        <f t="shared" si="15"/>
        <v>672750.65161599603</v>
      </c>
      <c r="AL18" s="22">
        <f t="shared" si="2"/>
        <v>0</v>
      </c>
      <c r="AM18" s="22">
        <f t="shared" si="3"/>
        <v>0</v>
      </c>
    </row>
    <row r="19" spans="3:39">
      <c r="C19" s="2">
        <v>2012</v>
      </c>
      <c r="D19" s="2">
        <v>6</v>
      </c>
      <c r="E19" s="2" t="s">
        <v>4</v>
      </c>
      <c r="F19" s="3" t="s">
        <v>17</v>
      </c>
      <c r="G19" s="4">
        <v>15994</v>
      </c>
      <c r="H19" s="4">
        <v>505099</v>
      </c>
      <c r="I19" s="4">
        <v>238507787</v>
      </c>
      <c r="J19" s="4">
        <v>676406</v>
      </c>
      <c r="K19" s="4"/>
      <c r="L19" s="4"/>
      <c r="AB19" s="5">
        <f t="shared" si="17"/>
        <v>2014</v>
      </c>
      <c r="AC19" s="5">
        <f t="shared" si="18"/>
        <v>6</v>
      </c>
      <c r="AD19" s="13">
        <v>30.667000000000002</v>
      </c>
      <c r="AE19" s="12">
        <f t="shared" si="13"/>
        <v>736.00800000000004</v>
      </c>
      <c r="AF19" s="18">
        <f t="shared" si="19"/>
        <v>2.1299244261811534</v>
      </c>
      <c r="AG19" s="18">
        <f t="shared" si="19"/>
        <v>0</v>
      </c>
      <c r="AH19" s="18">
        <f t="shared" si="19"/>
        <v>0</v>
      </c>
      <c r="AJ19" s="8">
        <v>246777502</v>
      </c>
      <c r="AK19" s="22">
        <f t="shared" si="15"/>
        <v>714146.35349312564</v>
      </c>
      <c r="AL19" s="22">
        <f t="shared" si="2"/>
        <v>0</v>
      </c>
      <c r="AM19" s="22">
        <f t="shared" si="3"/>
        <v>0</v>
      </c>
    </row>
    <row r="20" spans="3:39">
      <c r="C20" s="2">
        <v>2012</v>
      </c>
      <c r="D20" s="2">
        <v>7</v>
      </c>
      <c r="E20" s="2" t="s">
        <v>4</v>
      </c>
      <c r="F20" s="3" t="s">
        <v>17</v>
      </c>
      <c r="G20" s="4">
        <v>16046</v>
      </c>
      <c r="H20" s="4">
        <v>498457</v>
      </c>
      <c r="I20" s="4">
        <v>244940634</v>
      </c>
      <c r="J20" s="4">
        <v>674788</v>
      </c>
      <c r="K20" s="4"/>
      <c r="L20" s="4"/>
      <c r="AB20" s="5">
        <f t="shared" si="17"/>
        <v>2014</v>
      </c>
      <c r="AC20" s="5">
        <f t="shared" si="18"/>
        <v>7</v>
      </c>
      <c r="AD20" s="13">
        <v>30.619</v>
      </c>
      <c r="AE20" s="12">
        <f t="shared" si="13"/>
        <v>734.85599999999999</v>
      </c>
      <c r="AF20" s="18">
        <f t="shared" si="19"/>
        <v>2.0138726904331476</v>
      </c>
      <c r="AG20" s="18">
        <f t="shared" si="19"/>
        <v>0</v>
      </c>
      <c r="AH20" s="18">
        <f t="shared" si="19"/>
        <v>0</v>
      </c>
      <c r="AJ20" s="8">
        <v>261362276</v>
      </c>
      <c r="AK20" s="22">
        <f t="shared" si="15"/>
        <v>716263.25422375393</v>
      </c>
      <c r="AL20" s="22">
        <f t="shared" si="2"/>
        <v>0</v>
      </c>
      <c r="AM20" s="22">
        <f t="shared" si="3"/>
        <v>0</v>
      </c>
    </row>
    <row r="21" spans="3:39">
      <c r="C21" s="2">
        <v>2012</v>
      </c>
      <c r="D21" s="2">
        <v>8</v>
      </c>
      <c r="E21" s="2" t="s">
        <v>4</v>
      </c>
      <c r="F21" s="3" t="s">
        <v>17</v>
      </c>
      <c r="G21" s="4">
        <v>16081</v>
      </c>
      <c r="H21" s="4">
        <v>487448</v>
      </c>
      <c r="I21" s="4">
        <v>241326265</v>
      </c>
      <c r="J21" s="4">
        <v>681315</v>
      </c>
      <c r="K21" s="4"/>
      <c r="L21" s="4"/>
      <c r="AB21" s="5">
        <f t="shared" si="17"/>
        <v>2014</v>
      </c>
      <c r="AC21" s="5">
        <f t="shared" si="18"/>
        <v>8</v>
      </c>
      <c r="AD21" s="13">
        <v>30.524000000000001</v>
      </c>
      <c r="AE21" s="12">
        <f t="shared" si="13"/>
        <v>732.57600000000002</v>
      </c>
      <c r="AF21" s="18">
        <f t="shared" si="19"/>
        <v>2.0240922678393778</v>
      </c>
      <c r="AG21" s="18">
        <f t="shared" si="19"/>
        <v>0</v>
      </c>
      <c r="AH21" s="18">
        <f t="shared" si="19"/>
        <v>0</v>
      </c>
      <c r="AJ21" s="8">
        <v>264283530</v>
      </c>
      <c r="AK21" s="22">
        <f t="shared" si="15"/>
        <v>730209.90257706528</v>
      </c>
      <c r="AL21" s="22">
        <f t="shared" si="2"/>
        <v>0</v>
      </c>
      <c r="AM21" s="22">
        <f t="shared" si="3"/>
        <v>0</v>
      </c>
    </row>
    <row r="22" spans="3:39">
      <c r="C22" s="2">
        <v>2012</v>
      </c>
      <c r="D22" s="2">
        <v>9</v>
      </c>
      <c r="E22" s="2" t="s">
        <v>4</v>
      </c>
      <c r="F22" s="3" t="s">
        <v>17</v>
      </c>
      <c r="G22" s="4">
        <v>16108</v>
      </c>
      <c r="H22" s="4">
        <v>498934</v>
      </c>
      <c r="I22" s="4">
        <v>234525905</v>
      </c>
      <c r="J22" s="4">
        <v>671917</v>
      </c>
      <c r="K22" s="4"/>
      <c r="L22" s="4"/>
      <c r="AB22" s="5">
        <f t="shared" si="17"/>
        <v>2014</v>
      </c>
      <c r="AC22" s="5">
        <f t="shared" si="18"/>
        <v>9</v>
      </c>
      <c r="AD22" s="13">
        <v>31.238</v>
      </c>
      <c r="AE22" s="12">
        <f t="shared" si="13"/>
        <v>749.71199999999999</v>
      </c>
      <c r="AF22" s="18">
        <f t="shared" si="19"/>
        <v>2.114430665970819</v>
      </c>
      <c r="AG22" s="18">
        <f t="shared" si="19"/>
        <v>0</v>
      </c>
      <c r="AH22" s="18">
        <f t="shared" si="19"/>
        <v>0</v>
      </c>
      <c r="AJ22" s="8">
        <v>265485678</v>
      </c>
      <c r="AK22" s="22">
        <f t="shared" si="15"/>
        <v>748755.60073635529</v>
      </c>
      <c r="AL22" s="22">
        <f t="shared" si="2"/>
        <v>0</v>
      </c>
      <c r="AM22" s="22">
        <f t="shared" si="3"/>
        <v>0</v>
      </c>
    </row>
    <row r="23" spans="3:39">
      <c r="C23" s="2">
        <v>2012</v>
      </c>
      <c r="D23" s="2">
        <v>10</v>
      </c>
      <c r="E23" s="2" t="s">
        <v>4</v>
      </c>
      <c r="F23" s="3" t="s">
        <v>17</v>
      </c>
      <c r="G23" s="4">
        <v>16120</v>
      </c>
      <c r="H23" s="4">
        <v>475278</v>
      </c>
      <c r="I23" s="4">
        <v>204104499</v>
      </c>
      <c r="J23" s="4">
        <v>642406</v>
      </c>
      <c r="K23" s="4"/>
      <c r="L23" s="4"/>
      <c r="AB23" s="5">
        <f t="shared" si="17"/>
        <v>2014</v>
      </c>
      <c r="AC23" s="5">
        <f t="shared" si="18"/>
        <v>10</v>
      </c>
      <c r="AD23" s="13">
        <v>30.667000000000002</v>
      </c>
      <c r="AE23" s="12">
        <f t="shared" si="13"/>
        <v>736.00800000000004</v>
      </c>
      <c r="AF23" s="18">
        <f t="shared" si="19"/>
        <v>2.2567168111769513</v>
      </c>
      <c r="AG23" s="18">
        <f t="shared" si="19"/>
        <v>0</v>
      </c>
      <c r="AH23" s="18">
        <f t="shared" si="19"/>
        <v>0</v>
      </c>
      <c r="AJ23" s="8">
        <v>235925123</v>
      </c>
      <c r="AK23" s="22">
        <f t="shared" si="15"/>
        <v>723383.70133624901</v>
      </c>
      <c r="AL23" s="22">
        <f t="shared" si="2"/>
        <v>0</v>
      </c>
      <c r="AM23" s="22">
        <f t="shared" si="3"/>
        <v>0</v>
      </c>
    </row>
    <row r="24" spans="3:39">
      <c r="C24" s="2">
        <v>2012</v>
      </c>
      <c r="D24" s="2">
        <v>11</v>
      </c>
      <c r="E24" s="2" t="s">
        <v>4</v>
      </c>
      <c r="F24" s="3" t="s">
        <v>17</v>
      </c>
      <c r="G24" s="4">
        <v>16134</v>
      </c>
      <c r="H24" s="4">
        <v>460533</v>
      </c>
      <c r="I24" s="4">
        <v>167690446</v>
      </c>
      <c r="J24" s="4">
        <v>616988</v>
      </c>
      <c r="K24" s="4"/>
      <c r="L24" s="4"/>
      <c r="AB24" s="5">
        <f t="shared" si="17"/>
        <v>2014</v>
      </c>
      <c r="AC24" s="5">
        <f t="shared" si="18"/>
        <v>11</v>
      </c>
      <c r="AD24" s="13">
        <v>28.713999999999999</v>
      </c>
      <c r="AE24" s="12">
        <f t="shared" si="13"/>
        <v>689.13599999999997</v>
      </c>
      <c r="AF24" s="18">
        <f t="shared" si="19"/>
        <v>2.4965882647679871</v>
      </c>
      <c r="AG24" s="18">
        <f t="shared" si="19"/>
        <v>0</v>
      </c>
      <c r="AH24" s="18">
        <f t="shared" si="19"/>
        <v>0</v>
      </c>
      <c r="AJ24" s="8">
        <v>182320783</v>
      </c>
      <c r="AK24" s="22">
        <f t="shared" si="15"/>
        <v>660508.12504514458</v>
      </c>
      <c r="AL24" s="22">
        <f t="shared" si="2"/>
        <v>0</v>
      </c>
      <c r="AM24" s="22">
        <f t="shared" si="3"/>
        <v>0</v>
      </c>
    </row>
    <row r="25" spans="3:39">
      <c r="C25" s="2">
        <v>2012</v>
      </c>
      <c r="D25" s="2">
        <v>12</v>
      </c>
      <c r="E25" s="2" t="s">
        <v>4</v>
      </c>
      <c r="F25" s="3" t="s">
        <v>17</v>
      </c>
      <c r="G25" s="4">
        <v>16151</v>
      </c>
      <c r="H25" s="4">
        <v>497870</v>
      </c>
      <c r="I25" s="4">
        <v>168367224</v>
      </c>
      <c r="J25" s="4">
        <v>602794</v>
      </c>
      <c r="K25" s="4"/>
      <c r="L25" s="4"/>
      <c r="AB25" s="5">
        <f t="shared" si="17"/>
        <v>2014</v>
      </c>
      <c r="AC25" s="5">
        <f t="shared" si="18"/>
        <v>12</v>
      </c>
      <c r="AD25" s="13">
        <v>31.047999999999998</v>
      </c>
      <c r="AE25" s="12">
        <f t="shared" si="13"/>
        <v>745.15199999999993</v>
      </c>
      <c r="AF25" s="18">
        <f t="shared" si="19"/>
        <v>2.6649381438336501</v>
      </c>
      <c r="AG25" s="18">
        <f t="shared" si="19"/>
        <v>0</v>
      </c>
      <c r="AH25" s="18">
        <f t="shared" si="19"/>
        <v>0</v>
      </c>
      <c r="AJ25" s="8">
        <v>180846561</v>
      </c>
      <c r="AK25" s="22">
        <f t="shared" si="15"/>
        <v>646773.94489988487</v>
      </c>
      <c r="AL25" s="22">
        <f t="shared" si="2"/>
        <v>0</v>
      </c>
      <c r="AM25" s="22">
        <f t="shared" si="3"/>
        <v>0</v>
      </c>
    </row>
    <row r="26" spans="3:39">
      <c r="C26" s="2">
        <v>2013</v>
      </c>
      <c r="D26" s="2">
        <v>1</v>
      </c>
      <c r="E26" s="2" t="s">
        <v>4</v>
      </c>
      <c r="F26" s="3" t="s">
        <v>17</v>
      </c>
      <c r="G26" s="4">
        <v>16173</v>
      </c>
      <c r="H26" s="4">
        <v>522213</v>
      </c>
      <c r="I26" s="4">
        <v>179588460</v>
      </c>
      <c r="J26" s="4">
        <v>637746</v>
      </c>
      <c r="K26" s="4"/>
      <c r="L26" s="4"/>
    </row>
    <row r="27" spans="3:39">
      <c r="C27" s="2">
        <v>2013</v>
      </c>
      <c r="D27" s="2">
        <v>2</v>
      </c>
      <c r="E27" s="2" t="s">
        <v>4</v>
      </c>
      <c r="F27" s="3" t="s">
        <v>17</v>
      </c>
      <c r="G27" s="4">
        <v>16189</v>
      </c>
      <c r="H27" s="4">
        <v>483059</v>
      </c>
      <c r="I27" s="4">
        <v>167563895</v>
      </c>
      <c r="J27" s="4">
        <v>624302</v>
      </c>
      <c r="K27" s="4"/>
      <c r="L27" s="4"/>
    </row>
    <row r="28" spans="3:39">
      <c r="C28" s="2">
        <v>2013</v>
      </c>
      <c r="D28" s="2">
        <v>3</v>
      </c>
      <c r="E28" s="2" t="s">
        <v>4</v>
      </c>
      <c r="F28" s="3" t="s">
        <v>17</v>
      </c>
      <c r="G28" s="4">
        <v>16232</v>
      </c>
      <c r="H28" s="4">
        <v>477463</v>
      </c>
      <c r="I28" s="4">
        <v>167631198</v>
      </c>
      <c r="J28" s="4">
        <v>634374</v>
      </c>
      <c r="K28" s="4"/>
      <c r="L28" s="4"/>
    </row>
    <row r="29" spans="3:39">
      <c r="C29" s="2">
        <v>2013</v>
      </c>
      <c r="D29" s="2">
        <v>4</v>
      </c>
      <c r="E29" s="2" t="s">
        <v>4</v>
      </c>
      <c r="F29" s="3" t="s">
        <v>17</v>
      </c>
      <c r="G29" s="4">
        <v>16257</v>
      </c>
      <c r="H29" s="4">
        <v>499930</v>
      </c>
      <c r="I29" s="4">
        <v>178305309</v>
      </c>
      <c r="J29" s="4">
        <v>628362</v>
      </c>
      <c r="K29" s="4"/>
      <c r="L29" s="4"/>
    </row>
    <row r="30" spans="3:39">
      <c r="C30" s="2">
        <v>2013</v>
      </c>
      <c r="D30" s="2">
        <v>5</v>
      </c>
      <c r="E30" s="2" t="s">
        <v>4</v>
      </c>
      <c r="F30" s="3" t="s">
        <v>17</v>
      </c>
      <c r="G30" s="4">
        <v>16295</v>
      </c>
      <c r="H30" s="4">
        <v>479595</v>
      </c>
      <c r="I30" s="4">
        <v>183060669</v>
      </c>
      <c r="J30" s="4">
        <v>615881</v>
      </c>
      <c r="K30" s="4"/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43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26</v>
      </c>
      <c r="G7" s="4">
        <v>3</v>
      </c>
      <c r="H7" s="4">
        <v>91</v>
      </c>
      <c r="I7" s="4">
        <v>179440</v>
      </c>
      <c r="J7" s="4">
        <v>566</v>
      </c>
      <c r="K7" s="4">
        <v>503</v>
      </c>
      <c r="L7" s="4"/>
      <c r="N7" s="6">
        <v>1</v>
      </c>
      <c r="O7" s="16">
        <f t="shared" ref="O7:P18" si="0">SUMIF($D$7:$D$30,$N7,G$7:G$30)</f>
        <v>6</v>
      </c>
      <c r="P7" s="16">
        <f t="shared" si="0"/>
        <v>199</v>
      </c>
      <c r="Q7" s="17">
        <f>P7/O7</f>
        <v>33.166666666666664</v>
      </c>
      <c r="R7" s="16">
        <f>Q7*24</f>
        <v>796</v>
      </c>
      <c r="S7" s="16">
        <f>SUMIF($D$7:$D$30,$N7,I$7:I$30)</f>
        <v>374760</v>
      </c>
      <c r="T7" s="16">
        <f>SUMIF($D$7:$D$30,$N7,J$7:J$30)</f>
        <v>1079</v>
      </c>
      <c r="U7" s="16">
        <f>SUMIF($D$7:$D$30,$N7,K$7:K$30)</f>
        <v>1048</v>
      </c>
      <c r="V7" s="16">
        <f>SUMIF($D$7:$D$30,$N7,L$7:L$30)</f>
        <v>0</v>
      </c>
      <c r="X7" s="20">
        <f>(T7*R7)/S7</f>
        <v>2.2918241007578182</v>
      </c>
      <c r="Y7" s="20">
        <f>(U7*R7)/S7</f>
        <v>2.225979293414452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2.1354220344223438</v>
      </c>
      <c r="AG7" s="18">
        <f>Y12</f>
        <v>1.9981449036380501</v>
      </c>
      <c r="AH7" s="18">
        <f>Z12</f>
        <v>0</v>
      </c>
      <c r="AJ7" s="8">
        <v>192711</v>
      </c>
      <c r="AK7" s="22">
        <f>($AJ7*AF7)/$AE7</f>
        <v>559.99993968282809</v>
      </c>
      <c r="AL7" s="22">
        <f t="shared" ref="AL7:AM25" si="1">($AJ7*AG7)/$AE7</f>
        <v>523.99994356036052</v>
      </c>
      <c r="AM7" s="22">
        <f t="shared" si="1"/>
        <v>0</v>
      </c>
    </row>
    <row r="8" spans="1:39">
      <c r="C8" s="2">
        <v>2011</v>
      </c>
      <c r="D8" s="2">
        <v>7</v>
      </c>
      <c r="E8" s="2" t="s">
        <v>31</v>
      </c>
      <c r="F8" s="3" t="s">
        <v>26</v>
      </c>
      <c r="G8" s="4">
        <v>3</v>
      </c>
      <c r="H8" s="4">
        <v>93</v>
      </c>
      <c r="I8" s="4">
        <v>210320</v>
      </c>
      <c r="J8" s="4">
        <v>542</v>
      </c>
      <c r="K8" s="4">
        <v>519</v>
      </c>
      <c r="L8" s="4"/>
      <c r="N8" s="6">
        <f>N7+1</f>
        <v>2</v>
      </c>
      <c r="O8" s="16">
        <f t="shared" si="0"/>
        <v>6</v>
      </c>
      <c r="P8" s="16">
        <f t="shared" si="0"/>
        <v>176</v>
      </c>
      <c r="Q8" s="17">
        <f t="shared" ref="Q8:Q18" si="2">P8/O8</f>
        <v>29.333333333333332</v>
      </c>
      <c r="R8" s="16">
        <f t="shared" ref="R8:R18" si="3">Q8*24</f>
        <v>704</v>
      </c>
      <c r="S8" s="16">
        <f t="shared" ref="S8:V18" si="4">SUMIF($D$7:$D$30,$N8,I$7:I$30)</f>
        <v>344520</v>
      </c>
      <c r="T8" s="16">
        <f t="shared" si="4"/>
        <v>1052</v>
      </c>
      <c r="U8" s="16">
        <f t="shared" si="4"/>
        <v>1013</v>
      </c>
      <c r="V8" s="16">
        <f t="shared" si="4"/>
        <v>0</v>
      </c>
      <c r="X8" s="20">
        <f t="shared" ref="X8:X18" si="5">(T8*R8)/S8</f>
        <v>2.1496807151979564</v>
      </c>
      <c r="Y8" s="20">
        <f t="shared" ref="Y8:Y18" si="6">(U8*R8)/S8</f>
        <v>2.0699872286079182</v>
      </c>
      <c r="Z8" s="20">
        <f t="shared" ref="Z8:Z18" si="7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1.9245806824754192</v>
      </c>
      <c r="AG8" s="18">
        <f t="shared" si="9"/>
        <v>1.8394062078272604</v>
      </c>
      <c r="AH8" s="18">
        <f t="shared" si="9"/>
        <v>0</v>
      </c>
      <c r="AJ8" s="8">
        <v>203379</v>
      </c>
      <c r="AK8" s="22">
        <f t="shared" ref="AK8:AK25" si="10">($AJ8*AF8)/$AE8</f>
        <v>531.00010665761579</v>
      </c>
      <c r="AL8" s="22">
        <f t="shared" si="1"/>
        <v>507.50010193736358</v>
      </c>
      <c r="AM8" s="22">
        <f t="shared" si="1"/>
        <v>0</v>
      </c>
    </row>
    <row r="9" spans="1:39">
      <c r="C9" s="2">
        <v>2011</v>
      </c>
      <c r="D9" s="2">
        <v>8</v>
      </c>
      <c r="E9" s="2" t="s">
        <v>31</v>
      </c>
      <c r="F9" s="3" t="s">
        <v>26</v>
      </c>
      <c r="G9" s="4">
        <v>3</v>
      </c>
      <c r="H9" s="4">
        <v>93</v>
      </c>
      <c r="I9" s="4">
        <v>206840</v>
      </c>
      <c r="J9" s="4">
        <v>579</v>
      </c>
      <c r="K9" s="4">
        <v>564</v>
      </c>
      <c r="L9" s="4"/>
      <c r="N9" s="6">
        <f t="shared" ref="N9:N18" si="11">N8+1</f>
        <v>3</v>
      </c>
      <c r="O9" s="16">
        <f t="shared" si="0"/>
        <v>6</v>
      </c>
      <c r="P9" s="16">
        <f t="shared" si="0"/>
        <v>174</v>
      </c>
      <c r="Q9" s="17">
        <f t="shared" si="2"/>
        <v>29</v>
      </c>
      <c r="R9" s="16">
        <f t="shared" si="3"/>
        <v>696</v>
      </c>
      <c r="S9" s="16">
        <f t="shared" si="4"/>
        <v>347960</v>
      </c>
      <c r="T9" s="16">
        <f t="shared" si="4"/>
        <v>1108</v>
      </c>
      <c r="U9" s="16">
        <f t="shared" si="4"/>
        <v>1097</v>
      </c>
      <c r="V9" s="16">
        <f t="shared" si="4"/>
        <v>0</v>
      </c>
      <c r="X9" s="20">
        <f t="shared" si="5"/>
        <v>2.216254741924359</v>
      </c>
      <c r="Y9" s="20">
        <f t="shared" si="6"/>
        <v>2.1942522128980344</v>
      </c>
      <c r="Z9" s="20">
        <f t="shared" si="7"/>
        <v>0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2.0557149877149876</v>
      </c>
      <c r="AG9" s="18">
        <f t="shared" si="9"/>
        <v>2.0125503685503685</v>
      </c>
      <c r="AH9" s="18">
        <f t="shared" si="9"/>
        <v>0</v>
      </c>
      <c r="AJ9" s="8">
        <v>203340</v>
      </c>
      <c r="AK9" s="22">
        <f t="shared" si="10"/>
        <v>571.50036859874115</v>
      </c>
      <c r="AL9" s="22">
        <f t="shared" si="1"/>
        <v>559.50036085913496</v>
      </c>
      <c r="AM9" s="22">
        <f t="shared" si="1"/>
        <v>0</v>
      </c>
    </row>
    <row r="10" spans="1:39">
      <c r="C10" s="2">
        <v>2011</v>
      </c>
      <c r="D10" s="2">
        <v>9</v>
      </c>
      <c r="E10" s="2" t="s">
        <v>31</v>
      </c>
      <c r="F10" s="3" t="s">
        <v>26</v>
      </c>
      <c r="G10" s="4">
        <v>3</v>
      </c>
      <c r="H10" s="4">
        <v>90</v>
      </c>
      <c r="I10" s="4">
        <v>199480</v>
      </c>
      <c r="J10" s="4">
        <v>537</v>
      </c>
      <c r="K10" s="4">
        <v>522</v>
      </c>
      <c r="L10" s="4"/>
      <c r="N10" s="6">
        <f t="shared" si="11"/>
        <v>4</v>
      </c>
      <c r="O10" s="16">
        <f t="shared" si="0"/>
        <v>6</v>
      </c>
      <c r="P10" s="16">
        <f t="shared" si="0"/>
        <v>189</v>
      </c>
      <c r="Q10" s="17">
        <f t="shared" si="2"/>
        <v>31.5</v>
      </c>
      <c r="R10" s="16">
        <f t="shared" si="3"/>
        <v>756</v>
      </c>
      <c r="S10" s="16">
        <f t="shared" si="4"/>
        <v>394640</v>
      </c>
      <c r="T10" s="16">
        <f t="shared" si="4"/>
        <v>1187</v>
      </c>
      <c r="U10" s="16">
        <f t="shared" si="4"/>
        <v>1109</v>
      </c>
      <c r="V10" s="16">
        <f t="shared" si="4"/>
        <v>0</v>
      </c>
      <c r="X10" s="20">
        <f t="shared" si="5"/>
        <v>2.2739002635313197</v>
      </c>
      <c r="Y10" s="20">
        <f t="shared" si="6"/>
        <v>2.1244780052706265</v>
      </c>
      <c r="Z10" s="20">
        <f t="shared" si="7"/>
        <v>0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1.9469328140214217</v>
      </c>
      <c r="AG10" s="18">
        <f t="shared" si="9"/>
        <v>1.9143330087633885</v>
      </c>
      <c r="AH10" s="18">
        <f t="shared" si="9"/>
        <v>0</v>
      </c>
      <c r="AJ10" s="8">
        <v>206347</v>
      </c>
      <c r="AK10" s="22">
        <f t="shared" si="10"/>
        <v>537.49872279334875</v>
      </c>
      <c r="AL10" s="22">
        <f t="shared" si="1"/>
        <v>528.49874417913452</v>
      </c>
      <c r="AM10" s="22">
        <f t="shared" si="1"/>
        <v>0</v>
      </c>
    </row>
    <row r="11" spans="1:39">
      <c r="C11" s="2">
        <v>2011</v>
      </c>
      <c r="D11" s="2">
        <v>10</v>
      </c>
      <c r="E11" s="2" t="s">
        <v>31</v>
      </c>
      <c r="F11" s="3" t="s">
        <v>26</v>
      </c>
      <c r="G11" s="4">
        <v>3</v>
      </c>
      <c r="H11" s="4">
        <v>87</v>
      </c>
      <c r="I11" s="4">
        <v>184960</v>
      </c>
      <c r="J11" s="4">
        <v>547</v>
      </c>
      <c r="K11" s="4">
        <v>492</v>
      </c>
      <c r="L11" s="4"/>
      <c r="N11" s="6">
        <f t="shared" si="11"/>
        <v>5</v>
      </c>
      <c r="O11" s="16">
        <f t="shared" si="0"/>
        <v>6</v>
      </c>
      <c r="P11" s="16">
        <f t="shared" si="0"/>
        <v>175</v>
      </c>
      <c r="Q11" s="17">
        <f t="shared" si="2"/>
        <v>29.166666666666668</v>
      </c>
      <c r="R11" s="16">
        <f t="shared" si="3"/>
        <v>700</v>
      </c>
      <c r="S11" s="16">
        <f t="shared" si="4"/>
        <v>385640</v>
      </c>
      <c r="T11" s="16">
        <f t="shared" si="4"/>
        <v>1190</v>
      </c>
      <c r="U11" s="16">
        <f t="shared" si="4"/>
        <v>1179</v>
      </c>
      <c r="V11" s="16">
        <f t="shared" si="4"/>
        <v>0</v>
      </c>
      <c r="X11" s="20">
        <f t="shared" si="5"/>
        <v>2.160045638419251</v>
      </c>
      <c r="Y11" s="20">
        <f t="shared" si="6"/>
        <v>2.1400788299968885</v>
      </c>
      <c r="Z11" s="20">
        <f t="shared" si="7"/>
        <v>0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2.0026126582278483</v>
      </c>
      <c r="AG11" s="18">
        <f t="shared" si="9"/>
        <v>1.8872506329113925</v>
      </c>
      <c r="AH11" s="18">
        <f t="shared" si="9"/>
        <v>0</v>
      </c>
      <c r="AJ11" s="8">
        <v>204792</v>
      </c>
      <c r="AK11" s="22">
        <f t="shared" si="10"/>
        <v>555.50009143287923</v>
      </c>
      <c r="AL11" s="22">
        <f t="shared" si="1"/>
        <v>523.50008616581863</v>
      </c>
      <c r="AM11" s="22">
        <f t="shared" si="1"/>
        <v>0</v>
      </c>
    </row>
    <row r="12" spans="1:39">
      <c r="C12" s="2">
        <v>2011</v>
      </c>
      <c r="D12" s="2">
        <v>11</v>
      </c>
      <c r="E12" s="2" t="s">
        <v>31</v>
      </c>
      <c r="F12" s="3" t="s">
        <v>26</v>
      </c>
      <c r="G12" s="4">
        <v>3</v>
      </c>
      <c r="H12" s="4">
        <v>89</v>
      </c>
      <c r="I12" s="4">
        <v>196120</v>
      </c>
      <c r="J12" s="4">
        <v>533</v>
      </c>
      <c r="K12" s="4">
        <v>528</v>
      </c>
      <c r="L12" s="4"/>
      <c r="N12" s="6">
        <f t="shared" si="11"/>
        <v>6</v>
      </c>
      <c r="O12" s="16">
        <f t="shared" si="0"/>
        <v>6</v>
      </c>
      <c r="P12" s="16">
        <f t="shared" si="0"/>
        <v>185</v>
      </c>
      <c r="Q12" s="17">
        <f t="shared" si="2"/>
        <v>30.833333333333332</v>
      </c>
      <c r="R12" s="16">
        <f t="shared" si="3"/>
        <v>740</v>
      </c>
      <c r="S12" s="16">
        <f t="shared" si="4"/>
        <v>388120</v>
      </c>
      <c r="T12" s="16">
        <f t="shared" si="4"/>
        <v>1120</v>
      </c>
      <c r="U12" s="16">
        <f t="shared" si="4"/>
        <v>1048</v>
      </c>
      <c r="V12" s="16">
        <f t="shared" si="4"/>
        <v>0</v>
      </c>
      <c r="X12" s="20">
        <f t="shared" si="5"/>
        <v>2.1354220344223438</v>
      </c>
      <c r="Y12" s="20">
        <f t="shared" si="6"/>
        <v>1.9981449036380501</v>
      </c>
      <c r="Z12" s="20">
        <f t="shared" si="7"/>
        <v>0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1.8130170437556066</v>
      </c>
      <c r="AG12" s="18">
        <f t="shared" si="9"/>
        <v>1.7994617761387421</v>
      </c>
      <c r="AH12" s="18">
        <f t="shared" si="9"/>
        <v>0</v>
      </c>
      <c r="AJ12" s="8">
        <v>202683</v>
      </c>
      <c r="AK12" s="22">
        <f t="shared" si="10"/>
        <v>534.99967020673569</v>
      </c>
      <c r="AL12" s="22">
        <f t="shared" si="1"/>
        <v>530.99967267247962</v>
      </c>
      <c r="AM12" s="22">
        <f t="shared" si="1"/>
        <v>0</v>
      </c>
    </row>
    <row r="13" spans="1:39">
      <c r="C13" s="2">
        <v>2011</v>
      </c>
      <c r="D13" s="2">
        <v>12</v>
      </c>
      <c r="E13" s="2" t="s">
        <v>31</v>
      </c>
      <c r="F13" s="3" t="s">
        <v>26</v>
      </c>
      <c r="G13" s="4">
        <v>3</v>
      </c>
      <c r="H13" s="4">
        <v>91</v>
      </c>
      <c r="I13" s="4">
        <v>169640</v>
      </c>
      <c r="J13" s="4">
        <v>564</v>
      </c>
      <c r="K13" s="4">
        <v>556</v>
      </c>
      <c r="L13" s="4"/>
      <c r="N13" s="6">
        <f t="shared" si="11"/>
        <v>7</v>
      </c>
      <c r="O13" s="16">
        <f t="shared" si="0"/>
        <v>6</v>
      </c>
      <c r="P13" s="16">
        <f t="shared" si="0"/>
        <v>188</v>
      </c>
      <c r="Q13" s="17">
        <f t="shared" si="2"/>
        <v>31.333333333333332</v>
      </c>
      <c r="R13" s="16">
        <f t="shared" si="3"/>
        <v>752</v>
      </c>
      <c r="S13" s="16">
        <f t="shared" si="4"/>
        <v>414960</v>
      </c>
      <c r="T13" s="16">
        <f t="shared" si="4"/>
        <v>1062</v>
      </c>
      <c r="U13" s="16">
        <f t="shared" si="4"/>
        <v>1015</v>
      </c>
      <c r="V13" s="16">
        <f t="shared" si="4"/>
        <v>0</v>
      </c>
      <c r="X13" s="20">
        <f t="shared" si="5"/>
        <v>1.9245806824754192</v>
      </c>
      <c r="Y13" s="20">
        <f t="shared" si="6"/>
        <v>1.8394062078272604</v>
      </c>
      <c r="Z13" s="20">
        <f t="shared" si="7"/>
        <v>0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2.1835134562407288</v>
      </c>
      <c r="AG13" s="18">
        <f t="shared" si="9"/>
        <v>2.1562195380377198</v>
      </c>
      <c r="AH13" s="18">
        <f t="shared" si="9"/>
        <v>0</v>
      </c>
      <c r="AJ13" s="8">
        <v>192277</v>
      </c>
      <c r="AK13" s="22">
        <f t="shared" si="10"/>
        <v>560.00092945770996</v>
      </c>
      <c r="AL13" s="22">
        <f t="shared" si="1"/>
        <v>553.00091783948858</v>
      </c>
      <c r="AM13" s="22">
        <f t="shared" si="1"/>
        <v>0</v>
      </c>
    </row>
    <row r="14" spans="1:39">
      <c r="C14" s="2">
        <v>2011</v>
      </c>
      <c r="D14" s="2">
        <v>1</v>
      </c>
      <c r="E14" s="2" t="s">
        <v>31</v>
      </c>
      <c r="F14" s="3" t="s">
        <v>26</v>
      </c>
      <c r="G14" s="4">
        <v>3</v>
      </c>
      <c r="H14" s="4">
        <v>99</v>
      </c>
      <c r="I14" s="4">
        <v>175000</v>
      </c>
      <c r="J14" s="4">
        <v>535</v>
      </c>
      <c r="K14" s="4">
        <v>528</v>
      </c>
      <c r="L14" s="4"/>
      <c r="N14" s="6">
        <f t="shared" si="11"/>
        <v>8</v>
      </c>
      <c r="O14" s="16">
        <f t="shared" si="0"/>
        <v>6</v>
      </c>
      <c r="P14" s="16">
        <f t="shared" si="0"/>
        <v>183</v>
      </c>
      <c r="Q14" s="17">
        <f t="shared" si="2"/>
        <v>30.5</v>
      </c>
      <c r="R14" s="16">
        <f t="shared" si="3"/>
        <v>732</v>
      </c>
      <c r="S14" s="16">
        <f t="shared" si="4"/>
        <v>407000</v>
      </c>
      <c r="T14" s="16">
        <f t="shared" si="4"/>
        <v>1143</v>
      </c>
      <c r="U14" s="16">
        <f t="shared" si="4"/>
        <v>1119</v>
      </c>
      <c r="V14" s="16">
        <f t="shared" si="4"/>
        <v>0</v>
      </c>
      <c r="X14" s="20">
        <f t="shared" si="5"/>
        <v>2.0557149877149876</v>
      </c>
      <c r="Y14" s="20">
        <f t="shared" si="6"/>
        <v>2.0125503685503685</v>
      </c>
      <c r="Z14" s="20">
        <f t="shared" si="7"/>
        <v>0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2.2918241007578182</v>
      </c>
      <c r="AG14" s="18">
        <f>Y7</f>
        <v>2.225979293414452</v>
      </c>
      <c r="AH14" s="18">
        <f>Z7</f>
        <v>0</v>
      </c>
      <c r="AJ14" s="8">
        <v>182133</v>
      </c>
      <c r="AK14" s="22">
        <f t="shared" si="10"/>
        <v>539.49893363851629</v>
      </c>
      <c r="AL14" s="22">
        <f t="shared" si="1"/>
        <v>523.99896427540784</v>
      </c>
      <c r="AM14" s="22">
        <f t="shared" si="1"/>
        <v>0</v>
      </c>
    </row>
    <row r="15" spans="1:39">
      <c r="C15" s="2">
        <v>2012</v>
      </c>
      <c r="D15" s="2">
        <v>2</v>
      </c>
      <c r="E15" s="2" t="s">
        <v>31</v>
      </c>
      <c r="F15" s="3" t="s">
        <v>26</v>
      </c>
      <c r="G15" s="4">
        <v>3</v>
      </c>
      <c r="H15" s="4">
        <v>89</v>
      </c>
      <c r="I15" s="4">
        <v>157920</v>
      </c>
      <c r="J15" s="4">
        <v>520</v>
      </c>
      <c r="K15" s="4">
        <v>488</v>
      </c>
      <c r="L15" s="4"/>
      <c r="N15" s="6">
        <f t="shared" si="11"/>
        <v>9</v>
      </c>
      <c r="O15" s="16">
        <f t="shared" si="0"/>
        <v>6</v>
      </c>
      <c r="P15" s="16">
        <f t="shared" si="0"/>
        <v>186</v>
      </c>
      <c r="Q15" s="17">
        <f t="shared" si="2"/>
        <v>31</v>
      </c>
      <c r="R15" s="16">
        <f t="shared" si="3"/>
        <v>744</v>
      </c>
      <c r="S15" s="16">
        <f t="shared" si="4"/>
        <v>410800</v>
      </c>
      <c r="T15" s="16">
        <f t="shared" si="4"/>
        <v>1075</v>
      </c>
      <c r="U15" s="16">
        <f t="shared" si="4"/>
        <v>1057</v>
      </c>
      <c r="V15" s="16">
        <f t="shared" si="4"/>
        <v>0</v>
      </c>
      <c r="X15" s="20">
        <f t="shared" si="5"/>
        <v>1.9469328140214217</v>
      </c>
      <c r="Y15" s="20">
        <f t="shared" si="6"/>
        <v>1.9143330087633885</v>
      </c>
      <c r="Z15" s="20">
        <f t="shared" si="7"/>
        <v>0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2.1496807151979564</v>
      </c>
      <c r="AG15" s="18">
        <f t="shared" si="14"/>
        <v>2.0699872286079182</v>
      </c>
      <c r="AH15" s="18">
        <f t="shared" si="14"/>
        <v>0</v>
      </c>
      <c r="AJ15" s="8">
        <v>175059</v>
      </c>
      <c r="AK15" s="22">
        <f t="shared" si="10"/>
        <v>525.99932394308269</v>
      </c>
      <c r="AL15" s="22">
        <f t="shared" si="1"/>
        <v>506.49934900602926</v>
      </c>
      <c r="AM15" s="22">
        <f t="shared" si="1"/>
        <v>0</v>
      </c>
    </row>
    <row r="16" spans="1:39">
      <c r="C16" s="2">
        <v>2012</v>
      </c>
      <c r="D16" s="2">
        <v>3</v>
      </c>
      <c r="E16" s="2" t="s">
        <v>31</v>
      </c>
      <c r="F16" s="3" t="s">
        <v>26</v>
      </c>
      <c r="G16" s="4">
        <v>3</v>
      </c>
      <c r="H16" s="4">
        <v>87</v>
      </c>
      <c r="I16" s="4">
        <v>168960</v>
      </c>
      <c r="J16" s="4">
        <v>563</v>
      </c>
      <c r="K16" s="4">
        <v>553</v>
      </c>
      <c r="L16" s="4"/>
      <c r="N16" s="6">
        <f t="shared" si="11"/>
        <v>10</v>
      </c>
      <c r="O16" s="16">
        <f t="shared" si="0"/>
        <v>6</v>
      </c>
      <c r="P16" s="16">
        <f t="shared" si="0"/>
        <v>178</v>
      </c>
      <c r="Q16" s="17">
        <f t="shared" si="2"/>
        <v>29.666666666666668</v>
      </c>
      <c r="R16" s="16">
        <f t="shared" si="3"/>
        <v>712</v>
      </c>
      <c r="S16" s="16">
        <f t="shared" si="4"/>
        <v>395000</v>
      </c>
      <c r="T16" s="16">
        <f t="shared" si="4"/>
        <v>1111</v>
      </c>
      <c r="U16" s="16">
        <f t="shared" si="4"/>
        <v>1047</v>
      </c>
      <c r="V16" s="16">
        <f t="shared" si="4"/>
        <v>0</v>
      </c>
      <c r="X16" s="20">
        <f t="shared" si="5"/>
        <v>2.0026126582278483</v>
      </c>
      <c r="Y16" s="20">
        <f t="shared" si="6"/>
        <v>1.8872506329113925</v>
      </c>
      <c r="Z16" s="20">
        <f t="shared" si="7"/>
        <v>0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2.216254741924359</v>
      </c>
      <c r="AG16" s="18">
        <f t="shared" si="14"/>
        <v>2.1942522128980344</v>
      </c>
      <c r="AH16" s="18">
        <f t="shared" si="14"/>
        <v>0</v>
      </c>
      <c r="AJ16" s="8">
        <v>176836</v>
      </c>
      <c r="AK16" s="22">
        <f t="shared" si="10"/>
        <v>554.00102843971354</v>
      </c>
      <c r="AL16" s="22">
        <f t="shared" si="1"/>
        <v>548.50101822957208</v>
      </c>
      <c r="AM16" s="22">
        <f t="shared" si="1"/>
        <v>0</v>
      </c>
    </row>
    <row r="17" spans="3:39">
      <c r="C17" s="2">
        <v>2012</v>
      </c>
      <c r="D17" s="2">
        <v>4</v>
      </c>
      <c r="E17" s="2" t="s">
        <v>31</v>
      </c>
      <c r="F17" s="3" t="s">
        <v>26</v>
      </c>
      <c r="G17" s="4">
        <v>3</v>
      </c>
      <c r="H17" s="4">
        <v>95</v>
      </c>
      <c r="I17" s="4">
        <v>184400</v>
      </c>
      <c r="J17" s="4">
        <v>583</v>
      </c>
      <c r="K17" s="4">
        <v>531</v>
      </c>
      <c r="L17" s="4"/>
      <c r="N17" s="6">
        <f t="shared" si="11"/>
        <v>11</v>
      </c>
      <c r="O17" s="16">
        <f t="shared" si="0"/>
        <v>6</v>
      </c>
      <c r="P17" s="16">
        <f t="shared" si="0"/>
        <v>170</v>
      </c>
      <c r="Q17" s="17">
        <f t="shared" si="2"/>
        <v>28.333333333333332</v>
      </c>
      <c r="R17" s="16">
        <f t="shared" si="3"/>
        <v>680</v>
      </c>
      <c r="S17" s="16">
        <f t="shared" si="4"/>
        <v>401320</v>
      </c>
      <c r="T17" s="16">
        <f t="shared" si="4"/>
        <v>1070</v>
      </c>
      <c r="U17" s="16">
        <f t="shared" si="4"/>
        <v>1062</v>
      </c>
      <c r="V17" s="16">
        <f t="shared" si="4"/>
        <v>0</v>
      </c>
      <c r="X17" s="20">
        <f t="shared" si="5"/>
        <v>1.8130170437556066</v>
      </c>
      <c r="Y17" s="20">
        <f t="shared" si="6"/>
        <v>1.7994617761387421</v>
      </c>
      <c r="Z17" s="20">
        <f t="shared" si="7"/>
        <v>0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2.2739002635313197</v>
      </c>
      <c r="AG17" s="18">
        <f t="shared" si="14"/>
        <v>2.1244780052706265</v>
      </c>
      <c r="AH17" s="18">
        <f t="shared" si="14"/>
        <v>0</v>
      </c>
      <c r="AJ17" s="8">
        <v>250164</v>
      </c>
      <c r="AK17" s="22">
        <f t="shared" si="10"/>
        <v>791.33277901037354</v>
      </c>
      <c r="AL17" s="22">
        <f t="shared" si="1"/>
        <v>739.33281543597673</v>
      </c>
      <c r="AM17" s="22">
        <f t="shared" si="1"/>
        <v>0</v>
      </c>
    </row>
    <row r="18" spans="3:39">
      <c r="C18" s="2">
        <v>2012</v>
      </c>
      <c r="D18" s="2">
        <v>5</v>
      </c>
      <c r="E18" s="2" t="s">
        <v>31</v>
      </c>
      <c r="F18" s="3" t="s">
        <v>26</v>
      </c>
      <c r="G18" s="4">
        <v>3</v>
      </c>
      <c r="H18" s="4">
        <v>86</v>
      </c>
      <c r="I18" s="4">
        <v>197600</v>
      </c>
      <c r="J18" s="4">
        <v>565</v>
      </c>
      <c r="K18" s="4">
        <v>559</v>
      </c>
      <c r="L18" s="4"/>
      <c r="N18" s="6">
        <f t="shared" si="11"/>
        <v>12</v>
      </c>
      <c r="O18" s="16">
        <f t="shared" si="0"/>
        <v>6</v>
      </c>
      <c r="P18" s="16">
        <f t="shared" si="0"/>
        <v>184</v>
      </c>
      <c r="Q18" s="17">
        <f t="shared" si="2"/>
        <v>30.666666666666668</v>
      </c>
      <c r="R18" s="16">
        <f t="shared" si="3"/>
        <v>736</v>
      </c>
      <c r="S18" s="16">
        <f t="shared" si="4"/>
        <v>377520</v>
      </c>
      <c r="T18" s="16">
        <f t="shared" si="4"/>
        <v>1120</v>
      </c>
      <c r="U18" s="16">
        <f t="shared" si="4"/>
        <v>1106</v>
      </c>
      <c r="V18" s="16">
        <f t="shared" si="4"/>
        <v>0</v>
      </c>
      <c r="X18" s="20">
        <f t="shared" si="5"/>
        <v>2.1835134562407288</v>
      </c>
      <c r="Y18" s="20">
        <f t="shared" si="6"/>
        <v>2.1562195380377198</v>
      </c>
      <c r="Z18" s="20">
        <f t="shared" si="7"/>
        <v>0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2.160045638419251</v>
      </c>
      <c r="AG18" s="18">
        <f t="shared" si="14"/>
        <v>2.1400788299968885</v>
      </c>
      <c r="AH18" s="18">
        <f t="shared" si="14"/>
        <v>0</v>
      </c>
      <c r="AJ18" s="8">
        <v>267797</v>
      </c>
      <c r="AK18" s="22">
        <f t="shared" si="10"/>
        <v>793.33265010993739</v>
      </c>
      <c r="AL18" s="22">
        <f t="shared" si="1"/>
        <v>785.99932309211454</v>
      </c>
      <c r="AM18" s="22">
        <f t="shared" si="1"/>
        <v>0</v>
      </c>
    </row>
    <row r="19" spans="3:39">
      <c r="C19" s="2">
        <v>2012</v>
      </c>
      <c r="D19" s="2">
        <v>6</v>
      </c>
      <c r="E19" s="2" t="s">
        <v>31</v>
      </c>
      <c r="F19" s="3" t="s">
        <v>26</v>
      </c>
      <c r="G19" s="4">
        <v>3</v>
      </c>
      <c r="H19" s="4">
        <v>94</v>
      </c>
      <c r="I19" s="4">
        <v>208680</v>
      </c>
      <c r="J19" s="4">
        <v>554</v>
      </c>
      <c r="K19" s="4">
        <v>545</v>
      </c>
      <c r="L19" s="4"/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2.1354220344223438</v>
      </c>
      <c r="AG19" s="18">
        <f t="shared" si="14"/>
        <v>1.9981449036380501</v>
      </c>
      <c r="AH19" s="18">
        <f t="shared" si="14"/>
        <v>0</v>
      </c>
      <c r="AJ19" s="8">
        <v>257351</v>
      </c>
      <c r="AK19" s="22">
        <f t="shared" si="10"/>
        <v>746.66715033073626</v>
      </c>
      <c r="AL19" s="22">
        <f t="shared" si="1"/>
        <v>698.6671192380461</v>
      </c>
      <c r="AM19" s="22">
        <f t="shared" si="1"/>
        <v>0</v>
      </c>
    </row>
    <row r="20" spans="3:39">
      <c r="C20" s="2">
        <v>2012</v>
      </c>
      <c r="D20" s="2">
        <v>7</v>
      </c>
      <c r="E20" s="2" t="s">
        <v>31</v>
      </c>
      <c r="F20" s="3" t="s">
        <v>26</v>
      </c>
      <c r="G20" s="4">
        <v>3</v>
      </c>
      <c r="H20" s="4">
        <v>95</v>
      </c>
      <c r="I20" s="4">
        <v>204640</v>
      </c>
      <c r="J20" s="4">
        <v>520</v>
      </c>
      <c r="K20" s="4">
        <v>496</v>
      </c>
      <c r="L20" s="4"/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1.9245806824754192</v>
      </c>
      <c r="AG20" s="18">
        <f t="shared" si="14"/>
        <v>1.8394062078272604</v>
      </c>
      <c r="AH20" s="18">
        <f t="shared" si="14"/>
        <v>0</v>
      </c>
      <c r="AJ20" s="8">
        <v>270333</v>
      </c>
      <c r="AK20" s="22">
        <f t="shared" si="10"/>
        <v>707.99948511766593</v>
      </c>
      <c r="AL20" s="22">
        <f t="shared" si="1"/>
        <v>676.66617457102723</v>
      </c>
      <c r="AM20" s="22">
        <f t="shared" si="1"/>
        <v>0</v>
      </c>
    </row>
    <row r="21" spans="3:39">
      <c r="C21" s="2">
        <v>2012</v>
      </c>
      <c r="D21" s="2">
        <v>8</v>
      </c>
      <c r="E21" s="2" t="s">
        <v>31</v>
      </c>
      <c r="F21" s="3" t="s">
        <v>26</v>
      </c>
      <c r="G21" s="4">
        <v>3</v>
      </c>
      <c r="H21" s="4">
        <v>90</v>
      </c>
      <c r="I21" s="4">
        <v>200160</v>
      </c>
      <c r="J21" s="4">
        <v>564</v>
      </c>
      <c r="K21" s="4">
        <v>555</v>
      </c>
      <c r="L21" s="4"/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2.0557149877149876</v>
      </c>
      <c r="AG21" s="18">
        <f t="shared" si="14"/>
        <v>2.0125503685503685</v>
      </c>
      <c r="AH21" s="18">
        <f t="shared" si="14"/>
        <v>0</v>
      </c>
      <c r="AJ21" s="8">
        <v>271547</v>
      </c>
      <c r="AK21" s="22">
        <f t="shared" si="10"/>
        <v>762.00044468975477</v>
      </c>
      <c r="AL21" s="22">
        <f t="shared" si="1"/>
        <v>746.00043535243708</v>
      </c>
      <c r="AM21" s="22">
        <f t="shared" si="1"/>
        <v>0</v>
      </c>
    </row>
    <row r="22" spans="3:39">
      <c r="C22" s="2">
        <v>2012</v>
      </c>
      <c r="D22" s="2">
        <v>9</v>
      </c>
      <c r="E22" s="2" t="s">
        <v>31</v>
      </c>
      <c r="F22" s="3" t="s">
        <v>26</v>
      </c>
      <c r="G22" s="4">
        <v>3</v>
      </c>
      <c r="H22" s="4">
        <v>96</v>
      </c>
      <c r="I22" s="4">
        <v>211320</v>
      </c>
      <c r="J22" s="4">
        <v>538</v>
      </c>
      <c r="K22" s="4">
        <v>535</v>
      </c>
      <c r="L22" s="4"/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1.9469328140214217</v>
      </c>
      <c r="AG22" s="18">
        <f t="shared" si="14"/>
        <v>1.9143330087633885</v>
      </c>
      <c r="AH22" s="18">
        <f t="shared" si="14"/>
        <v>0</v>
      </c>
      <c r="AJ22" s="8">
        <v>275969</v>
      </c>
      <c r="AK22" s="22">
        <f t="shared" si="10"/>
        <v>716.66600208170303</v>
      </c>
      <c r="AL22" s="22">
        <f t="shared" si="1"/>
        <v>704.66601320963719</v>
      </c>
      <c r="AM22" s="22">
        <f t="shared" si="1"/>
        <v>0</v>
      </c>
    </row>
    <row r="23" spans="3:39">
      <c r="C23" s="2">
        <v>2012</v>
      </c>
      <c r="D23" s="2">
        <v>10</v>
      </c>
      <c r="E23" s="2" t="s">
        <v>31</v>
      </c>
      <c r="F23" s="3" t="s">
        <v>26</v>
      </c>
      <c r="G23" s="4">
        <v>3</v>
      </c>
      <c r="H23" s="4">
        <v>91</v>
      </c>
      <c r="I23" s="4">
        <v>210040</v>
      </c>
      <c r="J23" s="4">
        <v>564</v>
      </c>
      <c r="K23" s="4">
        <v>555</v>
      </c>
      <c r="L23" s="4"/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2.0026126582278483</v>
      </c>
      <c r="AG23" s="18">
        <f t="shared" si="14"/>
        <v>1.8872506329113925</v>
      </c>
      <c r="AH23" s="18">
        <f t="shared" si="14"/>
        <v>0</v>
      </c>
      <c r="AJ23" s="8">
        <v>272213</v>
      </c>
      <c r="AK23" s="22">
        <f t="shared" si="10"/>
        <v>740.66749211173965</v>
      </c>
      <c r="AL23" s="22">
        <f t="shared" si="1"/>
        <v>698.00077789468162</v>
      </c>
      <c r="AM23" s="22">
        <f t="shared" si="1"/>
        <v>0</v>
      </c>
    </row>
    <row r="24" spans="3:39">
      <c r="C24" s="2">
        <v>2012</v>
      </c>
      <c r="D24" s="2">
        <v>11</v>
      </c>
      <c r="E24" s="2" t="s">
        <v>31</v>
      </c>
      <c r="F24" s="3" t="s">
        <v>26</v>
      </c>
      <c r="G24" s="4">
        <v>3</v>
      </c>
      <c r="H24" s="4">
        <v>81</v>
      </c>
      <c r="I24" s="4">
        <v>205200</v>
      </c>
      <c r="J24" s="4">
        <v>537</v>
      </c>
      <c r="K24" s="4">
        <v>534</v>
      </c>
      <c r="L24" s="4"/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1.8130170437556066</v>
      </c>
      <c r="AG24" s="18">
        <f t="shared" si="14"/>
        <v>1.7994617761387421</v>
      </c>
      <c r="AH24" s="18">
        <f t="shared" si="14"/>
        <v>0</v>
      </c>
      <c r="AJ24" s="8">
        <v>271141</v>
      </c>
      <c r="AK24" s="22">
        <f t="shared" si="10"/>
        <v>713.33271554662497</v>
      </c>
      <c r="AL24" s="22">
        <f t="shared" si="1"/>
        <v>707.99938683225764</v>
      </c>
      <c r="AM24" s="22">
        <f t="shared" si="1"/>
        <v>0</v>
      </c>
    </row>
    <row r="25" spans="3:39">
      <c r="C25" s="2">
        <v>2012</v>
      </c>
      <c r="D25" s="2">
        <v>12</v>
      </c>
      <c r="E25" s="2" t="s">
        <v>31</v>
      </c>
      <c r="F25" s="3" t="s">
        <v>26</v>
      </c>
      <c r="G25" s="4">
        <v>3</v>
      </c>
      <c r="H25" s="4">
        <v>93</v>
      </c>
      <c r="I25" s="4">
        <v>207880</v>
      </c>
      <c r="J25" s="4">
        <v>556</v>
      </c>
      <c r="K25" s="4">
        <v>550</v>
      </c>
      <c r="L25" s="4"/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2.1835134562407288</v>
      </c>
      <c r="AG25" s="18">
        <f t="shared" si="14"/>
        <v>2.1562195380377198</v>
      </c>
      <c r="AH25" s="18">
        <f t="shared" si="14"/>
        <v>0</v>
      </c>
      <c r="AJ25" s="8">
        <v>254810</v>
      </c>
      <c r="AK25" s="22">
        <f t="shared" si="10"/>
        <v>746.66787955303107</v>
      </c>
      <c r="AL25" s="22">
        <f t="shared" si="1"/>
        <v>737.33453105861815</v>
      </c>
      <c r="AM25" s="22">
        <f t="shared" si="1"/>
        <v>0</v>
      </c>
    </row>
    <row r="26" spans="3:39">
      <c r="C26" s="2">
        <v>2013</v>
      </c>
      <c r="D26" s="2">
        <v>1</v>
      </c>
      <c r="E26" s="2" t="s">
        <v>31</v>
      </c>
      <c r="F26" s="3" t="s">
        <v>26</v>
      </c>
      <c r="G26" s="4">
        <v>3</v>
      </c>
      <c r="H26" s="4">
        <v>100</v>
      </c>
      <c r="I26" s="4">
        <v>199760</v>
      </c>
      <c r="J26" s="4">
        <v>544</v>
      </c>
      <c r="K26" s="4">
        <v>520</v>
      </c>
      <c r="L26" s="4"/>
    </row>
    <row r="27" spans="3:39">
      <c r="C27" s="2">
        <v>2013</v>
      </c>
      <c r="D27" s="2">
        <v>2</v>
      </c>
      <c r="E27" s="2" t="s">
        <v>31</v>
      </c>
      <c r="F27" s="3" t="s">
        <v>26</v>
      </c>
      <c r="G27" s="4">
        <v>3</v>
      </c>
      <c r="H27" s="4">
        <v>87</v>
      </c>
      <c r="I27" s="4">
        <v>186600</v>
      </c>
      <c r="J27" s="4">
        <v>532</v>
      </c>
      <c r="K27" s="4">
        <v>525</v>
      </c>
      <c r="L27" s="4"/>
    </row>
    <row r="28" spans="3:39">
      <c r="C28" s="2">
        <v>2013</v>
      </c>
      <c r="D28" s="2">
        <v>3</v>
      </c>
      <c r="E28" s="2" t="s">
        <v>31</v>
      </c>
      <c r="F28" s="3" t="s">
        <v>26</v>
      </c>
      <c r="G28" s="4">
        <v>3</v>
      </c>
      <c r="H28" s="4">
        <v>87</v>
      </c>
      <c r="I28" s="4">
        <v>179000</v>
      </c>
      <c r="J28" s="4">
        <v>545</v>
      </c>
      <c r="K28" s="4">
        <v>544</v>
      </c>
      <c r="L28" s="4"/>
    </row>
    <row r="29" spans="3:39">
      <c r="C29" s="2">
        <v>2013</v>
      </c>
      <c r="D29" s="2">
        <v>4</v>
      </c>
      <c r="E29" s="2" t="s">
        <v>31</v>
      </c>
      <c r="F29" s="3" t="s">
        <v>26</v>
      </c>
      <c r="G29" s="4">
        <v>3</v>
      </c>
      <c r="H29" s="4">
        <v>94</v>
      </c>
      <c r="I29" s="4">
        <v>210240</v>
      </c>
      <c r="J29" s="4">
        <v>604</v>
      </c>
      <c r="K29" s="4">
        <v>578</v>
      </c>
      <c r="L29" s="4"/>
    </row>
    <row r="30" spans="3:39">
      <c r="C30" s="2">
        <v>2013</v>
      </c>
      <c r="D30" s="2">
        <v>5</v>
      </c>
      <c r="E30" s="2" t="s">
        <v>31</v>
      </c>
      <c r="F30" s="3" t="s">
        <v>26</v>
      </c>
      <c r="G30" s="4">
        <v>3</v>
      </c>
      <c r="H30" s="4">
        <v>89</v>
      </c>
      <c r="I30" s="4">
        <v>188040</v>
      </c>
      <c r="J30" s="4">
        <v>625</v>
      </c>
      <c r="K30" s="4">
        <v>620</v>
      </c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44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27</v>
      </c>
      <c r="G7" s="4">
        <v>7</v>
      </c>
      <c r="H7" s="4">
        <v>204</v>
      </c>
      <c r="I7" s="4">
        <v>1637080</v>
      </c>
      <c r="J7" s="4">
        <v>4220</v>
      </c>
      <c r="K7" s="4"/>
      <c r="L7" s="4">
        <v>400</v>
      </c>
      <c r="N7" s="6">
        <v>1</v>
      </c>
      <c r="O7" s="16">
        <f t="shared" ref="O7:P18" si="0">SUMIF($D$7:$D$30,$N7,G$7:G$30)</f>
        <v>15</v>
      </c>
      <c r="P7" s="16">
        <f t="shared" si="0"/>
        <v>487</v>
      </c>
      <c r="Q7" s="17">
        <f>P7/O7</f>
        <v>32.466666666666669</v>
      </c>
      <c r="R7" s="16">
        <f>Q7*24</f>
        <v>779.2</v>
      </c>
      <c r="S7" s="16">
        <f>SUMIF($D$7:$D$30,$N7,I$7:I$30)</f>
        <v>2720758</v>
      </c>
      <c r="T7" s="16">
        <f>SUMIF($D$7:$D$30,$N7,J$7:J$30)</f>
        <v>6902</v>
      </c>
      <c r="U7" s="16">
        <f>SUMIF($D$7:$D$30,$N7,K$7:K$30)</f>
        <v>0</v>
      </c>
      <c r="V7" s="16">
        <f>SUMIF($D$7:$D$30,$N7,L$7:L$30)</f>
        <v>927</v>
      </c>
      <c r="X7" s="20">
        <f>(T7*R7)/S7</f>
        <v>1.9766691488180868</v>
      </c>
      <c r="Y7" s="20">
        <f>(U7*R7)/S7</f>
        <v>0</v>
      </c>
      <c r="Z7" s="20">
        <f>(V7*R7)/S7</f>
        <v>0.26548425108002993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1.7698266461562875</v>
      </c>
      <c r="AG7" s="18">
        <f>Y12</f>
        <v>0</v>
      </c>
      <c r="AH7" s="18">
        <f>Z12</f>
        <v>0.20463898940835784</v>
      </c>
      <c r="AJ7" s="8">
        <v>1885781</v>
      </c>
      <c r="AK7" s="22">
        <f>($AJ7*AF7)/$AE7</f>
        <v>4541.7135637665751</v>
      </c>
      <c r="AL7" s="22">
        <f t="shared" ref="AL7:AM25" si="1">($AJ7*AG7)/$AE7</f>
        <v>0</v>
      </c>
      <c r="AM7" s="22">
        <f t="shared" si="1"/>
        <v>525.14277366651766</v>
      </c>
    </row>
    <row r="8" spans="1:39">
      <c r="C8" s="2">
        <v>2011</v>
      </c>
      <c r="D8" s="2">
        <v>7</v>
      </c>
      <c r="E8" s="2" t="s">
        <v>31</v>
      </c>
      <c r="F8" s="3" t="s">
        <v>27</v>
      </c>
      <c r="G8" s="4">
        <v>7</v>
      </c>
      <c r="H8" s="4">
        <v>215</v>
      </c>
      <c r="I8" s="4">
        <v>1765220</v>
      </c>
      <c r="J8" s="4">
        <v>4206</v>
      </c>
      <c r="K8" s="4"/>
      <c r="L8" s="4">
        <v>422</v>
      </c>
      <c r="N8" s="6">
        <f>N7+1</f>
        <v>2</v>
      </c>
      <c r="O8" s="16">
        <f t="shared" si="0"/>
        <v>15</v>
      </c>
      <c r="P8" s="16">
        <f t="shared" si="0"/>
        <v>444</v>
      </c>
      <c r="Q8" s="17">
        <f t="shared" ref="Q8:Q18" si="2">P8/O8</f>
        <v>29.6</v>
      </c>
      <c r="R8" s="16">
        <f t="shared" ref="R8:R18" si="3">Q8*24</f>
        <v>710.40000000000009</v>
      </c>
      <c r="S8" s="16">
        <f t="shared" ref="S8:V18" si="4">SUMIF($D$7:$D$30,$N8,I$7:I$30)</f>
        <v>2738940</v>
      </c>
      <c r="T8" s="16">
        <f t="shared" si="4"/>
        <v>7045</v>
      </c>
      <c r="U8" s="16">
        <f t="shared" si="4"/>
        <v>0</v>
      </c>
      <c r="V8" s="16">
        <f t="shared" si="4"/>
        <v>894</v>
      </c>
      <c r="X8" s="20">
        <f t="shared" ref="X8:X18" si="5">(T8*R8)/S8</f>
        <v>1.8272645622028965</v>
      </c>
      <c r="Y8" s="20">
        <f t="shared" ref="Y8:Y18" si="6">(U8*R8)/S8</f>
        <v>0</v>
      </c>
      <c r="Z8" s="20">
        <f t="shared" ref="Z8:Z18" si="7">(V8*R8)/S8</f>
        <v>0.23187714955420713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1.7453011289584359</v>
      </c>
      <c r="AG8" s="18">
        <f t="shared" si="9"/>
        <v>0</v>
      </c>
      <c r="AH8" s="18">
        <f t="shared" si="9"/>
        <v>0.21393309648271011</v>
      </c>
      <c r="AJ8" s="8">
        <v>1929557</v>
      </c>
      <c r="AK8" s="22">
        <f t="shared" ref="AK8:AK25" si="10">($AJ8*AF8)/$AE8</f>
        <v>4568.5708071368826</v>
      </c>
      <c r="AL8" s="22">
        <f t="shared" si="1"/>
        <v>0</v>
      </c>
      <c r="AM8" s="22">
        <f t="shared" si="1"/>
        <v>559.99992382665982</v>
      </c>
    </row>
    <row r="9" spans="1:39">
      <c r="C9" s="2">
        <v>2011</v>
      </c>
      <c r="D9" s="2">
        <v>8</v>
      </c>
      <c r="E9" s="2" t="s">
        <v>31</v>
      </c>
      <c r="F9" s="3" t="s">
        <v>27</v>
      </c>
      <c r="G9" s="4">
        <v>7</v>
      </c>
      <c r="H9" s="4">
        <v>217</v>
      </c>
      <c r="I9" s="4">
        <v>1793100</v>
      </c>
      <c r="J9" s="4">
        <v>4240</v>
      </c>
      <c r="K9" s="4"/>
      <c r="L9" s="4">
        <v>477</v>
      </c>
      <c r="N9" s="6">
        <f t="shared" ref="N9:N18" si="11">N8+1</f>
        <v>3</v>
      </c>
      <c r="O9" s="16">
        <f t="shared" si="0"/>
        <v>15</v>
      </c>
      <c r="P9" s="16">
        <f t="shared" si="0"/>
        <v>439</v>
      </c>
      <c r="Q9" s="17">
        <f t="shared" si="2"/>
        <v>29.266666666666666</v>
      </c>
      <c r="R9" s="16">
        <f t="shared" si="3"/>
        <v>702.4</v>
      </c>
      <c r="S9" s="16">
        <f t="shared" si="4"/>
        <v>2724196</v>
      </c>
      <c r="T9" s="16">
        <f t="shared" si="4"/>
        <v>7077</v>
      </c>
      <c r="U9" s="16">
        <f t="shared" si="4"/>
        <v>0</v>
      </c>
      <c r="V9" s="16">
        <f t="shared" si="4"/>
        <v>917</v>
      </c>
      <c r="X9" s="20">
        <f t="shared" si="5"/>
        <v>1.824716283263025</v>
      </c>
      <c r="Y9" s="20">
        <f t="shared" si="6"/>
        <v>0</v>
      </c>
      <c r="Z9" s="20">
        <f t="shared" si="7"/>
        <v>0.23643702582339887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1.6508745216329035</v>
      </c>
      <c r="AG9" s="18">
        <f t="shared" si="9"/>
        <v>0</v>
      </c>
      <c r="AH9" s="18">
        <f t="shared" si="9"/>
        <v>0.197297175245914</v>
      </c>
      <c r="AJ9" s="8">
        <v>1931709</v>
      </c>
      <c r="AK9" s="22">
        <f t="shared" si="10"/>
        <v>4360.0007264035285</v>
      </c>
      <c r="AL9" s="22">
        <f t="shared" si="1"/>
        <v>0</v>
      </c>
      <c r="AM9" s="22">
        <f t="shared" si="1"/>
        <v>521.06675347966336</v>
      </c>
    </row>
    <row r="10" spans="1:39">
      <c r="C10" s="2">
        <v>2011</v>
      </c>
      <c r="D10" s="2">
        <v>9</v>
      </c>
      <c r="E10" s="2" t="s">
        <v>31</v>
      </c>
      <c r="F10" s="3" t="s">
        <v>27</v>
      </c>
      <c r="G10" s="4">
        <v>7</v>
      </c>
      <c r="H10" s="4">
        <v>211</v>
      </c>
      <c r="I10" s="4">
        <v>1769340</v>
      </c>
      <c r="J10" s="4">
        <v>4217</v>
      </c>
      <c r="K10" s="4"/>
      <c r="L10" s="4">
        <v>453</v>
      </c>
      <c r="N10" s="6">
        <f t="shared" si="11"/>
        <v>4</v>
      </c>
      <c r="O10" s="16">
        <f t="shared" si="0"/>
        <v>15</v>
      </c>
      <c r="P10" s="16">
        <f t="shared" si="0"/>
        <v>469</v>
      </c>
      <c r="Q10" s="17">
        <f t="shared" si="2"/>
        <v>31.266666666666666</v>
      </c>
      <c r="R10" s="16">
        <f t="shared" si="3"/>
        <v>750.4</v>
      </c>
      <c r="S10" s="16">
        <f t="shared" si="4"/>
        <v>2937230</v>
      </c>
      <c r="T10" s="16">
        <f t="shared" si="4"/>
        <v>7158</v>
      </c>
      <c r="U10" s="16">
        <f t="shared" si="4"/>
        <v>0</v>
      </c>
      <c r="V10" s="16">
        <f t="shared" si="4"/>
        <v>931</v>
      </c>
      <c r="X10" s="20">
        <f t="shared" si="5"/>
        <v>1.8287172608205691</v>
      </c>
      <c r="Y10" s="20">
        <f t="shared" si="6"/>
        <v>0</v>
      </c>
      <c r="Z10" s="20">
        <f t="shared" si="7"/>
        <v>0.23785076415534365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1.7325298691077049</v>
      </c>
      <c r="AG10" s="18">
        <f t="shared" si="9"/>
        <v>0</v>
      </c>
      <c r="AH10" s="18">
        <f t="shared" si="9"/>
        <v>0.20623326528483257</v>
      </c>
      <c r="AJ10" s="8">
        <v>1871057</v>
      </c>
      <c r="AK10" s="22">
        <f t="shared" si="10"/>
        <v>4337.0663007511785</v>
      </c>
      <c r="AL10" s="22">
        <f t="shared" si="1"/>
        <v>0</v>
      </c>
      <c r="AM10" s="22">
        <f t="shared" si="1"/>
        <v>516.26662310958454</v>
      </c>
    </row>
    <row r="11" spans="1:39">
      <c r="C11" s="2">
        <v>2011</v>
      </c>
      <c r="D11" s="2">
        <v>10</v>
      </c>
      <c r="E11" s="2" t="s">
        <v>31</v>
      </c>
      <c r="F11" s="3" t="s">
        <v>27</v>
      </c>
      <c r="G11" s="4">
        <v>7</v>
      </c>
      <c r="H11" s="4">
        <v>208</v>
      </c>
      <c r="I11" s="4">
        <v>1558120</v>
      </c>
      <c r="J11" s="4">
        <v>3865</v>
      </c>
      <c r="K11" s="4"/>
      <c r="L11" s="4">
        <v>501</v>
      </c>
      <c r="N11" s="6">
        <f t="shared" si="11"/>
        <v>5</v>
      </c>
      <c r="O11" s="16">
        <f t="shared" si="0"/>
        <v>15</v>
      </c>
      <c r="P11" s="16">
        <f t="shared" si="0"/>
        <v>441</v>
      </c>
      <c r="Q11" s="17">
        <f t="shared" si="2"/>
        <v>29.4</v>
      </c>
      <c r="R11" s="16">
        <f t="shared" si="3"/>
        <v>705.59999999999991</v>
      </c>
      <c r="S11" s="16">
        <f t="shared" si="4"/>
        <v>2865832</v>
      </c>
      <c r="T11" s="16">
        <f t="shared" si="4"/>
        <v>7257</v>
      </c>
      <c r="U11" s="16">
        <f t="shared" si="4"/>
        <v>0</v>
      </c>
      <c r="V11" s="16">
        <f t="shared" si="4"/>
        <v>921</v>
      </c>
      <c r="X11" s="20">
        <f t="shared" si="5"/>
        <v>1.7867548411770122</v>
      </c>
      <c r="Y11" s="20">
        <f t="shared" si="6"/>
        <v>0</v>
      </c>
      <c r="Z11" s="20">
        <f t="shared" si="7"/>
        <v>0.22676053585834755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1.7337757417341841</v>
      </c>
      <c r="AG11" s="18">
        <f t="shared" si="9"/>
        <v>0</v>
      </c>
      <c r="AH11" s="18">
        <f t="shared" si="9"/>
        <v>0.21765234691992816</v>
      </c>
      <c r="AJ11" s="8">
        <v>1745776</v>
      </c>
      <c r="AK11" s="22">
        <f t="shared" si="10"/>
        <v>4099.7335447707901</v>
      </c>
      <c r="AL11" s="22">
        <f t="shared" si="1"/>
        <v>0</v>
      </c>
      <c r="AM11" s="22">
        <f t="shared" si="1"/>
        <v>514.66669320981032</v>
      </c>
    </row>
    <row r="12" spans="1:39">
      <c r="C12" s="2">
        <v>2011</v>
      </c>
      <c r="D12" s="2">
        <v>11</v>
      </c>
      <c r="E12" s="2" t="s">
        <v>31</v>
      </c>
      <c r="F12" s="3" t="s">
        <v>27</v>
      </c>
      <c r="G12" s="4">
        <v>7</v>
      </c>
      <c r="H12" s="4">
        <v>213</v>
      </c>
      <c r="I12" s="4">
        <v>1432760</v>
      </c>
      <c r="J12" s="4">
        <v>3615</v>
      </c>
      <c r="K12" s="4"/>
      <c r="L12" s="4">
        <v>492</v>
      </c>
      <c r="N12" s="6">
        <f t="shared" si="11"/>
        <v>6</v>
      </c>
      <c r="O12" s="16">
        <f t="shared" si="0"/>
        <v>14</v>
      </c>
      <c r="P12" s="16">
        <f t="shared" si="0"/>
        <v>421</v>
      </c>
      <c r="Q12" s="17">
        <f t="shared" si="2"/>
        <v>30.071428571428573</v>
      </c>
      <c r="R12" s="16">
        <f t="shared" si="3"/>
        <v>721.71428571428578</v>
      </c>
      <c r="S12" s="16">
        <f t="shared" si="4"/>
        <v>3241100</v>
      </c>
      <c r="T12" s="16">
        <f t="shared" si="4"/>
        <v>7948</v>
      </c>
      <c r="U12" s="16">
        <f t="shared" si="4"/>
        <v>0</v>
      </c>
      <c r="V12" s="16">
        <f t="shared" si="4"/>
        <v>919</v>
      </c>
      <c r="X12" s="20">
        <f t="shared" si="5"/>
        <v>1.7698266461562875</v>
      </c>
      <c r="Y12" s="20">
        <f t="shared" si="6"/>
        <v>0</v>
      </c>
      <c r="Z12" s="20">
        <f t="shared" si="7"/>
        <v>0.20463898940835784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1.838876037623947</v>
      </c>
      <c r="AG12" s="18">
        <f t="shared" si="9"/>
        <v>0</v>
      </c>
      <c r="AH12" s="18">
        <f t="shared" si="9"/>
        <v>0.24021798023681926</v>
      </c>
      <c r="AJ12" s="8">
        <v>1485313</v>
      </c>
      <c r="AK12" s="22">
        <f t="shared" si="10"/>
        <v>3976.5343595620297</v>
      </c>
      <c r="AL12" s="22">
        <f t="shared" si="1"/>
        <v>0</v>
      </c>
      <c r="AM12" s="22">
        <f t="shared" si="1"/>
        <v>519.4668007260484</v>
      </c>
    </row>
    <row r="13" spans="1:39">
      <c r="C13" s="2">
        <v>2011</v>
      </c>
      <c r="D13" s="2">
        <v>12</v>
      </c>
      <c r="E13" s="2" t="s">
        <v>31</v>
      </c>
      <c r="F13" s="3" t="s">
        <v>27</v>
      </c>
      <c r="G13" s="4">
        <v>7</v>
      </c>
      <c r="H13" s="4">
        <v>209</v>
      </c>
      <c r="I13" s="4">
        <v>1312760</v>
      </c>
      <c r="J13" s="4">
        <v>3609</v>
      </c>
      <c r="K13" s="4"/>
      <c r="L13" s="4">
        <v>443</v>
      </c>
      <c r="N13" s="6">
        <f t="shared" si="11"/>
        <v>7</v>
      </c>
      <c r="O13" s="16">
        <f t="shared" si="0"/>
        <v>14</v>
      </c>
      <c r="P13" s="16">
        <f t="shared" si="0"/>
        <v>438</v>
      </c>
      <c r="Q13" s="17">
        <f t="shared" si="2"/>
        <v>31.285714285714285</v>
      </c>
      <c r="R13" s="16">
        <f t="shared" si="3"/>
        <v>750.85714285714289</v>
      </c>
      <c r="S13" s="16">
        <f t="shared" si="4"/>
        <v>3439580</v>
      </c>
      <c r="T13" s="16">
        <f t="shared" si="4"/>
        <v>7995</v>
      </c>
      <c r="U13" s="16">
        <f t="shared" si="4"/>
        <v>0</v>
      </c>
      <c r="V13" s="16">
        <f t="shared" si="4"/>
        <v>980</v>
      </c>
      <c r="X13" s="20">
        <f t="shared" si="5"/>
        <v>1.7453011289584359</v>
      </c>
      <c r="Y13" s="20">
        <f t="shared" si="6"/>
        <v>0</v>
      </c>
      <c r="Z13" s="20">
        <f t="shared" si="7"/>
        <v>0.21393309648271011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1.8786122179787588</v>
      </c>
      <c r="AG13" s="18">
        <f t="shared" si="9"/>
        <v>0</v>
      </c>
      <c r="AH13" s="18">
        <f t="shared" si="9"/>
        <v>0.2571606629487535</v>
      </c>
      <c r="AJ13" s="8">
        <v>1492657</v>
      </c>
      <c r="AK13" s="22">
        <f t="shared" si="10"/>
        <v>3740.2678327831491</v>
      </c>
      <c r="AL13" s="22">
        <f t="shared" si="1"/>
        <v>0</v>
      </c>
      <c r="AM13" s="22">
        <f t="shared" si="1"/>
        <v>512.00015962809391</v>
      </c>
    </row>
    <row r="14" spans="1:39">
      <c r="C14" s="2">
        <v>2011</v>
      </c>
      <c r="D14" s="2">
        <v>1</v>
      </c>
      <c r="E14" s="2" t="s">
        <v>31</v>
      </c>
      <c r="F14" s="3" t="s">
        <v>27</v>
      </c>
      <c r="G14" s="4">
        <v>7</v>
      </c>
      <c r="H14" s="4">
        <v>229</v>
      </c>
      <c r="I14" s="4">
        <v>1342240</v>
      </c>
      <c r="J14" s="4">
        <v>3546</v>
      </c>
      <c r="K14" s="4"/>
      <c r="L14" s="4">
        <v>441</v>
      </c>
      <c r="N14" s="6">
        <f t="shared" si="11"/>
        <v>8</v>
      </c>
      <c r="O14" s="16">
        <f t="shared" si="0"/>
        <v>15</v>
      </c>
      <c r="P14" s="16">
        <f t="shared" si="0"/>
        <v>436</v>
      </c>
      <c r="Q14" s="17">
        <f t="shared" si="2"/>
        <v>29.066666666666666</v>
      </c>
      <c r="R14" s="16">
        <f t="shared" si="3"/>
        <v>697.6</v>
      </c>
      <c r="S14" s="16">
        <f t="shared" si="4"/>
        <v>3454460</v>
      </c>
      <c r="T14" s="16">
        <f t="shared" si="4"/>
        <v>8175</v>
      </c>
      <c r="U14" s="16">
        <f t="shared" si="4"/>
        <v>0</v>
      </c>
      <c r="V14" s="16">
        <f t="shared" si="4"/>
        <v>977</v>
      </c>
      <c r="X14" s="20">
        <f t="shared" si="5"/>
        <v>1.6508745216329035</v>
      </c>
      <c r="Y14" s="20">
        <f t="shared" si="6"/>
        <v>0</v>
      </c>
      <c r="Z14" s="20">
        <f t="shared" si="7"/>
        <v>0.197297175245914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1.9766691488180868</v>
      </c>
      <c r="AG14" s="18">
        <f>Y7</f>
        <v>0</v>
      </c>
      <c r="AH14" s="18">
        <f>Z7</f>
        <v>0.26548425108002993</v>
      </c>
      <c r="AJ14" s="8">
        <v>1440851</v>
      </c>
      <c r="AK14" s="22">
        <f t="shared" si="10"/>
        <v>3681.0670116835322</v>
      </c>
      <c r="AL14" s="22">
        <f t="shared" si="1"/>
        <v>0</v>
      </c>
      <c r="AM14" s="22">
        <f t="shared" si="1"/>
        <v>494.40004633883439</v>
      </c>
    </row>
    <row r="15" spans="1:39">
      <c r="C15" s="2">
        <v>2012</v>
      </c>
      <c r="D15" s="2">
        <v>2</v>
      </c>
      <c r="E15" s="2" t="s">
        <v>31</v>
      </c>
      <c r="F15" s="3" t="s">
        <v>27</v>
      </c>
      <c r="G15" s="4">
        <v>7</v>
      </c>
      <c r="H15" s="4">
        <v>209</v>
      </c>
      <c r="I15" s="4">
        <v>1336100</v>
      </c>
      <c r="J15" s="4">
        <v>3535</v>
      </c>
      <c r="K15" s="4"/>
      <c r="L15" s="4">
        <v>429</v>
      </c>
      <c r="N15" s="6">
        <f t="shared" si="11"/>
        <v>9</v>
      </c>
      <c r="O15" s="16">
        <f t="shared" si="0"/>
        <v>15</v>
      </c>
      <c r="P15" s="16">
        <f t="shared" si="0"/>
        <v>471</v>
      </c>
      <c r="Q15" s="17">
        <f t="shared" si="2"/>
        <v>31.4</v>
      </c>
      <c r="R15" s="16">
        <f t="shared" si="3"/>
        <v>753.59999999999991</v>
      </c>
      <c r="S15" s="16">
        <f t="shared" si="4"/>
        <v>3537183</v>
      </c>
      <c r="T15" s="16">
        <f t="shared" si="4"/>
        <v>8132</v>
      </c>
      <c r="U15" s="16">
        <f t="shared" si="4"/>
        <v>0</v>
      </c>
      <c r="V15" s="16">
        <f t="shared" si="4"/>
        <v>968</v>
      </c>
      <c r="X15" s="20">
        <f t="shared" si="5"/>
        <v>1.7325298691077049</v>
      </c>
      <c r="Y15" s="20">
        <f t="shared" si="6"/>
        <v>0</v>
      </c>
      <c r="Z15" s="20">
        <f t="shared" si="7"/>
        <v>0.20623326528483257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1.8272645622028965</v>
      </c>
      <c r="AG15" s="18">
        <f t="shared" si="14"/>
        <v>0</v>
      </c>
      <c r="AH15" s="18">
        <f t="shared" si="14"/>
        <v>0.23187714955420713</v>
      </c>
      <c r="AJ15" s="8">
        <v>1471132</v>
      </c>
      <c r="AK15" s="22">
        <f t="shared" si="10"/>
        <v>3757.334465395661</v>
      </c>
      <c r="AL15" s="22">
        <f t="shared" si="1"/>
        <v>0</v>
      </c>
      <c r="AM15" s="22">
        <f t="shared" si="1"/>
        <v>476.80014365702203</v>
      </c>
    </row>
    <row r="16" spans="1:39">
      <c r="C16" s="2">
        <v>2012</v>
      </c>
      <c r="D16" s="2">
        <v>3</v>
      </c>
      <c r="E16" s="2" t="s">
        <v>31</v>
      </c>
      <c r="F16" s="3" t="s">
        <v>27</v>
      </c>
      <c r="G16" s="4">
        <v>7</v>
      </c>
      <c r="H16" s="4">
        <v>203</v>
      </c>
      <c r="I16" s="4">
        <v>1320120</v>
      </c>
      <c r="J16" s="4">
        <v>3649</v>
      </c>
      <c r="K16" s="4"/>
      <c r="L16" s="4">
        <v>419</v>
      </c>
      <c r="N16" s="6">
        <f t="shared" si="11"/>
        <v>10</v>
      </c>
      <c r="O16" s="16">
        <f t="shared" si="0"/>
        <v>15</v>
      </c>
      <c r="P16" s="16">
        <f t="shared" si="0"/>
        <v>448</v>
      </c>
      <c r="Q16" s="17">
        <f t="shared" si="2"/>
        <v>29.866666666666667</v>
      </c>
      <c r="R16" s="16">
        <f t="shared" si="3"/>
        <v>716.8</v>
      </c>
      <c r="S16" s="16">
        <f t="shared" si="4"/>
        <v>3178059</v>
      </c>
      <c r="T16" s="16">
        <f t="shared" si="4"/>
        <v>7687</v>
      </c>
      <c r="U16" s="16">
        <f t="shared" si="4"/>
        <v>0</v>
      </c>
      <c r="V16" s="16">
        <f t="shared" si="4"/>
        <v>965</v>
      </c>
      <c r="X16" s="20">
        <f t="shared" si="5"/>
        <v>1.7337757417341841</v>
      </c>
      <c r="Y16" s="20">
        <f t="shared" si="6"/>
        <v>0</v>
      </c>
      <c r="Z16" s="20">
        <f t="shared" si="7"/>
        <v>0.21765234691992816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1.824716283263025</v>
      </c>
      <c r="AG16" s="18">
        <f t="shared" si="14"/>
        <v>0</v>
      </c>
      <c r="AH16" s="18">
        <f t="shared" si="14"/>
        <v>0.23643702582339887</v>
      </c>
      <c r="AJ16" s="8">
        <v>1463297</v>
      </c>
      <c r="AK16" s="22">
        <f t="shared" si="10"/>
        <v>3774.401014313813</v>
      </c>
      <c r="AL16" s="22">
        <f t="shared" si="1"/>
        <v>0</v>
      </c>
      <c r="AM16" s="22">
        <f t="shared" si="1"/>
        <v>489.06679809605288</v>
      </c>
    </row>
    <row r="17" spans="3:39">
      <c r="C17" s="2">
        <v>2012</v>
      </c>
      <c r="D17" s="2">
        <v>4</v>
      </c>
      <c r="E17" s="2" t="s">
        <v>31</v>
      </c>
      <c r="F17" s="3" t="s">
        <v>27</v>
      </c>
      <c r="G17" s="4">
        <v>7</v>
      </c>
      <c r="H17" s="4">
        <v>220</v>
      </c>
      <c r="I17" s="4">
        <v>1496300</v>
      </c>
      <c r="J17" s="4">
        <v>3676</v>
      </c>
      <c r="K17" s="4"/>
      <c r="L17" s="4">
        <v>411</v>
      </c>
      <c r="N17" s="6">
        <f t="shared" si="11"/>
        <v>11</v>
      </c>
      <c r="O17" s="16">
        <f t="shared" si="0"/>
        <v>15</v>
      </c>
      <c r="P17" s="16">
        <f t="shared" si="0"/>
        <v>433</v>
      </c>
      <c r="Q17" s="17">
        <f t="shared" si="2"/>
        <v>28.866666666666667</v>
      </c>
      <c r="R17" s="16">
        <f t="shared" si="3"/>
        <v>692.8</v>
      </c>
      <c r="S17" s="16">
        <f t="shared" si="4"/>
        <v>2809062</v>
      </c>
      <c r="T17" s="16">
        <f t="shared" si="4"/>
        <v>7456</v>
      </c>
      <c r="U17" s="16">
        <f t="shared" si="4"/>
        <v>0</v>
      </c>
      <c r="V17" s="16">
        <f t="shared" si="4"/>
        <v>974</v>
      </c>
      <c r="X17" s="20">
        <f t="shared" si="5"/>
        <v>1.838876037623947</v>
      </c>
      <c r="Y17" s="20">
        <f t="shared" si="6"/>
        <v>0</v>
      </c>
      <c r="Z17" s="20">
        <f t="shared" si="7"/>
        <v>0.24021798023681926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1.8287172608205691</v>
      </c>
      <c r="AG17" s="18">
        <f t="shared" si="14"/>
        <v>0</v>
      </c>
      <c r="AH17" s="18">
        <f t="shared" si="14"/>
        <v>0.23785076415534365</v>
      </c>
      <c r="AJ17" s="8">
        <v>1500655</v>
      </c>
      <c r="AK17" s="22">
        <f t="shared" si="10"/>
        <v>3817.599410496643</v>
      </c>
      <c r="AL17" s="22">
        <f t="shared" si="1"/>
        <v>0</v>
      </c>
      <c r="AM17" s="22">
        <f t="shared" si="1"/>
        <v>496.53325666001325</v>
      </c>
    </row>
    <row r="18" spans="3:39">
      <c r="C18" s="2">
        <v>2012</v>
      </c>
      <c r="D18" s="2">
        <v>5</v>
      </c>
      <c r="E18" s="2" t="s">
        <v>31</v>
      </c>
      <c r="F18" s="3" t="s">
        <v>27</v>
      </c>
      <c r="G18" s="4">
        <v>7</v>
      </c>
      <c r="H18" s="4">
        <v>207</v>
      </c>
      <c r="I18" s="4">
        <v>1428100</v>
      </c>
      <c r="J18" s="4">
        <v>3612</v>
      </c>
      <c r="K18" s="4"/>
      <c r="L18" s="4">
        <v>422</v>
      </c>
      <c r="N18" s="6">
        <f t="shared" si="11"/>
        <v>12</v>
      </c>
      <c r="O18" s="16">
        <f t="shared" si="0"/>
        <v>15</v>
      </c>
      <c r="P18" s="16">
        <f t="shared" si="0"/>
        <v>461</v>
      </c>
      <c r="Q18" s="17">
        <f t="shared" si="2"/>
        <v>30.733333333333334</v>
      </c>
      <c r="R18" s="16">
        <f t="shared" si="3"/>
        <v>737.6</v>
      </c>
      <c r="S18" s="16">
        <f t="shared" si="4"/>
        <v>2753516</v>
      </c>
      <c r="T18" s="16">
        <f t="shared" si="4"/>
        <v>7013</v>
      </c>
      <c r="U18" s="16">
        <f t="shared" si="4"/>
        <v>0</v>
      </c>
      <c r="V18" s="16">
        <f t="shared" si="4"/>
        <v>960</v>
      </c>
      <c r="X18" s="20">
        <f t="shared" si="5"/>
        <v>1.8786122179787588</v>
      </c>
      <c r="Y18" s="20">
        <f t="shared" si="6"/>
        <v>0</v>
      </c>
      <c r="Z18" s="20">
        <f t="shared" si="7"/>
        <v>0.2571606629487535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1.7867548411770122</v>
      </c>
      <c r="AG18" s="18">
        <f t="shared" si="14"/>
        <v>0</v>
      </c>
      <c r="AH18" s="18">
        <f t="shared" si="14"/>
        <v>0.22676053585834755</v>
      </c>
      <c r="AJ18" s="8">
        <v>1579444</v>
      </c>
      <c r="AK18" s="22">
        <f t="shared" si="10"/>
        <v>3870.4003782078507</v>
      </c>
      <c r="AL18" s="22">
        <f t="shared" si="1"/>
        <v>0</v>
      </c>
      <c r="AM18" s="22">
        <f t="shared" si="1"/>
        <v>491.20004799909464</v>
      </c>
    </row>
    <row r="19" spans="3:39">
      <c r="C19" s="2">
        <v>2012</v>
      </c>
      <c r="D19" s="2">
        <v>6</v>
      </c>
      <c r="E19" s="2" t="s">
        <v>31</v>
      </c>
      <c r="F19" s="3" t="s">
        <v>27</v>
      </c>
      <c r="G19" s="4">
        <v>7</v>
      </c>
      <c r="H19" s="4">
        <v>217</v>
      </c>
      <c r="I19" s="4">
        <v>1604020</v>
      </c>
      <c r="J19" s="4">
        <v>3728</v>
      </c>
      <c r="K19" s="4"/>
      <c r="L19" s="4">
        <v>519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1.7698266461562875</v>
      </c>
      <c r="AG19" s="18">
        <f t="shared" si="14"/>
        <v>0</v>
      </c>
      <c r="AH19" s="18">
        <f t="shared" si="14"/>
        <v>0.20463898940835784</v>
      </c>
      <c r="AJ19" s="8">
        <v>1888738</v>
      </c>
      <c r="AK19" s="22">
        <f t="shared" si="10"/>
        <v>4541.7153618003258</v>
      </c>
      <c r="AL19" s="22">
        <f t="shared" si="1"/>
        <v>0</v>
      </c>
      <c r="AM19" s="22">
        <f t="shared" si="1"/>
        <v>525.14298156699783</v>
      </c>
    </row>
    <row r="20" spans="3:39">
      <c r="C20" s="2">
        <v>2012</v>
      </c>
      <c r="D20" s="2">
        <v>7</v>
      </c>
      <c r="E20" s="2" t="s">
        <v>31</v>
      </c>
      <c r="F20" s="3" t="s">
        <v>27</v>
      </c>
      <c r="G20" s="4">
        <v>7</v>
      </c>
      <c r="H20" s="4">
        <v>223</v>
      </c>
      <c r="I20" s="4">
        <v>1674360</v>
      </c>
      <c r="J20" s="4">
        <v>3789</v>
      </c>
      <c r="K20" s="4"/>
      <c r="L20" s="4">
        <v>558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1.7453011289584359</v>
      </c>
      <c r="AG20" s="18">
        <f t="shared" si="14"/>
        <v>0</v>
      </c>
      <c r="AH20" s="18">
        <f t="shared" si="14"/>
        <v>0.21393309648271011</v>
      </c>
      <c r="AJ20" s="8">
        <v>1923589</v>
      </c>
      <c r="AK20" s="22">
        <f t="shared" si="10"/>
        <v>4568.571330100086</v>
      </c>
      <c r="AL20" s="22">
        <f t="shared" si="1"/>
        <v>0</v>
      </c>
      <c r="AM20" s="22">
        <f t="shared" si="1"/>
        <v>559.99998792971667</v>
      </c>
    </row>
    <row r="21" spans="3:39">
      <c r="C21" s="2">
        <v>2012</v>
      </c>
      <c r="D21" s="2">
        <v>8</v>
      </c>
      <c r="E21" s="2" t="s">
        <v>31</v>
      </c>
      <c r="F21" s="3" t="s">
        <v>27</v>
      </c>
      <c r="G21" s="4">
        <v>8</v>
      </c>
      <c r="H21" s="4">
        <v>219</v>
      </c>
      <c r="I21" s="4">
        <v>1661360</v>
      </c>
      <c r="J21" s="4">
        <v>3935</v>
      </c>
      <c r="K21" s="4"/>
      <c r="L21" s="4">
        <v>500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1.6508745216329035</v>
      </c>
      <c r="AG21" s="18">
        <f t="shared" si="14"/>
        <v>0</v>
      </c>
      <c r="AH21" s="18">
        <f t="shared" si="14"/>
        <v>0.197297175245914</v>
      </c>
      <c r="AJ21" s="8">
        <v>1934751</v>
      </c>
      <c r="AK21" s="22">
        <f t="shared" si="10"/>
        <v>4359.9996882286359</v>
      </c>
      <c r="AL21" s="22">
        <f t="shared" si="1"/>
        <v>0</v>
      </c>
      <c r="AM21" s="22">
        <f t="shared" si="1"/>
        <v>521.06662940665183</v>
      </c>
    </row>
    <row r="22" spans="3:39">
      <c r="C22" s="2">
        <v>2012</v>
      </c>
      <c r="D22" s="2">
        <v>9</v>
      </c>
      <c r="E22" s="2" t="s">
        <v>31</v>
      </c>
      <c r="F22" s="3" t="s">
        <v>27</v>
      </c>
      <c r="G22" s="4">
        <v>8</v>
      </c>
      <c r="H22" s="4">
        <v>260</v>
      </c>
      <c r="I22" s="4">
        <v>1767843</v>
      </c>
      <c r="J22" s="4">
        <v>3915</v>
      </c>
      <c r="K22" s="4"/>
      <c r="L22" s="4">
        <v>515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1.7325298691077049</v>
      </c>
      <c r="AG22" s="18">
        <f t="shared" si="14"/>
        <v>0</v>
      </c>
      <c r="AH22" s="18">
        <f t="shared" si="14"/>
        <v>0.20623326528483257</v>
      </c>
      <c r="AJ22" s="8">
        <v>1876765</v>
      </c>
      <c r="AK22" s="22">
        <f t="shared" si="10"/>
        <v>4337.0673269147646</v>
      </c>
      <c r="AL22" s="22">
        <f t="shared" si="1"/>
        <v>0</v>
      </c>
      <c r="AM22" s="22">
        <f t="shared" si="1"/>
        <v>516.26674525989813</v>
      </c>
    </row>
    <row r="23" spans="3:39">
      <c r="C23" s="2">
        <v>2012</v>
      </c>
      <c r="D23" s="2">
        <v>10</v>
      </c>
      <c r="E23" s="2" t="s">
        <v>31</v>
      </c>
      <c r="F23" s="3" t="s">
        <v>27</v>
      </c>
      <c r="G23" s="4">
        <v>8</v>
      </c>
      <c r="H23" s="4">
        <v>240</v>
      </c>
      <c r="I23" s="4">
        <v>1619939</v>
      </c>
      <c r="J23" s="4">
        <v>3822</v>
      </c>
      <c r="K23" s="4"/>
      <c r="L23" s="4">
        <v>464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1.7337757417341841</v>
      </c>
      <c r="AG23" s="18">
        <f t="shared" si="14"/>
        <v>0</v>
      </c>
      <c r="AH23" s="18">
        <f t="shared" si="14"/>
        <v>0.21765234691992816</v>
      </c>
      <c r="AJ23" s="8">
        <v>1740385</v>
      </c>
      <c r="AK23" s="22">
        <f t="shared" si="10"/>
        <v>4099.7343701128902</v>
      </c>
      <c r="AL23" s="22">
        <f t="shared" si="1"/>
        <v>0</v>
      </c>
      <c r="AM23" s="22">
        <f t="shared" si="1"/>
        <v>514.66679682046822</v>
      </c>
    </row>
    <row r="24" spans="3:39">
      <c r="C24" s="2">
        <v>2012</v>
      </c>
      <c r="D24" s="2">
        <v>11</v>
      </c>
      <c r="E24" s="2" t="s">
        <v>31</v>
      </c>
      <c r="F24" s="3" t="s">
        <v>27</v>
      </c>
      <c r="G24" s="4">
        <v>8</v>
      </c>
      <c r="H24" s="4">
        <v>220</v>
      </c>
      <c r="I24" s="4">
        <v>1376302</v>
      </c>
      <c r="J24" s="4">
        <v>3841</v>
      </c>
      <c r="K24" s="4"/>
      <c r="L24" s="4">
        <v>482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1.838876037623947</v>
      </c>
      <c r="AG24" s="18">
        <f t="shared" si="14"/>
        <v>0</v>
      </c>
      <c r="AH24" s="18">
        <f t="shared" si="14"/>
        <v>0.24021798023681926</v>
      </c>
      <c r="AJ24" s="8">
        <v>1490243</v>
      </c>
      <c r="AK24" s="22">
        <f t="shared" si="10"/>
        <v>3976.5331414072461</v>
      </c>
      <c r="AL24" s="22">
        <f t="shared" si="1"/>
        <v>0</v>
      </c>
      <c r="AM24" s="22">
        <f t="shared" si="1"/>
        <v>519.466641594777</v>
      </c>
    </row>
    <row r="25" spans="3:39">
      <c r="C25" s="2">
        <v>2012</v>
      </c>
      <c r="D25" s="2">
        <v>12</v>
      </c>
      <c r="E25" s="2" t="s">
        <v>31</v>
      </c>
      <c r="F25" s="3" t="s">
        <v>27</v>
      </c>
      <c r="G25" s="4">
        <v>8</v>
      </c>
      <c r="H25" s="4">
        <v>252</v>
      </c>
      <c r="I25" s="4">
        <v>1440756</v>
      </c>
      <c r="J25" s="4">
        <v>3404</v>
      </c>
      <c r="K25" s="4"/>
      <c r="L25" s="4">
        <v>517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1.8786122179787588</v>
      </c>
      <c r="AG25" s="18">
        <f t="shared" si="14"/>
        <v>0</v>
      </c>
      <c r="AH25" s="18">
        <f t="shared" si="14"/>
        <v>0.2571606629487535</v>
      </c>
      <c r="AJ25" s="8">
        <v>1483578</v>
      </c>
      <c r="AK25" s="22">
        <f t="shared" si="10"/>
        <v>3740.2674315099352</v>
      </c>
      <c r="AL25" s="22">
        <f t="shared" si="1"/>
        <v>0</v>
      </c>
      <c r="AM25" s="22">
        <f t="shared" si="1"/>
        <v>512.00010469835127</v>
      </c>
    </row>
    <row r="26" spans="3:39">
      <c r="C26" s="2">
        <v>2013</v>
      </c>
      <c r="D26" s="2">
        <v>1</v>
      </c>
      <c r="E26" s="2" t="s">
        <v>31</v>
      </c>
      <c r="F26" s="3" t="s">
        <v>27</v>
      </c>
      <c r="G26" s="4">
        <v>8</v>
      </c>
      <c r="H26" s="4">
        <v>258</v>
      </c>
      <c r="I26" s="4">
        <v>1378518</v>
      </c>
      <c r="J26" s="4">
        <v>3356</v>
      </c>
      <c r="K26" s="4"/>
      <c r="L26" s="4">
        <v>486</v>
      </c>
    </row>
    <row r="27" spans="3:39">
      <c r="C27" s="2">
        <v>2013</v>
      </c>
      <c r="D27" s="2">
        <v>2</v>
      </c>
      <c r="E27" s="2" t="s">
        <v>31</v>
      </c>
      <c r="F27" s="3" t="s">
        <v>27</v>
      </c>
      <c r="G27" s="4">
        <v>8</v>
      </c>
      <c r="H27" s="4">
        <v>235</v>
      </c>
      <c r="I27" s="4">
        <v>1402840</v>
      </c>
      <c r="J27" s="4">
        <v>3510</v>
      </c>
      <c r="K27" s="4"/>
      <c r="L27" s="4">
        <v>465</v>
      </c>
    </row>
    <row r="28" spans="3:39">
      <c r="C28" s="2">
        <v>2013</v>
      </c>
      <c r="D28" s="2">
        <v>3</v>
      </c>
      <c r="E28" s="2" t="s">
        <v>31</v>
      </c>
      <c r="F28" s="3" t="s">
        <v>27</v>
      </c>
      <c r="G28" s="4">
        <v>8</v>
      </c>
      <c r="H28" s="4">
        <v>236</v>
      </c>
      <c r="I28" s="4">
        <v>1404076</v>
      </c>
      <c r="J28" s="4">
        <v>3428</v>
      </c>
      <c r="K28" s="4"/>
      <c r="L28" s="4">
        <v>498</v>
      </c>
    </row>
    <row r="29" spans="3:39">
      <c r="C29" s="2">
        <v>2013</v>
      </c>
      <c r="D29" s="2">
        <v>4</v>
      </c>
      <c r="E29" s="2" t="s">
        <v>31</v>
      </c>
      <c r="F29" s="3" t="s">
        <v>27</v>
      </c>
      <c r="G29" s="4">
        <v>8</v>
      </c>
      <c r="H29" s="4">
        <v>249</v>
      </c>
      <c r="I29" s="4">
        <v>1440930</v>
      </c>
      <c r="J29" s="4">
        <v>3482</v>
      </c>
      <c r="K29" s="4"/>
      <c r="L29" s="4">
        <v>520</v>
      </c>
    </row>
    <row r="30" spans="3:39">
      <c r="C30" s="2">
        <v>2013</v>
      </c>
      <c r="D30" s="2">
        <v>5</v>
      </c>
      <c r="E30" s="2" t="s">
        <v>31</v>
      </c>
      <c r="F30" s="3" t="s">
        <v>27</v>
      </c>
      <c r="G30" s="4">
        <v>8</v>
      </c>
      <c r="H30" s="4">
        <v>234</v>
      </c>
      <c r="I30" s="4">
        <v>1437732</v>
      </c>
      <c r="J30" s="4">
        <v>3645</v>
      </c>
      <c r="K30" s="4"/>
      <c r="L30" s="4">
        <v>499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45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28</v>
      </c>
      <c r="G7" s="4">
        <v>7</v>
      </c>
      <c r="H7" s="4">
        <v>210</v>
      </c>
      <c r="I7" s="4">
        <v>2903378</v>
      </c>
      <c r="J7" s="4">
        <v>6287</v>
      </c>
      <c r="K7" s="4"/>
      <c r="L7" s="4">
        <v>1053</v>
      </c>
      <c r="N7" s="6">
        <v>1</v>
      </c>
      <c r="O7" s="16">
        <f t="shared" ref="O7:P18" si="0">SUMIF($D$7:$D$30,$N7,G$7:G$30)</f>
        <v>14</v>
      </c>
      <c r="P7" s="16">
        <f t="shared" si="0"/>
        <v>445</v>
      </c>
      <c r="Q7" s="17">
        <f>P7/O7</f>
        <v>31.785714285714285</v>
      </c>
      <c r="R7" s="16">
        <f>Q7*24</f>
        <v>762.85714285714289</v>
      </c>
      <c r="S7" s="16">
        <f>SUMIF($D$7:$D$30,$N7,I$7:I$30)</f>
        <v>4617376</v>
      </c>
      <c r="T7" s="16">
        <f>SUMIF($D$7:$D$30,$N7,J$7:J$30)</f>
        <v>9896</v>
      </c>
      <c r="U7" s="16">
        <f>SUMIF($D$7:$D$30,$N7,K$7:K$30)</f>
        <v>0</v>
      </c>
      <c r="V7" s="16">
        <f>SUMIF($D$7:$D$30,$N7,L$7:L$30)</f>
        <v>1738</v>
      </c>
      <c r="X7" s="20">
        <f>(T7*R7)/S7</f>
        <v>1.6349619969684701</v>
      </c>
      <c r="Y7" s="20">
        <f>(U7*R7)/S7</f>
        <v>0</v>
      </c>
      <c r="Z7" s="20">
        <f>(V7*R7)/S7</f>
        <v>0.28714267893403406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1.5291818744293078</v>
      </c>
      <c r="AG7" s="18">
        <f>Y12</f>
        <v>0</v>
      </c>
      <c r="AH7" s="18">
        <f>Z12</f>
        <v>0.27120212221411416</v>
      </c>
      <c r="AJ7" s="8">
        <v>2953491</v>
      </c>
      <c r="AK7" s="22">
        <f>($AJ7*AF7)/$AE7</f>
        <v>6145.9999013277302</v>
      </c>
      <c r="AL7" s="22">
        <f t="shared" ref="AL7:AM25" si="1">($AJ7*AG7)/$AE7</f>
        <v>0</v>
      </c>
      <c r="AM7" s="22">
        <f t="shared" si="1"/>
        <v>1089.9999825003624</v>
      </c>
    </row>
    <row r="8" spans="1:39">
      <c r="C8" s="2">
        <v>2011</v>
      </c>
      <c r="D8" s="2">
        <v>7</v>
      </c>
      <c r="E8" s="2" t="s">
        <v>31</v>
      </c>
      <c r="F8" s="3" t="s">
        <v>28</v>
      </c>
      <c r="G8" s="4">
        <v>7</v>
      </c>
      <c r="H8" s="4">
        <v>210</v>
      </c>
      <c r="I8" s="4">
        <v>3048455</v>
      </c>
      <c r="J8" s="4">
        <v>6346</v>
      </c>
      <c r="K8" s="4"/>
      <c r="L8" s="4">
        <v>612</v>
      </c>
      <c r="N8" s="6">
        <f>N7+1</f>
        <v>2</v>
      </c>
      <c r="O8" s="16">
        <f t="shared" si="0"/>
        <v>14</v>
      </c>
      <c r="P8" s="16">
        <f t="shared" si="0"/>
        <v>424</v>
      </c>
      <c r="Q8" s="17">
        <f t="shared" ref="Q8:Q18" si="2">P8/O8</f>
        <v>30.285714285714285</v>
      </c>
      <c r="R8" s="16">
        <f t="shared" ref="R8:R18" si="3">Q8*24</f>
        <v>726.85714285714289</v>
      </c>
      <c r="S8" s="16">
        <f t="shared" ref="S8:V18" si="4">SUMIF($D$7:$D$30,$N8,I$7:I$30)</f>
        <v>4357286</v>
      </c>
      <c r="T8" s="16">
        <f t="shared" si="4"/>
        <v>10082</v>
      </c>
      <c r="U8" s="16">
        <f t="shared" si="4"/>
        <v>0</v>
      </c>
      <c r="V8" s="16">
        <f t="shared" si="4"/>
        <v>1912</v>
      </c>
      <c r="X8" s="20">
        <f t="shared" ref="X8:X18" si="5">(T8*R8)/S8</f>
        <v>1.6818206824811854</v>
      </c>
      <c r="Y8" s="20">
        <f t="shared" ref="Y8:Y18" si="6">(U8*R8)/S8</f>
        <v>0</v>
      </c>
      <c r="Z8" s="20">
        <f t="shared" ref="Z8:Z18" si="7">(V8*R8)/S8</f>
        <v>0.31894873486451364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1.4497550328261748</v>
      </c>
      <c r="AG8" s="18">
        <f t="shared" si="9"/>
        <v>0</v>
      </c>
      <c r="AH8" s="18">
        <f t="shared" si="9"/>
        <v>0.20529706421700938</v>
      </c>
      <c r="AJ8" s="8">
        <v>3111240</v>
      </c>
      <c r="AK8" s="22">
        <f t="shared" ref="AK8:AK25" si="10">($AJ8*AF8)/$AE8</f>
        <v>6119.0009012313994</v>
      </c>
      <c r="AL8" s="22">
        <f t="shared" si="1"/>
        <v>0</v>
      </c>
      <c r="AM8" s="22">
        <f t="shared" si="1"/>
        <v>866.50012762167125</v>
      </c>
    </row>
    <row r="9" spans="1:39">
      <c r="C9" s="2">
        <v>2011</v>
      </c>
      <c r="D9" s="2">
        <v>8</v>
      </c>
      <c r="E9" s="2" t="s">
        <v>31</v>
      </c>
      <c r="F9" s="3" t="s">
        <v>28</v>
      </c>
      <c r="G9" s="4">
        <v>7</v>
      </c>
      <c r="H9" s="4">
        <v>225</v>
      </c>
      <c r="I9" s="4">
        <v>3285786</v>
      </c>
      <c r="J9" s="4">
        <v>6171</v>
      </c>
      <c r="K9" s="4"/>
      <c r="L9" s="4">
        <v>590</v>
      </c>
      <c r="N9" s="6">
        <f t="shared" ref="N9:N18" si="11">N8+1</f>
        <v>3</v>
      </c>
      <c r="O9" s="16">
        <f t="shared" si="0"/>
        <v>14</v>
      </c>
      <c r="P9" s="16">
        <f t="shared" si="0"/>
        <v>405</v>
      </c>
      <c r="Q9" s="17">
        <f t="shared" si="2"/>
        <v>28.928571428571427</v>
      </c>
      <c r="R9" s="16">
        <f t="shared" si="3"/>
        <v>694.28571428571422</v>
      </c>
      <c r="S9" s="16">
        <f t="shared" si="4"/>
        <v>4300518</v>
      </c>
      <c r="T9" s="16">
        <f t="shared" si="4"/>
        <v>9559</v>
      </c>
      <c r="U9" s="16">
        <f t="shared" si="4"/>
        <v>0</v>
      </c>
      <c r="V9" s="16">
        <f t="shared" si="4"/>
        <v>2009</v>
      </c>
      <c r="X9" s="20">
        <f t="shared" si="5"/>
        <v>1.5432273839702895</v>
      </c>
      <c r="Y9" s="20">
        <f t="shared" si="6"/>
        <v>0</v>
      </c>
      <c r="Z9" s="20">
        <f t="shared" si="7"/>
        <v>0.32433767281057763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1.4652901402975511</v>
      </c>
      <c r="AG9" s="18">
        <f t="shared" si="9"/>
        <v>0</v>
      </c>
      <c r="AH9" s="18">
        <f t="shared" si="9"/>
        <v>0.21536479231380154</v>
      </c>
      <c r="AJ9" s="8">
        <v>3071872</v>
      </c>
      <c r="AK9" s="22">
        <f t="shared" si="10"/>
        <v>6154.0006259790753</v>
      </c>
      <c r="AL9" s="22">
        <f t="shared" si="1"/>
        <v>0</v>
      </c>
      <c r="AM9" s="22">
        <f t="shared" si="1"/>
        <v>904.5000920048866</v>
      </c>
    </row>
    <row r="10" spans="1:39">
      <c r="C10" s="2">
        <v>2011</v>
      </c>
      <c r="D10" s="2">
        <v>9</v>
      </c>
      <c r="E10" s="2" t="s">
        <v>31</v>
      </c>
      <c r="F10" s="3" t="s">
        <v>28</v>
      </c>
      <c r="G10" s="4">
        <v>7</v>
      </c>
      <c r="H10" s="4">
        <v>209</v>
      </c>
      <c r="I10" s="4">
        <v>2814358</v>
      </c>
      <c r="J10" s="4">
        <v>6170</v>
      </c>
      <c r="K10" s="4"/>
      <c r="L10" s="4">
        <v>1058</v>
      </c>
      <c r="N10" s="6">
        <f t="shared" si="11"/>
        <v>4</v>
      </c>
      <c r="O10" s="16">
        <f t="shared" si="0"/>
        <v>14</v>
      </c>
      <c r="P10" s="16">
        <f t="shared" si="0"/>
        <v>430</v>
      </c>
      <c r="Q10" s="17">
        <f t="shared" si="2"/>
        <v>30.714285714285715</v>
      </c>
      <c r="R10" s="16">
        <f t="shared" si="3"/>
        <v>737.14285714285711</v>
      </c>
      <c r="S10" s="16">
        <f t="shared" si="4"/>
        <v>4770971</v>
      </c>
      <c r="T10" s="16">
        <f t="shared" si="4"/>
        <v>10378</v>
      </c>
      <c r="U10" s="16">
        <f t="shared" si="4"/>
        <v>0</v>
      </c>
      <c r="V10" s="16">
        <f t="shared" si="4"/>
        <v>2031</v>
      </c>
      <c r="X10" s="20">
        <f t="shared" si="5"/>
        <v>1.6034615535136496</v>
      </c>
      <c r="Y10" s="20">
        <f t="shared" si="6"/>
        <v>0</v>
      </c>
      <c r="Z10" s="20">
        <f t="shared" si="7"/>
        <v>0.31380135047082508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1.5150101053009102</v>
      </c>
      <c r="AG10" s="18">
        <f t="shared" si="9"/>
        <v>0</v>
      </c>
      <c r="AH10" s="18">
        <f t="shared" si="9"/>
        <v>0.28840992775633578</v>
      </c>
      <c r="AJ10" s="8">
        <v>2940126</v>
      </c>
      <c r="AK10" s="22">
        <f t="shared" si="10"/>
        <v>5959.4994606304572</v>
      </c>
      <c r="AL10" s="22">
        <f t="shared" si="1"/>
        <v>0</v>
      </c>
      <c r="AM10" s="22">
        <f t="shared" si="1"/>
        <v>1134.4998973211268</v>
      </c>
    </row>
    <row r="11" spans="1:39">
      <c r="C11" s="2">
        <v>2011</v>
      </c>
      <c r="D11" s="2">
        <v>10</v>
      </c>
      <c r="E11" s="2" t="s">
        <v>31</v>
      </c>
      <c r="F11" s="3" t="s">
        <v>28</v>
      </c>
      <c r="G11" s="4">
        <v>7</v>
      </c>
      <c r="H11" s="4">
        <v>206</v>
      </c>
      <c r="I11" s="4">
        <v>2478273</v>
      </c>
      <c r="J11" s="4">
        <v>5683</v>
      </c>
      <c r="K11" s="4"/>
      <c r="L11" s="4">
        <v>1029</v>
      </c>
      <c r="N11" s="6">
        <f t="shared" si="11"/>
        <v>5</v>
      </c>
      <c r="O11" s="16">
        <f t="shared" si="0"/>
        <v>14</v>
      </c>
      <c r="P11" s="16">
        <f t="shared" si="0"/>
        <v>423</v>
      </c>
      <c r="Q11" s="17">
        <f t="shared" si="2"/>
        <v>30.214285714285715</v>
      </c>
      <c r="R11" s="16">
        <f t="shared" si="3"/>
        <v>725.14285714285711</v>
      </c>
      <c r="S11" s="16">
        <f t="shared" si="4"/>
        <v>5044754</v>
      </c>
      <c r="T11" s="16">
        <f t="shared" si="4"/>
        <v>10934</v>
      </c>
      <c r="U11" s="16">
        <f t="shared" si="4"/>
        <v>0</v>
      </c>
      <c r="V11" s="16">
        <f t="shared" si="4"/>
        <v>2124</v>
      </c>
      <c r="X11" s="20">
        <f t="shared" si="5"/>
        <v>1.5716746545024791</v>
      </c>
      <c r="Y11" s="20">
        <f t="shared" si="6"/>
        <v>0</v>
      </c>
      <c r="Z11" s="20">
        <f t="shared" si="7"/>
        <v>0.30530793544569834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1.5982669012465902</v>
      </c>
      <c r="AG11" s="18">
        <f t="shared" si="9"/>
        <v>0</v>
      </c>
      <c r="AH11" s="18">
        <f t="shared" si="9"/>
        <v>0.30527276251118773</v>
      </c>
      <c r="AJ11" s="8">
        <v>2633696</v>
      </c>
      <c r="AK11" s="22">
        <f t="shared" si="10"/>
        <v>5701.5001527121394</v>
      </c>
      <c r="AL11" s="22">
        <f t="shared" si="1"/>
        <v>0</v>
      </c>
      <c r="AM11" s="22">
        <f t="shared" si="1"/>
        <v>1089.0000291683803</v>
      </c>
    </row>
    <row r="12" spans="1:39">
      <c r="C12" s="2">
        <v>2011</v>
      </c>
      <c r="D12" s="2">
        <v>11</v>
      </c>
      <c r="E12" s="2" t="s">
        <v>31</v>
      </c>
      <c r="F12" s="3" t="s">
        <v>28</v>
      </c>
      <c r="G12" s="4">
        <v>7</v>
      </c>
      <c r="H12" s="4">
        <v>219</v>
      </c>
      <c r="I12" s="4">
        <v>2464414</v>
      </c>
      <c r="J12" s="4">
        <v>5420</v>
      </c>
      <c r="K12" s="4"/>
      <c r="L12" s="4">
        <v>1092</v>
      </c>
      <c r="N12" s="6">
        <f t="shared" si="11"/>
        <v>6</v>
      </c>
      <c r="O12" s="16">
        <f t="shared" si="0"/>
        <v>14</v>
      </c>
      <c r="P12" s="16">
        <f t="shared" si="0"/>
        <v>424</v>
      </c>
      <c r="Q12" s="17">
        <f t="shared" si="2"/>
        <v>30.285714285714285</v>
      </c>
      <c r="R12" s="16">
        <f t="shared" si="3"/>
        <v>726.85714285714289</v>
      </c>
      <c r="S12" s="16">
        <f t="shared" si="4"/>
        <v>5842685</v>
      </c>
      <c r="T12" s="16">
        <f t="shared" si="4"/>
        <v>12292</v>
      </c>
      <c r="U12" s="16">
        <f t="shared" si="4"/>
        <v>0</v>
      </c>
      <c r="V12" s="16">
        <f t="shared" si="4"/>
        <v>2180</v>
      </c>
      <c r="X12" s="20">
        <f t="shared" si="5"/>
        <v>1.5291818744293078</v>
      </c>
      <c r="Y12" s="20">
        <f t="shared" si="6"/>
        <v>0</v>
      </c>
      <c r="Z12" s="20">
        <f t="shared" si="7"/>
        <v>0.27120212221411416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1.6421731911153286</v>
      </c>
      <c r="AG12" s="18">
        <f t="shared" si="9"/>
        <v>0</v>
      </c>
      <c r="AH12" s="18">
        <f t="shared" si="9"/>
        <v>0.34447659493120703</v>
      </c>
      <c r="AJ12" s="8">
        <v>2179346</v>
      </c>
      <c r="AK12" s="22">
        <f t="shared" si="10"/>
        <v>5210.50056396745</v>
      </c>
      <c r="AL12" s="22">
        <f t="shared" si="1"/>
        <v>0</v>
      </c>
      <c r="AM12" s="22">
        <f t="shared" si="1"/>
        <v>1093.0001183027393</v>
      </c>
    </row>
    <row r="13" spans="1:39">
      <c r="C13" s="2">
        <v>2011</v>
      </c>
      <c r="D13" s="2">
        <v>12</v>
      </c>
      <c r="E13" s="2" t="s">
        <v>31</v>
      </c>
      <c r="F13" s="3" t="s">
        <v>28</v>
      </c>
      <c r="G13" s="4">
        <v>7</v>
      </c>
      <c r="H13" s="4">
        <v>211</v>
      </c>
      <c r="I13" s="4">
        <v>2292726</v>
      </c>
      <c r="J13" s="4">
        <v>5169</v>
      </c>
      <c r="K13" s="4"/>
      <c r="L13" s="4">
        <v>997</v>
      </c>
      <c r="N13" s="6">
        <f t="shared" si="11"/>
        <v>7</v>
      </c>
      <c r="O13" s="16">
        <f t="shared" si="0"/>
        <v>14</v>
      </c>
      <c r="P13" s="16">
        <f t="shared" si="0"/>
        <v>432</v>
      </c>
      <c r="Q13" s="17">
        <f t="shared" si="2"/>
        <v>30.857142857142858</v>
      </c>
      <c r="R13" s="16">
        <f t="shared" si="3"/>
        <v>740.57142857142856</v>
      </c>
      <c r="S13" s="16">
        <f t="shared" si="4"/>
        <v>6251479</v>
      </c>
      <c r="T13" s="16">
        <f t="shared" si="4"/>
        <v>12238</v>
      </c>
      <c r="U13" s="16">
        <f t="shared" si="4"/>
        <v>0</v>
      </c>
      <c r="V13" s="16">
        <f t="shared" si="4"/>
        <v>1733</v>
      </c>
      <c r="X13" s="20">
        <f t="shared" si="5"/>
        <v>1.4497550328261748</v>
      </c>
      <c r="Y13" s="20">
        <f t="shared" si="6"/>
        <v>0</v>
      </c>
      <c r="Z13" s="20">
        <f t="shared" si="7"/>
        <v>0.20529706421700938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1.5935921595035389</v>
      </c>
      <c r="AG13" s="18">
        <f t="shared" si="9"/>
        <v>0</v>
      </c>
      <c r="AH13" s="18">
        <f t="shared" si="9"/>
        <v>0.33207192849358669</v>
      </c>
      <c r="AJ13" s="8">
        <v>2335569</v>
      </c>
      <c r="AK13" s="22">
        <f t="shared" si="10"/>
        <v>4964.4989627743998</v>
      </c>
      <c r="AL13" s="22">
        <f t="shared" si="1"/>
        <v>0</v>
      </c>
      <c r="AM13" s="22">
        <f t="shared" si="1"/>
        <v>1034.499783863454</v>
      </c>
    </row>
    <row r="14" spans="1:39">
      <c r="C14" s="2">
        <v>2011</v>
      </c>
      <c r="D14" s="2">
        <v>1</v>
      </c>
      <c r="E14" s="2" t="s">
        <v>31</v>
      </c>
      <c r="F14" s="3" t="s">
        <v>28</v>
      </c>
      <c r="G14" s="4">
        <v>7</v>
      </c>
      <c r="H14" s="4">
        <v>222</v>
      </c>
      <c r="I14" s="4">
        <v>2332132</v>
      </c>
      <c r="J14" s="4">
        <v>4974</v>
      </c>
      <c r="K14" s="4"/>
      <c r="L14" s="4">
        <v>848</v>
      </c>
      <c r="N14" s="6">
        <f t="shared" si="11"/>
        <v>8</v>
      </c>
      <c r="O14" s="16">
        <f t="shared" si="0"/>
        <v>14</v>
      </c>
      <c r="P14" s="16">
        <f t="shared" si="0"/>
        <v>436</v>
      </c>
      <c r="Q14" s="17">
        <f t="shared" si="2"/>
        <v>31.142857142857142</v>
      </c>
      <c r="R14" s="16">
        <f t="shared" si="3"/>
        <v>747.42857142857144</v>
      </c>
      <c r="S14" s="16">
        <f t="shared" si="4"/>
        <v>6278177</v>
      </c>
      <c r="T14" s="16">
        <f t="shared" si="4"/>
        <v>12308</v>
      </c>
      <c r="U14" s="16">
        <f t="shared" si="4"/>
        <v>0</v>
      </c>
      <c r="V14" s="16">
        <f t="shared" si="4"/>
        <v>1809</v>
      </c>
      <c r="X14" s="20">
        <f t="shared" si="5"/>
        <v>1.4652901402975511</v>
      </c>
      <c r="Y14" s="20">
        <f t="shared" si="6"/>
        <v>0</v>
      </c>
      <c r="Z14" s="20">
        <f t="shared" si="7"/>
        <v>0.21536479231380154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1.6349619969684701</v>
      </c>
      <c r="AG14" s="18">
        <f>Y7</f>
        <v>0</v>
      </c>
      <c r="AH14" s="18">
        <f>Z7</f>
        <v>0.28714267893403406</v>
      </c>
      <c r="AJ14" s="8">
        <v>2341539</v>
      </c>
      <c r="AK14" s="22">
        <f t="shared" si="10"/>
        <v>4948.0003921608486</v>
      </c>
      <c r="AL14" s="22">
        <f t="shared" si="1"/>
        <v>0</v>
      </c>
      <c r="AM14" s="22">
        <f t="shared" si="1"/>
        <v>869.00006887384347</v>
      </c>
    </row>
    <row r="15" spans="1:39">
      <c r="C15" s="2">
        <v>2012</v>
      </c>
      <c r="D15" s="2">
        <v>2</v>
      </c>
      <c r="E15" s="2" t="s">
        <v>31</v>
      </c>
      <c r="F15" s="3" t="s">
        <v>28</v>
      </c>
      <c r="G15" s="4">
        <v>7</v>
      </c>
      <c r="H15" s="4">
        <v>213</v>
      </c>
      <c r="I15" s="4">
        <v>2234505</v>
      </c>
      <c r="J15" s="4">
        <v>5173</v>
      </c>
      <c r="K15" s="4"/>
      <c r="L15" s="4">
        <v>1000</v>
      </c>
      <c r="N15" s="6">
        <f t="shared" si="11"/>
        <v>9</v>
      </c>
      <c r="O15" s="16">
        <f t="shared" si="0"/>
        <v>14</v>
      </c>
      <c r="P15" s="16">
        <f t="shared" si="0"/>
        <v>426</v>
      </c>
      <c r="Q15" s="17">
        <f t="shared" si="2"/>
        <v>30.428571428571427</v>
      </c>
      <c r="R15" s="16">
        <f t="shared" si="3"/>
        <v>730.28571428571422</v>
      </c>
      <c r="S15" s="16">
        <f t="shared" si="4"/>
        <v>5745358</v>
      </c>
      <c r="T15" s="16">
        <f t="shared" si="4"/>
        <v>11919</v>
      </c>
      <c r="U15" s="16">
        <f t="shared" si="4"/>
        <v>0</v>
      </c>
      <c r="V15" s="16">
        <f t="shared" si="4"/>
        <v>2269</v>
      </c>
      <c r="X15" s="20">
        <f t="shared" si="5"/>
        <v>1.5150101053009102</v>
      </c>
      <c r="Y15" s="20">
        <f t="shared" si="6"/>
        <v>0</v>
      </c>
      <c r="Z15" s="20">
        <f t="shared" si="7"/>
        <v>0.28840992775633578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1.6818206824811854</v>
      </c>
      <c r="AG15" s="18">
        <f t="shared" si="14"/>
        <v>0</v>
      </c>
      <c r="AH15" s="18">
        <f t="shared" si="14"/>
        <v>0.31894873486451364</v>
      </c>
      <c r="AJ15" s="8">
        <v>2144422</v>
      </c>
      <c r="AK15" s="22">
        <f t="shared" si="10"/>
        <v>5041.000323671683</v>
      </c>
      <c r="AL15" s="22">
        <f t="shared" si="1"/>
        <v>0</v>
      </c>
      <c r="AM15" s="22">
        <f t="shared" si="1"/>
        <v>956.00006138268782</v>
      </c>
    </row>
    <row r="16" spans="1:39">
      <c r="C16" s="2">
        <v>2012</v>
      </c>
      <c r="D16" s="2">
        <v>3</v>
      </c>
      <c r="E16" s="2" t="s">
        <v>31</v>
      </c>
      <c r="F16" s="3" t="s">
        <v>28</v>
      </c>
      <c r="G16" s="4">
        <v>7</v>
      </c>
      <c r="H16" s="4">
        <v>202</v>
      </c>
      <c r="I16" s="4">
        <v>2232409</v>
      </c>
      <c r="J16" s="4">
        <v>4932</v>
      </c>
      <c r="K16" s="4"/>
      <c r="L16" s="4">
        <v>1012</v>
      </c>
      <c r="N16" s="6">
        <f t="shared" si="11"/>
        <v>10</v>
      </c>
      <c r="O16" s="16">
        <f t="shared" si="0"/>
        <v>14</v>
      </c>
      <c r="P16" s="16">
        <f t="shared" si="0"/>
        <v>413</v>
      </c>
      <c r="Q16" s="17">
        <f t="shared" si="2"/>
        <v>29.5</v>
      </c>
      <c r="R16" s="16">
        <f t="shared" si="3"/>
        <v>708</v>
      </c>
      <c r="S16" s="16">
        <f t="shared" si="4"/>
        <v>5051299</v>
      </c>
      <c r="T16" s="16">
        <f t="shared" si="4"/>
        <v>11403</v>
      </c>
      <c r="U16" s="16">
        <f t="shared" si="4"/>
        <v>0</v>
      </c>
      <c r="V16" s="16">
        <f t="shared" si="4"/>
        <v>2178</v>
      </c>
      <c r="X16" s="20">
        <f t="shared" si="5"/>
        <v>1.5982669012465902</v>
      </c>
      <c r="Y16" s="20">
        <f t="shared" si="6"/>
        <v>0</v>
      </c>
      <c r="Z16" s="20">
        <f t="shared" si="7"/>
        <v>0.30527276251118773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1.5432273839702895</v>
      </c>
      <c r="AG16" s="18">
        <f t="shared" si="14"/>
        <v>0</v>
      </c>
      <c r="AH16" s="18">
        <f t="shared" si="14"/>
        <v>0.32433767281057763</v>
      </c>
      <c r="AJ16" s="8">
        <v>2190949</v>
      </c>
      <c r="AK16" s="22">
        <f t="shared" si="10"/>
        <v>4779.4992729711203</v>
      </c>
      <c r="AL16" s="22">
        <f t="shared" si="1"/>
        <v>0</v>
      </c>
      <c r="AM16" s="22">
        <f t="shared" si="1"/>
        <v>1004.4998472014835</v>
      </c>
    </row>
    <row r="17" spans="3:39">
      <c r="C17" s="2">
        <v>2012</v>
      </c>
      <c r="D17" s="2">
        <v>4</v>
      </c>
      <c r="E17" s="2" t="s">
        <v>31</v>
      </c>
      <c r="F17" s="3" t="s">
        <v>28</v>
      </c>
      <c r="G17" s="4">
        <v>7</v>
      </c>
      <c r="H17" s="4">
        <v>215</v>
      </c>
      <c r="I17" s="4">
        <v>2562868</v>
      </c>
      <c r="J17" s="4">
        <v>5297</v>
      </c>
      <c r="K17" s="4"/>
      <c r="L17" s="4">
        <v>1070</v>
      </c>
      <c r="N17" s="6">
        <f t="shared" si="11"/>
        <v>11</v>
      </c>
      <c r="O17" s="16">
        <f t="shared" si="0"/>
        <v>14</v>
      </c>
      <c r="P17" s="16">
        <f t="shared" si="0"/>
        <v>427</v>
      </c>
      <c r="Q17" s="17">
        <f t="shared" si="2"/>
        <v>30.5</v>
      </c>
      <c r="R17" s="16">
        <f t="shared" si="3"/>
        <v>732</v>
      </c>
      <c r="S17" s="16">
        <f t="shared" si="4"/>
        <v>4645169</v>
      </c>
      <c r="T17" s="16">
        <f t="shared" si="4"/>
        <v>10421</v>
      </c>
      <c r="U17" s="16">
        <f t="shared" si="4"/>
        <v>0</v>
      </c>
      <c r="V17" s="16">
        <f t="shared" si="4"/>
        <v>2186</v>
      </c>
      <c r="X17" s="20">
        <f t="shared" si="5"/>
        <v>1.6421731911153286</v>
      </c>
      <c r="Y17" s="20">
        <f t="shared" si="6"/>
        <v>0</v>
      </c>
      <c r="Z17" s="20">
        <f t="shared" si="7"/>
        <v>0.34447659493120703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1.6034615535136496</v>
      </c>
      <c r="AG17" s="18">
        <f t="shared" si="14"/>
        <v>0</v>
      </c>
      <c r="AH17" s="18">
        <f t="shared" si="14"/>
        <v>0.31380135047082508</v>
      </c>
      <c r="AJ17" s="8">
        <v>2326281</v>
      </c>
      <c r="AK17" s="22">
        <f t="shared" si="10"/>
        <v>5188.9998249550472</v>
      </c>
      <c r="AL17" s="22">
        <f t="shared" si="1"/>
        <v>0</v>
      </c>
      <c r="AM17" s="22">
        <f t="shared" si="1"/>
        <v>1015.4999657432744</v>
      </c>
    </row>
    <row r="18" spans="3:39">
      <c r="C18" s="2">
        <v>2012</v>
      </c>
      <c r="D18" s="2">
        <v>5</v>
      </c>
      <c r="E18" s="2" t="s">
        <v>31</v>
      </c>
      <c r="F18" s="3" t="s">
        <v>28</v>
      </c>
      <c r="G18" s="4">
        <v>7</v>
      </c>
      <c r="H18" s="4">
        <v>212</v>
      </c>
      <c r="I18" s="4">
        <v>2710284</v>
      </c>
      <c r="J18" s="4">
        <v>5768</v>
      </c>
      <c r="K18" s="4"/>
      <c r="L18" s="4">
        <v>1110</v>
      </c>
      <c r="N18" s="6">
        <f t="shared" si="11"/>
        <v>12</v>
      </c>
      <c r="O18" s="16">
        <f t="shared" si="0"/>
        <v>14</v>
      </c>
      <c r="P18" s="16">
        <f t="shared" si="0"/>
        <v>425</v>
      </c>
      <c r="Q18" s="17">
        <f t="shared" si="2"/>
        <v>30.357142857142858</v>
      </c>
      <c r="R18" s="16">
        <f t="shared" si="3"/>
        <v>728.57142857142856</v>
      </c>
      <c r="S18" s="16">
        <f t="shared" si="4"/>
        <v>4539421</v>
      </c>
      <c r="T18" s="16">
        <f t="shared" si="4"/>
        <v>9929</v>
      </c>
      <c r="U18" s="16">
        <f t="shared" si="4"/>
        <v>0</v>
      </c>
      <c r="V18" s="16">
        <f t="shared" si="4"/>
        <v>2069</v>
      </c>
      <c r="X18" s="20">
        <f t="shared" si="5"/>
        <v>1.5935921595035389</v>
      </c>
      <c r="Y18" s="20">
        <f t="shared" si="6"/>
        <v>0</v>
      </c>
      <c r="Z18" s="20">
        <f t="shared" si="7"/>
        <v>0.33207192849358669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1.5716746545024791</v>
      </c>
      <c r="AG18" s="18">
        <f t="shared" si="14"/>
        <v>0</v>
      </c>
      <c r="AH18" s="18">
        <f t="shared" si="14"/>
        <v>0.30530793544569834</v>
      </c>
      <c r="AJ18" s="8">
        <v>2536295</v>
      </c>
      <c r="AK18" s="22">
        <f t="shared" si="10"/>
        <v>5467.0004386532228</v>
      </c>
      <c r="AL18" s="22">
        <f t="shared" si="1"/>
        <v>0</v>
      </c>
      <c r="AM18" s="22">
        <f t="shared" si="1"/>
        <v>1062.0000852112169</v>
      </c>
    </row>
    <row r="19" spans="3:39">
      <c r="C19" s="2">
        <v>2012</v>
      </c>
      <c r="D19" s="2">
        <v>6</v>
      </c>
      <c r="E19" s="2" t="s">
        <v>31</v>
      </c>
      <c r="F19" s="3" t="s">
        <v>28</v>
      </c>
      <c r="G19" s="4">
        <v>7</v>
      </c>
      <c r="H19" s="4">
        <v>214</v>
      </c>
      <c r="I19" s="4">
        <v>2939307</v>
      </c>
      <c r="J19" s="4">
        <v>6005</v>
      </c>
      <c r="K19" s="4"/>
      <c r="L19" s="4">
        <v>1127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1.5291818744293078</v>
      </c>
      <c r="AG19" s="18">
        <f t="shared" si="14"/>
        <v>0</v>
      </c>
      <c r="AH19" s="18">
        <f t="shared" si="14"/>
        <v>0.27120212221411416</v>
      </c>
      <c r="AJ19" s="8">
        <v>2958121</v>
      </c>
      <c r="AK19" s="22">
        <f t="shared" si="10"/>
        <v>6145.9997928945031</v>
      </c>
      <c r="AL19" s="22">
        <f t="shared" si="1"/>
        <v>0</v>
      </c>
      <c r="AM19" s="22">
        <f t="shared" si="1"/>
        <v>1089.9999632696079</v>
      </c>
    </row>
    <row r="20" spans="3:39">
      <c r="C20" s="2">
        <v>2012</v>
      </c>
      <c r="D20" s="2">
        <v>7</v>
      </c>
      <c r="E20" s="2" t="s">
        <v>31</v>
      </c>
      <c r="F20" s="3" t="s">
        <v>28</v>
      </c>
      <c r="G20" s="4">
        <v>7</v>
      </c>
      <c r="H20" s="4">
        <v>222</v>
      </c>
      <c r="I20" s="4">
        <v>3203024</v>
      </c>
      <c r="J20" s="4">
        <v>5892</v>
      </c>
      <c r="K20" s="4"/>
      <c r="L20" s="4">
        <v>1121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1.4497550328261748</v>
      </c>
      <c r="AG20" s="18">
        <f t="shared" si="14"/>
        <v>0</v>
      </c>
      <c r="AH20" s="18">
        <f t="shared" si="14"/>
        <v>0.20529706421700938</v>
      </c>
      <c r="AJ20" s="8">
        <v>3101616</v>
      </c>
      <c r="AK20" s="22">
        <f t="shared" si="10"/>
        <v>6118.9993766046537</v>
      </c>
      <c r="AL20" s="22">
        <f t="shared" si="1"/>
        <v>0</v>
      </c>
      <c r="AM20" s="22">
        <f t="shared" si="1"/>
        <v>866.49991172216562</v>
      </c>
    </row>
    <row r="21" spans="3:39">
      <c r="C21" s="2">
        <v>2012</v>
      </c>
      <c r="D21" s="2">
        <v>8</v>
      </c>
      <c r="E21" s="2" t="s">
        <v>31</v>
      </c>
      <c r="F21" s="3" t="s">
        <v>28</v>
      </c>
      <c r="G21" s="4">
        <v>7</v>
      </c>
      <c r="H21" s="4">
        <v>211</v>
      </c>
      <c r="I21" s="4">
        <v>2992391</v>
      </c>
      <c r="J21" s="4">
        <v>6137</v>
      </c>
      <c r="K21" s="4"/>
      <c r="L21" s="4">
        <v>1219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1.4652901402975511</v>
      </c>
      <c r="AG21" s="18">
        <f t="shared" si="14"/>
        <v>0</v>
      </c>
      <c r="AH21" s="18">
        <f t="shared" si="14"/>
        <v>0.21536479231380154</v>
      </c>
      <c r="AJ21" s="8">
        <v>3076710</v>
      </c>
      <c r="AK21" s="22">
        <f t="shared" si="10"/>
        <v>6154.0001686581036</v>
      </c>
      <c r="AL21" s="22">
        <f t="shared" si="1"/>
        <v>0</v>
      </c>
      <c r="AM21" s="22">
        <f t="shared" si="1"/>
        <v>904.50002478895885</v>
      </c>
    </row>
    <row r="22" spans="3:39">
      <c r="C22" s="2">
        <v>2012</v>
      </c>
      <c r="D22" s="2">
        <v>9</v>
      </c>
      <c r="E22" s="2" t="s">
        <v>31</v>
      </c>
      <c r="F22" s="3" t="s">
        <v>28</v>
      </c>
      <c r="G22" s="4">
        <v>7</v>
      </c>
      <c r="H22" s="4">
        <v>217</v>
      </c>
      <c r="I22" s="4">
        <v>2931000</v>
      </c>
      <c r="J22" s="4">
        <v>5749</v>
      </c>
      <c r="K22" s="4"/>
      <c r="L22" s="4">
        <v>1211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1.5150101053009102</v>
      </c>
      <c r="AG22" s="18">
        <f t="shared" si="14"/>
        <v>0</v>
      </c>
      <c r="AH22" s="18">
        <f t="shared" si="14"/>
        <v>0.28840992775633578</v>
      </c>
      <c r="AJ22" s="8">
        <v>2949095</v>
      </c>
      <c r="AK22" s="22">
        <f t="shared" si="10"/>
        <v>5959.5000833551931</v>
      </c>
      <c r="AL22" s="22">
        <f t="shared" si="1"/>
        <v>0</v>
      </c>
      <c r="AM22" s="22">
        <f t="shared" si="1"/>
        <v>1134.5000158681883</v>
      </c>
    </row>
    <row r="23" spans="3:39">
      <c r="C23" s="2">
        <v>2012</v>
      </c>
      <c r="D23" s="2">
        <v>10</v>
      </c>
      <c r="E23" s="2" t="s">
        <v>31</v>
      </c>
      <c r="F23" s="3" t="s">
        <v>28</v>
      </c>
      <c r="G23" s="4">
        <v>7</v>
      </c>
      <c r="H23" s="4">
        <v>207</v>
      </c>
      <c r="I23" s="4">
        <v>2573026</v>
      </c>
      <c r="J23" s="4">
        <v>5720</v>
      </c>
      <c r="K23" s="4"/>
      <c r="L23" s="4">
        <v>1149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1.5982669012465902</v>
      </c>
      <c r="AG23" s="18">
        <f t="shared" si="14"/>
        <v>0</v>
      </c>
      <c r="AH23" s="18">
        <f t="shared" si="14"/>
        <v>0.30527276251118773</v>
      </c>
      <c r="AJ23" s="8">
        <v>2625562</v>
      </c>
      <c r="AK23" s="22">
        <f t="shared" si="10"/>
        <v>5701.4989535043096</v>
      </c>
      <c r="AL23" s="22">
        <f t="shared" si="1"/>
        <v>0</v>
      </c>
      <c r="AM23" s="22">
        <f t="shared" si="1"/>
        <v>1088.9998001168453</v>
      </c>
    </row>
    <row r="24" spans="3:39">
      <c r="C24" s="2">
        <v>2012</v>
      </c>
      <c r="D24" s="2">
        <v>11</v>
      </c>
      <c r="E24" s="2" t="s">
        <v>31</v>
      </c>
      <c r="F24" s="3" t="s">
        <v>28</v>
      </c>
      <c r="G24" s="4">
        <v>7</v>
      </c>
      <c r="H24" s="4">
        <v>208</v>
      </c>
      <c r="I24" s="4">
        <v>2180755</v>
      </c>
      <c r="J24" s="4">
        <v>5001</v>
      </c>
      <c r="K24" s="4"/>
      <c r="L24" s="4">
        <v>1094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1.6421731911153286</v>
      </c>
      <c r="AG24" s="18">
        <f t="shared" si="14"/>
        <v>0</v>
      </c>
      <c r="AH24" s="18">
        <f t="shared" si="14"/>
        <v>0.34447659493120703</v>
      </c>
      <c r="AJ24" s="8">
        <v>2186580</v>
      </c>
      <c r="AK24" s="22">
        <f t="shared" si="10"/>
        <v>5210.4998958535843</v>
      </c>
      <c r="AL24" s="22">
        <f t="shared" si="1"/>
        <v>0</v>
      </c>
      <c r="AM24" s="22">
        <f t="shared" si="1"/>
        <v>1092.9999781533379</v>
      </c>
    </row>
    <row r="25" spans="3:39">
      <c r="C25" s="2">
        <v>2012</v>
      </c>
      <c r="D25" s="2">
        <v>12</v>
      </c>
      <c r="E25" s="2" t="s">
        <v>31</v>
      </c>
      <c r="F25" s="3" t="s">
        <v>28</v>
      </c>
      <c r="G25" s="4">
        <v>7</v>
      </c>
      <c r="H25" s="4">
        <v>214</v>
      </c>
      <c r="I25" s="4">
        <v>2246695</v>
      </c>
      <c r="J25" s="4">
        <v>4760</v>
      </c>
      <c r="K25" s="4"/>
      <c r="L25" s="4">
        <v>1072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1.5935921595035389</v>
      </c>
      <c r="AG25" s="18">
        <f t="shared" si="14"/>
        <v>0</v>
      </c>
      <c r="AH25" s="18">
        <f t="shared" si="14"/>
        <v>0.33207192849358669</v>
      </c>
      <c r="AJ25" s="8">
        <v>2321364</v>
      </c>
      <c r="AK25" s="22">
        <f t="shared" si="10"/>
        <v>4964.5004908445171</v>
      </c>
      <c r="AL25" s="22">
        <f t="shared" si="1"/>
        <v>0</v>
      </c>
      <c r="AM25" s="22">
        <f t="shared" si="1"/>
        <v>1034.5001022819322</v>
      </c>
    </row>
    <row r="26" spans="3:39">
      <c r="C26" s="2">
        <v>2013</v>
      </c>
      <c r="D26" s="2">
        <v>1</v>
      </c>
      <c r="E26" s="2" t="s">
        <v>31</v>
      </c>
      <c r="F26" s="3" t="s">
        <v>28</v>
      </c>
      <c r="G26" s="4">
        <v>7</v>
      </c>
      <c r="H26" s="4">
        <v>223</v>
      </c>
      <c r="I26" s="4">
        <v>2285244</v>
      </c>
      <c r="J26" s="4">
        <v>4922</v>
      </c>
      <c r="K26" s="4"/>
      <c r="L26" s="4">
        <v>890</v>
      </c>
    </row>
    <row r="27" spans="3:39">
      <c r="C27" s="2">
        <v>2013</v>
      </c>
      <c r="D27" s="2">
        <v>2</v>
      </c>
      <c r="E27" s="2" t="s">
        <v>31</v>
      </c>
      <c r="F27" s="3" t="s">
        <v>28</v>
      </c>
      <c r="G27" s="4">
        <v>7</v>
      </c>
      <c r="H27" s="4">
        <v>211</v>
      </c>
      <c r="I27" s="4">
        <v>2122781</v>
      </c>
      <c r="J27" s="4">
        <v>4909</v>
      </c>
      <c r="K27" s="4"/>
      <c r="L27" s="4">
        <v>912</v>
      </c>
    </row>
    <row r="28" spans="3:39">
      <c r="C28" s="2">
        <v>2013</v>
      </c>
      <c r="D28" s="2">
        <v>3</v>
      </c>
      <c r="E28" s="2" t="s">
        <v>31</v>
      </c>
      <c r="F28" s="3" t="s">
        <v>28</v>
      </c>
      <c r="G28" s="4">
        <v>7</v>
      </c>
      <c r="H28" s="4">
        <v>203</v>
      </c>
      <c r="I28" s="4">
        <v>2068109</v>
      </c>
      <c r="J28" s="4">
        <v>4627</v>
      </c>
      <c r="K28" s="4"/>
      <c r="L28" s="4">
        <v>997</v>
      </c>
    </row>
    <row r="29" spans="3:39">
      <c r="C29" s="2">
        <v>2013</v>
      </c>
      <c r="D29" s="2">
        <v>4</v>
      </c>
      <c r="E29" s="2" t="s">
        <v>31</v>
      </c>
      <c r="F29" s="3" t="s">
        <v>28</v>
      </c>
      <c r="G29" s="4">
        <v>7</v>
      </c>
      <c r="H29" s="4">
        <v>215</v>
      </c>
      <c r="I29" s="4">
        <v>2208103</v>
      </c>
      <c r="J29" s="4">
        <v>5081</v>
      </c>
      <c r="K29" s="4"/>
      <c r="L29" s="4">
        <v>961</v>
      </c>
    </row>
    <row r="30" spans="3:39">
      <c r="C30" s="2">
        <v>2013</v>
      </c>
      <c r="D30" s="2">
        <v>5</v>
      </c>
      <c r="E30" s="2" t="s">
        <v>31</v>
      </c>
      <c r="F30" s="3" t="s">
        <v>28</v>
      </c>
      <c r="G30" s="4">
        <v>7</v>
      </c>
      <c r="H30" s="4">
        <v>211</v>
      </c>
      <c r="I30" s="4">
        <v>2334470</v>
      </c>
      <c r="J30" s="4">
        <v>5166</v>
      </c>
      <c r="K30" s="4"/>
      <c r="L30" s="4">
        <v>1014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46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29</v>
      </c>
      <c r="G7" s="4">
        <v>9</v>
      </c>
      <c r="H7" s="4">
        <v>250</v>
      </c>
      <c r="I7" s="4">
        <v>1722160</v>
      </c>
      <c r="J7" s="4">
        <v>3145</v>
      </c>
      <c r="K7" s="4">
        <v>3082</v>
      </c>
      <c r="L7" s="4">
        <v>853</v>
      </c>
      <c r="N7" s="6">
        <v>1</v>
      </c>
      <c r="O7" s="16">
        <f t="shared" ref="O7:P18" si="0">SUMIF($D$7:$D$30,$N7,G$7:G$30)</f>
        <v>18</v>
      </c>
      <c r="P7" s="16">
        <f t="shared" si="0"/>
        <v>564</v>
      </c>
      <c r="Q7" s="17">
        <f>P7/O7</f>
        <v>31.333333333333332</v>
      </c>
      <c r="R7" s="16">
        <f>Q7*24</f>
        <v>752</v>
      </c>
      <c r="S7" s="16">
        <f>SUMIF($D$7:$D$30,$N7,I$7:I$30)</f>
        <v>3953640</v>
      </c>
      <c r="T7" s="16">
        <f>SUMIF($D$7:$D$30,$N7,J$7:J$30)</f>
        <v>6252</v>
      </c>
      <c r="U7" s="16">
        <f>SUMIF($D$7:$D$30,$N7,K$7:K$30)</f>
        <v>6063</v>
      </c>
      <c r="V7" s="16">
        <f>SUMIF($D$7:$D$30,$N7,L$7:L$30)</f>
        <v>1794</v>
      </c>
      <c r="X7" s="20">
        <f>(T7*R7)/S7</f>
        <v>1.1891583452211127</v>
      </c>
      <c r="Y7" s="20">
        <f>(U7*R7)/S7</f>
        <v>1.15320970042796</v>
      </c>
      <c r="Z7" s="20">
        <f>(V7*R7)/S7</f>
        <v>0.34122681883024253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1.2005985404143458</v>
      </c>
      <c r="AG7" s="18">
        <f>Y12</f>
        <v>1.1763245647897937</v>
      </c>
      <c r="AH7" s="18">
        <f>Z12</f>
        <v>0.34580782734976739</v>
      </c>
      <c r="AJ7" s="8">
        <v>1907225</v>
      </c>
      <c r="AK7" s="22">
        <f>($AJ7*AF7)/$AE7</f>
        <v>3116.0003473357378</v>
      </c>
      <c r="AL7" s="22">
        <f t="shared" ref="AL7:AM25" si="1">($AJ7*AG7)/$AE7</f>
        <v>3053.0003403132237</v>
      </c>
      <c r="AM7" s="22">
        <f t="shared" si="1"/>
        <v>897.50010004294745</v>
      </c>
    </row>
    <row r="8" spans="1:39">
      <c r="C8" s="2">
        <v>2011</v>
      </c>
      <c r="D8" s="2">
        <v>7</v>
      </c>
      <c r="E8" s="2" t="s">
        <v>31</v>
      </c>
      <c r="F8" s="3" t="s">
        <v>29</v>
      </c>
      <c r="G8" s="4">
        <v>9</v>
      </c>
      <c r="H8" s="4">
        <v>275</v>
      </c>
      <c r="I8" s="4">
        <v>1859200</v>
      </c>
      <c r="J8" s="4">
        <v>3007</v>
      </c>
      <c r="K8" s="4">
        <v>2979</v>
      </c>
      <c r="L8" s="4">
        <v>867</v>
      </c>
      <c r="N8" s="6">
        <f>N7+1</f>
        <v>2</v>
      </c>
      <c r="O8" s="16">
        <f t="shared" si="0"/>
        <v>18</v>
      </c>
      <c r="P8" s="16">
        <f t="shared" si="0"/>
        <v>518</v>
      </c>
      <c r="Q8" s="17">
        <f t="shared" ref="Q8:Q18" si="2">P8/O8</f>
        <v>28.777777777777779</v>
      </c>
      <c r="R8" s="16">
        <f t="shared" ref="R8:R18" si="3">Q8*24</f>
        <v>690.66666666666674</v>
      </c>
      <c r="S8" s="16">
        <f t="shared" ref="S8:V18" si="4">SUMIF($D$7:$D$30,$N8,I$7:I$30)</f>
        <v>3284840</v>
      </c>
      <c r="T8" s="16">
        <f t="shared" si="4"/>
        <v>6112</v>
      </c>
      <c r="U8" s="16">
        <f t="shared" si="4"/>
        <v>6054</v>
      </c>
      <c r="V8" s="16">
        <f t="shared" si="4"/>
        <v>1850</v>
      </c>
      <c r="X8" s="20">
        <f t="shared" ref="X8:X18" si="5">(T8*R8)/S8</f>
        <v>1.2851020648392819</v>
      </c>
      <c r="Y8" s="20">
        <f t="shared" ref="Y8:Y18" si="6">(U8*R8)/S8</f>
        <v>1.2729070517894328</v>
      </c>
      <c r="Z8" s="20">
        <f t="shared" ref="Z8:Z18" si="7">(V8*R8)/S8</f>
        <v>0.38897886452105229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1.2010229993470216</v>
      </c>
      <c r="AG8" s="18">
        <f t="shared" si="9"/>
        <v>1.1688964666618298</v>
      </c>
      <c r="AH8" s="18">
        <f t="shared" si="9"/>
        <v>0.35280417906116229</v>
      </c>
      <c r="AJ8" s="8">
        <v>1881471</v>
      </c>
      <c r="AK8" s="22">
        <f t="shared" ref="AK8:AK25" si="10">($AJ8*AF8)/$AE8</f>
        <v>3065.4993700001628</v>
      </c>
      <c r="AL8" s="22">
        <f t="shared" si="1"/>
        <v>2983.4993868522224</v>
      </c>
      <c r="AM8" s="22">
        <f t="shared" si="1"/>
        <v>900.4998149356212</v>
      </c>
    </row>
    <row r="9" spans="1:39">
      <c r="C9" s="2">
        <v>2011</v>
      </c>
      <c r="D9" s="2">
        <v>8</v>
      </c>
      <c r="E9" s="2" t="s">
        <v>31</v>
      </c>
      <c r="F9" s="3" t="s">
        <v>29</v>
      </c>
      <c r="G9" s="4">
        <v>9</v>
      </c>
      <c r="H9" s="4">
        <v>286</v>
      </c>
      <c r="I9" s="4">
        <v>1802800</v>
      </c>
      <c r="J9" s="4">
        <v>3101</v>
      </c>
      <c r="K9" s="4">
        <v>3064</v>
      </c>
      <c r="L9" s="4">
        <v>957</v>
      </c>
      <c r="N9" s="6">
        <f t="shared" ref="N9:N18" si="11">N8+1</f>
        <v>3</v>
      </c>
      <c r="O9" s="16">
        <f t="shared" si="0"/>
        <v>18</v>
      </c>
      <c r="P9" s="16">
        <f t="shared" si="0"/>
        <v>537</v>
      </c>
      <c r="Q9" s="17">
        <f t="shared" si="2"/>
        <v>29.833333333333332</v>
      </c>
      <c r="R9" s="16">
        <f t="shared" si="3"/>
        <v>716</v>
      </c>
      <c r="S9" s="16">
        <f t="shared" si="4"/>
        <v>3565160</v>
      </c>
      <c r="T9" s="16">
        <f t="shared" si="4"/>
        <v>6042</v>
      </c>
      <c r="U9" s="16">
        <f t="shared" si="4"/>
        <v>5925</v>
      </c>
      <c r="V9" s="16">
        <f t="shared" si="4"/>
        <v>1774</v>
      </c>
      <c r="X9" s="20">
        <f t="shared" si="5"/>
        <v>1.2134299722873587</v>
      </c>
      <c r="Y9" s="20">
        <f t="shared" si="6"/>
        <v>1.1899325696462431</v>
      </c>
      <c r="Z9" s="20">
        <f t="shared" si="7"/>
        <v>0.35627685713965151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1.2636665731609953</v>
      </c>
      <c r="AG9" s="18">
        <f t="shared" si="9"/>
        <v>1.2267419027684872</v>
      </c>
      <c r="AH9" s="18">
        <f t="shared" si="9"/>
        <v>0.38449819821763803</v>
      </c>
      <c r="AJ9" s="8">
        <v>1822386</v>
      </c>
      <c r="AK9" s="22">
        <f t="shared" si="10"/>
        <v>3148.4997369467965</v>
      </c>
      <c r="AL9" s="22">
        <f t="shared" si="1"/>
        <v>3056.49974463328</v>
      </c>
      <c r="AM9" s="22">
        <f t="shared" si="1"/>
        <v>957.99991996030815</v>
      </c>
    </row>
    <row r="10" spans="1:39">
      <c r="C10" s="2">
        <v>2011</v>
      </c>
      <c r="D10" s="2">
        <v>9</v>
      </c>
      <c r="E10" s="2" t="s">
        <v>31</v>
      </c>
      <c r="F10" s="3" t="s">
        <v>29</v>
      </c>
      <c r="G10" s="4">
        <v>9</v>
      </c>
      <c r="H10" s="4">
        <v>267</v>
      </c>
      <c r="I10" s="4">
        <v>2053160</v>
      </c>
      <c r="J10" s="4">
        <v>3163</v>
      </c>
      <c r="K10" s="4">
        <v>3119</v>
      </c>
      <c r="L10" s="4">
        <v>970</v>
      </c>
      <c r="N10" s="6">
        <f t="shared" si="11"/>
        <v>4</v>
      </c>
      <c r="O10" s="16">
        <f t="shared" si="0"/>
        <v>18</v>
      </c>
      <c r="P10" s="16">
        <f t="shared" si="0"/>
        <v>562</v>
      </c>
      <c r="Q10" s="17">
        <f t="shared" si="2"/>
        <v>31.222222222222221</v>
      </c>
      <c r="R10" s="16">
        <f t="shared" si="3"/>
        <v>749.33333333333326</v>
      </c>
      <c r="S10" s="16">
        <f t="shared" si="4"/>
        <v>3869800</v>
      </c>
      <c r="T10" s="16">
        <f t="shared" si="4"/>
        <v>6134</v>
      </c>
      <c r="U10" s="16">
        <f t="shared" si="4"/>
        <v>6034</v>
      </c>
      <c r="V10" s="16">
        <f t="shared" si="4"/>
        <v>1852</v>
      </c>
      <c r="X10" s="20">
        <f t="shared" si="5"/>
        <v>1.1877643978155632</v>
      </c>
      <c r="Y10" s="20">
        <f t="shared" si="6"/>
        <v>1.168400778679346</v>
      </c>
      <c r="Z10" s="20">
        <f t="shared" si="7"/>
        <v>0.3586142264027426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1.1775005190362733</v>
      </c>
      <c r="AG10" s="18">
        <f t="shared" si="9"/>
        <v>1.1414695152695529</v>
      </c>
      <c r="AH10" s="18">
        <f t="shared" si="9"/>
        <v>0.34988482337937105</v>
      </c>
      <c r="AJ10" s="8">
        <v>1589231</v>
      </c>
      <c r="AK10" s="22">
        <f t="shared" si="10"/>
        <v>2503.6663233157474</v>
      </c>
      <c r="AL10" s="22">
        <f t="shared" si="1"/>
        <v>2427.0552227110247</v>
      </c>
      <c r="AM10" s="22">
        <f t="shared" si="1"/>
        <v>743.94434242047589</v>
      </c>
    </row>
    <row r="11" spans="1:39">
      <c r="C11" s="2">
        <v>2011</v>
      </c>
      <c r="D11" s="2">
        <v>10</v>
      </c>
      <c r="E11" s="2" t="s">
        <v>31</v>
      </c>
      <c r="F11" s="3" t="s">
        <v>29</v>
      </c>
      <c r="G11" s="4">
        <v>9</v>
      </c>
      <c r="H11" s="4">
        <v>286</v>
      </c>
      <c r="I11" s="4">
        <v>1897240</v>
      </c>
      <c r="J11" s="4">
        <v>3096</v>
      </c>
      <c r="K11" s="4">
        <v>3079</v>
      </c>
      <c r="L11" s="4">
        <v>981</v>
      </c>
      <c r="N11" s="6">
        <f t="shared" si="11"/>
        <v>5</v>
      </c>
      <c r="O11" s="16">
        <f t="shared" si="0"/>
        <v>18</v>
      </c>
      <c r="P11" s="16">
        <f t="shared" si="0"/>
        <v>536</v>
      </c>
      <c r="Q11" s="17">
        <f t="shared" si="2"/>
        <v>29.777777777777779</v>
      </c>
      <c r="R11" s="16">
        <f t="shared" si="3"/>
        <v>714.66666666666674</v>
      </c>
      <c r="S11" s="16">
        <f t="shared" si="4"/>
        <v>3704600</v>
      </c>
      <c r="T11" s="16">
        <f t="shared" si="4"/>
        <v>6050</v>
      </c>
      <c r="U11" s="16">
        <f t="shared" si="4"/>
        <v>6037</v>
      </c>
      <c r="V11" s="16">
        <f t="shared" si="4"/>
        <v>1773</v>
      </c>
      <c r="X11" s="20">
        <f t="shared" si="5"/>
        <v>1.1671255556155411</v>
      </c>
      <c r="Y11" s="20">
        <f t="shared" si="6"/>
        <v>1.1646176825208301</v>
      </c>
      <c r="Z11" s="20">
        <f t="shared" si="7"/>
        <v>0.34203530745559579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1.216583302227199</v>
      </c>
      <c r="AG11" s="18">
        <f t="shared" si="9"/>
        <v>1.1755424021045522</v>
      </c>
      <c r="AH11" s="18">
        <f t="shared" si="9"/>
        <v>0.36763397856342983</v>
      </c>
      <c r="AJ11" s="8">
        <v>1490095</v>
      </c>
      <c r="AK11" s="22">
        <f t="shared" si="10"/>
        <v>2455.4438047648587</v>
      </c>
      <c r="AL11" s="22">
        <f t="shared" si="1"/>
        <v>2372.610493010834</v>
      </c>
      <c r="AM11" s="22">
        <f t="shared" si="1"/>
        <v>741.99980669802835</v>
      </c>
    </row>
    <row r="12" spans="1:39">
      <c r="C12" s="2">
        <v>2011</v>
      </c>
      <c r="D12" s="2">
        <v>11</v>
      </c>
      <c r="E12" s="2" t="s">
        <v>31</v>
      </c>
      <c r="F12" s="3" t="s">
        <v>29</v>
      </c>
      <c r="G12" s="4">
        <v>9</v>
      </c>
      <c r="H12" s="4">
        <v>269</v>
      </c>
      <c r="I12" s="4">
        <v>2114640</v>
      </c>
      <c r="J12" s="4">
        <v>3044</v>
      </c>
      <c r="K12" s="4">
        <v>3001</v>
      </c>
      <c r="L12" s="4">
        <v>941</v>
      </c>
      <c r="N12" s="6">
        <f t="shared" si="11"/>
        <v>6</v>
      </c>
      <c r="O12" s="16">
        <f t="shared" si="0"/>
        <v>18</v>
      </c>
      <c r="P12" s="16">
        <f t="shared" si="0"/>
        <v>524</v>
      </c>
      <c r="Q12" s="17">
        <f t="shared" si="2"/>
        <v>29.111111111111111</v>
      </c>
      <c r="R12" s="16">
        <f t="shared" si="3"/>
        <v>698.66666666666663</v>
      </c>
      <c r="S12" s="16">
        <f t="shared" si="4"/>
        <v>3626600</v>
      </c>
      <c r="T12" s="16">
        <f t="shared" si="4"/>
        <v>6232</v>
      </c>
      <c r="U12" s="16">
        <f t="shared" si="4"/>
        <v>6106</v>
      </c>
      <c r="V12" s="16">
        <f t="shared" si="4"/>
        <v>1795</v>
      </c>
      <c r="X12" s="20">
        <f t="shared" si="5"/>
        <v>1.2005985404143458</v>
      </c>
      <c r="Y12" s="20">
        <f t="shared" si="6"/>
        <v>1.1763245647897937</v>
      </c>
      <c r="Z12" s="20">
        <f t="shared" si="7"/>
        <v>0.34580782734976739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1.101814054441546</v>
      </c>
      <c r="AG12" s="18">
        <f t="shared" si="9"/>
        <v>1.0708098528445409</v>
      </c>
      <c r="AH12" s="18">
        <f t="shared" si="9"/>
        <v>0.34068778749079032</v>
      </c>
      <c r="AJ12" s="8">
        <v>1490448</v>
      </c>
      <c r="AK12" s="22">
        <f t="shared" si="10"/>
        <v>2390.8891438879377</v>
      </c>
      <c r="AL12" s="22">
        <f t="shared" si="1"/>
        <v>2323.6113589346824</v>
      </c>
      <c r="AM12" s="22">
        <f t="shared" si="1"/>
        <v>739.27785662507631</v>
      </c>
    </row>
    <row r="13" spans="1:39">
      <c r="C13" s="2">
        <v>2011</v>
      </c>
      <c r="D13" s="2">
        <v>12</v>
      </c>
      <c r="E13" s="2" t="s">
        <v>31</v>
      </c>
      <c r="F13" s="3" t="s">
        <v>29</v>
      </c>
      <c r="G13" s="4">
        <v>9</v>
      </c>
      <c r="H13" s="4">
        <v>273</v>
      </c>
      <c r="I13" s="4">
        <v>1883720</v>
      </c>
      <c r="J13" s="4">
        <v>3134</v>
      </c>
      <c r="K13" s="4">
        <v>3103</v>
      </c>
      <c r="L13" s="4">
        <v>961</v>
      </c>
      <c r="N13" s="6">
        <f t="shared" si="11"/>
        <v>7</v>
      </c>
      <c r="O13" s="16">
        <f t="shared" si="0"/>
        <v>18</v>
      </c>
      <c r="P13" s="16">
        <f t="shared" si="0"/>
        <v>567</v>
      </c>
      <c r="Q13" s="17">
        <f t="shared" si="2"/>
        <v>31.5</v>
      </c>
      <c r="R13" s="16">
        <f t="shared" si="3"/>
        <v>756</v>
      </c>
      <c r="S13" s="16">
        <f t="shared" si="4"/>
        <v>3859240</v>
      </c>
      <c r="T13" s="16">
        <f t="shared" si="4"/>
        <v>6131</v>
      </c>
      <c r="U13" s="16">
        <f t="shared" si="4"/>
        <v>5967</v>
      </c>
      <c r="V13" s="16">
        <f t="shared" si="4"/>
        <v>1801</v>
      </c>
      <c r="X13" s="20">
        <f t="shared" si="5"/>
        <v>1.2010229993470216</v>
      </c>
      <c r="Y13" s="20">
        <f t="shared" si="6"/>
        <v>1.1688964666618298</v>
      </c>
      <c r="Z13" s="20">
        <f t="shared" si="7"/>
        <v>0.35280417906116229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1.2029216274976706</v>
      </c>
      <c r="AG13" s="18">
        <f t="shared" si="9"/>
        <v>1.1892739068916724</v>
      </c>
      <c r="AH13" s="18">
        <f t="shared" si="9"/>
        <v>0.36675846360906927</v>
      </c>
      <c r="AJ13" s="8">
        <v>1516765</v>
      </c>
      <c r="AK13" s="22">
        <f t="shared" si="10"/>
        <v>2433.6670912717209</v>
      </c>
      <c r="AL13" s="22">
        <f t="shared" si="1"/>
        <v>2406.0559753432617</v>
      </c>
      <c r="AM13" s="22">
        <f t="shared" si="1"/>
        <v>742.00012945772505</v>
      </c>
    </row>
    <row r="14" spans="1:39">
      <c r="C14" s="2">
        <v>2011</v>
      </c>
      <c r="D14" s="2">
        <v>1</v>
      </c>
      <c r="E14" s="2" t="s">
        <v>31</v>
      </c>
      <c r="F14" s="3" t="s">
        <v>29</v>
      </c>
      <c r="G14" s="4">
        <v>9</v>
      </c>
      <c r="H14" s="4">
        <v>288</v>
      </c>
      <c r="I14" s="4">
        <v>2075960</v>
      </c>
      <c r="J14" s="4">
        <v>3141</v>
      </c>
      <c r="K14" s="4">
        <v>3060</v>
      </c>
      <c r="L14" s="4">
        <v>865</v>
      </c>
      <c r="N14" s="6">
        <f t="shared" si="11"/>
        <v>8</v>
      </c>
      <c r="O14" s="16">
        <f t="shared" si="0"/>
        <v>18</v>
      </c>
      <c r="P14" s="16">
        <f t="shared" si="0"/>
        <v>558</v>
      </c>
      <c r="Q14" s="17">
        <f t="shared" si="2"/>
        <v>31</v>
      </c>
      <c r="R14" s="16">
        <f t="shared" si="3"/>
        <v>744</v>
      </c>
      <c r="S14" s="16">
        <f t="shared" si="4"/>
        <v>3707440</v>
      </c>
      <c r="T14" s="16">
        <f t="shared" si="4"/>
        <v>6297</v>
      </c>
      <c r="U14" s="16">
        <f t="shared" si="4"/>
        <v>6113</v>
      </c>
      <c r="V14" s="16">
        <f t="shared" si="4"/>
        <v>1916</v>
      </c>
      <c r="X14" s="20">
        <f t="shared" si="5"/>
        <v>1.2636665731609953</v>
      </c>
      <c r="Y14" s="20">
        <f t="shared" si="6"/>
        <v>1.2267419027684872</v>
      </c>
      <c r="Z14" s="20">
        <f t="shared" si="7"/>
        <v>0.38449819821763803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1.1891583452211127</v>
      </c>
      <c r="AG14" s="18">
        <f>Y7</f>
        <v>1.15320970042796</v>
      </c>
      <c r="AH14" s="18">
        <f>Z7</f>
        <v>0.34122681883024253</v>
      </c>
      <c r="AJ14" s="8">
        <v>1581919</v>
      </c>
      <c r="AK14" s="22">
        <f t="shared" si="10"/>
        <v>2431.333855897075</v>
      </c>
      <c r="AL14" s="22">
        <f t="shared" si="1"/>
        <v>2357.8338400998023</v>
      </c>
      <c r="AM14" s="22">
        <f t="shared" si="1"/>
        <v>697.66681661537939</v>
      </c>
    </row>
    <row r="15" spans="1:39">
      <c r="C15" s="2">
        <v>2012</v>
      </c>
      <c r="D15" s="2">
        <v>2</v>
      </c>
      <c r="E15" s="2" t="s">
        <v>31</v>
      </c>
      <c r="F15" s="3" t="s">
        <v>29</v>
      </c>
      <c r="G15" s="4">
        <v>9</v>
      </c>
      <c r="H15" s="4">
        <v>259</v>
      </c>
      <c r="I15" s="4">
        <v>1736400</v>
      </c>
      <c r="J15" s="4">
        <v>3121</v>
      </c>
      <c r="K15" s="4">
        <v>3112</v>
      </c>
      <c r="L15" s="4">
        <v>926</v>
      </c>
      <c r="N15" s="6">
        <f t="shared" si="11"/>
        <v>9</v>
      </c>
      <c r="O15" s="16">
        <f t="shared" si="0"/>
        <v>18</v>
      </c>
      <c r="P15" s="16">
        <f t="shared" si="0"/>
        <v>555</v>
      </c>
      <c r="Q15" s="17">
        <f t="shared" si="2"/>
        <v>30.833333333333332</v>
      </c>
      <c r="R15" s="16">
        <f t="shared" si="3"/>
        <v>740</v>
      </c>
      <c r="S15" s="16">
        <f t="shared" si="4"/>
        <v>4045960</v>
      </c>
      <c r="T15" s="16">
        <f t="shared" si="4"/>
        <v>6438</v>
      </c>
      <c r="U15" s="16">
        <f t="shared" si="4"/>
        <v>6241</v>
      </c>
      <c r="V15" s="16">
        <f t="shared" si="4"/>
        <v>1913</v>
      </c>
      <c r="X15" s="20">
        <f t="shared" si="5"/>
        <v>1.1775005190362733</v>
      </c>
      <c r="Y15" s="20">
        <f t="shared" si="6"/>
        <v>1.1414695152695529</v>
      </c>
      <c r="Z15" s="20">
        <f t="shared" si="7"/>
        <v>0.34988482337937105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1.2851020648392819</v>
      </c>
      <c r="AG15" s="18">
        <f t="shared" si="14"/>
        <v>1.2729070517894328</v>
      </c>
      <c r="AH15" s="18">
        <f t="shared" si="14"/>
        <v>0.38897886452105229</v>
      </c>
      <c r="AJ15" s="8">
        <v>1323258</v>
      </c>
      <c r="AK15" s="22">
        <f t="shared" si="10"/>
        <v>2376.8891704616717</v>
      </c>
      <c r="AL15" s="22">
        <f t="shared" si="1"/>
        <v>2354.3336122341238</v>
      </c>
      <c r="AM15" s="22">
        <f t="shared" si="1"/>
        <v>719.44452967180848</v>
      </c>
    </row>
    <row r="16" spans="1:39">
      <c r="C16" s="2">
        <v>2012</v>
      </c>
      <c r="D16" s="2">
        <v>3</v>
      </c>
      <c r="E16" s="2" t="s">
        <v>31</v>
      </c>
      <c r="F16" s="3" t="s">
        <v>29</v>
      </c>
      <c r="G16" s="4">
        <v>9</v>
      </c>
      <c r="H16" s="4">
        <v>263</v>
      </c>
      <c r="I16" s="4">
        <v>1779280</v>
      </c>
      <c r="J16" s="4">
        <v>3083</v>
      </c>
      <c r="K16" s="4">
        <v>3040</v>
      </c>
      <c r="L16" s="4">
        <v>934</v>
      </c>
      <c r="N16" s="6">
        <f t="shared" si="11"/>
        <v>10</v>
      </c>
      <c r="O16" s="16">
        <f t="shared" si="0"/>
        <v>18</v>
      </c>
      <c r="P16" s="16">
        <f t="shared" si="0"/>
        <v>542</v>
      </c>
      <c r="Q16" s="17">
        <f t="shared" si="2"/>
        <v>30.111111111111111</v>
      </c>
      <c r="R16" s="16">
        <f t="shared" si="3"/>
        <v>722.66666666666663</v>
      </c>
      <c r="S16" s="16">
        <f t="shared" si="4"/>
        <v>3750600</v>
      </c>
      <c r="T16" s="16">
        <f t="shared" si="4"/>
        <v>6314</v>
      </c>
      <c r="U16" s="16">
        <f t="shared" si="4"/>
        <v>6101</v>
      </c>
      <c r="V16" s="16">
        <f t="shared" si="4"/>
        <v>1908</v>
      </c>
      <c r="X16" s="20">
        <f t="shared" si="5"/>
        <v>1.216583302227199</v>
      </c>
      <c r="Y16" s="20">
        <f t="shared" si="6"/>
        <v>1.1755424021045522</v>
      </c>
      <c r="Z16" s="20">
        <f t="shared" si="7"/>
        <v>0.36763397856342983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1.2134299722873587</v>
      </c>
      <c r="AG16" s="18">
        <f t="shared" si="14"/>
        <v>1.1899325696462431</v>
      </c>
      <c r="AH16" s="18">
        <f t="shared" si="14"/>
        <v>0.35627685713965151</v>
      </c>
      <c r="AJ16" s="8">
        <v>1369845</v>
      </c>
      <c r="AK16" s="22">
        <f t="shared" si="10"/>
        <v>2349.6672156839136</v>
      </c>
      <c r="AL16" s="22">
        <f t="shared" si="1"/>
        <v>2304.1672050524971</v>
      </c>
      <c r="AM16" s="22">
        <f t="shared" si="1"/>
        <v>689.88905008660436</v>
      </c>
    </row>
    <row r="17" spans="3:39">
      <c r="C17" s="2">
        <v>2012</v>
      </c>
      <c r="D17" s="2">
        <v>4</v>
      </c>
      <c r="E17" s="2" t="s">
        <v>31</v>
      </c>
      <c r="F17" s="3" t="s">
        <v>29</v>
      </c>
      <c r="G17" s="4">
        <v>9</v>
      </c>
      <c r="H17" s="4">
        <v>285</v>
      </c>
      <c r="I17" s="4">
        <v>2049360</v>
      </c>
      <c r="J17" s="4">
        <v>3070</v>
      </c>
      <c r="K17" s="4">
        <v>3055</v>
      </c>
      <c r="L17" s="4">
        <v>968</v>
      </c>
      <c r="N17" s="6">
        <f t="shared" si="11"/>
        <v>11</v>
      </c>
      <c r="O17" s="16">
        <f t="shared" si="0"/>
        <v>18</v>
      </c>
      <c r="P17" s="16">
        <f t="shared" si="0"/>
        <v>540</v>
      </c>
      <c r="Q17" s="17">
        <f t="shared" si="2"/>
        <v>30</v>
      </c>
      <c r="R17" s="16">
        <f t="shared" si="3"/>
        <v>720</v>
      </c>
      <c r="S17" s="16">
        <f t="shared" si="4"/>
        <v>4017520</v>
      </c>
      <c r="T17" s="16">
        <f t="shared" si="4"/>
        <v>6148</v>
      </c>
      <c r="U17" s="16">
        <f t="shared" si="4"/>
        <v>5975</v>
      </c>
      <c r="V17" s="16">
        <f t="shared" si="4"/>
        <v>1901</v>
      </c>
      <c r="X17" s="20">
        <f t="shared" si="5"/>
        <v>1.101814054441546</v>
      </c>
      <c r="Y17" s="20">
        <f t="shared" si="6"/>
        <v>1.0708098528445409</v>
      </c>
      <c r="Z17" s="20">
        <f t="shared" si="7"/>
        <v>0.34068778749079032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1.1877643978155632</v>
      </c>
      <c r="AG17" s="18">
        <f t="shared" si="14"/>
        <v>1.168400778679346</v>
      </c>
      <c r="AH17" s="18">
        <f t="shared" si="14"/>
        <v>0.3586142264027426</v>
      </c>
      <c r="AJ17" s="8">
        <v>1443697</v>
      </c>
      <c r="AK17" s="22">
        <f t="shared" si="10"/>
        <v>2385.4443468342893</v>
      </c>
      <c r="AL17" s="22">
        <f t="shared" si="1"/>
        <v>2346.5554595366971</v>
      </c>
      <c r="AM17" s="22">
        <f t="shared" si="1"/>
        <v>720.22219275140253</v>
      </c>
    </row>
    <row r="18" spans="3:39">
      <c r="C18" s="2">
        <v>2012</v>
      </c>
      <c r="D18" s="2">
        <v>5</v>
      </c>
      <c r="E18" s="2" t="s">
        <v>31</v>
      </c>
      <c r="F18" s="3" t="s">
        <v>29</v>
      </c>
      <c r="G18" s="4">
        <v>9</v>
      </c>
      <c r="H18" s="4">
        <v>266</v>
      </c>
      <c r="I18" s="4">
        <v>1919480</v>
      </c>
      <c r="J18" s="4">
        <v>3099</v>
      </c>
      <c r="K18" s="4">
        <v>3091</v>
      </c>
      <c r="L18" s="4">
        <v>946</v>
      </c>
      <c r="N18" s="6">
        <f t="shared" si="11"/>
        <v>12</v>
      </c>
      <c r="O18" s="16">
        <f t="shared" si="0"/>
        <v>18</v>
      </c>
      <c r="P18" s="16">
        <f t="shared" si="0"/>
        <v>557</v>
      </c>
      <c r="Q18" s="17">
        <f t="shared" si="2"/>
        <v>30.944444444444443</v>
      </c>
      <c r="R18" s="16">
        <f t="shared" si="3"/>
        <v>742.66666666666663</v>
      </c>
      <c r="S18" s="16">
        <f t="shared" si="4"/>
        <v>3863600</v>
      </c>
      <c r="T18" s="16">
        <f t="shared" si="4"/>
        <v>6258</v>
      </c>
      <c r="U18" s="16">
        <f t="shared" si="4"/>
        <v>6187</v>
      </c>
      <c r="V18" s="16">
        <f t="shared" si="4"/>
        <v>1908</v>
      </c>
      <c r="X18" s="20">
        <f t="shared" si="5"/>
        <v>1.2029216274976706</v>
      </c>
      <c r="Y18" s="20">
        <f t="shared" si="6"/>
        <v>1.1892739068916724</v>
      </c>
      <c r="Z18" s="20">
        <f t="shared" si="7"/>
        <v>0.36675846360906927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1.1671255556155411</v>
      </c>
      <c r="AG18" s="18">
        <f t="shared" si="14"/>
        <v>1.1646176825208301</v>
      </c>
      <c r="AH18" s="18">
        <f t="shared" si="14"/>
        <v>0.34203530745559579</v>
      </c>
      <c r="AJ18" s="8">
        <v>1469862</v>
      </c>
      <c r="AK18" s="22">
        <f t="shared" si="10"/>
        <v>2352.7773710380534</v>
      </c>
      <c r="AL18" s="22">
        <f t="shared" si="1"/>
        <v>2347.7218163564844</v>
      </c>
      <c r="AM18" s="22">
        <f t="shared" si="1"/>
        <v>689.49988080173046</v>
      </c>
    </row>
    <row r="19" spans="3:39">
      <c r="C19" s="2">
        <v>2012</v>
      </c>
      <c r="D19" s="2">
        <v>6</v>
      </c>
      <c r="E19" s="2" t="s">
        <v>31</v>
      </c>
      <c r="F19" s="3" t="s">
        <v>29</v>
      </c>
      <c r="G19" s="4">
        <v>9</v>
      </c>
      <c r="H19" s="4">
        <v>274</v>
      </c>
      <c r="I19" s="4">
        <v>1904440</v>
      </c>
      <c r="J19" s="4">
        <v>3087</v>
      </c>
      <c r="K19" s="4">
        <v>3024</v>
      </c>
      <c r="L19" s="4">
        <v>942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1.2005985404143458</v>
      </c>
      <c r="AG19" s="18">
        <f t="shared" si="14"/>
        <v>1.1763245647897937</v>
      </c>
      <c r="AH19" s="18">
        <f t="shared" si="14"/>
        <v>0.34580782734976739</v>
      </c>
      <c r="AJ19" s="8">
        <v>1485723</v>
      </c>
      <c r="AK19" s="22">
        <f t="shared" si="10"/>
        <v>2423.5563543603103</v>
      </c>
      <c r="AL19" s="22">
        <f t="shared" si="1"/>
        <v>2374.5563382098926</v>
      </c>
      <c r="AM19" s="22">
        <f t="shared" si="1"/>
        <v>698.0557856349094</v>
      </c>
    </row>
    <row r="20" spans="3:39">
      <c r="C20" s="2">
        <v>2012</v>
      </c>
      <c r="D20" s="2">
        <v>7</v>
      </c>
      <c r="E20" s="2" t="s">
        <v>31</v>
      </c>
      <c r="F20" s="3" t="s">
        <v>29</v>
      </c>
      <c r="G20" s="4">
        <v>9</v>
      </c>
      <c r="H20" s="4">
        <v>292</v>
      </c>
      <c r="I20" s="4">
        <v>2000040</v>
      </c>
      <c r="J20" s="4">
        <v>3124</v>
      </c>
      <c r="K20" s="4">
        <v>2988</v>
      </c>
      <c r="L20" s="4">
        <v>934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1.2010229993470216</v>
      </c>
      <c r="AG20" s="18">
        <f t="shared" si="14"/>
        <v>1.1688964666618298</v>
      </c>
      <c r="AH20" s="18">
        <f t="shared" si="14"/>
        <v>0.35280417906116229</v>
      </c>
      <c r="AJ20" s="8">
        <v>1458840</v>
      </c>
      <c r="AK20" s="22">
        <f t="shared" si="10"/>
        <v>2384.2771813354034</v>
      </c>
      <c r="AL20" s="22">
        <f t="shared" si="1"/>
        <v>2320.4994195120457</v>
      </c>
      <c r="AM20" s="22">
        <f t="shared" si="1"/>
        <v>700.38871368211733</v>
      </c>
    </row>
    <row r="21" spans="3:39">
      <c r="C21" s="2">
        <v>2012</v>
      </c>
      <c r="D21" s="2">
        <v>8</v>
      </c>
      <c r="E21" s="2" t="s">
        <v>31</v>
      </c>
      <c r="F21" s="3" t="s">
        <v>29</v>
      </c>
      <c r="G21" s="4">
        <v>9</v>
      </c>
      <c r="H21" s="4">
        <v>272</v>
      </c>
      <c r="I21" s="4">
        <v>1904640</v>
      </c>
      <c r="J21" s="4">
        <v>3196</v>
      </c>
      <c r="K21" s="4">
        <v>3049</v>
      </c>
      <c r="L21" s="4">
        <v>959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1.2636665731609953</v>
      </c>
      <c r="AG21" s="18">
        <f t="shared" si="14"/>
        <v>1.2267419027684872</v>
      </c>
      <c r="AH21" s="18">
        <f t="shared" si="14"/>
        <v>0.38449819821763803</v>
      </c>
      <c r="AJ21" s="8">
        <v>1419644</v>
      </c>
      <c r="AK21" s="22">
        <f t="shared" si="10"/>
        <v>2448.8335252432075</v>
      </c>
      <c r="AL21" s="22">
        <f t="shared" si="1"/>
        <v>2377.2779640799945</v>
      </c>
      <c r="AM21" s="22">
        <f t="shared" si="1"/>
        <v>745.11116950388839</v>
      </c>
    </row>
    <row r="22" spans="3:39">
      <c r="C22" s="2">
        <v>2012</v>
      </c>
      <c r="D22" s="2">
        <v>9</v>
      </c>
      <c r="E22" s="2" t="s">
        <v>31</v>
      </c>
      <c r="F22" s="3" t="s">
        <v>29</v>
      </c>
      <c r="G22" s="4">
        <v>9</v>
      </c>
      <c r="H22" s="4">
        <v>288</v>
      </c>
      <c r="I22" s="4">
        <v>1992800</v>
      </c>
      <c r="J22" s="4">
        <v>3275</v>
      </c>
      <c r="K22" s="4">
        <v>3122</v>
      </c>
      <c r="L22" s="4">
        <v>943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1.1775005190362733</v>
      </c>
      <c r="AG22" s="18">
        <f t="shared" si="14"/>
        <v>1.1414695152695529</v>
      </c>
      <c r="AH22" s="18">
        <f t="shared" si="14"/>
        <v>0.34988482337937105</v>
      </c>
      <c r="AJ22" s="8">
        <v>1594079</v>
      </c>
      <c r="AK22" s="22">
        <f t="shared" si="10"/>
        <v>2503.6665411315589</v>
      </c>
      <c r="AL22" s="22">
        <f t="shared" si="1"/>
        <v>2427.0554338617676</v>
      </c>
      <c r="AM22" s="22">
        <f t="shared" si="1"/>
        <v>743.94440714269535</v>
      </c>
    </row>
    <row r="23" spans="3:39">
      <c r="C23" s="2">
        <v>2012</v>
      </c>
      <c r="D23" s="2">
        <v>10</v>
      </c>
      <c r="E23" s="2" t="s">
        <v>31</v>
      </c>
      <c r="F23" s="3" t="s">
        <v>29</v>
      </c>
      <c r="G23" s="4">
        <v>9</v>
      </c>
      <c r="H23" s="4">
        <v>256</v>
      </c>
      <c r="I23" s="4">
        <v>1853360</v>
      </c>
      <c r="J23" s="4">
        <v>3218</v>
      </c>
      <c r="K23" s="4">
        <v>3022</v>
      </c>
      <c r="L23" s="4">
        <v>927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1.216583302227199</v>
      </c>
      <c r="AG23" s="18">
        <f t="shared" si="14"/>
        <v>1.1755424021045522</v>
      </c>
      <c r="AH23" s="18">
        <f t="shared" si="14"/>
        <v>0.36763397856342983</v>
      </c>
      <c r="AJ23" s="8">
        <v>1485494</v>
      </c>
      <c r="AK23" s="22">
        <f t="shared" si="10"/>
        <v>2455.4450440194814</v>
      </c>
      <c r="AL23" s="22">
        <f t="shared" si="1"/>
        <v>2372.6116904597498</v>
      </c>
      <c r="AM23" s="22">
        <f t="shared" si="1"/>
        <v>742.00018118295395</v>
      </c>
    </row>
    <row r="24" spans="3:39">
      <c r="C24" s="2">
        <v>2012</v>
      </c>
      <c r="D24" s="2">
        <v>11</v>
      </c>
      <c r="E24" s="2" t="s">
        <v>31</v>
      </c>
      <c r="F24" s="3" t="s">
        <v>29</v>
      </c>
      <c r="G24" s="4">
        <v>9</v>
      </c>
      <c r="H24" s="4">
        <v>271</v>
      </c>
      <c r="I24" s="4">
        <v>1902880</v>
      </c>
      <c r="J24" s="4">
        <v>3104</v>
      </c>
      <c r="K24" s="4">
        <v>2974</v>
      </c>
      <c r="L24" s="4">
        <v>960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1.101814054441546</v>
      </c>
      <c r="AG24" s="18">
        <f t="shared" si="14"/>
        <v>1.0708098528445409</v>
      </c>
      <c r="AH24" s="18">
        <f t="shared" si="14"/>
        <v>0.34068778749079032</v>
      </c>
      <c r="AJ24" s="8">
        <v>1495395</v>
      </c>
      <c r="AK24" s="22">
        <f t="shared" si="10"/>
        <v>2390.8883412586424</v>
      </c>
      <c r="AL24" s="22">
        <f t="shared" si="1"/>
        <v>2323.6105788907594</v>
      </c>
      <c r="AM24" s="22">
        <f t="shared" si="1"/>
        <v>739.27760844708507</v>
      </c>
    </row>
    <row r="25" spans="3:39">
      <c r="C25" s="2">
        <v>2012</v>
      </c>
      <c r="D25" s="2">
        <v>12</v>
      </c>
      <c r="E25" s="2" t="s">
        <v>31</v>
      </c>
      <c r="F25" s="3" t="s">
        <v>29</v>
      </c>
      <c r="G25" s="4">
        <v>9</v>
      </c>
      <c r="H25" s="4">
        <v>284</v>
      </c>
      <c r="I25" s="4">
        <v>1979880</v>
      </c>
      <c r="J25" s="4">
        <v>3124</v>
      </c>
      <c r="K25" s="4">
        <v>3084</v>
      </c>
      <c r="L25" s="4">
        <v>947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1.2029216274976706</v>
      </c>
      <c r="AG25" s="18">
        <f t="shared" si="14"/>
        <v>1.1892739068916724</v>
      </c>
      <c r="AH25" s="18">
        <f t="shared" si="14"/>
        <v>0.36675846360906927</v>
      </c>
      <c r="AJ25" s="8">
        <v>1507539</v>
      </c>
      <c r="AK25" s="22">
        <f t="shared" si="10"/>
        <v>2433.6662417818256</v>
      </c>
      <c r="AL25" s="22">
        <f t="shared" si="1"/>
        <v>2406.0551354912354</v>
      </c>
      <c r="AM25" s="22">
        <f t="shared" si="1"/>
        <v>741.99987045697071</v>
      </c>
    </row>
    <row r="26" spans="3:39">
      <c r="C26" s="2">
        <v>2013</v>
      </c>
      <c r="D26" s="2">
        <v>1</v>
      </c>
      <c r="E26" s="2" t="s">
        <v>31</v>
      </c>
      <c r="F26" s="3" t="s">
        <v>29</v>
      </c>
      <c r="G26" s="4">
        <v>9</v>
      </c>
      <c r="H26" s="4">
        <v>276</v>
      </c>
      <c r="I26" s="4">
        <v>1877680</v>
      </c>
      <c r="J26" s="4">
        <v>3111</v>
      </c>
      <c r="K26" s="4">
        <v>3003</v>
      </c>
      <c r="L26" s="4">
        <v>929</v>
      </c>
    </row>
    <row r="27" spans="3:39">
      <c r="C27" s="2">
        <v>2013</v>
      </c>
      <c r="D27" s="2">
        <v>2</v>
      </c>
      <c r="E27" s="2" t="s">
        <v>31</v>
      </c>
      <c r="F27" s="3" t="s">
        <v>29</v>
      </c>
      <c r="G27" s="4">
        <v>9</v>
      </c>
      <c r="H27" s="4">
        <v>259</v>
      </c>
      <c r="I27" s="4">
        <v>1548440</v>
      </c>
      <c r="J27" s="4">
        <v>2991</v>
      </c>
      <c r="K27" s="4">
        <v>2942</v>
      </c>
      <c r="L27" s="4">
        <v>924</v>
      </c>
    </row>
    <row r="28" spans="3:39">
      <c r="C28" s="2">
        <v>2013</v>
      </c>
      <c r="D28" s="2">
        <v>3</v>
      </c>
      <c r="E28" s="2" t="s">
        <v>31</v>
      </c>
      <c r="F28" s="3" t="s">
        <v>29</v>
      </c>
      <c r="G28" s="4">
        <v>9</v>
      </c>
      <c r="H28" s="4">
        <v>274</v>
      </c>
      <c r="I28" s="4">
        <v>1785880</v>
      </c>
      <c r="J28" s="4">
        <v>2959</v>
      </c>
      <c r="K28" s="4">
        <v>2885</v>
      </c>
      <c r="L28" s="4">
        <v>840</v>
      </c>
    </row>
    <row r="29" spans="3:39">
      <c r="C29" s="2">
        <v>2013</v>
      </c>
      <c r="D29" s="2">
        <v>4</v>
      </c>
      <c r="E29" s="2" t="s">
        <v>31</v>
      </c>
      <c r="F29" s="3" t="s">
        <v>29</v>
      </c>
      <c r="G29" s="4">
        <v>9</v>
      </c>
      <c r="H29" s="4">
        <v>277</v>
      </c>
      <c r="I29" s="4">
        <v>1820440</v>
      </c>
      <c r="J29" s="4">
        <v>3064</v>
      </c>
      <c r="K29" s="4">
        <v>2979</v>
      </c>
      <c r="L29" s="4">
        <v>884</v>
      </c>
    </row>
    <row r="30" spans="3:39">
      <c r="C30" s="2">
        <v>2013</v>
      </c>
      <c r="D30" s="2">
        <v>5</v>
      </c>
      <c r="E30" s="2" t="s">
        <v>31</v>
      </c>
      <c r="F30" s="3" t="s">
        <v>29</v>
      </c>
      <c r="G30" s="4">
        <v>9</v>
      </c>
      <c r="H30" s="4">
        <v>270</v>
      </c>
      <c r="I30" s="4">
        <v>1785120</v>
      </c>
      <c r="J30" s="4">
        <v>2951</v>
      </c>
      <c r="K30" s="4">
        <v>2946</v>
      </c>
      <c r="L30" s="4">
        <v>827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47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33</v>
      </c>
      <c r="G7" s="4">
        <v>3</v>
      </c>
      <c r="H7" s="4">
        <v>88</v>
      </c>
      <c r="I7" s="4">
        <v>556624</v>
      </c>
      <c r="J7" s="4">
        <v>1214</v>
      </c>
      <c r="K7" s="4">
        <v>1214</v>
      </c>
      <c r="L7" s="4">
        <v>379</v>
      </c>
      <c r="N7" s="6">
        <v>1</v>
      </c>
      <c r="O7" s="16">
        <f t="shared" ref="O7:P18" si="0">SUMIF($D$7:$D$30,$N7,G$7:G$30)</f>
        <v>6</v>
      </c>
      <c r="P7" s="16">
        <f t="shared" si="0"/>
        <v>194</v>
      </c>
      <c r="Q7" s="17">
        <f>P7/O7</f>
        <v>32.333333333333336</v>
      </c>
      <c r="R7" s="16">
        <f>Q7*24</f>
        <v>776</v>
      </c>
      <c r="S7" s="16">
        <f>SUMIF($D$7:$D$30,$N7,I$7:I$30)</f>
        <v>963544</v>
      </c>
      <c r="T7" s="16">
        <f>SUMIF($D$7:$D$30,$N7,J$7:J$30)</f>
        <v>2250</v>
      </c>
      <c r="U7" s="16">
        <f>SUMIF($D$7:$D$30,$N7,K$7:K$30)</f>
        <v>2205</v>
      </c>
      <c r="V7" s="16">
        <f>SUMIF($D$7:$D$30,$N7,L$7:L$30)</f>
        <v>706</v>
      </c>
      <c r="X7" s="20">
        <f>(T7*R7)/S7</f>
        <v>1.8120604767400348</v>
      </c>
      <c r="Y7" s="20">
        <f>(U7*R7)/S7</f>
        <v>1.775819267205234</v>
      </c>
      <c r="Z7" s="20">
        <f>(V7*R7)/S7</f>
        <v>0.56858430959042872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1.5989950819250645</v>
      </c>
      <c r="AG7" s="18">
        <f>Y12</f>
        <v>1.5909733674672466</v>
      </c>
      <c r="AH7" s="18">
        <f>Z12</f>
        <v>0.52742772560153672</v>
      </c>
      <c r="AJ7" s="8">
        <v>549650</v>
      </c>
      <c r="AK7" s="22">
        <f>($AJ7*AF7)/$AE7</f>
        <v>1195.9998241561771</v>
      </c>
      <c r="AL7" s="22">
        <f t="shared" ref="AL7:AM25" si="1">($AJ7*AG7)/$AE7</f>
        <v>1189.9998250383369</v>
      </c>
      <c r="AM7" s="22">
        <f t="shared" si="1"/>
        <v>394.49994199800324</v>
      </c>
    </row>
    <row r="8" spans="1:39">
      <c r="C8" s="2">
        <v>2011</v>
      </c>
      <c r="D8" s="2">
        <v>7</v>
      </c>
      <c r="E8" s="2" t="s">
        <v>31</v>
      </c>
      <c r="F8" s="3" t="s">
        <v>33</v>
      </c>
      <c r="G8" s="4">
        <v>3</v>
      </c>
      <c r="H8" s="4">
        <v>92</v>
      </c>
      <c r="I8" s="4">
        <v>520799</v>
      </c>
      <c r="J8" s="4">
        <v>1189</v>
      </c>
      <c r="K8" s="4">
        <v>1189</v>
      </c>
      <c r="L8" s="4">
        <v>362</v>
      </c>
      <c r="N8" s="6">
        <f>N7+1</f>
        <v>2</v>
      </c>
      <c r="O8" s="16">
        <f t="shared" si="0"/>
        <v>6</v>
      </c>
      <c r="P8" s="16">
        <f t="shared" si="0"/>
        <v>177</v>
      </c>
      <c r="Q8" s="17">
        <f t="shared" ref="Q8:Q18" si="2">P8/O8</f>
        <v>29.5</v>
      </c>
      <c r="R8" s="16">
        <f t="shared" ref="R8:R18" si="3">Q8*24</f>
        <v>708</v>
      </c>
      <c r="S8" s="16">
        <f t="shared" ref="S8:V18" si="4">SUMIF($D$7:$D$30,$N8,I$7:I$30)</f>
        <v>964505</v>
      </c>
      <c r="T8" s="16">
        <f t="shared" si="4"/>
        <v>2257</v>
      </c>
      <c r="U8" s="16">
        <f t="shared" si="4"/>
        <v>2254</v>
      </c>
      <c r="V8" s="16">
        <f t="shared" si="4"/>
        <v>734</v>
      </c>
      <c r="X8" s="20">
        <f t="shared" ref="X8:X18" si="5">(T8*R8)/S8</f>
        <v>1.6567627954235593</v>
      </c>
      <c r="Y8" s="20">
        <f t="shared" ref="Y8:Y18" si="6">(U8*R8)/S8</f>
        <v>1.6545606295457256</v>
      </c>
      <c r="Z8" s="20">
        <f t="shared" ref="Z8:Z18" si="7">(V8*R8)/S8</f>
        <v>0.53879658477664705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1.6851128785126144</v>
      </c>
      <c r="AG8" s="18">
        <f t="shared" si="9"/>
        <v>1.6787110144743647</v>
      </c>
      <c r="AH8" s="18">
        <f t="shared" si="9"/>
        <v>0.53277735162766915</v>
      </c>
      <c r="AJ8" s="8">
        <v>518148</v>
      </c>
      <c r="AK8" s="22">
        <f t="shared" ref="AK8:AK25" si="10">($AJ8*AF8)/$AE8</f>
        <v>1184.500374117604</v>
      </c>
      <c r="AL8" s="22">
        <f t="shared" si="1"/>
        <v>1180.0003726963046</v>
      </c>
      <c r="AM8" s="22">
        <f t="shared" si="1"/>
        <v>374.50011828370003</v>
      </c>
    </row>
    <row r="9" spans="1:39">
      <c r="C9" s="2">
        <v>2011</v>
      </c>
      <c r="D9" s="2">
        <v>8</v>
      </c>
      <c r="E9" s="2" t="s">
        <v>31</v>
      </c>
      <c r="F9" s="3" t="s">
        <v>33</v>
      </c>
      <c r="G9" s="4">
        <v>3</v>
      </c>
      <c r="H9" s="4">
        <v>93</v>
      </c>
      <c r="I9" s="4">
        <v>619070</v>
      </c>
      <c r="J9" s="4">
        <v>1218</v>
      </c>
      <c r="K9" s="4">
        <v>1207</v>
      </c>
      <c r="L9" s="4">
        <v>345</v>
      </c>
      <c r="N9" s="6">
        <f t="shared" ref="N9:N18" si="11">N8+1</f>
        <v>3</v>
      </c>
      <c r="O9" s="16">
        <f t="shared" si="0"/>
        <v>6</v>
      </c>
      <c r="P9" s="16">
        <f t="shared" si="0"/>
        <v>180</v>
      </c>
      <c r="Q9" s="17">
        <f t="shared" si="2"/>
        <v>30</v>
      </c>
      <c r="R9" s="16">
        <f t="shared" si="3"/>
        <v>720</v>
      </c>
      <c r="S9" s="16">
        <f t="shared" si="4"/>
        <v>976292</v>
      </c>
      <c r="T9" s="16">
        <f t="shared" si="4"/>
        <v>2226</v>
      </c>
      <c r="U9" s="16">
        <f t="shared" si="4"/>
        <v>2194</v>
      </c>
      <c r="V9" s="16">
        <f t="shared" si="4"/>
        <v>720</v>
      </c>
      <c r="X9" s="20">
        <f t="shared" si="5"/>
        <v>1.6416400011471977</v>
      </c>
      <c r="Y9" s="20">
        <f t="shared" si="6"/>
        <v>1.6180405042753603</v>
      </c>
      <c r="Z9" s="20">
        <f t="shared" si="7"/>
        <v>0.53098867961634433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1.5944021247152986</v>
      </c>
      <c r="AG9" s="18">
        <f t="shared" si="9"/>
        <v>1.5498950046493543</v>
      </c>
      <c r="AH9" s="18">
        <f t="shared" si="9"/>
        <v>0.47648799129422714</v>
      </c>
      <c r="AJ9" s="8">
        <v>558751</v>
      </c>
      <c r="AK9" s="22">
        <f t="shared" si="10"/>
        <v>1217.9991107576425</v>
      </c>
      <c r="AL9" s="22">
        <f t="shared" si="1"/>
        <v>1183.9991355804996</v>
      </c>
      <c r="AM9" s="22">
        <f t="shared" si="1"/>
        <v>363.99973424941038</v>
      </c>
    </row>
    <row r="10" spans="1:39">
      <c r="C10" s="2">
        <v>2011</v>
      </c>
      <c r="D10" s="2">
        <v>9</v>
      </c>
      <c r="E10" s="2" t="s">
        <v>31</v>
      </c>
      <c r="F10" s="3" t="s">
        <v>33</v>
      </c>
      <c r="G10" s="4">
        <v>3</v>
      </c>
      <c r="H10" s="4">
        <v>92</v>
      </c>
      <c r="I10" s="4">
        <v>540453</v>
      </c>
      <c r="J10" s="4">
        <v>1189</v>
      </c>
      <c r="K10" s="4">
        <v>1172</v>
      </c>
      <c r="L10" s="4">
        <v>375</v>
      </c>
      <c r="N10" s="6">
        <f t="shared" si="11"/>
        <v>4</v>
      </c>
      <c r="O10" s="16">
        <f t="shared" si="0"/>
        <v>6</v>
      </c>
      <c r="P10" s="16">
        <f t="shared" si="0"/>
        <v>184</v>
      </c>
      <c r="Q10" s="17">
        <f t="shared" si="2"/>
        <v>30.666666666666668</v>
      </c>
      <c r="R10" s="16">
        <f t="shared" si="3"/>
        <v>736</v>
      </c>
      <c r="S10" s="16">
        <f t="shared" si="4"/>
        <v>1019826</v>
      </c>
      <c r="T10" s="16">
        <f t="shared" si="4"/>
        <v>2181</v>
      </c>
      <c r="U10" s="16">
        <f t="shared" si="4"/>
        <v>2168</v>
      </c>
      <c r="V10" s="16">
        <f t="shared" si="4"/>
        <v>756</v>
      </c>
      <c r="X10" s="20">
        <f t="shared" si="5"/>
        <v>1.5740096840049185</v>
      </c>
      <c r="Y10" s="20">
        <f t="shared" si="6"/>
        <v>1.5646276913904922</v>
      </c>
      <c r="Z10" s="20">
        <f t="shared" si="7"/>
        <v>0.54559895511587275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1.7021605194060643</v>
      </c>
      <c r="AG10" s="18">
        <f t="shared" si="9"/>
        <v>1.6748915060260348</v>
      </c>
      <c r="AH10" s="18">
        <f t="shared" si="9"/>
        <v>0.5295929440647873</v>
      </c>
      <c r="AJ10" s="8">
        <v>347188</v>
      </c>
      <c r="AK10" s="22">
        <f t="shared" si="10"/>
        <v>790.66685184946937</v>
      </c>
      <c r="AL10" s="22">
        <f t="shared" si="1"/>
        <v>778.00018221613061</v>
      </c>
      <c r="AM10" s="22">
        <f t="shared" si="1"/>
        <v>246.0000576158973</v>
      </c>
    </row>
    <row r="11" spans="1:39">
      <c r="C11" s="2">
        <v>2011</v>
      </c>
      <c r="D11" s="2">
        <v>10</v>
      </c>
      <c r="E11" s="2" t="s">
        <v>31</v>
      </c>
      <c r="F11" s="3" t="s">
        <v>33</v>
      </c>
      <c r="G11" s="4">
        <v>3</v>
      </c>
      <c r="H11" s="4">
        <v>89</v>
      </c>
      <c r="I11" s="4">
        <v>525134</v>
      </c>
      <c r="J11" s="4">
        <v>1140</v>
      </c>
      <c r="K11" s="4">
        <v>1129</v>
      </c>
      <c r="L11" s="4">
        <v>351</v>
      </c>
      <c r="N11" s="6">
        <f t="shared" si="11"/>
        <v>5</v>
      </c>
      <c r="O11" s="16">
        <f t="shared" si="0"/>
        <v>6</v>
      </c>
      <c r="P11" s="16">
        <f t="shared" si="0"/>
        <v>178</v>
      </c>
      <c r="Q11" s="17">
        <f t="shared" si="2"/>
        <v>29.666666666666668</v>
      </c>
      <c r="R11" s="16">
        <f t="shared" si="3"/>
        <v>712</v>
      </c>
      <c r="S11" s="16">
        <f t="shared" si="4"/>
        <v>995586</v>
      </c>
      <c r="T11" s="16">
        <f t="shared" si="4"/>
        <v>2281</v>
      </c>
      <c r="U11" s="16">
        <f t="shared" si="4"/>
        <v>2278</v>
      </c>
      <c r="V11" s="16">
        <f t="shared" si="4"/>
        <v>784</v>
      </c>
      <c r="X11" s="20">
        <f t="shared" si="5"/>
        <v>1.631272436534865</v>
      </c>
      <c r="Y11" s="20">
        <f t="shared" si="6"/>
        <v>1.6291269664298211</v>
      </c>
      <c r="Z11" s="20">
        <f t="shared" si="7"/>
        <v>0.56068285411807717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1.6544074433216707</v>
      </c>
      <c r="AG11" s="18">
        <f t="shared" si="9"/>
        <v>1.6347349650223122</v>
      </c>
      <c r="AH11" s="18">
        <f t="shared" si="9"/>
        <v>0.45534590014856891</v>
      </c>
      <c r="AJ11" s="8">
        <v>512896</v>
      </c>
      <c r="AK11" s="22">
        <f t="shared" si="10"/>
        <v>1149.3332683856593</v>
      </c>
      <c r="AL11" s="22">
        <f t="shared" si="1"/>
        <v>1135.6666024912822</v>
      </c>
      <c r="AM11" s="22">
        <f t="shared" si="1"/>
        <v>316.3333154576539</v>
      </c>
    </row>
    <row r="12" spans="1:39">
      <c r="C12" s="2">
        <v>2011</v>
      </c>
      <c r="D12" s="2">
        <v>11</v>
      </c>
      <c r="E12" s="2" t="s">
        <v>31</v>
      </c>
      <c r="F12" s="3" t="s">
        <v>33</v>
      </c>
      <c r="G12" s="4">
        <v>3</v>
      </c>
      <c r="H12" s="4">
        <v>90</v>
      </c>
      <c r="I12" s="4">
        <v>464949</v>
      </c>
      <c r="J12" s="4">
        <v>1128</v>
      </c>
      <c r="K12" s="4">
        <v>1090</v>
      </c>
      <c r="L12" s="4">
        <v>322</v>
      </c>
      <c r="N12" s="6">
        <f t="shared" si="11"/>
        <v>6</v>
      </c>
      <c r="O12" s="16">
        <f t="shared" si="0"/>
        <v>6</v>
      </c>
      <c r="P12" s="16">
        <f t="shared" si="0"/>
        <v>182</v>
      </c>
      <c r="Q12" s="17">
        <f t="shared" si="2"/>
        <v>30.333333333333332</v>
      </c>
      <c r="R12" s="16">
        <f t="shared" si="3"/>
        <v>728</v>
      </c>
      <c r="S12" s="16">
        <f t="shared" si="4"/>
        <v>1089044</v>
      </c>
      <c r="T12" s="16">
        <f t="shared" si="4"/>
        <v>2392</v>
      </c>
      <c r="U12" s="16">
        <f t="shared" si="4"/>
        <v>2380</v>
      </c>
      <c r="V12" s="16">
        <f t="shared" si="4"/>
        <v>789</v>
      </c>
      <c r="X12" s="20">
        <f t="shared" si="5"/>
        <v>1.5989950819250645</v>
      </c>
      <c r="Y12" s="20">
        <f t="shared" si="6"/>
        <v>1.5909733674672466</v>
      </c>
      <c r="Z12" s="20">
        <f t="shared" si="7"/>
        <v>0.52742772560153672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1.4926136073199407</v>
      </c>
      <c r="AG12" s="18">
        <f t="shared" si="9"/>
        <v>1.4534239806437321</v>
      </c>
      <c r="AH12" s="18">
        <f t="shared" si="9"/>
        <v>0.42554822879926391</v>
      </c>
      <c r="AJ12" s="8">
        <v>537479</v>
      </c>
      <c r="AK12" s="22">
        <f t="shared" si="10"/>
        <v>1168.0009624269344</v>
      </c>
      <c r="AL12" s="22">
        <f t="shared" si="1"/>
        <v>1137.3342704910672</v>
      </c>
      <c r="AM12" s="22">
        <f t="shared" si="1"/>
        <v>333.00027439055577</v>
      </c>
    </row>
    <row r="13" spans="1:39">
      <c r="C13" s="2">
        <v>2011</v>
      </c>
      <c r="D13" s="2">
        <v>12</v>
      </c>
      <c r="E13" s="2" t="s">
        <v>31</v>
      </c>
      <c r="F13" s="3" t="s">
        <v>33</v>
      </c>
      <c r="G13" s="4">
        <v>3</v>
      </c>
      <c r="H13" s="4">
        <v>91</v>
      </c>
      <c r="I13" s="4">
        <v>419092</v>
      </c>
      <c r="J13" s="4">
        <v>1134</v>
      </c>
      <c r="K13" s="4">
        <v>1134</v>
      </c>
      <c r="L13" s="4">
        <v>321</v>
      </c>
      <c r="N13" s="6">
        <f t="shared" si="11"/>
        <v>7</v>
      </c>
      <c r="O13" s="16">
        <f t="shared" si="0"/>
        <v>6</v>
      </c>
      <c r="P13" s="16">
        <f t="shared" si="0"/>
        <v>185</v>
      </c>
      <c r="Q13" s="17">
        <f t="shared" si="2"/>
        <v>30.833333333333332</v>
      </c>
      <c r="R13" s="16">
        <f t="shared" si="3"/>
        <v>740</v>
      </c>
      <c r="S13" s="16">
        <f t="shared" si="4"/>
        <v>1040322</v>
      </c>
      <c r="T13" s="16">
        <f t="shared" si="4"/>
        <v>2369</v>
      </c>
      <c r="U13" s="16">
        <f t="shared" si="4"/>
        <v>2360</v>
      </c>
      <c r="V13" s="16">
        <f t="shared" si="4"/>
        <v>749</v>
      </c>
      <c r="X13" s="20">
        <f t="shared" si="5"/>
        <v>1.6851128785126144</v>
      </c>
      <c r="Y13" s="20">
        <f t="shared" si="6"/>
        <v>1.6787110144743647</v>
      </c>
      <c r="Z13" s="20">
        <f t="shared" si="7"/>
        <v>0.53277735162766915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1.4619222545095674</v>
      </c>
      <c r="AG13" s="18">
        <f t="shared" si="9"/>
        <v>1.4544657053566534</v>
      </c>
      <c r="AH13" s="18">
        <f t="shared" si="9"/>
        <v>0.39826744887329352</v>
      </c>
      <c r="AJ13" s="8">
        <v>569750</v>
      </c>
      <c r="AK13" s="22">
        <f t="shared" si="10"/>
        <v>1111.0002300974588</v>
      </c>
      <c r="AL13" s="22">
        <f t="shared" si="1"/>
        <v>1105.3335622571778</v>
      </c>
      <c r="AM13" s="22">
        <f t="shared" si="1"/>
        <v>302.66672935148296</v>
      </c>
    </row>
    <row r="14" spans="1:39">
      <c r="C14" s="2">
        <v>2011</v>
      </c>
      <c r="D14" s="2">
        <v>1</v>
      </c>
      <c r="E14" s="2" t="s">
        <v>31</v>
      </c>
      <c r="F14" s="3" t="s">
        <v>33</v>
      </c>
      <c r="G14" s="4">
        <v>3</v>
      </c>
      <c r="H14" s="4">
        <v>98</v>
      </c>
      <c r="I14" s="4">
        <v>483095</v>
      </c>
      <c r="J14" s="4">
        <v>1164</v>
      </c>
      <c r="K14" s="4">
        <v>1119</v>
      </c>
      <c r="L14" s="4">
        <v>351</v>
      </c>
      <c r="N14" s="6">
        <f t="shared" si="11"/>
        <v>8</v>
      </c>
      <c r="O14" s="16">
        <f t="shared" si="0"/>
        <v>6</v>
      </c>
      <c r="P14" s="16">
        <f t="shared" si="0"/>
        <v>186</v>
      </c>
      <c r="Q14" s="17">
        <f t="shared" si="2"/>
        <v>31</v>
      </c>
      <c r="R14" s="16">
        <f t="shared" si="3"/>
        <v>744</v>
      </c>
      <c r="S14" s="16">
        <f t="shared" si="4"/>
        <v>1136717</v>
      </c>
      <c r="T14" s="16">
        <f t="shared" si="4"/>
        <v>2436</v>
      </c>
      <c r="U14" s="16">
        <f t="shared" si="4"/>
        <v>2368</v>
      </c>
      <c r="V14" s="16">
        <f t="shared" si="4"/>
        <v>728</v>
      </c>
      <c r="X14" s="20">
        <f t="shared" si="5"/>
        <v>1.5944021247152986</v>
      </c>
      <c r="Y14" s="20">
        <f t="shared" si="6"/>
        <v>1.5498950046493543</v>
      </c>
      <c r="Z14" s="20">
        <f t="shared" si="7"/>
        <v>0.47648799129422714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1.8120604767400348</v>
      </c>
      <c r="AG14" s="18">
        <f>Y7</f>
        <v>1.775819267205234</v>
      </c>
      <c r="AH14" s="18">
        <f>Z7</f>
        <v>0.56858430959042872</v>
      </c>
      <c r="AJ14" s="8">
        <v>320234</v>
      </c>
      <c r="AK14" s="22">
        <f t="shared" si="10"/>
        <v>749.99919182896008</v>
      </c>
      <c r="AL14" s="22">
        <f t="shared" si="1"/>
        <v>734.99920799238078</v>
      </c>
      <c r="AM14" s="22">
        <f t="shared" si="1"/>
        <v>235.33307974722032</v>
      </c>
    </row>
    <row r="15" spans="1:39">
      <c r="C15" s="2">
        <v>2012</v>
      </c>
      <c r="D15" s="2">
        <v>2</v>
      </c>
      <c r="E15" s="2" t="s">
        <v>31</v>
      </c>
      <c r="F15" s="3" t="s">
        <v>33</v>
      </c>
      <c r="G15" s="4">
        <v>3</v>
      </c>
      <c r="H15" s="4">
        <v>88</v>
      </c>
      <c r="I15" s="4">
        <v>490290</v>
      </c>
      <c r="J15" s="4">
        <v>1114</v>
      </c>
      <c r="K15" s="4">
        <v>1113</v>
      </c>
      <c r="L15" s="4">
        <v>370</v>
      </c>
      <c r="N15" s="6">
        <f t="shared" si="11"/>
        <v>9</v>
      </c>
      <c r="O15" s="16">
        <f t="shared" si="0"/>
        <v>6</v>
      </c>
      <c r="P15" s="16">
        <f t="shared" si="0"/>
        <v>184</v>
      </c>
      <c r="Q15" s="17">
        <f t="shared" si="2"/>
        <v>30.666666666666668</v>
      </c>
      <c r="R15" s="16">
        <f t="shared" si="3"/>
        <v>736</v>
      </c>
      <c r="S15" s="16">
        <f t="shared" si="4"/>
        <v>1025633</v>
      </c>
      <c r="T15" s="16">
        <f t="shared" si="4"/>
        <v>2372</v>
      </c>
      <c r="U15" s="16">
        <f t="shared" si="4"/>
        <v>2334</v>
      </c>
      <c r="V15" s="16">
        <f t="shared" si="4"/>
        <v>738</v>
      </c>
      <c r="X15" s="20">
        <f t="shared" si="5"/>
        <v>1.7021605194060643</v>
      </c>
      <c r="Y15" s="20">
        <f t="shared" si="6"/>
        <v>1.6748915060260348</v>
      </c>
      <c r="Z15" s="20">
        <f t="shared" si="7"/>
        <v>0.5295929440647873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1.6567627954235593</v>
      </c>
      <c r="AG15" s="18">
        <f t="shared" si="14"/>
        <v>1.6545606295457256</v>
      </c>
      <c r="AH15" s="18">
        <f t="shared" si="14"/>
        <v>0.53879658477664705</v>
      </c>
      <c r="AJ15" s="8">
        <v>324880</v>
      </c>
      <c r="AK15" s="22">
        <f t="shared" si="10"/>
        <v>752.33296569552442</v>
      </c>
      <c r="AL15" s="22">
        <f t="shared" si="1"/>
        <v>751.33296618418785</v>
      </c>
      <c r="AM15" s="22">
        <f t="shared" si="1"/>
        <v>244.66654710700703</v>
      </c>
    </row>
    <row r="16" spans="1:39">
      <c r="C16" s="2">
        <v>2012</v>
      </c>
      <c r="D16" s="2">
        <v>3</v>
      </c>
      <c r="E16" s="2" t="s">
        <v>31</v>
      </c>
      <c r="F16" s="3" t="s">
        <v>33</v>
      </c>
      <c r="G16" s="4">
        <v>3</v>
      </c>
      <c r="H16" s="4">
        <v>91</v>
      </c>
      <c r="I16" s="4">
        <v>484899</v>
      </c>
      <c r="J16" s="4">
        <v>1115</v>
      </c>
      <c r="K16" s="4">
        <v>1115</v>
      </c>
      <c r="L16" s="4">
        <v>369</v>
      </c>
      <c r="N16" s="6">
        <f t="shared" si="11"/>
        <v>10</v>
      </c>
      <c r="O16" s="16">
        <f t="shared" si="0"/>
        <v>6</v>
      </c>
      <c r="P16" s="16">
        <f t="shared" si="0"/>
        <v>179</v>
      </c>
      <c r="Q16" s="17">
        <f t="shared" si="2"/>
        <v>29.833333333333332</v>
      </c>
      <c r="R16" s="16">
        <f t="shared" si="3"/>
        <v>716</v>
      </c>
      <c r="S16" s="16">
        <f t="shared" si="4"/>
        <v>1492237</v>
      </c>
      <c r="T16" s="16">
        <f t="shared" si="4"/>
        <v>3448</v>
      </c>
      <c r="U16" s="16">
        <f t="shared" si="4"/>
        <v>3407</v>
      </c>
      <c r="V16" s="16">
        <f t="shared" si="4"/>
        <v>949</v>
      </c>
      <c r="X16" s="20">
        <f t="shared" si="5"/>
        <v>1.6544074433216707</v>
      </c>
      <c r="Y16" s="20">
        <f t="shared" si="6"/>
        <v>1.6347349650223122</v>
      </c>
      <c r="Z16" s="20">
        <f t="shared" si="7"/>
        <v>0.45534590014856891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1.6416400011471977</v>
      </c>
      <c r="AG16" s="18">
        <f t="shared" si="14"/>
        <v>1.6180405042753603</v>
      </c>
      <c r="AH16" s="18">
        <f t="shared" si="14"/>
        <v>0.53098867961634433</v>
      </c>
      <c r="AJ16" s="8">
        <v>319746</v>
      </c>
      <c r="AK16" s="22">
        <f t="shared" si="10"/>
        <v>741.99889148065631</v>
      </c>
      <c r="AL16" s="22">
        <f t="shared" si="1"/>
        <v>731.33224074957786</v>
      </c>
      <c r="AM16" s="22">
        <f t="shared" si="1"/>
        <v>239.99964144926895</v>
      </c>
    </row>
    <row r="17" spans="3:39">
      <c r="C17" s="2">
        <v>2012</v>
      </c>
      <c r="D17" s="2">
        <v>4</v>
      </c>
      <c r="E17" s="2" t="s">
        <v>31</v>
      </c>
      <c r="F17" s="3" t="s">
        <v>33</v>
      </c>
      <c r="G17" s="4">
        <v>3</v>
      </c>
      <c r="H17" s="4">
        <v>92</v>
      </c>
      <c r="I17" s="4">
        <v>514429</v>
      </c>
      <c r="J17" s="4">
        <v>1156</v>
      </c>
      <c r="K17" s="4">
        <v>1156</v>
      </c>
      <c r="L17" s="4">
        <v>377</v>
      </c>
      <c r="N17" s="6">
        <f t="shared" si="11"/>
        <v>11</v>
      </c>
      <c r="O17" s="16">
        <f t="shared" si="0"/>
        <v>6</v>
      </c>
      <c r="P17" s="16">
        <f t="shared" si="0"/>
        <v>175</v>
      </c>
      <c r="Q17" s="17">
        <f t="shared" si="2"/>
        <v>29.166666666666668</v>
      </c>
      <c r="R17" s="16">
        <f t="shared" si="3"/>
        <v>700</v>
      </c>
      <c r="S17" s="16">
        <f t="shared" si="4"/>
        <v>1643292</v>
      </c>
      <c r="T17" s="16">
        <f t="shared" si="4"/>
        <v>3504</v>
      </c>
      <c r="U17" s="16">
        <f t="shared" si="4"/>
        <v>3412</v>
      </c>
      <c r="V17" s="16">
        <f t="shared" si="4"/>
        <v>999</v>
      </c>
      <c r="X17" s="20">
        <f t="shared" si="5"/>
        <v>1.4926136073199407</v>
      </c>
      <c r="Y17" s="20">
        <f t="shared" si="6"/>
        <v>1.4534239806437321</v>
      </c>
      <c r="Z17" s="20">
        <f t="shared" si="7"/>
        <v>0.42554822879926391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1.5740096840049185</v>
      </c>
      <c r="AG17" s="18">
        <f t="shared" si="14"/>
        <v>1.5646276913904922</v>
      </c>
      <c r="AH17" s="18">
        <f t="shared" si="14"/>
        <v>0.54559895511587275</v>
      </c>
      <c r="AJ17" s="8">
        <v>332020</v>
      </c>
      <c r="AK17" s="22">
        <f t="shared" si="10"/>
        <v>727.00027722594064</v>
      </c>
      <c r="AL17" s="22">
        <f t="shared" si="1"/>
        <v>722.66694224018306</v>
      </c>
      <c r="AM17" s="22">
        <f t="shared" si="1"/>
        <v>252.00009609482404</v>
      </c>
    </row>
    <row r="18" spans="3:39">
      <c r="C18" s="2">
        <v>2012</v>
      </c>
      <c r="D18" s="2">
        <v>5</v>
      </c>
      <c r="E18" s="2" t="s">
        <v>31</v>
      </c>
      <c r="F18" s="3" t="s">
        <v>33</v>
      </c>
      <c r="G18" s="4">
        <v>3</v>
      </c>
      <c r="H18" s="4">
        <v>89</v>
      </c>
      <c r="I18" s="4">
        <v>517685</v>
      </c>
      <c r="J18" s="4">
        <v>1185</v>
      </c>
      <c r="K18" s="4">
        <v>1185</v>
      </c>
      <c r="L18" s="4">
        <v>428</v>
      </c>
      <c r="N18" s="6">
        <f t="shared" si="11"/>
        <v>12</v>
      </c>
      <c r="O18" s="16">
        <f t="shared" si="0"/>
        <v>6</v>
      </c>
      <c r="P18" s="16">
        <f t="shared" si="0"/>
        <v>184</v>
      </c>
      <c r="Q18" s="17">
        <f t="shared" si="2"/>
        <v>30.666666666666668</v>
      </c>
      <c r="R18" s="16">
        <f t="shared" si="3"/>
        <v>736</v>
      </c>
      <c r="S18" s="16">
        <f t="shared" si="4"/>
        <v>1677988</v>
      </c>
      <c r="T18" s="16">
        <f t="shared" si="4"/>
        <v>3333</v>
      </c>
      <c r="U18" s="16">
        <f t="shared" si="4"/>
        <v>3316</v>
      </c>
      <c r="V18" s="16">
        <f t="shared" si="4"/>
        <v>908</v>
      </c>
      <c r="X18" s="20">
        <f t="shared" si="5"/>
        <v>1.4619222545095674</v>
      </c>
      <c r="Y18" s="20">
        <f t="shared" si="6"/>
        <v>1.4544657053566534</v>
      </c>
      <c r="Z18" s="20">
        <f t="shared" si="7"/>
        <v>0.39826744887329352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1.631272436534865</v>
      </c>
      <c r="AG18" s="18">
        <f t="shared" si="14"/>
        <v>1.6291269664298211</v>
      </c>
      <c r="AH18" s="18">
        <f t="shared" si="14"/>
        <v>0.56068285411807717</v>
      </c>
      <c r="AJ18" s="8">
        <v>339853</v>
      </c>
      <c r="AK18" s="22">
        <f t="shared" si="10"/>
        <v>760.33380426045255</v>
      </c>
      <c r="AL18" s="22">
        <f t="shared" si="1"/>
        <v>759.33380364108314</v>
      </c>
      <c r="AM18" s="22">
        <f t="shared" si="1"/>
        <v>261.33349519517526</v>
      </c>
    </row>
    <row r="19" spans="3:39">
      <c r="C19" s="2">
        <v>2012</v>
      </c>
      <c r="D19" s="2">
        <v>6</v>
      </c>
      <c r="E19" s="2" t="s">
        <v>31</v>
      </c>
      <c r="F19" s="3" t="s">
        <v>33</v>
      </c>
      <c r="G19" s="4">
        <v>3</v>
      </c>
      <c r="H19" s="4">
        <v>94</v>
      </c>
      <c r="I19" s="4">
        <v>532420</v>
      </c>
      <c r="J19" s="4">
        <v>1178</v>
      </c>
      <c r="K19" s="4">
        <v>1166</v>
      </c>
      <c r="L19" s="4">
        <v>410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1.5989950819250645</v>
      </c>
      <c r="AG19" s="18">
        <f t="shared" si="14"/>
        <v>1.5909733674672466</v>
      </c>
      <c r="AH19" s="18">
        <f t="shared" si="14"/>
        <v>0.52742772560153672</v>
      </c>
      <c r="AJ19" s="8">
        <v>367008</v>
      </c>
      <c r="AK19" s="22">
        <f t="shared" si="10"/>
        <v>797.33370700747014</v>
      </c>
      <c r="AL19" s="22">
        <f t="shared" si="1"/>
        <v>793.3337051328507</v>
      </c>
      <c r="AM19" s="22">
        <f t="shared" si="1"/>
        <v>263.00012325622652</v>
      </c>
    </row>
    <row r="20" spans="3:39">
      <c r="C20" s="2">
        <v>2012</v>
      </c>
      <c r="D20" s="2">
        <v>7</v>
      </c>
      <c r="E20" s="2" t="s">
        <v>31</v>
      </c>
      <c r="F20" s="3" t="s">
        <v>33</v>
      </c>
      <c r="G20" s="4">
        <v>3</v>
      </c>
      <c r="H20" s="4">
        <v>93</v>
      </c>
      <c r="I20" s="4">
        <v>519523</v>
      </c>
      <c r="J20" s="4">
        <v>1180</v>
      </c>
      <c r="K20" s="4">
        <v>1171</v>
      </c>
      <c r="L20" s="4">
        <v>387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1.6851128785126144</v>
      </c>
      <c r="AG20" s="18">
        <f t="shared" si="14"/>
        <v>1.6787110144743647</v>
      </c>
      <c r="AH20" s="18">
        <f t="shared" si="14"/>
        <v>0.53277735162766915</v>
      </c>
      <c r="AJ20" s="8">
        <v>344363</v>
      </c>
      <c r="AK20" s="22">
        <f t="shared" si="10"/>
        <v>789.66562997817175</v>
      </c>
      <c r="AL20" s="22">
        <f t="shared" si="1"/>
        <v>786.66563391662532</v>
      </c>
      <c r="AM20" s="22">
        <f t="shared" si="1"/>
        <v>249.66633889981034</v>
      </c>
    </row>
    <row r="21" spans="3:39">
      <c r="C21" s="2">
        <v>2012</v>
      </c>
      <c r="D21" s="2">
        <v>8</v>
      </c>
      <c r="E21" s="2" t="s">
        <v>31</v>
      </c>
      <c r="F21" s="3" t="s">
        <v>33</v>
      </c>
      <c r="G21" s="4">
        <v>3</v>
      </c>
      <c r="H21" s="4">
        <v>93</v>
      </c>
      <c r="I21" s="4">
        <v>517647</v>
      </c>
      <c r="J21" s="4">
        <v>1218</v>
      </c>
      <c r="K21" s="4">
        <v>1161</v>
      </c>
      <c r="L21" s="4">
        <v>383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1.5944021247152986</v>
      </c>
      <c r="AG21" s="18">
        <f t="shared" si="14"/>
        <v>1.5498950046493543</v>
      </c>
      <c r="AH21" s="18">
        <f t="shared" si="14"/>
        <v>0.47648799129422714</v>
      </c>
      <c r="AJ21" s="8">
        <v>373088</v>
      </c>
      <c r="AK21" s="22">
        <f t="shared" si="10"/>
        <v>812.00080251848442</v>
      </c>
      <c r="AL21" s="22">
        <f t="shared" si="1"/>
        <v>789.33411344982403</v>
      </c>
      <c r="AM21" s="22">
        <f t="shared" si="1"/>
        <v>242.66690649977699</v>
      </c>
    </row>
    <row r="22" spans="3:39">
      <c r="C22" s="2">
        <v>2012</v>
      </c>
      <c r="D22" s="2">
        <v>9</v>
      </c>
      <c r="E22" s="2" t="s">
        <v>31</v>
      </c>
      <c r="F22" s="3" t="s">
        <v>33</v>
      </c>
      <c r="G22" s="4">
        <v>3</v>
      </c>
      <c r="H22" s="4">
        <v>92</v>
      </c>
      <c r="I22" s="4">
        <v>485180</v>
      </c>
      <c r="J22" s="4">
        <v>1183</v>
      </c>
      <c r="K22" s="4">
        <v>1162</v>
      </c>
      <c r="L22" s="4">
        <v>363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1.7021605194060643</v>
      </c>
      <c r="AG22" s="18">
        <f t="shared" si="14"/>
        <v>1.6748915060260348</v>
      </c>
      <c r="AH22" s="18">
        <f t="shared" si="14"/>
        <v>0.5295929440647873</v>
      </c>
      <c r="AJ22" s="8">
        <v>348247</v>
      </c>
      <c r="AK22" s="22">
        <f t="shared" si="10"/>
        <v>790.66667520541705</v>
      </c>
      <c r="AL22" s="22">
        <f t="shared" si="1"/>
        <v>778.00000840195776</v>
      </c>
      <c r="AM22" s="22">
        <f t="shared" si="1"/>
        <v>246.00000265666014</v>
      </c>
    </row>
    <row r="23" spans="3:39">
      <c r="C23" s="2">
        <v>2012</v>
      </c>
      <c r="D23" s="2">
        <v>10</v>
      </c>
      <c r="E23" s="2" t="s">
        <v>31</v>
      </c>
      <c r="F23" s="3" t="s">
        <v>33</v>
      </c>
      <c r="G23" s="4">
        <v>3</v>
      </c>
      <c r="H23" s="4">
        <v>90</v>
      </c>
      <c r="I23" s="4">
        <v>967103</v>
      </c>
      <c r="J23" s="4">
        <v>2308</v>
      </c>
      <c r="K23" s="4">
        <v>2278</v>
      </c>
      <c r="L23" s="4">
        <v>598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1.6544074433216707</v>
      </c>
      <c r="AG23" s="18">
        <f t="shared" si="14"/>
        <v>1.6347349650223122</v>
      </c>
      <c r="AH23" s="18">
        <f t="shared" si="14"/>
        <v>0.45534590014856891</v>
      </c>
      <c r="AJ23" s="8">
        <v>511312</v>
      </c>
      <c r="AK23" s="22">
        <f t="shared" si="10"/>
        <v>1149.3331304275089</v>
      </c>
      <c r="AL23" s="22">
        <f t="shared" si="1"/>
        <v>1135.6664661735856</v>
      </c>
      <c r="AM23" s="22">
        <f t="shared" si="1"/>
        <v>316.33327748715374</v>
      </c>
    </row>
    <row r="24" spans="3:39">
      <c r="C24" s="2">
        <v>2012</v>
      </c>
      <c r="D24" s="2">
        <v>11</v>
      </c>
      <c r="E24" s="2" t="s">
        <v>31</v>
      </c>
      <c r="F24" s="3" t="s">
        <v>33</v>
      </c>
      <c r="G24" s="4">
        <v>3</v>
      </c>
      <c r="H24" s="4">
        <v>85</v>
      </c>
      <c r="I24" s="4">
        <v>1178343</v>
      </c>
      <c r="J24" s="4">
        <v>2376</v>
      </c>
      <c r="K24" s="4">
        <v>2322</v>
      </c>
      <c r="L24" s="4">
        <v>677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1.4926136073199407</v>
      </c>
      <c r="AG24" s="18">
        <f t="shared" si="14"/>
        <v>1.4534239806437321</v>
      </c>
      <c r="AH24" s="18">
        <f t="shared" si="14"/>
        <v>0.42554822879926391</v>
      </c>
      <c r="AJ24" s="8">
        <v>539263</v>
      </c>
      <c r="AK24" s="22">
        <f t="shared" si="10"/>
        <v>1168.0006438847677</v>
      </c>
      <c r="AL24" s="22">
        <f t="shared" si="1"/>
        <v>1137.3339603124507</v>
      </c>
      <c r="AM24" s="22">
        <f t="shared" si="1"/>
        <v>333.00018357331129</v>
      </c>
    </row>
    <row r="25" spans="3:39">
      <c r="C25" s="2">
        <v>2012</v>
      </c>
      <c r="D25" s="2">
        <v>12</v>
      </c>
      <c r="E25" s="2" t="s">
        <v>31</v>
      </c>
      <c r="F25" s="3" t="s">
        <v>33</v>
      </c>
      <c r="G25" s="4">
        <v>3</v>
      </c>
      <c r="H25" s="4">
        <v>93</v>
      </c>
      <c r="I25" s="4">
        <v>1258896</v>
      </c>
      <c r="J25" s="4">
        <v>2199</v>
      </c>
      <c r="K25" s="4">
        <v>2182</v>
      </c>
      <c r="L25" s="4">
        <v>587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1.4619222545095674</v>
      </c>
      <c r="AG25" s="18">
        <f t="shared" si="14"/>
        <v>1.4544657053566534</v>
      </c>
      <c r="AH25" s="18">
        <f t="shared" si="14"/>
        <v>0.39826744887329352</v>
      </c>
      <c r="AJ25" s="8">
        <v>566284</v>
      </c>
      <c r="AK25" s="22">
        <f t="shared" si="10"/>
        <v>1110.999073977787</v>
      </c>
      <c r="AL25" s="22">
        <f t="shared" si="1"/>
        <v>1105.3324120343059</v>
      </c>
      <c r="AM25" s="22">
        <f t="shared" si="1"/>
        <v>302.66641439298854</v>
      </c>
    </row>
    <row r="26" spans="3:39">
      <c r="C26" s="2">
        <v>2013</v>
      </c>
      <c r="D26" s="2">
        <v>1</v>
      </c>
      <c r="E26" s="2" t="s">
        <v>31</v>
      </c>
      <c r="F26" s="3" t="s">
        <v>33</v>
      </c>
      <c r="G26" s="4">
        <v>3</v>
      </c>
      <c r="H26" s="4">
        <v>96</v>
      </c>
      <c r="I26" s="4">
        <v>480449</v>
      </c>
      <c r="J26" s="4">
        <v>1086</v>
      </c>
      <c r="K26" s="4">
        <v>1086</v>
      </c>
      <c r="L26" s="4">
        <v>355</v>
      </c>
    </row>
    <row r="27" spans="3:39">
      <c r="C27" s="2">
        <v>2013</v>
      </c>
      <c r="D27" s="2">
        <v>2</v>
      </c>
      <c r="E27" s="2" t="s">
        <v>31</v>
      </c>
      <c r="F27" s="3" t="s">
        <v>33</v>
      </c>
      <c r="G27" s="4">
        <v>3</v>
      </c>
      <c r="H27" s="4">
        <v>89</v>
      </c>
      <c r="I27" s="4">
        <v>474215</v>
      </c>
      <c r="J27" s="4">
        <v>1143</v>
      </c>
      <c r="K27" s="4">
        <v>1141</v>
      </c>
      <c r="L27" s="4">
        <v>364</v>
      </c>
    </row>
    <row r="28" spans="3:39">
      <c r="C28" s="2">
        <v>2013</v>
      </c>
      <c r="D28" s="2">
        <v>3</v>
      </c>
      <c r="E28" s="2" t="s">
        <v>31</v>
      </c>
      <c r="F28" s="3" t="s">
        <v>33</v>
      </c>
      <c r="G28" s="4">
        <v>3</v>
      </c>
      <c r="H28" s="4">
        <v>89</v>
      </c>
      <c r="I28" s="4">
        <v>491393</v>
      </c>
      <c r="J28" s="4">
        <v>1111</v>
      </c>
      <c r="K28" s="4">
        <v>1079</v>
      </c>
      <c r="L28" s="4">
        <v>351</v>
      </c>
    </row>
    <row r="29" spans="3:39">
      <c r="C29" s="2">
        <v>2013</v>
      </c>
      <c r="D29" s="2">
        <v>4</v>
      </c>
      <c r="E29" s="2" t="s">
        <v>31</v>
      </c>
      <c r="F29" s="3" t="s">
        <v>33</v>
      </c>
      <c r="G29" s="4">
        <v>3</v>
      </c>
      <c r="H29" s="4">
        <v>92</v>
      </c>
      <c r="I29" s="4">
        <v>505397</v>
      </c>
      <c r="J29" s="4">
        <v>1025</v>
      </c>
      <c r="K29" s="4">
        <v>1012</v>
      </c>
      <c r="L29" s="4">
        <v>379</v>
      </c>
    </row>
    <row r="30" spans="3:39">
      <c r="C30" s="2">
        <v>2013</v>
      </c>
      <c r="D30" s="2">
        <v>5</v>
      </c>
      <c r="E30" s="2" t="s">
        <v>31</v>
      </c>
      <c r="F30" s="3" t="s">
        <v>33</v>
      </c>
      <c r="G30" s="4">
        <v>3</v>
      </c>
      <c r="H30" s="4">
        <v>89</v>
      </c>
      <c r="I30" s="4">
        <v>477901</v>
      </c>
      <c r="J30" s="4">
        <v>1096</v>
      </c>
      <c r="K30" s="4">
        <v>1093</v>
      </c>
      <c r="L30" s="4">
        <v>356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35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25</v>
      </c>
      <c r="G7" s="4">
        <v>26</v>
      </c>
      <c r="H7" s="4">
        <v>798</v>
      </c>
      <c r="I7" s="4">
        <v>1355740</v>
      </c>
      <c r="J7" s="4">
        <v>3394</v>
      </c>
      <c r="K7" s="4"/>
      <c r="L7" s="4"/>
      <c r="N7" s="6">
        <v>1</v>
      </c>
      <c r="O7" s="16">
        <f t="shared" ref="O7:P18" si="0">SUMIF($D$7:$D$30,$N7,G$7:G$30)</f>
        <v>55</v>
      </c>
      <c r="P7" s="16">
        <f t="shared" si="0"/>
        <v>1754</v>
      </c>
      <c r="Q7" s="17">
        <f>P7/O7</f>
        <v>31.890909090909091</v>
      </c>
      <c r="R7" s="16">
        <f>Q7*24</f>
        <v>765.38181818181818</v>
      </c>
      <c r="S7" s="16">
        <f>SUMIF($D$7:$D$30,$N7,I$7:I$30)</f>
        <v>2264432</v>
      </c>
      <c r="T7" s="16">
        <f>SUMIF($D$7:$D$30,$N7,J$7:J$30)</f>
        <v>5422</v>
      </c>
      <c r="U7" s="16">
        <f>SUMIF($D$7:$D$30,$N7,K$7:K$30)</f>
        <v>0</v>
      </c>
      <c r="V7" s="16">
        <f>SUMIF($D$7:$D$30,$N7,L$7:L$30)</f>
        <v>0</v>
      </c>
      <c r="X7" s="20">
        <f>(T7*R7)/S7</f>
        <v>1.8326451040180576</v>
      </c>
      <c r="Y7" s="20">
        <f>(U7*R7)/S7</f>
        <v>0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1.827632214332982</v>
      </c>
      <c r="AG7" s="18">
        <f>Y12</f>
        <v>0</v>
      </c>
      <c r="AH7" s="18">
        <f>Z12</f>
        <v>0</v>
      </c>
      <c r="AJ7" s="8">
        <v>1534025</v>
      </c>
      <c r="AK7" s="22">
        <f>($AJ7*AF7)/$AE7</f>
        <v>3815.2148279284006</v>
      </c>
      <c r="AL7" s="22">
        <f t="shared" ref="AL7:AM25" si="1">($AJ7*AG7)/$AE7</f>
        <v>0</v>
      </c>
      <c r="AM7" s="22">
        <f t="shared" si="1"/>
        <v>0</v>
      </c>
    </row>
    <row r="8" spans="1:39">
      <c r="C8" s="2">
        <v>2011</v>
      </c>
      <c r="D8" s="2">
        <v>7</v>
      </c>
      <c r="E8" s="2" t="s">
        <v>4</v>
      </c>
      <c r="F8" s="3" t="s">
        <v>25</v>
      </c>
      <c r="G8" s="4">
        <v>26</v>
      </c>
      <c r="H8" s="4">
        <v>787</v>
      </c>
      <c r="I8" s="4">
        <v>1455092</v>
      </c>
      <c r="J8" s="4">
        <v>3294</v>
      </c>
      <c r="K8" s="4"/>
      <c r="L8" s="4"/>
      <c r="N8" s="6">
        <f>N7+1</f>
        <v>2</v>
      </c>
      <c r="O8" s="16">
        <f t="shared" si="0"/>
        <v>56</v>
      </c>
      <c r="P8" s="16">
        <f t="shared" si="0"/>
        <v>1657</v>
      </c>
      <c r="Q8" s="17">
        <f t="shared" ref="Q8:Q18" si="2">P8/O8</f>
        <v>29.589285714285715</v>
      </c>
      <c r="R8" s="16">
        <f t="shared" ref="R8:R18" si="3">Q8*24</f>
        <v>710.14285714285711</v>
      </c>
      <c r="S8" s="16">
        <f t="shared" ref="S8:V18" si="4">SUMIF($D$7:$D$30,$N8,I$7:I$30)</f>
        <v>2043936</v>
      </c>
      <c r="T8" s="16">
        <f t="shared" si="4"/>
        <v>5544</v>
      </c>
      <c r="U8" s="16">
        <f t="shared" si="4"/>
        <v>0</v>
      </c>
      <c r="V8" s="16">
        <f t="shared" si="4"/>
        <v>0</v>
      </c>
      <c r="X8" s="20">
        <f t="shared" ref="X8:X18" si="5">(T8*R8)/S8</f>
        <v>1.9262012117796252</v>
      </c>
      <c r="Y8" s="20">
        <f t="shared" ref="Y8:Y18" si="6">(U8*R8)/S8</f>
        <v>0</v>
      </c>
      <c r="Z8" s="20">
        <f t="shared" ref="Z8:Z18" si="7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1.7155660251924194</v>
      </c>
      <c r="AG8" s="18">
        <f t="shared" si="9"/>
        <v>0</v>
      </c>
      <c r="AH8" s="18">
        <f t="shared" si="9"/>
        <v>0</v>
      </c>
      <c r="AJ8" s="8">
        <v>1731528</v>
      </c>
      <c r="AK8" s="22">
        <f t="shared" ref="AK8:AK25" si="10">($AJ8*AF8)/$AE8</f>
        <v>4029.8542039316758</v>
      </c>
      <c r="AL8" s="22">
        <f t="shared" si="1"/>
        <v>0</v>
      </c>
      <c r="AM8" s="22">
        <f t="shared" si="1"/>
        <v>0</v>
      </c>
    </row>
    <row r="9" spans="1:39">
      <c r="C9" s="2">
        <v>2011</v>
      </c>
      <c r="D9" s="2">
        <v>8</v>
      </c>
      <c r="E9" s="2" t="s">
        <v>4</v>
      </c>
      <c r="F9" s="3" t="s">
        <v>25</v>
      </c>
      <c r="G9" s="4">
        <v>26</v>
      </c>
      <c r="H9" s="4">
        <v>800</v>
      </c>
      <c r="I9" s="4">
        <v>1433828</v>
      </c>
      <c r="J9" s="4">
        <v>3329</v>
      </c>
      <c r="K9" s="4"/>
      <c r="L9" s="4"/>
      <c r="N9" s="6">
        <f t="shared" ref="N9:N18" si="11">N8+1</f>
        <v>3</v>
      </c>
      <c r="O9" s="16">
        <f t="shared" si="0"/>
        <v>56</v>
      </c>
      <c r="P9" s="16">
        <f t="shared" si="0"/>
        <v>1652</v>
      </c>
      <c r="Q9" s="17">
        <f t="shared" si="2"/>
        <v>29.5</v>
      </c>
      <c r="R9" s="16">
        <f t="shared" si="3"/>
        <v>708</v>
      </c>
      <c r="S9" s="16">
        <f t="shared" si="4"/>
        <v>2010736</v>
      </c>
      <c r="T9" s="16">
        <f t="shared" si="4"/>
        <v>5371</v>
      </c>
      <c r="U9" s="16">
        <f t="shared" si="4"/>
        <v>0</v>
      </c>
      <c r="V9" s="16">
        <f t="shared" si="4"/>
        <v>0</v>
      </c>
      <c r="X9" s="20">
        <f t="shared" si="5"/>
        <v>1.8911821343030613</v>
      </c>
      <c r="Y9" s="20">
        <f t="shared" si="6"/>
        <v>0</v>
      </c>
      <c r="Z9" s="20">
        <f t="shared" si="7"/>
        <v>0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1.7115907024728774</v>
      </c>
      <c r="AG9" s="18">
        <f t="shared" si="9"/>
        <v>0</v>
      </c>
      <c r="AH9" s="18">
        <f t="shared" si="9"/>
        <v>0</v>
      </c>
      <c r="AJ9" s="8">
        <v>1711783</v>
      </c>
      <c r="AK9" s="22">
        <f t="shared" si="10"/>
        <v>4005.7092294635254</v>
      </c>
      <c r="AL9" s="22">
        <f t="shared" si="1"/>
        <v>0</v>
      </c>
      <c r="AM9" s="22">
        <f t="shared" si="1"/>
        <v>0</v>
      </c>
    </row>
    <row r="10" spans="1:39">
      <c r="C10" s="2">
        <v>2011</v>
      </c>
      <c r="D10" s="2">
        <v>9</v>
      </c>
      <c r="E10" s="2" t="s">
        <v>4</v>
      </c>
      <c r="F10" s="3" t="s">
        <v>25</v>
      </c>
      <c r="G10" s="4">
        <v>26</v>
      </c>
      <c r="H10" s="4">
        <v>800</v>
      </c>
      <c r="I10" s="4">
        <v>1378536</v>
      </c>
      <c r="J10" s="4">
        <v>3258</v>
      </c>
      <c r="K10" s="4"/>
      <c r="L10" s="4"/>
      <c r="N10" s="6">
        <f t="shared" si="11"/>
        <v>4</v>
      </c>
      <c r="O10" s="16">
        <f t="shared" si="0"/>
        <v>56</v>
      </c>
      <c r="P10" s="16">
        <f t="shared" si="0"/>
        <v>1716</v>
      </c>
      <c r="Q10" s="17">
        <f t="shared" si="2"/>
        <v>30.642857142857142</v>
      </c>
      <c r="R10" s="16">
        <f t="shared" si="3"/>
        <v>735.42857142857144</v>
      </c>
      <c r="S10" s="16">
        <f t="shared" si="4"/>
        <v>2084711</v>
      </c>
      <c r="T10" s="16">
        <f t="shared" si="4"/>
        <v>5234</v>
      </c>
      <c r="U10" s="16">
        <f t="shared" si="4"/>
        <v>0</v>
      </c>
      <c r="V10" s="16">
        <f t="shared" si="4"/>
        <v>0</v>
      </c>
      <c r="X10" s="20">
        <f t="shared" si="5"/>
        <v>1.8464109139622435</v>
      </c>
      <c r="Y10" s="20">
        <f t="shared" si="6"/>
        <v>0</v>
      </c>
      <c r="Z10" s="20">
        <f t="shared" si="7"/>
        <v>0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1.7665006300485999</v>
      </c>
      <c r="AG10" s="18">
        <f t="shared" si="9"/>
        <v>0</v>
      </c>
      <c r="AH10" s="18">
        <f t="shared" si="9"/>
        <v>0</v>
      </c>
      <c r="AJ10" s="8">
        <v>1710699</v>
      </c>
      <c r="AK10" s="22">
        <f t="shared" si="10"/>
        <v>4043.1114286296411</v>
      </c>
      <c r="AL10" s="22">
        <f t="shared" si="1"/>
        <v>0</v>
      </c>
      <c r="AM10" s="22">
        <f t="shared" si="1"/>
        <v>0</v>
      </c>
    </row>
    <row r="11" spans="1:39">
      <c r="C11" s="2">
        <v>2011</v>
      </c>
      <c r="D11" s="2">
        <v>10</v>
      </c>
      <c r="E11" s="2" t="s">
        <v>4</v>
      </c>
      <c r="F11" s="3" t="s">
        <v>25</v>
      </c>
      <c r="G11" s="4">
        <v>26</v>
      </c>
      <c r="H11" s="4">
        <v>771</v>
      </c>
      <c r="I11" s="4">
        <v>1213908</v>
      </c>
      <c r="J11" s="4">
        <v>3200</v>
      </c>
      <c r="K11" s="4"/>
      <c r="L11" s="4"/>
      <c r="N11" s="6">
        <f t="shared" si="11"/>
        <v>5</v>
      </c>
      <c r="O11" s="16">
        <f t="shared" si="0"/>
        <v>57</v>
      </c>
      <c r="P11" s="16">
        <f t="shared" si="0"/>
        <v>1687</v>
      </c>
      <c r="Q11" s="17">
        <f t="shared" si="2"/>
        <v>29.596491228070175</v>
      </c>
      <c r="R11" s="16">
        <f t="shared" si="3"/>
        <v>710.31578947368416</v>
      </c>
      <c r="S11" s="16">
        <f t="shared" si="4"/>
        <v>2069033</v>
      </c>
      <c r="T11" s="16">
        <f t="shared" si="4"/>
        <v>5509</v>
      </c>
      <c r="U11" s="16">
        <f t="shared" si="4"/>
        <v>0</v>
      </c>
      <c r="V11" s="16">
        <f t="shared" si="4"/>
        <v>0</v>
      </c>
      <c r="X11" s="20">
        <f t="shared" si="5"/>
        <v>1.8912843266446335</v>
      </c>
      <c r="Y11" s="20">
        <f t="shared" si="6"/>
        <v>0</v>
      </c>
      <c r="Z11" s="20">
        <f t="shared" si="7"/>
        <v>0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1.8243933364648379</v>
      </c>
      <c r="AG11" s="18">
        <f t="shared" si="9"/>
        <v>0</v>
      </c>
      <c r="AH11" s="18">
        <f t="shared" si="9"/>
        <v>0</v>
      </c>
      <c r="AJ11" s="8">
        <v>1630116</v>
      </c>
      <c r="AK11" s="22">
        <f t="shared" si="10"/>
        <v>4028.2014174207297</v>
      </c>
      <c r="AL11" s="22">
        <f t="shared" si="1"/>
        <v>0</v>
      </c>
      <c r="AM11" s="22">
        <f t="shared" si="1"/>
        <v>0</v>
      </c>
    </row>
    <row r="12" spans="1:39">
      <c r="C12" s="2">
        <v>2011</v>
      </c>
      <c r="D12" s="2">
        <v>11</v>
      </c>
      <c r="E12" s="2" t="s">
        <v>4</v>
      </c>
      <c r="F12" s="3" t="s">
        <v>25</v>
      </c>
      <c r="G12" s="4">
        <v>26</v>
      </c>
      <c r="H12" s="4">
        <v>752</v>
      </c>
      <c r="I12" s="4">
        <v>1024152</v>
      </c>
      <c r="J12" s="4">
        <v>2859</v>
      </c>
      <c r="K12" s="4"/>
      <c r="L12" s="4"/>
      <c r="N12" s="6">
        <f t="shared" si="11"/>
        <v>6</v>
      </c>
      <c r="O12" s="16">
        <f t="shared" si="0"/>
        <v>52</v>
      </c>
      <c r="P12" s="16">
        <f t="shared" si="0"/>
        <v>1608</v>
      </c>
      <c r="Q12" s="17">
        <f t="shared" si="2"/>
        <v>30.923076923076923</v>
      </c>
      <c r="R12" s="16">
        <f t="shared" si="3"/>
        <v>742.15384615384619</v>
      </c>
      <c r="S12" s="16">
        <f t="shared" si="4"/>
        <v>2580600</v>
      </c>
      <c r="T12" s="16">
        <f t="shared" si="4"/>
        <v>6355</v>
      </c>
      <c r="U12" s="16">
        <f t="shared" si="4"/>
        <v>0</v>
      </c>
      <c r="V12" s="16">
        <f t="shared" si="4"/>
        <v>0</v>
      </c>
      <c r="X12" s="20">
        <f t="shared" si="5"/>
        <v>1.827632214332982</v>
      </c>
      <c r="Y12" s="20">
        <f t="shared" si="6"/>
        <v>0</v>
      </c>
      <c r="Z12" s="20">
        <f t="shared" si="7"/>
        <v>0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1.9577664807458786</v>
      </c>
      <c r="AG12" s="18">
        <f t="shared" si="9"/>
        <v>0</v>
      </c>
      <c r="AH12" s="18">
        <f t="shared" si="9"/>
        <v>0</v>
      </c>
      <c r="AJ12" s="8">
        <v>1272767</v>
      </c>
      <c r="AK12" s="22">
        <f t="shared" si="10"/>
        <v>3627.8063675639287</v>
      </c>
      <c r="AL12" s="22">
        <f t="shared" si="1"/>
        <v>0</v>
      </c>
      <c r="AM12" s="22">
        <f t="shared" si="1"/>
        <v>0</v>
      </c>
    </row>
    <row r="13" spans="1:39">
      <c r="C13" s="2">
        <v>2011</v>
      </c>
      <c r="D13" s="2">
        <v>12</v>
      </c>
      <c r="E13" s="2" t="s">
        <v>4</v>
      </c>
      <c r="F13" s="3" t="s">
        <v>25</v>
      </c>
      <c r="G13" s="4">
        <v>26</v>
      </c>
      <c r="H13" s="4">
        <v>820</v>
      </c>
      <c r="I13" s="4">
        <v>1055208</v>
      </c>
      <c r="J13" s="4">
        <v>2973</v>
      </c>
      <c r="K13" s="4"/>
      <c r="L13" s="4"/>
      <c r="N13" s="6">
        <f t="shared" si="11"/>
        <v>7</v>
      </c>
      <c r="O13" s="16">
        <f t="shared" si="0"/>
        <v>52</v>
      </c>
      <c r="P13" s="16">
        <f t="shared" si="0"/>
        <v>1606</v>
      </c>
      <c r="Q13" s="17">
        <f t="shared" si="2"/>
        <v>30.884615384615383</v>
      </c>
      <c r="R13" s="16">
        <f t="shared" si="3"/>
        <v>741.23076923076917</v>
      </c>
      <c r="S13" s="16">
        <f t="shared" si="4"/>
        <v>2846424</v>
      </c>
      <c r="T13" s="16">
        <f t="shared" si="4"/>
        <v>6588</v>
      </c>
      <c r="U13" s="16">
        <f t="shared" si="4"/>
        <v>0</v>
      </c>
      <c r="V13" s="16">
        <f t="shared" si="4"/>
        <v>0</v>
      </c>
      <c r="X13" s="20">
        <f t="shared" si="5"/>
        <v>1.7155660251924194</v>
      </c>
      <c r="Y13" s="20">
        <f t="shared" si="6"/>
        <v>0</v>
      </c>
      <c r="Z13" s="20">
        <f t="shared" si="7"/>
        <v>0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1.988200337171482</v>
      </c>
      <c r="AG13" s="18">
        <f t="shared" si="9"/>
        <v>0</v>
      </c>
      <c r="AH13" s="18">
        <f t="shared" si="9"/>
        <v>0</v>
      </c>
      <c r="AJ13" s="8">
        <v>1286621</v>
      </c>
      <c r="AK13" s="22">
        <f t="shared" si="10"/>
        <v>3412.0573046875461</v>
      </c>
      <c r="AL13" s="22">
        <f t="shared" si="1"/>
        <v>0</v>
      </c>
      <c r="AM13" s="22">
        <f t="shared" si="1"/>
        <v>0</v>
      </c>
    </row>
    <row r="14" spans="1:39">
      <c r="C14" s="2">
        <v>2011</v>
      </c>
      <c r="D14" s="2">
        <v>1</v>
      </c>
      <c r="E14" s="2" t="s">
        <v>4</v>
      </c>
      <c r="F14" s="3" t="s">
        <v>25</v>
      </c>
      <c r="G14" s="4">
        <v>26</v>
      </c>
      <c r="H14" s="4">
        <v>828</v>
      </c>
      <c r="I14" s="4">
        <v>1080816</v>
      </c>
      <c r="J14" s="4">
        <v>2600</v>
      </c>
      <c r="K14" s="4"/>
      <c r="L14" s="4"/>
      <c r="N14" s="6">
        <f t="shared" si="11"/>
        <v>8</v>
      </c>
      <c r="O14" s="16">
        <f t="shared" si="0"/>
        <v>52</v>
      </c>
      <c r="P14" s="16">
        <f t="shared" si="0"/>
        <v>1594</v>
      </c>
      <c r="Q14" s="17">
        <f t="shared" si="2"/>
        <v>30.653846153846153</v>
      </c>
      <c r="R14" s="16">
        <f t="shared" si="3"/>
        <v>735.69230769230762</v>
      </c>
      <c r="S14" s="16">
        <f t="shared" si="4"/>
        <v>2784436</v>
      </c>
      <c r="T14" s="16">
        <f t="shared" si="4"/>
        <v>6478</v>
      </c>
      <c r="U14" s="16">
        <f t="shared" si="4"/>
        <v>0</v>
      </c>
      <c r="V14" s="16">
        <f t="shared" si="4"/>
        <v>0</v>
      </c>
      <c r="X14" s="20">
        <f t="shared" si="5"/>
        <v>1.7115907024728774</v>
      </c>
      <c r="Y14" s="20">
        <f t="shared" si="6"/>
        <v>0</v>
      </c>
      <c r="Z14" s="20">
        <f t="shared" si="7"/>
        <v>0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1.8326451040180576</v>
      </c>
      <c r="AG14" s="18">
        <f>Y7</f>
        <v>0</v>
      </c>
      <c r="AH14" s="18">
        <f>Z7</f>
        <v>0</v>
      </c>
      <c r="AJ14" s="8">
        <v>1375571</v>
      </c>
      <c r="AK14" s="22">
        <f t="shared" si="10"/>
        <v>3258.2323375871429</v>
      </c>
      <c r="AL14" s="22">
        <f t="shared" si="1"/>
        <v>0</v>
      </c>
      <c r="AM14" s="22">
        <f t="shared" si="1"/>
        <v>0</v>
      </c>
    </row>
    <row r="15" spans="1:39">
      <c r="C15" s="2">
        <v>2012</v>
      </c>
      <c r="D15" s="2">
        <v>2</v>
      </c>
      <c r="E15" s="2" t="s">
        <v>4</v>
      </c>
      <c r="F15" s="3" t="s">
        <v>25</v>
      </c>
      <c r="G15" s="4">
        <v>26</v>
      </c>
      <c r="H15" s="4">
        <v>784</v>
      </c>
      <c r="I15" s="4">
        <v>1007048</v>
      </c>
      <c r="J15" s="4">
        <v>2710</v>
      </c>
      <c r="K15" s="4"/>
      <c r="L15" s="4"/>
      <c r="N15" s="6">
        <f t="shared" si="11"/>
        <v>9</v>
      </c>
      <c r="O15" s="16">
        <f t="shared" si="0"/>
        <v>53</v>
      </c>
      <c r="P15" s="16">
        <f t="shared" si="0"/>
        <v>1664</v>
      </c>
      <c r="Q15" s="17">
        <f t="shared" si="2"/>
        <v>31.39622641509434</v>
      </c>
      <c r="R15" s="16">
        <f t="shared" si="3"/>
        <v>753.50943396226421</v>
      </c>
      <c r="S15" s="16">
        <f t="shared" si="4"/>
        <v>2736776</v>
      </c>
      <c r="T15" s="16">
        <f t="shared" si="4"/>
        <v>6416</v>
      </c>
      <c r="U15" s="16">
        <f t="shared" si="4"/>
        <v>0</v>
      </c>
      <c r="V15" s="16">
        <f t="shared" si="4"/>
        <v>0</v>
      </c>
      <c r="X15" s="20">
        <f t="shared" si="5"/>
        <v>1.7665006300485999</v>
      </c>
      <c r="Y15" s="20">
        <f t="shared" si="6"/>
        <v>0</v>
      </c>
      <c r="Z15" s="20">
        <f t="shared" si="7"/>
        <v>0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1.9262012117796252</v>
      </c>
      <c r="AG15" s="18">
        <f t="shared" si="14"/>
        <v>0</v>
      </c>
      <c r="AH15" s="18">
        <f t="shared" si="14"/>
        <v>0</v>
      </c>
      <c r="AJ15" s="8">
        <v>1220599</v>
      </c>
      <c r="AK15" s="22">
        <f t="shared" si="10"/>
        <v>3286.256391726768</v>
      </c>
      <c r="AL15" s="22">
        <f t="shared" si="1"/>
        <v>0</v>
      </c>
      <c r="AM15" s="22">
        <f t="shared" si="1"/>
        <v>0</v>
      </c>
    </row>
    <row r="16" spans="1:39">
      <c r="C16" s="2">
        <v>2012</v>
      </c>
      <c r="D16" s="2">
        <v>3</v>
      </c>
      <c r="E16" s="2" t="s">
        <v>4</v>
      </c>
      <c r="F16" s="3" t="s">
        <v>25</v>
      </c>
      <c r="G16" s="4">
        <v>26</v>
      </c>
      <c r="H16" s="4">
        <v>759</v>
      </c>
      <c r="I16" s="4">
        <v>995888</v>
      </c>
      <c r="J16" s="4">
        <v>2698</v>
      </c>
      <c r="K16" s="4"/>
      <c r="L16" s="4"/>
      <c r="N16" s="6">
        <f t="shared" si="11"/>
        <v>10</v>
      </c>
      <c r="O16" s="16">
        <f t="shared" si="0"/>
        <v>53</v>
      </c>
      <c r="P16" s="16">
        <f t="shared" si="0"/>
        <v>1566</v>
      </c>
      <c r="Q16" s="17">
        <f t="shared" si="2"/>
        <v>29.547169811320753</v>
      </c>
      <c r="R16" s="16">
        <f t="shared" si="3"/>
        <v>709.13207547169804</v>
      </c>
      <c r="S16" s="16">
        <f t="shared" si="4"/>
        <v>2419236</v>
      </c>
      <c r="T16" s="16">
        <f t="shared" si="4"/>
        <v>6224</v>
      </c>
      <c r="U16" s="16">
        <f t="shared" si="4"/>
        <v>0</v>
      </c>
      <c r="V16" s="16">
        <f t="shared" si="4"/>
        <v>0</v>
      </c>
      <c r="X16" s="20">
        <f t="shared" si="5"/>
        <v>1.8243933364648379</v>
      </c>
      <c r="Y16" s="20">
        <f t="shared" si="6"/>
        <v>0</v>
      </c>
      <c r="Z16" s="20">
        <f t="shared" si="7"/>
        <v>0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1.8911821343030613</v>
      </c>
      <c r="AG16" s="18">
        <f t="shared" si="14"/>
        <v>0</v>
      </c>
      <c r="AH16" s="18">
        <f t="shared" si="14"/>
        <v>0</v>
      </c>
      <c r="AJ16" s="8">
        <v>1132739</v>
      </c>
      <c r="AK16" s="22">
        <f t="shared" si="10"/>
        <v>3028.1920879533568</v>
      </c>
      <c r="AL16" s="22">
        <f t="shared" si="1"/>
        <v>0</v>
      </c>
      <c r="AM16" s="22">
        <f t="shared" si="1"/>
        <v>0</v>
      </c>
    </row>
    <row r="17" spans="3:39">
      <c r="C17" s="2">
        <v>2012</v>
      </c>
      <c r="D17" s="2">
        <v>4</v>
      </c>
      <c r="E17" s="2" t="s">
        <v>4</v>
      </c>
      <c r="F17" s="3" t="s">
        <v>25</v>
      </c>
      <c r="G17" s="4">
        <v>26</v>
      </c>
      <c r="H17" s="4">
        <v>797</v>
      </c>
      <c r="I17" s="4">
        <v>1083488</v>
      </c>
      <c r="J17" s="4">
        <v>2731</v>
      </c>
      <c r="K17" s="4"/>
      <c r="L17" s="4"/>
      <c r="N17" s="6">
        <f t="shared" si="11"/>
        <v>11</v>
      </c>
      <c r="O17" s="16">
        <f t="shared" si="0"/>
        <v>55</v>
      </c>
      <c r="P17" s="16">
        <f t="shared" si="0"/>
        <v>1592</v>
      </c>
      <c r="Q17" s="17">
        <f t="shared" si="2"/>
        <v>28.945454545454545</v>
      </c>
      <c r="R17" s="16">
        <f t="shared" si="3"/>
        <v>694.69090909090914</v>
      </c>
      <c r="S17" s="16">
        <f t="shared" si="4"/>
        <v>2120160</v>
      </c>
      <c r="T17" s="16">
        <f t="shared" si="4"/>
        <v>5975</v>
      </c>
      <c r="U17" s="16">
        <f t="shared" si="4"/>
        <v>0</v>
      </c>
      <c r="V17" s="16">
        <f t="shared" si="4"/>
        <v>0</v>
      </c>
      <c r="X17" s="20">
        <f t="shared" si="5"/>
        <v>1.9577664807458786</v>
      </c>
      <c r="Y17" s="20">
        <f t="shared" si="6"/>
        <v>0</v>
      </c>
      <c r="Z17" s="20">
        <f t="shared" si="7"/>
        <v>0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1.8464109139622435</v>
      </c>
      <c r="AG17" s="18">
        <f t="shared" si="14"/>
        <v>0</v>
      </c>
      <c r="AH17" s="18">
        <f t="shared" si="14"/>
        <v>0</v>
      </c>
      <c r="AJ17" s="8">
        <v>1127753</v>
      </c>
      <c r="AK17" s="22">
        <f t="shared" si="10"/>
        <v>2896.7117491509498</v>
      </c>
      <c r="AL17" s="22">
        <f t="shared" si="1"/>
        <v>0</v>
      </c>
      <c r="AM17" s="22">
        <f t="shared" si="1"/>
        <v>0</v>
      </c>
    </row>
    <row r="18" spans="3:39">
      <c r="C18" s="2">
        <v>2012</v>
      </c>
      <c r="D18" s="2">
        <v>5</v>
      </c>
      <c r="E18" s="2" t="s">
        <v>4</v>
      </c>
      <c r="F18" s="3" t="s">
        <v>25</v>
      </c>
      <c r="G18" s="4">
        <v>26</v>
      </c>
      <c r="H18" s="4">
        <v>784</v>
      </c>
      <c r="I18" s="4">
        <v>1067892</v>
      </c>
      <c r="J18" s="4">
        <v>2744</v>
      </c>
      <c r="K18" s="4"/>
      <c r="L18" s="4"/>
      <c r="N18" s="6">
        <f t="shared" si="11"/>
        <v>12</v>
      </c>
      <c r="O18" s="16">
        <f t="shared" si="0"/>
        <v>55</v>
      </c>
      <c r="P18" s="16">
        <f t="shared" si="0"/>
        <v>1720</v>
      </c>
      <c r="Q18" s="17">
        <f t="shared" si="2"/>
        <v>31.272727272727273</v>
      </c>
      <c r="R18" s="16">
        <f t="shared" si="3"/>
        <v>750.5454545454545</v>
      </c>
      <c r="S18" s="16">
        <f t="shared" si="4"/>
        <v>2172512</v>
      </c>
      <c r="T18" s="16">
        <f t="shared" si="4"/>
        <v>5755</v>
      </c>
      <c r="U18" s="16">
        <f t="shared" si="4"/>
        <v>0</v>
      </c>
      <c r="V18" s="16">
        <f t="shared" si="4"/>
        <v>0</v>
      </c>
      <c r="X18" s="20">
        <f t="shared" si="5"/>
        <v>1.988200337171482</v>
      </c>
      <c r="Y18" s="20">
        <f t="shared" si="6"/>
        <v>0</v>
      </c>
      <c r="Z18" s="20">
        <f t="shared" si="7"/>
        <v>0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1.8912843266446335</v>
      </c>
      <c r="AG18" s="18">
        <f t="shared" si="14"/>
        <v>0</v>
      </c>
      <c r="AH18" s="18">
        <f t="shared" si="14"/>
        <v>0</v>
      </c>
      <c r="AJ18" s="8">
        <v>1226335</v>
      </c>
      <c r="AK18" s="22">
        <f t="shared" si="10"/>
        <v>3180.919221327676</v>
      </c>
      <c r="AL18" s="22">
        <f t="shared" si="1"/>
        <v>0</v>
      </c>
      <c r="AM18" s="22">
        <f t="shared" si="1"/>
        <v>0</v>
      </c>
    </row>
    <row r="19" spans="3:39">
      <c r="C19" s="2">
        <v>2012</v>
      </c>
      <c r="D19" s="2">
        <v>6</v>
      </c>
      <c r="E19" s="2" t="s">
        <v>4</v>
      </c>
      <c r="F19" s="3" t="s">
        <v>25</v>
      </c>
      <c r="G19" s="4">
        <v>26</v>
      </c>
      <c r="H19" s="4">
        <v>810</v>
      </c>
      <c r="I19" s="4">
        <v>1224860</v>
      </c>
      <c r="J19" s="4">
        <v>2961</v>
      </c>
      <c r="K19" s="4"/>
      <c r="L19" s="4"/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1.827632214332982</v>
      </c>
      <c r="AG19" s="18">
        <f t="shared" si="14"/>
        <v>0</v>
      </c>
      <c r="AH19" s="18">
        <f t="shared" si="14"/>
        <v>0</v>
      </c>
      <c r="AJ19" s="8">
        <v>1556652</v>
      </c>
      <c r="AK19" s="22">
        <f t="shared" si="10"/>
        <v>3865.429916123011</v>
      </c>
      <c r="AL19" s="22">
        <f t="shared" si="1"/>
        <v>0</v>
      </c>
      <c r="AM19" s="22">
        <f t="shared" si="1"/>
        <v>0</v>
      </c>
    </row>
    <row r="20" spans="3:39">
      <c r="C20" s="2">
        <v>2012</v>
      </c>
      <c r="D20" s="2">
        <v>7</v>
      </c>
      <c r="E20" s="2" t="s">
        <v>4</v>
      </c>
      <c r="F20" s="3" t="s">
        <v>25</v>
      </c>
      <c r="G20" s="4">
        <v>26</v>
      </c>
      <c r="H20" s="4">
        <v>819</v>
      </c>
      <c r="I20" s="4">
        <v>1391332</v>
      </c>
      <c r="J20" s="4">
        <v>3294</v>
      </c>
      <c r="K20" s="4"/>
      <c r="L20" s="4"/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1.7155660251924194</v>
      </c>
      <c r="AG20" s="18">
        <f t="shared" si="14"/>
        <v>0</v>
      </c>
      <c r="AH20" s="18">
        <f t="shared" si="14"/>
        <v>0</v>
      </c>
      <c r="AJ20" s="8">
        <v>1725352</v>
      </c>
      <c r="AK20" s="22">
        <f t="shared" si="10"/>
        <v>4027.9391781489039</v>
      </c>
      <c r="AL20" s="22">
        <f t="shared" si="1"/>
        <v>0</v>
      </c>
      <c r="AM20" s="22">
        <f t="shared" si="1"/>
        <v>0</v>
      </c>
    </row>
    <row r="21" spans="3:39">
      <c r="C21" s="2">
        <v>2012</v>
      </c>
      <c r="D21" s="2">
        <v>8</v>
      </c>
      <c r="E21" s="2" t="s">
        <v>4</v>
      </c>
      <c r="F21" s="3" t="s">
        <v>25</v>
      </c>
      <c r="G21" s="4">
        <v>26</v>
      </c>
      <c r="H21" s="4">
        <v>794</v>
      </c>
      <c r="I21" s="4">
        <v>1350608</v>
      </c>
      <c r="J21" s="4">
        <v>3149</v>
      </c>
      <c r="K21" s="4"/>
      <c r="L21" s="4"/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1.7115907024728774</v>
      </c>
      <c r="AG21" s="18">
        <f t="shared" si="14"/>
        <v>0</v>
      </c>
      <c r="AH21" s="18">
        <f t="shared" si="14"/>
        <v>0</v>
      </c>
      <c r="AJ21" s="8">
        <v>1709526</v>
      </c>
      <c r="AK21" s="22">
        <f t="shared" si="10"/>
        <v>3994.1368639371858</v>
      </c>
      <c r="AL21" s="22">
        <f t="shared" si="1"/>
        <v>0</v>
      </c>
      <c r="AM21" s="22">
        <f t="shared" si="1"/>
        <v>0</v>
      </c>
    </row>
    <row r="22" spans="3:39">
      <c r="C22" s="2">
        <v>2012</v>
      </c>
      <c r="D22" s="2">
        <v>9</v>
      </c>
      <c r="E22" s="2" t="s">
        <v>4</v>
      </c>
      <c r="F22" s="3" t="s">
        <v>25</v>
      </c>
      <c r="G22" s="4">
        <v>27</v>
      </c>
      <c r="H22" s="4">
        <v>864</v>
      </c>
      <c r="I22" s="4">
        <v>1358240</v>
      </c>
      <c r="J22" s="4">
        <v>3158</v>
      </c>
      <c r="K22" s="4"/>
      <c r="L22" s="4"/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1.7665006300485999</v>
      </c>
      <c r="AG22" s="18">
        <f t="shared" si="14"/>
        <v>0</v>
      </c>
      <c r="AH22" s="18">
        <f t="shared" si="14"/>
        <v>0</v>
      </c>
      <c r="AJ22" s="8">
        <v>1706738</v>
      </c>
      <c r="AK22" s="22">
        <f t="shared" si="10"/>
        <v>4021.4825857501114</v>
      </c>
      <c r="AL22" s="22">
        <f t="shared" si="1"/>
        <v>0</v>
      </c>
      <c r="AM22" s="22">
        <f t="shared" si="1"/>
        <v>0</v>
      </c>
    </row>
    <row r="23" spans="3:39">
      <c r="C23" s="2">
        <v>2012</v>
      </c>
      <c r="D23" s="2">
        <v>10</v>
      </c>
      <c r="E23" s="2" t="s">
        <v>4</v>
      </c>
      <c r="F23" s="3" t="s">
        <v>25</v>
      </c>
      <c r="G23" s="4">
        <v>27</v>
      </c>
      <c r="H23" s="4">
        <v>795</v>
      </c>
      <c r="I23" s="4">
        <v>1205328</v>
      </c>
      <c r="J23" s="4">
        <v>3024</v>
      </c>
      <c r="K23" s="4"/>
      <c r="L23" s="4"/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1.8243933364648379</v>
      </c>
      <c r="AG23" s="18">
        <f t="shared" si="14"/>
        <v>0</v>
      </c>
      <c r="AH23" s="18">
        <f t="shared" si="14"/>
        <v>0</v>
      </c>
      <c r="AJ23" s="8">
        <v>1608410</v>
      </c>
      <c r="AK23" s="22">
        <f t="shared" si="10"/>
        <v>3986.8758033926397</v>
      </c>
      <c r="AL23" s="22">
        <f t="shared" si="1"/>
        <v>0</v>
      </c>
      <c r="AM23" s="22">
        <f t="shared" si="1"/>
        <v>0</v>
      </c>
    </row>
    <row r="24" spans="3:39">
      <c r="C24" s="2">
        <v>2012</v>
      </c>
      <c r="D24" s="2">
        <v>11</v>
      </c>
      <c r="E24" s="2" t="s">
        <v>4</v>
      </c>
      <c r="F24" s="3" t="s">
        <v>25</v>
      </c>
      <c r="G24" s="4">
        <v>29</v>
      </c>
      <c r="H24" s="4">
        <v>840</v>
      </c>
      <c r="I24" s="4">
        <v>1096008</v>
      </c>
      <c r="J24" s="4">
        <v>3116</v>
      </c>
      <c r="K24" s="4"/>
      <c r="L24" s="4"/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1.9577664807458786</v>
      </c>
      <c r="AG24" s="18">
        <f t="shared" si="14"/>
        <v>0</v>
      </c>
      <c r="AH24" s="18">
        <f t="shared" si="14"/>
        <v>0</v>
      </c>
      <c r="AJ24" s="8">
        <v>1256088</v>
      </c>
      <c r="AK24" s="22">
        <f t="shared" si="10"/>
        <v>3568.4204326390277</v>
      </c>
      <c r="AL24" s="22">
        <f t="shared" si="1"/>
        <v>0</v>
      </c>
      <c r="AM24" s="22">
        <f t="shared" si="1"/>
        <v>0</v>
      </c>
    </row>
    <row r="25" spans="3:39">
      <c r="C25" s="2">
        <v>2012</v>
      </c>
      <c r="D25" s="2">
        <v>12</v>
      </c>
      <c r="E25" s="2" t="s">
        <v>4</v>
      </c>
      <c r="F25" s="3" t="s">
        <v>25</v>
      </c>
      <c r="G25" s="4">
        <v>29</v>
      </c>
      <c r="H25" s="4">
        <v>900</v>
      </c>
      <c r="I25" s="4">
        <v>1117304</v>
      </c>
      <c r="J25" s="4">
        <v>2782</v>
      </c>
      <c r="K25" s="4"/>
      <c r="L25" s="4"/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1.988200337171482</v>
      </c>
      <c r="AG25" s="18">
        <f t="shared" si="14"/>
        <v>0</v>
      </c>
      <c r="AH25" s="18">
        <f t="shared" si="14"/>
        <v>0</v>
      </c>
      <c r="AJ25" s="8">
        <v>1249365</v>
      </c>
      <c r="AK25" s="22">
        <f t="shared" si="10"/>
        <v>3333.5318354513561</v>
      </c>
      <c r="AL25" s="22">
        <f t="shared" si="1"/>
        <v>0</v>
      </c>
      <c r="AM25" s="22">
        <f t="shared" si="1"/>
        <v>0</v>
      </c>
    </row>
    <row r="26" spans="3:39">
      <c r="C26" s="2">
        <v>2013</v>
      </c>
      <c r="D26" s="2">
        <v>1</v>
      </c>
      <c r="E26" s="2" t="s">
        <v>4</v>
      </c>
      <c r="F26" s="3" t="s">
        <v>25</v>
      </c>
      <c r="G26" s="4">
        <v>29</v>
      </c>
      <c r="H26" s="4">
        <v>926</v>
      </c>
      <c r="I26" s="4">
        <v>1183616</v>
      </c>
      <c r="J26" s="4">
        <v>2822</v>
      </c>
      <c r="K26" s="4"/>
      <c r="L26" s="4"/>
    </row>
    <row r="27" spans="3:39">
      <c r="C27" s="2">
        <v>2013</v>
      </c>
      <c r="D27" s="2">
        <v>2</v>
      </c>
      <c r="E27" s="2" t="s">
        <v>4</v>
      </c>
      <c r="F27" s="3" t="s">
        <v>25</v>
      </c>
      <c r="G27" s="4">
        <v>30</v>
      </c>
      <c r="H27" s="4">
        <v>873</v>
      </c>
      <c r="I27" s="4">
        <v>1036888</v>
      </c>
      <c r="J27" s="4">
        <v>2834</v>
      </c>
      <c r="K27" s="4"/>
      <c r="L27" s="4"/>
    </row>
    <row r="28" spans="3:39">
      <c r="C28" s="2">
        <v>2013</v>
      </c>
      <c r="D28" s="2">
        <v>3</v>
      </c>
      <c r="E28" s="2" t="s">
        <v>4</v>
      </c>
      <c r="F28" s="3" t="s">
        <v>25</v>
      </c>
      <c r="G28" s="4">
        <v>30</v>
      </c>
      <c r="H28" s="4">
        <v>893</v>
      </c>
      <c r="I28" s="4">
        <v>1014848</v>
      </c>
      <c r="J28" s="4">
        <v>2673</v>
      </c>
      <c r="K28" s="4"/>
      <c r="L28" s="4"/>
    </row>
    <row r="29" spans="3:39">
      <c r="C29" s="2">
        <v>2013</v>
      </c>
      <c r="D29" s="2">
        <v>4</v>
      </c>
      <c r="E29" s="2" t="s">
        <v>4</v>
      </c>
      <c r="F29" s="3" t="s">
        <v>25</v>
      </c>
      <c r="G29" s="4">
        <v>30</v>
      </c>
      <c r="H29" s="4">
        <v>919</v>
      </c>
      <c r="I29" s="4">
        <v>1001223</v>
      </c>
      <c r="J29" s="4">
        <v>2503</v>
      </c>
      <c r="K29" s="4"/>
      <c r="L29" s="4"/>
    </row>
    <row r="30" spans="3:39">
      <c r="C30" s="2">
        <v>2013</v>
      </c>
      <c r="D30" s="2">
        <v>5</v>
      </c>
      <c r="E30" s="2" t="s">
        <v>4</v>
      </c>
      <c r="F30" s="3" t="s">
        <v>25</v>
      </c>
      <c r="G30" s="4">
        <v>31</v>
      </c>
      <c r="H30" s="4">
        <v>903</v>
      </c>
      <c r="I30" s="4">
        <v>1001141</v>
      </c>
      <c r="J30" s="4">
        <v>2765</v>
      </c>
      <c r="K30" s="4"/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36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26</v>
      </c>
      <c r="G7" s="4">
        <v>99</v>
      </c>
      <c r="H7" s="4">
        <v>3068</v>
      </c>
      <c r="I7" s="4">
        <v>2189575</v>
      </c>
      <c r="J7" s="4">
        <v>7913</v>
      </c>
      <c r="K7" s="4">
        <v>6805</v>
      </c>
      <c r="L7" s="4"/>
      <c r="N7" s="6">
        <v>1</v>
      </c>
      <c r="O7" s="16">
        <f t="shared" ref="O7:P18" si="0">SUMIF($D$7:$D$30,$N7,G$7:G$30)</f>
        <v>200</v>
      </c>
      <c r="P7" s="16">
        <f t="shared" si="0"/>
        <v>6500</v>
      </c>
      <c r="Q7" s="17">
        <f>P7/O7</f>
        <v>32.5</v>
      </c>
      <c r="R7" s="16">
        <f>Q7*24</f>
        <v>780</v>
      </c>
      <c r="S7" s="16">
        <f>SUMIF($D$7:$D$30,$N7,I$7:I$30)</f>
        <v>2938410</v>
      </c>
      <c r="T7" s="16">
        <f>SUMIF($D$7:$D$30,$N7,J$7:J$30)</f>
        <v>14645</v>
      </c>
      <c r="U7" s="16">
        <f>SUMIF($D$7:$D$30,$N7,K$7:K$30)</f>
        <v>11182</v>
      </c>
      <c r="V7" s="16">
        <f>SUMIF($D$7:$D$30,$N7,L$7:L$30)</f>
        <v>0</v>
      </c>
      <c r="X7" s="20">
        <f>(T7*R7)/S7</f>
        <v>3.8875105924632711</v>
      </c>
      <c r="Y7" s="20">
        <f>(U7*R7)/S7</f>
        <v>2.9682583437981767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2.7342129909186257</v>
      </c>
      <c r="AG7" s="18">
        <f>Y12</f>
        <v>2.3172686249200605</v>
      </c>
      <c r="AH7" s="18">
        <f>Z12</f>
        <v>0</v>
      </c>
      <c r="AJ7" s="8">
        <v>2137915</v>
      </c>
      <c r="AK7" s="22">
        <f>($AJ7*AF7)/$AE7</f>
        <v>7954.6400471382058</v>
      </c>
      <c r="AL7" s="22">
        <f t="shared" ref="AL7:AM25" si="1">($AJ7*AG7)/$AE7</f>
        <v>6741.6246887090401</v>
      </c>
      <c r="AM7" s="22">
        <f t="shared" si="1"/>
        <v>0</v>
      </c>
    </row>
    <row r="8" spans="1:39">
      <c r="C8" s="2">
        <v>2011</v>
      </c>
      <c r="D8" s="2">
        <v>7</v>
      </c>
      <c r="E8" s="2" t="s">
        <v>4</v>
      </c>
      <c r="F8" s="3" t="s">
        <v>26</v>
      </c>
      <c r="G8" s="4">
        <v>100</v>
      </c>
      <c r="H8" s="4">
        <v>3068</v>
      </c>
      <c r="I8" s="4">
        <v>2340922</v>
      </c>
      <c r="J8" s="4">
        <v>8242</v>
      </c>
      <c r="K8" s="4">
        <v>7005</v>
      </c>
      <c r="L8" s="4"/>
      <c r="N8" s="6">
        <f>N7+1</f>
        <v>2</v>
      </c>
      <c r="O8" s="16">
        <f t="shared" si="0"/>
        <v>199</v>
      </c>
      <c r="P8" s="16">
        <f t="shared" si="0"/>
        <v>6037</v>
      </c>
      <c r="Q8" s="17">
        <f t="shared" ref="Q8:Q18" si="2">P8/O8</f>
        <v>30.336683417085428</v>
      </c>
      <c r="R8" s="16">
        <f t="shared" ref="R8:R18" si="3">Q8*24</f>
        <v>728.08040201005031</v>
      </c>
      <c r="S8" s="16">
        <f t="shared" ref="S8:V18" si="4">SUMIF($D$7:$D$30,$N8,I$7:I$30)</f>
        <v>2695830</v>
      </c>
      <c r="T8" s="16">
        <f t="shared" si="4"/>
        <v>14347</v>
      </c>
      <c r="U8" s="16">
        <f t="shared" si="4"/>
        <v>10351</v>
      </c>
      <c r="V8" s="16">
        <f t="shared" si="4"/>
        <v>0</v>
      </c>
      <c r="X8" s="20">
        <f t="shared" ref="X8:X18" si="5">(T8*R8)/S8</f>
        <v>3.8747879234366378</v>
      </c>
      <c r="Y8" s="20">
        <f t="shared" ref="Y8:Y18" si="6">(U8*R8)/S8</f>
        <v>2.7955621241717878</v>
      </c>
      <c r="Z8" s="20">
        <f t="shared" ref="Z8:Z18" si="7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2.6143873820708161</v>
      </c>
      <c r="AG8" s="18">
        <f t="shared" si="9"/>
        <v>2.2298422617351799</v>
      </c>
      <c r="AH8" s="18">
        <f t="shared" si="9"/>
        <v>0</v>
      </c>
      <c r="AJ8" s="8">
        <v>2327622</v>
      </c>
      <c r="AK8" s="22">
        <f t="shared" ref="AK8:AK25" si="10">($AJ8*AF8)/$AE8</f>
        <v>8255.3363111155031</v>
      </c>
      <c r="AL8" s="22">
        <f t="shared" si="1"/>
        <v>7041.0750593439507</v>
      </c>
      <c r="AM8" s="22">
        <f t="shared" si="1"/>
        <v>0</v>
      </c>
    </row>
    <row r="9" spans="1:39">
      <c r="C9" s="2">
        <v>2011</v>
      </c>
      <c r="D9" s="2">
        <v>8</v>
      </c>
      <c r="E9" s="2" t="s">
        <v>4</v>
      </c>
      <c r="F9" s="3" t="s">
        <v>26</v>
      </c>
      <c r="G9" s="4">
        <v>100</v>
      </c>
      <c r="H9" s="4">
        <v>3025</v>
      </c>
      <c r="I9" s="4">
        <v>2365898</v>
      </c>
      <c r="J9" s="4">
        <v>8216</v>
      </c>
      <c r="K9" s="4">
        <v>7016</v>
      </c>
      <c r="L9" s="4"/>
      <c r="N9" s="6">
        <f t="shared" ref="N9:N18" si="11">N8+1</f>
        <v>3</v>
      </c>
      <c r="O9" s="16">
        <f t="shared" si="0"/>
        <v>200</v>
      </c>
      <c r="P9" s="16">
        <f t="shared" si="0"/>
        <v>5933</v>
      </c>
      <c r="Q9" s="17">
        <f t="shared" si="2"/>
        <v>29.664999999999999</v>
      </c>
      <c r="R9" s="16">
        <f t="shared" si="3"/>
        <v>711.96</v>
      </c>
      <c r="S9" s="16">
        <f t="shared" si="4"/>
        <v>2633345</v>
      </c>
      <c r="T9" s="16">
        <f t="shared" si="4"/>
        <v>14061</v>
      </c>
      <c r="U9" s="16">
        <f t="shared" si="4"/>
        <v>10194</v>
      </c>
      <c r="V9" s="16">
        <f t="shared" si="4"/>
        <v>0</v>
      </c>
      <c r="X9" s="20">
        <f t="shared" si="5"/>
        <v>3.8015791930035756</v>
      </c>
      <c r="Y9" s="20">
        <f t="shared" si="6"/>
        <v>2.7560840831717837</v>
      </c>
      <c r="Z9" s="20">
        <f t="shared" si="7"/>
        <v>0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2.6041967140838289</v>
      </c>
      <c r="AG9" s="18">
        <f t="shared" si="9"/>
        <v>2.2138974230449771</v>
      </c>
      <c r="AH9" s="18">
        <f t="shared" si="9"/>
        <v>0</v>
      </c>
      <c r="AJ9" s="8">
        <v>2315768</v>
      </c>
      <c r="AK9" s="22">
        <f t="shared" si="10"/>
        <v>8245.1702653734101</v>
      </c>
      <c r="AL9" s="22">
        <f t="shared" si="1"/>
        <v>7009.440225601048</v>
      </c>
      <c r="AM9" s="22">
        <f t="shared" si="1"/>
        <v>0</v>
      </c>
    </row>
    <row r="10" spans="1:39">
      <c r="C10" s="2">
        <v>2011</v>
      </c>
      <c r="D10" s="2">
        <v>9</v>
      </c>
      <c r="E10" s="2" t="s">
        <v>4</v>
      </c>
      <c r="F10" s="3" t="s">
        <v>26</v>
      </c>
      <c r="G10" s="4">
        <v>98</v>
      </c>
      <c r="H10" s="4">
        <v>3039</v>
      </c>
      <c r="I10" s="4">
        <v>2142823</v>
      </c>
      <c r="J10" s="4">
        <v>7752</v>
      </c>
      <c r="K10" s="4">
        <v>6562</v>
      </c>
      <c r="L10" s="4"/>
      <c r="N10" s="6">
        <f t="shared" si="11"/>
        <v>4</v>
      </c>
      <c r="O10" s="16">
        <f t="shared" si="0"/>
        <v>196</v>
      </c>
      <c r="P10" s="16">
        <f t="shared" si="0"/>
        <v>5999</v>
      </c>
      <c r="Q10" s="17">
        <f t="shared" si="2"/>
        <v>30.607142857142858</v>
      </c>
      <c r="R10" s="16">
        <f t="shared" si="3"/>
        <v>734.57142857142856</v>
      </c>
      <c r="S10" s="16">
        <f t="shared" si="4"/>
        <v>2929001</v>
      </c>
      <c r="T10" s="16">
        <f t="shared" si="4"/>
        <v>13151</v>
      </c>
      <c r="U10" s="16">
        <f t="shared" si="4"/>
        <v>10808</v>
      </c>
      <c r="V10" s="16">
        <f t="shared" si="4"/>
        <v>0</v>
      </c>
      <c r="X10" s="20">
        <f t="shared" si="5"/>
        <v>3.2981719218063961</v>
      </c>
      <c r="Y10" s="20">
        <f t="shared" si="6"/>
        <v>2.7105651380795024</v>
      </c>
      <c r="Z10" s="20">
        <f t="shared" si="7"/>
        <v>0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2.7311585684974169</v>
      </c>
      <c r="AG10" s="18">
        <f t="shared" si="9"/>
        <v>2.2878488595917208</v>
      </c>
      <c r="AH10" s="18">
        <f t="shared" si="9"/>
        <v>0</v>
      </c>
      <c r="AJ10" s="8">
        <v>2160107</v>
      </c>
      <c r="AK10" s="22">
        <f t="shared" si="10"/>
        <v>7893.1524766416869</v>
      </c>
      <c r="AL10" s="22">
        <f t="shared" si="1"/>
        <v>6611.9705023949909</v>
      </c>
      <c r="AM10" s="22">
        <f t="shared" si="1"/>
        <v>0</v>
      </c>
    </row>
    <row r="11" spans="1:39">
      <c r="C11" s="2">
        <v>2011</v>
      </c>
      <c r="D11" s="2">
        <v>10</v>
      </c>
      <c r="E11" s="2" t="s">
        <v>4</v>
      </c>
      <c r="F11" s="3" t="s">
        <v>26</v>
      </c>
      <c r="G11" s="4">
        <v>99</v>
      </c>
      <c r="H11" s="4">
        <v>2987</v>
      </c>
      <c r="I11" s="4">
        <v>1692065</v>
      </c>
      <c r="J11" s="4">
        <v>7111</v>
      </c>
      <c r="K11" s="4">
        <v>6083</v>
      </c>
      <c r="L11" s="4"/>
      <c r="N11" s="6">
        <f t="shared" si="11"/>
        <v>5</v>
      </c>
      <c r="O11" s="16">
        <f t="shared" si="0"/>
        <v>200</v>
      </c>
      <c r="P11" s="16">
        <f t="shared" si="0"/>
        <v>6082</v>
      </c>
      <c r="Q11" s="17">
        <f t="shared" si="2"/>
        <v>30.41</v>
      </c>
      <c r="R11" s="16">
        <f t="shared" si="3"/>
        <v>729.84</v>
      </c>
      <c r="S11" s="16">
        <f t="shared" si="4"/>
        <v>3166690</v>
      </c>
      <c r="T11" s="16">
        <f t="shared" si="4"/>
        <v>13833</v>
      </c>
      <c r="U11" s="16">
        <f t="shared" si="4"/>
        <v>11348</v>
      </c>
      <c r="V11" s="16">
        <f t="shared" si="4"/>
        <v>0</v>
      </c>
      <c r="X11" s="20">
        <f t="shared" si="5"/>
        <v>3.188148104171864</v>
      </c>
      <c r="Y11" s="20">
        <f t="shared" si="6"/>
        <v>2.6154199874316717</v>
      </c>
      <c r="Z11" s="20">
        <f t="shared" si="7"/>
        <v>0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2.9844856562345838</v>
      </c>
      <c r="AG11" s="18">
        <f t="shared" si="9"/>
        <v>2.5512303614578715</v>
      </c>
      <c r="AH11" s="18">
        <f t="shared" si="9"/>
        <v>0</v>
      </c>
      <c r="AJ11" s="8">
        <v>1817612</v>
      </c>
      <c r="AK11" s="22">
        <f t="shared" si="10"/>
        <v>7347.5892099016301</v>
      </c>
      <c r="AL11" s="22">
        <f t="shared" si="1"/>
        <v>6280.9458094268975</v>
      </c>
      <c r="AM11" s="22">
        <f t="shared" si="1"/>
        <v>0</v>
      </c>
    </row>
    <row r="12" spans="1:39">
      <c r="C12" s="2">
        <v>2011</v>
      </c>
      <c r="D12" s="2">
        <v>11</v>
      </c>
      <c r="E12" s="2" t="s">
        <v>4</v>
      </c>
      <c r="F12" s="3" t="s">
        <v>26</v>
      </c>
      <c r="G12" s="4">
        <v>99</v>
      </c>
      <c r="H12" s="4">
        <v>2936</v>
      </c>
      <c r="I12" s="4">
        <v>1373751</v>
      </c>
      <c r="J12" s="4">
        <v>6406</v>
      </c>
      <c r="K12" s="4">
        <v>5156</v>
      </c>
      <c r="L12" s="4"/>
      <c r="N12" s="6">
        <f t="shared" si="11"/>
        <v>6</v>
      </c>
      <c r="O12" s="16">
        <f t="shared" si="0"/>
        <v>199</v>
      </c>
      <c r="P12" s="16">
        <f t="shared" si="0"/>
        <v>6321</v>
      </c>
      <c r="Q12" s="17">
        <f t="shared" si="2"/>
        <v>31.763819095477388</v>
      </c>
      <c r="R12" s="16">
        <f t="shared" si="3"/>
        <v>762.3316582914573</v>
      </c>
      <c r="S12" s="16">
        <f t="shared" si="4"/>
        <v>4369822</v>
      </c>
      <c r="T12" s="16">
        <f t="shared" si="4"/>
        <v>15673</v>
      </c>
      <c r="U12" s="16">
        <f t="shared" si="4"/>
        <v>13283</v>
      </c>
      <c r="V12" s="16">
        <f t="shared" si="4"/>
        <v>0</v>
      </c>
      <c r="X12" s="20">
        <f t="shared" si="5"/>
        <v>2.7342129909186257</v>
      </c>
      <c r="Y12" s="20">
        <f t="shared" si="6"/>
        <v>2.3172686249200605</v>
      </c>
      <c r="Z12" s="20">
        <f t="shared" si="7"/>
        <v>0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3.3172365448232237</v>
      </c>
      <c r="AG12" s="18">
        <f t="shared" si="9"/>
        <v>2.7213987885905246</v>
      </c>
      <c r="AH12" s="18">
        <f t="shared" si="9"/>
        <v>0</v>
      </c>
      <c r="AJ12" s="8">
        <v>1386158</v>
      </c>
      <c r="AK12" s="22">
        <f t="shared" si="10"/>
        <v>6694.5822333925453</v>
      </c>
      <c r="AL12" s="22">
        <f t="shared" si="1"/>
        <v>5492.1099939362321</v>
      </c>
      <c r="AM12" s="22">
        <f t="shared" si="1"/>
        <v>0</v>
      </c>
    </row>
    <row r="13" spans="1:39">
      <c r="C13" s="2">
        <v>2011</v>
      </c>
      <c r="D13" s="2">
        <v>12</v>
      </c>
      <c r="E13" s="2" t="s">
        <v>4</v>
      </c>
      <c r="F13" s="3" t="s">
        <v>26</v>
      </c>
      <c r="G13" s="4">
        <v>99</v>
      </c>
      <c r="H13" s="4">
        <v>3101</v>
      </c>
      <c r="I13" s="4">
        <v>1446012</v>
      </c>
      <c r="J13" s="4">
        <v>6745</v>
      </c>
      <c r="K13" s="4">
        <v>5213</v>
      </c>
      <c r="L13" s="4"/>
      <c r="N13" s="6">
        <f t="shared" si="11"/>
        <v>7</v>
      </c>
      <c r="O13" s="16">
        <f t="shared" si="0"/>
        <v>199</v>
      </c>
      <c r="P13" s="16">
        <f t="shared" si="0"/>
        <v>6166</v>
      </c>
      <c r="Q13" s="17">
        <f t="shared" si="2"/>
        <v>30.984924623115578</v>
      </c>
      <c r="R13" s="16">
        <f t="shared" si="3"/>
        <v>743.6381909547739</v>
      </c>
      <c r="S13" s="16">
        <f t="shared" si="4"/>
        <v>4581202</v>
      </c>
      <c r="T13" s="16">
        <f t="shared" si="4"/>
        <v>16106</v>
      </c>
      <c r="U13" s="16">
        <f t="shared" si="4"/>
        <v>13737</v>
      </c>
      <c r="V13" s="16">
        <f t="shared" si="4"/>
        <v>0</v>
      </c>
      <c r="X13" s="20">
        <f t="shared" si="5"/>
        <v>2.6143873820708161</v>
      </c>
      <c r="Y13" s="20">
        <f t="shared" si="6"/>
        <v>2.2298422617351799</v>
      </c>
      <c r="Z13" s="20">
        <f t="shared" si="7"/>
        <v>0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3.5800143655570729</v>
      </c>
      <c r="AG13" s="18">
        <f t="shared" si="9"/>
        <v>2.7358027700670706</v>
      </c>
      <c r="AH13" s="18">
        <f t="shared" si="9"/>
        <v>0</v>
      </c>
      <c r="AJ13" s="8">
        <v>1462062</v>
      </c>
      <c r="AK13" s="22">
        <f t="shared" si="10"/>
        <v>6981.6182258455319</v>
      </c>
      <c r="AL13" s="22">
        <f t="shared" si="1"/>
        <v>5335.2664351241565</v>
      </c>
      <c r="AM13" s="22">
        <f t="shared" si="1"/>
        <v>0</v>
      </c>
    </row>
    <row r="14" spans="1:39">
      <c r="C14" s="2">
        <v>2011</v>
      </c>
      <c r="D14" s="2">
        <v>1</v>
      </c>
      <c r="E14" s="2" t="s">
        <v>4</v>
      </c>
      <c r="F14" s="3" t="s">
        <v>26</v>
      </c>
      <c r="G14" s="4">
        <v>100</v>
      </c>
      <c r="H14" s="4">
        <v>3274</v>
      </c>
      <c r="I14" s="4">
        <v>1409818</v>
      </c>
      <c r="J14" s="4">
        <v>7005</v>
      </c>
      <c r="K14" s="4">
        <v>5365</v>
      </c>
      <c r="L14" s="4"/>
      <c r="N14" s="6">
        <f t="shared" si="11"/>
        <v>8</v>
      </c>
      <c r="O14" s="16">
        <f t="shared" si="0"/>
        <v>200</v>
      </c>
      <c r="P14" s="16">
        <f t="shared" si="0"/>
        <v>6138</v>
      </c>
      <c r="Q14" s="17">
        <f t="shared" si="2"/>
        <v>30.69</v>
      </c>
      <c r="R14" s="16">
        <f t="shared" si="3"/>
        <v>736.56000000000006</v>
      </c>
      <c r="S14" s="16">
        <f t="shared" si="4"/>
        <v>4572606</v>
      </c>
      <c r="T14" s="16">
        <f t="shared" si="4"/>
        <v>16167</v>
      </c>
      <c r="U14" s="16">
        <f t="shared" si="4"/>
        <v>13744</v>
      </c>
      <c r="V14" s="16">
        <f t="shared" si="4"/>
        <v>0</v>
      </c>
      <c r="X14" s="20">
        <f t="shared" si="5"/>
        <v>2.6041967140838289</v>
      </c>
      <c r="Y14" s="20">
        <f t="shared" si="6"/>
        <v>2.2138974230449771</v>
      </c>
      <c r="Z14" s="20">
        <f t="shared" si="7"/>
        <v>0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3.8875105924632711</v>
      </c>
      <c r="AG14" s="18">
        <f>Y7</f>
        <v>2.9682583437981767</v>
      </c>
      <c r="AH14" s="18">
        <f>Z7</f>
        <v>0</v>
      </c>
      <c r="AJ14" s="8">
        <v>1486508</v>
      </c>
      <c r="AK14" s="22">
        <f t="shared" si="10"/>
        <v>7468.9491642644707</v>
      </c>
      <c r="AL14" s="22">
        <f t="shared" si="1"/>
        <v>5702.8193618849655</v>
      </c>
      <c r="AM14" s="22">
        <f t="shared" si="1"/>
        <v>0</v>
      </c>
    </row>
    <row r="15" spans="1:39">
      <c r="C15" s="2">
        <v>2012</v>
      </c>
      <c r="D15" s="2">
        <v>2</v>
      </c>
      <c r="E15" s="2" t="s">
        <v>4</v>
      </c>
      <c r="F15" s="3" t="s">
        <v>26</v>
      </c>
      <c r="G15" s="4">
        <v>99</v>
      </c>
      <c r="H15" s="4">
        <v>2989</v>
      </c>
      <c r="I15" s="4">
        <v>1329817</v>
      </c>
      <c r="J15" s="4">
        <v>7150</v>
      </c>
      <c r="K15" s="4">
        <v>4892</v>
      </c>
      <c r="L15" s="4"/>
      <c r="N15" s="6">
        <f t="shared" si="11"/>
        <v>9</v>
      </c>
      <c r="O15" s="16">
        <f t="shared" si="0"/>
        <v>198</v>
      </c>
      <c r="P15" s="16">
        <f t="shared" si="0"/>
        <v>6183</v>
      </c>
      <c r="Q15" s="17">
        <f t="shared" si="2"/>
        <v>31.227272727272727</v>
      </c>
      <c r="R15" s="16">
        <f t="shared" si="3"/>
        <v>749.4545454545455</v>
      </c>
      <c r="S15" s="16">
        <f t="shared" si="4"/>
        <v>4204495</v>
      </c>
      <c r="T15" s="16">
        <f t="shared" si="4"/>
        <v>15322</v>
      </c>
      <c r="U15" s="16">
        <f t="shared" si="4"/>
        <v>12835</v>
      </c>
      <c r="V15" s="16">
        <f t="shared" si="4"/>
        <v>0</v>
      </c>
      <c r="X15" s="20">
        <f t="shared" si="5"/>
        <v>2.7311585684974169</v>
      </c>
      <c r="Y15" s="20">
        <f t="shared" si="6"/>
        <v>2.2878488595917208</v>
      </c>
      <c r="Z15" s="20">
        <f t="shared" si="7"/>
        <v>0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3.8747879234366378</v>
      </c>
      <c r="AG15" s="18">
        <f t="shared" si="14"/>
        <v>2.7955621241717878</v>
      </c>
      <c r="AH15" s="18">
        <f t="shared" si="14"/>
        <v>0</v>
      </c>
      <c r="AJ15" s="8">
        <v>1357793</v>
      </c>
      <c r="AK15" s="22">
        <f t="shared" si="10"/>
        <v>7353.7402422660225</v>
      </c>
      <c r="AL15" s="22">
        <f t="shared" si="1"/>
        <v>5305.5388058615463</v>
      </c>
      <c r="AM15" s="22">
        <f t="shared" si="1"/>
        <v>0</v>
      </c>
    </row>
    <row r="16" spans="1:39">
      <c r="C16" s="2">
        <v>2012</v>
      </c>
      <c r="D16" s="2">
        <v>3</v>
      </c>
      <c r="E16" s="2" t="s">
        <v>4</v>
      </c>
      <c r="F16" s="3" t="s">
        <v>26</v>
      </c>
      <c r="G16" s="4">
        <v>100</v>
      </c>
      <c r="H16" s="4">
        <v>3017</v>
      </c>
      <c r="I16" s="4">
        <v>1297459</v>
      </c>
      <c r="J16" s="4">
        <v>6737</v>
      </c>
      <c r="K16" s="4">
        <v>4806</v>
      </c>
      <c r="L16" s="4"/>
      <c r="N16" s="6">
        <f t="shared" si="11"/>
        <v>10</v>
      </c>
      <c r="O16" s="16">
        <f t="shared" si="0"/>
        <v>199</v>
      </c>
      <c r="P16" s="16">
        <f t="shared" si="0"/>
        <v>5976</v>
      </c>
      <c r="Q16" s="17">
        <f t="shared" si="2"/>
        <v>30.030150753768844</v>
      </c>
      <c r="R16" s="16">
        <f t="shared" si="3"/>
        <v>720.72361809045219</v>
      </c>
      <c r="S16" s="16">
        <f t="shared" si="4"/>
        <v>3461760</v>
      </c>
      <c r="T16" s="16">
        <f t="shared" si="4"/>
        <v>14335</v>
      </c>
      <c r="U16" s="16">
        <f t="shared" si="4"/>
        <v>12254</v>
      </c>
      <c r="V16" s="16">
        <f t="shared" si="4"/>
        <v>0</v>
      </c>
      <c r="X16" s="20">
        <f t="shared" si="5"/>
        <v>2.9844856562345838</v>
      </c>
      <c r="Y16" s="20">
        <f t="shared" si="6"/>
        <v>2.5512303614578715</v>
      </c>
      <c r="Z16" s="20">
        <f t="shared" si="7"/>
        <v>0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3.8015791930035756</v>
      </c>
      <c r="AG16" s="18">
        <f t="shared" si="14"/>
        <v>2.7560840831717837</v>
      </c>
      <c r="AH16" s="18">
        <f t="shared" si="14"/>
        <v>0</v>
      </c>
      <c r="AJ16" s="8">
        <v>1334449</v>
      </c>
      <c r="AK16" s="22">
        <f t="shared" si="10"/>
        <v>7171.1075006282354</v>
      </c>
      <c r="AL16" s="22">
        <f t="shared" si="1"/>
        <v>5198.9381879954653</v>
      </c>
      <c r="AM16" s="22">
        <f t="shared" si="1"/>
        <v>0</v>
      </c>
    </row>
    <row r="17" spans="3:39">
      <c r="C17" s="2">
        <v>2012</v>
      </c>
      <c r="D17" s="2">
        <v>4</v>
      </c>
      <c r="E17" s="2" t="s">
        <v>4</v>
      </c>
      <c r="F17" s="3" t="s">
        <v>26</v>
      </c>
      <c r="G17" s="4">
        <v>96</v>
      </c>
      <c r="H17" s="4">
        <v>2933</v>
      </c>
      <c r="I17" s="4">
        <v>1495400</v>
      </c>
      <c r="J17" s="4">
        <v>6529</v>
      </c>
      <c r="K17" s="4">
        <v>5061</v>
      </c>
      <c r="L17" s="4"/>
      <c r="N17" s="6">
        <f t="shared" si="11"/>
        <v>11</v>
      </c>
      <c r="O17" s="16">
        <f t="shared" si="0"/>
        <v>199</v>
      </c>
      <c r="P17" s="16">
        <f t="shared" si="0"/>
        <v>5799</v>
      </c>
      <c r="Q17" s="17">
        <f t="shared" si="2"/>
        <v>29.140703517587941</v>
      </c>
      <c r="R17" s="16">
        <f t="shared" si="3"/>
        <v>699.37688442211061</v>
      </c>
      <c r="S17" s="16">
        <f t="shared" si="4"/>
        <v>2753666</v>
      </c>
      <c r="T17" s="16">
        <f t="shared" si="4"/>
        <v>13061</v>
      </c>
      <c r="U17" s="16">
        <f t="shared" si="4"/>
        <v>10715</v>
      </c>
      <c r="V17" s="16">
        <f t="shared" si="4"/>
        <v>0</v>
      </c>
      <c r="X17" s="20">
        <f t="shared" si="5"/>
        <v>3.3172365448232237</v>
      </c>
      <c r="Y17" s="20">
        <f t="shared" si="6"/>
        <v>2.7213987885905246</v>
      </c>
      <c r="Z17" s="20">
        <f t="shared" si="7"/>
        <v>0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3.2981719218063961</v>
      </c>
      <c r="AG17" s="18">
        <f t="shared" si="14"/>
        <v>2.7105651380795024</v>
      </c>
      <c r="AH17" s="18">
        <f t="shared" si="14"/>
        <v>0</v>
      </c>
      <c r="AJ17" s="8">
        <v>1491649</v>
      </c>
      <c r="AK17" s="22">
        <f t="shared" si="10"/>
        <v>6843.8875102811553</v>
      </c>
      <c r="AL17" s="22">
        <f t="shared" si="1"/>
        <v>5624.5712273681656</v>
      </c>
      <c r="AM17" s="22">
        <f t="shared" si="1"/>
        <v>0</v>
      </c>
    </row>
    <row r="18" spans="3:39">
      <c r="C18" s="2">
        <v>2012</v>
      </c>
      <c r="D18" s="2">
        <v>5</v>
      </c>
      <c r="E18" s="2" t="s">
        <v>4</v>
      </c>
      <c r="F18" s="3" t="s">
        <v>26</v>
      </c>
      <c r="G18" s="4">
        <v>100</v>
      </c>
      <c r="H18" s="4">
        <v>3120</v>
      </c>
      <c r="I18" s="4">
        <v>1677593</v>
      </c>
      <c r="J18" s="4">
        <v>7025</v>
      </c>
      <c r="K18" s="4">
        <v>5599</v>
      </c>
      <c r="L18" s="4"/>
      <c r="N18" s="6">
        <f t="shared" si="11"/>
        <v>12</v>
      </c>
      <c r="O18" s="16">
        <f t="shared" si="0"/>
        <v>199</v>
      </c>
      <c r="P18" s="16">
        <f t="shared" si="0"/>
        <v>6246</v>
      </c>
      <c r="Q18" s="17">
        <f t="shared" si="2"/>
        <v>31.386934673366834</v>
      </c>
      <c r="R18" s="16">
        <f t="shared" si="3"/>
        <v>753.286432160804</v>
      </c>
      <c r="S18" s="16">
        <f t="shared" si="4"/>
        <v>2866054</v>
      </c>
      <c r="T18" s="16">
        <f t="shared" si="4"/>
        <v>13621</v>
      </c>
      <c r="U18" s="16">
        <f t="shared" si="4"/>
        <v>10409</v>
      </c>
      <c r="V18" s="16">
        <f t="shared" si="4"/>
        <v>0</v>
      </c>
      <c r="X18" s="20">
        <f t="shared" si="5"/>
        <v>3.5800143655570729</v>
      </c>
      <c r="Y18" s="20">
        <f t="shared" si="6"/>
        <v>2.7358027700670706</v>
      </c>
      <c r="Z18" s="20">
        <f t="shared" si="7"/>
        <v>0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3.188148104171864</v>
      </c>
      <c r="AG18" s="18">
        <f t="shared" si="14"/>
        <v>2.6154199874316717</v>
      </c>
      <c r="AH18" s="18">
        <f t="shared" si="14"/>
        <v>0</v>
      </c>
      <c r="AJ18" s="8">
        <v>1613472</v>
      </c>
      <c r="AK18" s="22">
        <f t="shared" si="10"/>
        <v>7054.8310044852396</v>
      </c>
      <c r="AL18" s="22">
        <f t="shared" si="1"/>
        <v>5787.4808240366156</v>
      </c>
      <c r="AM18" s="22">
        <f t="shared" si="1"/>
        <v>0</v>
      </c>
    </row>
    <row r="19" spans="3:39">
      <c r="C19" s="2">
        <v>2012</v>
      </c>
      <c r="D19" s="2">
        <v>6</v>
      </c>
      <c r="E19" s="2" t="s">
        <v>4</v>
      </c>
      <c r="F19" s="3" t="s">
        <v>26</v>
      </c>
      <c r="G19" s="4">
        <v>100</v>
      </c>
      <c r="H19" s="4">
        <v>3253</v>
      </c>
      <c r="I19" s="4">
        <v>2180247</v>
      </c>
      <c r="J19" s="4">
        <v>7760</v>
      </c>
      <c r="K19" s="4">
        <v>6478</v>
      </c>
      <c r="L19" s="4"/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2.7342129909186257</v>
      </c>
      <c r="AG19" s="18">
        <f t="shared" si="14"/>
        <v>2.3172686249200605</v>
      </c>
      <c r="AH19" s="18">
        <f t="shared" si="14"/>
        <v>0</v>
      </c>
      <c r="AJ19" s="8">
        <v>2162467</v>
      </c>
      <c r="AK19" s="22">
        <f t="shared" si="10"/>
        <v>8033.3982291399379</v>
      </c>
      <c r="AL19" s="22">
        <f t="shared" si="1"/>
        <v>6808.3729137794817</v>
      </c>
      <c r="AM19" s="22">
        <f t="shared" si="1"/>
        <v>0</v>
      </c>
    </row>
    <row r="20" spans="3:39">
      <c r="C20" s="2">
        <v>2012</v>
      </c>
      <c r="D20" s="2">
        <v>7</v>
      </c>
      <c r="E20" s="2" t="s">
        <v>4</v>
      </c>
      <c r="F20" s="3" t="s">
        <v>26</v>
      </c>
      <c r="G20" s="4">
        <v>99</v>
      </c>
      <c r="H20" s="4">
        <v>3098</v>
      </c>
      <c r="I20" s="4">
        <v>2240280</v>
      </c>
      <c r="J20" s="4">
        <v>7864</v>
      </c>
      <c r="K20" s="4">
        <v>6732</v>
      </c>
      <c r="L20" s="4"/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2.6143873820708161</v>
      </c>
      <c r="AG20" s="18">
        <f t="shared" si="14"/>
        <v>2.2298422617351799</v>
      </c>
      <c r="AH20" s="18">
        <f t="shared" si="14"/>
        <v>0</v>
      </c>
      <c r="AJ20" s="8">
        <v>2343172</v>
      </c>
      <c r="AK20" s="22">
        <f t="shared" si="10"/>
        <v>8336.271746875087</v>
      </c>
      <c r="AL20" s="22">
        <f t="shared" si="1"/>
        <v>7110.105860351613</v>
      </c>
      <c r="AM20" s="22">
        <f t="shared" si="1"/>
        <v>0</v>
      </c>
    </row>
    <row r="21" spans="3:39">
      <c r="C21" s="2">
        <v>2012</v>
      </c>
      <c r="D21" s="2">
        <v>8</v>
      </c>
      <c r="E21" s="2" t="s">
        <v>4</v>
      </c>
      <c r="F21" s="3" t="s">
        <v>26</v>
      </c>
      <c r="G21" s="4">
        <v>100</v>
      </c>
      <c r="H21" s="4">
        <v>3113</v>
      </c>
      <c r="I21" s="4">
        <v>2206708</v>
      </c>
      <c r="J21" s="4">
        <v>7951</v>
      </c>
      <c r="K21" s="4">
        <v>6728</v>
      </c>
      <c r="L21" s="4"/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2.6041967140838289</v>
      </c>
      <c r="AG21" s="18">
        <f t="shared" si="14"/>
        <v>2.2138974230449771</v>
      </c>
      <c r="AH21" s="18">
        <f t="shared" si="14"/>
        <v>0</v>
      </c>
      <c r="AJ21" s="8">
        <v>2342155</v>
      </c>
      <c r="AK21" s="22">
        <f t="shared" si="10"/>
        <v>8326.0062503754016</v>
      </c>
      <c r="AL21" s="22">
        <f t="shared" si="1"/>
        <v>7078.1610629776405</v>
      </c>
      <c r="AM21" s="22">
        <f t="shared" si="1"/>
        <v>0</v>
      </c>
    </row>
    <row r="22" spans="3:39">
      <c r="C22" s="2">
        <v>2012</v>
      </c>
      <c r="D22" s="2">
        <v>9</v>
      </c>
      <c r="E22" s="2" t="s">
        <v>4</v>
      </c>
      <c r="F22" s="3" t="s">
        <v>26</v>
      </c>
      <c r="G22" s="4">
        <v>100</v>
      </c>
      <c r="H22" s="4">
        <v>3144</v>
      </c>
      <c r="I22" s="4">
        <v>2061672</v>
      </c>
      <c r="J22" s="4">
        <v>7570</v>
      </c>
      <c r="K22" s="4">
        <v>6273</v>
      </c>
      <c r="L22" s="4"/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2.7311585684974169</v>
      </c>
      <c r="AG22" s="18">
        <f t="shared" si="14"/>
        <v>2.2878488595917208</v>
      </c>
      <c r="AH22" s="18">
        <f t="shared" si="14"/>
        <v>0</v>
      </c>
      <c r="AJ22" s="8">
        <v>2187938</v>
      </c>
      <c r="AK22" s="22">
        <f t="shared" si="10"/>
        <v>7970.5348401000674</v>
      </c>
      <c r="AL22" s="22">
        <f t="shared" si="1"/>
        <v>6676.7924991962118</v>
      </c>
      <c r="AM22" s="22">
        <f t="shared" si="1"/>
        <v>0</v>
      </c>
    </row>
    <row r="23" spans="3:39">
      <c r="C23" s="2">
        <v>2012</v>
      </c>
      <c r="D23" s="2">
        <v>10</v>
      </c>
      <c r="E23" s="2" t="s">
        <v>4</v>
      </c>
      <c r="F23" s="3" t="s">
        <v>26</v>
      </c>
      <c r="G23" s="4">
        <v>100</v>
      </c>
      <c r="H23" s="4">
        <v>2989</v>
      </c>
      <c r="I23" s="4">
        <v>1769695</v>
      </c>
      <c r="J23" s="4">
        <v>7224</v>
      </c>
      <c r="K23" s="4">
        <v>6171</v>
      </c>
      <c r="L23" s="4"/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2.9844856562345838</v>
      </c>
      <c r="AG23" s="18">
        <f t="shared" si="14"/>
        <v>2.5512303614578715</v>
      </c>
      <c r="AH23" s="18">
        <f t="shared" si="14"/>
        <v>0</v>
      </c>
      <c r="AJ23" s="8">
        <v>1829763</v>
      </c>
      <c r="AK23" s="22">
        <f t="shared" si="10"/>
        <v>7419.6223788447414</v>
      </c>
      <c r="AL23" s="22">
        <f t="shared" si="1"/>
        <v>6342.5219832831153</v>
      </c>
      <c r="AM23" s="22">
        <f t="shared" si="1"/>
        <v>0</v>
      </c>
    </row>
    <row r="24" spans="3:39">
      <c r="C24" s="2">
        <v>2012</v>
      </c>
      <c r="D24" s="2">
        <v>11</v>
      </c>
      <c r="E24" s="2" t="s">
        <v>4</v>
      </c>
      <c r="F24" s="3" t="s">
        <v>26</v>
      </c>
      <c r="G24" s="4">
        <v>100</v>
      </c>
      <c r="H24" s="4">
        <v>2863</v>
      </c>
      <c r="I24" s="4">
        <v>1379915</v>
      </c>
      <c r="J24" s="4">
        <v>6655</v>
      </c>
      <c r="K24" s="4">
        <v>5559</v>
      </c>
      <c r="L24" s="4"/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3.3172365448232237</v>
      </c>
      <c r="AG24" s="18">
        <f t="shared" si="14"/>
        <v>2.7213987885905246</v>
      </c>
      <c r="AH24" s="18">
        <f t="shared" si="14"/>
        <v>0</v>
      </c>
      <c r="AJ24" s="8">
        <v>1404394</v>
      </c>
      <c r="AK24" s="22">
        <f t="shared" si="10"/>
        <v>6760.2143845778874</v>
      </c>
      <c r="AL24" s="22">
        <f t="shared" si="1"/>
        <v>5545.9533826469687</v>
      </c>
      <c r="AM24" s="22">
        <f t="shared" si="1"/>
        <v>0</v>
      </c>
    </row>
    <row r="25" spans="3:39">
      <c r="C25" s="2">
        <v>2012</v>
      </c>
      <c r="D25" s="2">
        <v>12</v>
      </c>
      <c r="E25" s="2" t="s">
        <v>4</v>
      </c>
      <c r="F25" s="3" t="s">
        <v>26</v>
      </c>
      <c r="G25" s="4">
        <v>100</v>
      </c>
      <c r="H25" s="4">
        <v>3145</v>
      </c>
      <c r="I25" s="4">
        <v>1420042</v>
      </c>
      <c r="J25" s="4">
        <v>6876</v>
      </c>
      <c r="K25" s="4">
        <v>5196</v>
      </c>
      <c r="L25" s="4"/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3.5800143655570729</v>
      </c>
      <c r="AG25" s="18">
        <f t="shared" si="14"/>
        <v>2.7358027700670706</v>
      </c>
      <c r="AH25" s="18">
        <f t="shared" si="14"/>
        <v>0</v>
      </c>
      <c r="AJ25" s="8">
        <v>1467416</v>
      </c>
      <c r="AK25" s="22">
        <f t="shared" si="10"/>
        <v>7050.0654366468825</v>
      </c>
      <c r="AL25" s="22">
        <f t="shared" si="1"/>
        <v>5387.5729483927316</v>
      </c>
      <c r="AM25" s="22">
        <f t="shared" si="1"/>
        <v>0</v>
      </c>
    </row>
    <row r="26" spans="3:39">
      <c r="C26" s="2">
        <v>2013</v>
      </c>
      <c r="D26" s="2">
        <v>1</v>
      </c>
      <c r="E26" s="2" t="s">
        <v>4</v>
      </c>
      <c r="F26" s="3" t="s">
        <v>26</v>
      </c>
      <c r="G26" s="4">
        <v>100</v>
      </c>
      <c r="H26" s="4">
        <v>3226</v>
      </c>
      <c r="I26" s="4">
        <v>1528592</v>
      </c>
      <c r="J26" s="4">
        <v>7640</v>
      </c>
      <c r="K26" s="4">
        <v>5817</v>
      </c>
      <c r="L26" s="4"/>
    </row>
    <row r="27" spans="3:39">
      <c r="C27" s="2">
        <v>2013</v>
      </c>
      <c r="D27" s="2">
        <v>2</v>
      </c>
      <c r="E27" s="2" t="s">
        <v>4</v>
      </c>
      <c r="F27" s="3" t="s">
        <v>26</v>
      </c>
      <c r="G27" s="4">
        <v>100</v>
      </c>
      <c r="H27" s="4">
        <v>3048</v>
      </c>
      <c r="I27" s="4">
        <v>1366013</v>
      </c>
      <c r="J27" s="4">
        <v>7197</v>
      </c>
      <c r="K27" s="4">
        <v>5459</v>
      </c>
      <c r="L27" s="4"/>
    </row>
    <row r="28" spans="3:39">
      <c r="C28" s="2">
        <v>2013</v>
      </c>
      <c r="D28" s="2">
        <v>3</v>
      </c>
      <c r="E28" s="2" t="s">
        <v>4</v>
      </c>
      <c r="F28" s="3" t="s">
        <v>26</v>
      </c>
      <c r="G28" s="4">
        <v>100</v>
      </c>
      <c r="H28" s="4">
        <v>2916</v>
      </c>
      <c r="I28" s="4">
        <v>1335886</v>
      </c>
      <c r="J28" s="4">
        <v>7324</v>
      </c>
      <c r="K28" s="4">
        <v>5388</v>
      </c>
      <c r="L28" s="4"/>
    </row>
    <row r="29" spans="3:39">
      <c r="C29" s="2">
        <v>2013</v>
      </c>
      <c r="D29" s="2">
        <v>4</v>
      </c>
      <c r="E29" s="2" t="s">
        <v>4</v>
      </c>
      <c r="F29" s="3" t="s">
        <v>26</v>
      </c>
      <c r="G29" s="4">
        <v>100</v>
      </c>
      <c r="H29" s="4">
        <v>3066</v>
      </c>
      <c r="I29" s="4">
        <v>1433601</v>
      </c>
      <c r="J29" s="4">
        <v>6622</v>
      </c>
      <c r="K29" s="4">
        <v>5747</v>
      </c>
      <c r="L29" s="4"/>
    </row>
    <row r="30" spans="3:39">
      <c r="C30" s="2">
        <v>2013</v>
      </c>
      <c r="D30" s="2">
        <v>5</v>
      </c>
      <c r="E30" s="2" t="s">
        <v>4</v>
      </c>
      <c r="F30" s="3" t="s">
        <v>26</v>
      </c>
      <c r="G30" s="4">
        <v>100</v>
      </c>
      <c r="H30" s="4">
        <v>2962</v>
      </c>
      <c r="I30" s="4">
        <v>1489097</v>
      </c>
      <c r="J30" s="4">
        <v>6808</v>
      </c>
      <c r="K30" s="4">
        <v>5749</v>
      </c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37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27</v>
      </c>
      <c r="G7" s="4">
        <v>137</v>
      </c>
      <c r="H7" s="4">
        <v>4219</v>
      </c>
      <c r="I7" s="4">
        <v>31354040</v>
      </c>
      <c r="J7" s="4">
        <v>72501</v>
      </c>
      <c r="K7" s="4"/>
      <c r="L7" s="4">
        <v>3872</v>
      </c>
      <c r="N7" s="6">
        <v>1</v>
      </c>
      <c r="O7" s="16">
        <f t="shared" ref="O7:P18" si="0">SUMIF($D$7:$D$30,$N7,G$7:G$30)</f>
        <v>277</v>
      </c>
      <c r="P7" s="16">
        <f t="shared" si="0"/>
        <v>8977</v>
      </c>
      <c r="Q7" s="17">
        <f>P7/O7</f>
        <v>32.407942238267147</v>
      </c>
      <c r="R7" s="16">
        <f>Q7*24</f>
        <v>777.79061371841158</v>
      </c>
      <c r="S7" s="16">
        <f>SUMIF($D$7:$D$30,$N7,I$7:I$30)</f>
        <v>48573780</v>
      </c>
      <c r="T7" s="16">
        <f>SUMIF($D$7:$D$30,$N7,J$7:J$30)</f>
        <v>122667</v>
      </c>
      <c r="U7" s="16">
        <f>SUMIF($D$7:$D$30,$N7,K$7:K$30)</f>
        <v>0</v>
      </c>
      <c r="V7" s="16">
        <f>SUMIF($D$7:$D$30,$N7,L$7:L$30)</f>
        <v>7042</v>
      </c>
      <c r="X7" s="20">
        <f>(T7*R7)/S7</f>
        <v>1.9642128163177004</v>
      </c>
      <c r="Y7" s="20">
        <f>(U7*R7)/S7</f>
        <v>0</v>
      </c>
      <c r="Z7" s="20">
        <f>(V7*R7)/S7</f>
        <v>0.11276045433987336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1.7342478145622882</v>
      </c>
      <c r="AG7" s="18">
        <f>Y12</f>
        <v>0</v>
      </c>
      <c r="AH7" s="18">
        <f>Z12</f>
        <v>9.5607745921566678E-2</v>
      </c>
      <c r="AJ7" s="8">
        <v>31201892</v>
      </c>
      <c r="AK7" s="22">
        <f>($AJ7*AF7)/$AE7</f>
        <v>73635.940934289902</v>
      </c>
      <c r="AL7" s="22">
        <f t="shared" ref="AL7:AM25" si="1">($AJ7*AG7)/$AE7</f>
        <v>0</v>
      </c>
      <c r="AM7" s="22">
        <f t="shared" si="1"/>
        <v>4059.4926932734629</v>
      </c>
    </row>
    <row r="8" spans="1:39">
      <c r="C8" s="2">
        <v>2011</v>
      </c>
      <c r="D8" s="2">
        <v>7</v>
      </c>
      <c r="E8" s="2" t="s">
        <v>4</v>
      </c>
      <c r="F8" s="3" t="s">
        <v>27</v>
      </c>
      <c r="G8" s="4">
        <v>138</v>
      </c>
      <c r="H8" s="4">
        <v>4209</v>
      </c>
      <c r="I8" s="4">
        <v>32839400</v>
      </c>
      <c r="J8" s="4">
        <v>71200</v>
      </c>
      <c r="K8" s="4"/>
      <c r="L8" s="4">
        <v>4908</v>
      </c>
      <c r="N8" s="6">
        <f>N7+1</f>
        <v>2</v>
      </c>
      <c r="O8" s="16">
        <f t="shared" si="0"/>
        <v>277</v>
      </c>
      <c r="P8" s="16">
        <f t="shared" si="0"/>
        <v>8278</v>
      </c>
      <c r="Q8" s="17">
        <f t="shared" ref="Q8:Q18" si="2">P8/O8</f>
        <v>29.884476534296027</v>
      </c>
      <c r="R8" s="16">
        <f t="shared" ref="R8:R18" si="3">Q8*24</f>
        <v>717.22743682310465</v>
      </c>
      <c r="S8" s="16">
        <f t="shared" ref="S8:V18" si="4">SUMIF($D$7:$D$30,$N8,I$7:I$30)</f>
        <v>46960400</v>
      </c>
      <c r="T8" s="16">
        <f t="shared" si="4"/>
        <v>123477</v>
      </c>
      <c r="U8" s="16">
        <f t="shared" si="4"/>
        <v>0</v>
      </c>
      <c r="V8" s="16">
        <f t="shared" si="4"/>
        <v>6824</v>
      </c>
      <c r="X8" s="20">
        <f t="shared" ref="X8:X18" si="5">(T8*R8)/S8</f>
        <v>1.8858675014822381</v>
      </c>
      <c r="Y8" s="20">
        <f t="shared" ref="Y8:Y18" si="6">(U8*R8)/S8</f>
        <v>0</v>
      </c>
      <c r="Z8" s="20">
        <f t="shared" ref="Z8:Z18" si="7">(V8*R8)/S8</f>
        <v>0.10422313329700911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1.6218307057026198</v>
      </c>
      <c r="AG8" s="18">
        <f t="shared" si="9"/>
        <v>0</v>
      </c>
      <c r="AH8" s="18">
        <f t="shared" si="9"/>
        <v>0.13664203258314572</v>
      </c>
      <c r="AJ8" s="8">
        <v>32516694</v>
      </c>
      <c r="AK8" s="22">
        <f t="shared" ref="AK8:AK25" si="10">($AJ8*AF8)/$AE8</f>
        <v>71542.527806451108</v>
      </c>
      <c r="AL8" s="22">
        <f t="shared" si="1"/>
        <v>0</v>
      </c>
      <c r="AM8" s="22">
        <f t="shared" si="1"/>
        <v>6027.5812889944045</v>
      </c>
    </row>
    <row r="9" spans="1:39">
      <c r="C9" s="2">
        <v>2011</v>
      </c>
      <c r="D9" s="2">
        <v>8</v>
      </c>
      <c r="E9" s="2" t="s">
        <v>4</v>
      </c>
      <c r="F9" s="3" t="s">
        <v>27</v>
      </c>
      <c r="G9" s="4">
        <v>138</v>
      </c>
      <c r="H9" s="4">
        <v>4155</v>
      </c>
      <c r="I9" s="4">
        <v>32752420</v>
      </c>
      <c r="J9" s="4">
        <v>73789</v>
      </c>
      <c r="K9" s="4"/>
      <c r="L9" s="4">
        <v>4615</v>
      </c>
      <c r="N9" s="6">
        <f t="shared" ref="N9:N18" si="11">N8+1</f>
        <v>3</v>
      </c>
      <c r="O9" s="16">
        <f t="shared" si="0"/>
        <v>277</v>
      </c>
      <c r="P9" s="16">
        <f t="shared" si="0"/>
        <v>8103</v>
      </c>
      <c r="Q9" s="17">
        <f t="shared" si="2"/>
        <v>29.252707581227437</v>
      </c>
      <c r="R9" s="16">
        <f t="shared" si="3"/>
        <v>702.06498194945846</v>
      </c>
      <c r="S9" s="16">
        <f t="shared" si="4"/>
        <v>46807000</v>
      </c>
      <c r="T9" s="16">
        <f t="shared" si="4"/>
        <v>123472</v>
      </c>
      <c r="U9" s="16">
        <f t="shared" si="4"/>
        <v>0</v>
      </c>
      <c r="V9" s="16">
        <f t="shared" si="4"/>
        <v>6747</v>
      </c>
      <c r="X9" s="20">
        <f t="shared" si="5"/>
        <v>1.8519744365429003</v>
      </c>
      <c r="Y9" s="20">
        <f t="shared" si="6"/>
        <v>0</v>
      </c>
      <c r="Z9" s="20">
        <f t="shared" si="7"/>
        <v>0.10119923159384273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1.6366379384276946</v>
      </c>
      <c r="AG9" s="18">
        <f t="shared" si="9"/>
        <v>0</v>
      </c>
      <c r="AH9" s="18">
        <f t="shared" si="9"/>
        <v>0.10904916951776594</v>
      </c>
      <c r="AJ9" s="8">
        <v>32610753</v>
      </c>
      <c r="AK9" s="22">
        <f t="shared" si="10"/>
        <v>72969.981242746697</v>
      </c>
      <c r="AL9" s="22">
        <f t="shared" si="1"/>
        <v>0</v>
      </c>
      <c r="AM9" s="22">
        <f t="shared" si="1"/>
        <v>4861.9891225868914</v>
      </c>
    </row>
    <row r="10" spans="1:39">
      <c r="C10" s="2">
        <v>2011</v>
      </c>
      <c r="D10" s="2">
        <v>9</v>
      </c>
      <c r="E10" s="2" t="s">
        <v>4</v>
      </c>
      <c r="F10" s="3" t="s">
        <v>27</v>
      </c>
      <c r="G10" s="4">
        <v>138</v>
      </c>
      <c r="H10" s="4">
        <v>4242</v>
      </c>
      <c r="I10" s="4">
        <v>32246460</v>
      </c>
      <c r="J10" s="4">
        <v>75102</v>
      </c>
      <c r="K10" s="4"/>
      <c r="L10" s="4">
        <v>4148</v>
      </c>
      <c r="N10" s="6">
        <f t="shared" si="11"/>
        <v>4</v>
      </c>
      <c r="O10" s="16">
        <f t="shared" si="0"/>
        <v>277</v>
      </c>
      <c r="P10" s="16">
        <f t="shared" si="0"/>
        <v>8478</v>
      </c>
      <c r="Q10" s="17">
        <f t="shared" si="2"/>
        <v>30.60649819494585</v>
      </c>
      <c r="R10" s="16">
        <f t="shared" si="3"/>
        <v>734.55595667870034</v>
      </c>
      <c r="S10" s="16">
        <f t="shared" si="4"/>
        <v>51437500</v>
      </c>
      <c r="T10" s="16">
        <f t="shared" si="4"/>
        <v>127702</v>
      </c>
      <c r="U10" s="16">
        <f t="shared" si="4"/>
        <v>0</v>
      </c>
      <c r="V10" s="16">
        <f t="shared" si="4"/>
        <v>7449</v>
      </c>
      <c r="X10" s="20">
        <f t="shared" si="5"/>
        <v>1.8236552083554487</v>
      </c>
      <c r="Y10" s="20">
        <f t="shared" si="6"/>
        <v>0</v>
      </c>
      <c r="Z10" s="20">
        <f t="shared" si="7"/>
        <v>0.10637584099731982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1.720311056414269</v>
      </c>
      <c r="AG10" s="18">
        <f t="shared" si="9"/>
        <v>0</v>
      </c>
      <c r="AH10" s="18">
        <f t="shared" si="9"/>
        <v>9.8049298743476093E-2</v>
      </c>
      <c r="AJ10" s="8">
        <v>32250861</v>
      </c>
      <c r="AK10" s="22">
        <f t="shared" si="10"/>
        <v>74229.512192653972</v>
      </c>
      <c r="AL10" s="22">
        <f t="shared" si="1"/>
        <v>0</v>
      </c>
      <c r="AM10" s="22">
        <f t="shared" si="1"/>
        <v>4230.7183863191858</v>
      </c>
    </row>
    <row r="11" spans="1:39">
      <c r="C11" s="2">
        <v>2011</v>
      </c>
      <c r="D11" s="2">
        <v>10</v>
      </c>
      <c r="E11" s="2" t="s">
        <v>4</v>
      </c>
      <c r="F11" s="3" t="s">
        <v>27</v>
      </c>
      <c r="G11" s="4">
        <v>138</v>
      </c>
      <c r="H11" s="4">
        <v>4105</v>
      </c>
      <c r="I11" s="4">
        <v>27933940</v>
      </c>
      <c r="J11" s="4">
        <v>68806</v>
      </c>
      <c r="K11" s="4"/>
      <c r="L11" s="4">
        <v>3845</v>
      </c>
      <c r="N11" s="6">
        <f t="shared" si="11"/>
        <v>5</v>
      </c>
      <c r="O11" s="16">
        <f t="shared" si="0"/>
        <v>278</v>
      </c>
      <c r="P11" s="16">
        <f t="shared" si="0"/>
        <v>8225</v>
      </c>
      <c r="Q11" s="17">
        <f t="shared" si="2"/>
        <v>29.586330935251798</v>
      </c>
      <c r="R11" s="16">
        <f t="shared" si="3"/>
        <v>710.07194244604318</v>
      </c>
      <c r="S11" s="16">
        <f t="shared" si="4"/>
        <v>52760500</v>
      </c>
      <c r="T11" s="16">
        <f t="shared" si="4"/>
        <v>131193</v>
      </c>
      <c r="U11" s="16">
        <f t="shared" si="4"/>
        <v>0</v>
      </c>
      <c r="V11" s="16">
        <f t="shared" si="4"/>
        <v>8579</v>
      </c>
      <c r="X11" s="20">
        <f t="shared" si="5"/>
        <v>1.7656479439225128</v>
      </c>
      <c r="Y11" s="20">
        <f t="shared" si="6"/>
        <v>0</v>
      </c>
      <c r="Z11" s="20">
        <f t="shared" si="7"/>
        <v>0.11545961835548572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1.7456952886822583</v>
      </c>
      <c r="AG11" s="18">
        <f t="shared" si="9"/>
        <v>0</v>
      </c>
      <c r="AH11" s="18">
        <f t="shared" si="9"/>
        <v>0.10063380929837955</v>
      </c>
      <c r="AJ11" s="8">
        <v>29079641</v>
      </c>
      <c r="AK11" s="22">
        <f t="shared" si="10"/>
        <v>68759.335503585899</v>
      </c>
      <c r="AL11" s="22">
        <f t="shared" si="1"/>
        <v>0</v>
      </c>
      <c r="AM11" s="22">
        <f t="shared" si="1"/>
        <v>3963.7581091109964</v>
      </c>
    </row>
    <row r="12" spans="1:39">
      <c r="C12" s="2">
        <v>2011</v>
      </c>
      <c r="D12" s="2">
        <v>11</v>
      </c>
      <c r="E12" s="2" t="s">
        <v>4</v>
      </c>
      <c r="F12" s="3" t="s">
        <v>27</v>
      </c>
      <c r="G12" s="4">
        <v>138</v>
      </c>
      <c r="H12" s="4">
        <v>4046</v>
      </c>
      <c r="I12" s="4">
        <v>24021040</v>
      </c>
      <c r="J12" s="4">
        <v>62952</v>
      </c>
      <c r="K12" s="4"/>
      <c r="L12" s="4">
        <v>4106</v>
      </c>
      <c r="N12" s="6">
        <f t="shared" si="11"/>
        <v>6</v>
      </c>
      <c r="O12" s="16">
        <f t="shared" si="0"/>
        <v>276</v>
      </c>
      <c r="P12" s="16">
        <f t="shared" si="0"/>
        <v>8638</v>
      </c>
      <c r="Q12" s="17">
        <f t="shared" si="2"/>
        <v>31.297101449275363</v>
      </c>
      <c r="R12" s="16">
        <f t="shared" si="3"/>
        <v>751.13043478260875</v>
      </c>
      <c r="S12" s="16">
        <f t="shared" si="4"/>
        <v>62874580</v>
      </c>
      <c r="T12" s="16">
        <f t="shared" si="4"/>
        <v>145168</v>
      </c>
      <c r="U12" s="16">
        <f t="shared" si="4"/>
        <v>0</v>
      </c>
      <c r="V12" s="16">
        <f t="shared" si="4"/>
        <v>8003</v>
      </c>
      <c r="X12" s="20">
        <f t="shared" si="5"/>
        <v>1.7342478145622882</v>
      </c>
      <c r="Y12" s="20">
        <f t="shared" si="6"/>
        <v>0</v>
      </c>
      <c r="Z12" s="20">
        <f t="shared" si="7"/>
        <v>9.5607745921566678E-2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1.826000515041962</v>
      </c>
      <c r="AG12" s="18">
        <f t="shared" si="9"/>
        <v>0</v>
      </c>
      <c r="AH12" s="18">
        <f t="shared" si="9"/>
        <v>0.11484710077952895</v>
      </c>
      <c r="AJ12" s="8">
        <v>23687695</v>
      </c>
      <c r="AK12" s="22">
        <f t="shared" si="10"/>
        <v>62973.524683713782</v>
      </c>
      <c r="AL12" s="22">
        <f t="shared" si="1"/>
        <v>0</v>
      </c>
      <c r="AM12" s="22">
        <f t="shared" si="1"/>
        <v>3960.7473690260313</v>
      </c>
    </row>
    <row r="13" spans="1:39">
      <c r="C13" s="2">
        <v>2011</v>
      </c>
      <c r="D13" s="2">
        <v>12</v>
      </c>
      <c r="E13" s="2" t="s">
        <v>4</v>
      </c>
      <c r="F13" s="3" t="s">
        <v>27</v>
      </c>
      <c r="G13" s="4">
        <v>138</v>
      </c>
      <c r="H13" s="4">
        <v>4279</v>
      </c>
      <c r="I13" s="4">
        <v>24029540</v>
      </c>
      <c r="J13" s="4">
        <v>62360</v>
      </c>
      <c r="K13" s="4"/>
      <c r="L13" s="4">
        <v>4889</v>
      </c>
      <c r="N13" s="6">
        <f t="shared" si="11"/>
        <v>7</v>
      </c>
      <c r="O13" s="16">
        <f t="shared" si="0"/>
        <v>277</v>
      </c>
      <c r="P13" s="16">
        <f t="shared" si="0"/>
        <v>8575</v>
      </c>
      <c r="Q13" s="17">
        <f t="shared" si="2"/>
        <v>30.95667870036101</v>
      </c>
      <c r="R13" s="16">
        <f t="shared" si="3"/>
        <v>742.96028880866425</v>
      </c>
      <c r="S13" s="16">
        <f t="shared" si="4"/>
        <v>64844940</v>
      </c>
      <c r="T13" s="16">
        <f t="shared" si="4"/>
        <v>141552</v>
      </c>
      <c r="U13" s="16">
        <f t="shared" si="4"/>
        <v>0</v>
      </c>
      <c r="V13" s="16">
        <f t="shared" si="4"/>
        <v>11926</v>
      </c>
      <c r="X13" s="20">
        <f t="shared" si="5"/>
        <v>1.6218307057026198</v>
      </c>
      <c r="Y13" s="20">
        <f t="shared" si="6"/>
        <v>0</v>
      </c>
      <c r="Z13" s="20">
        <f t="shared" si="7"/>
        <v>0.13664203258314572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1.8875384979687371</v>
      </c>
      <c r="AG13" s="18">
        <f t="shared" si="9"/>
        <v>0</v>
      </c>
      <c r="AH13" s="18">
        <f t="shared" si="9"/>
        <v>0.13229308060182654</v>
      </c>
      <c r="AJ13" s="8">
        <v>24248709</v>
      </c>
      <c r="AK13" s="22">
        <f t="shared" si="10"/>
        <v>61050.605784009058</v>
      </c>
      <c r="AL13" s="22">
        <f t="shared" si="1"/>
        <v>0</v>
      </c>
      <c r="AM13" s="22">
        <f t="shared" si="1"/>
        <v>4278.8916466953133</v>
      </c>
    </row>
    <row r="14" spans="1:39">
      <c r="C14" s="2">
        <v>2011</v>
      </c>
      <c r="D14" s="2">
        <v>1</v>
      </c>
      <c r="E14" s="2" t="s">
        <v>4</v>
      </c>
      <c r="F14" s="3" t="s">
        <v>27</v>
      </c>
      <c r="G14" s="4">
        <v>138</v>
      </c>
      <c r="H14" s="4">
        <v>4485</v>
      </c>
      <c r="I14" s="4">
        <v>24206940</v>
      </c>
      <c r="J14" s="4">
        <v>61613</v>
      </c>
      <c r="K14" s="4"/>
      <c r="L14" s="4">
        <v>3515</v>
      </c>
      <c r="N14" s="6">
        <f t="shared" si="11"/>
        <v>8</v>
      </c>
      <c r="O14" s="16">
        <f t="shared" si="0"/>
        <v>277</v>
      </c>
      <c r="P14" s="16">
        <f t="shared" si="0"/>
        <v>8363</v>
      </c>
      <c r="Q14" s="17">
        <f t="shared" si="2"/>
        <v>30.191335740072201</v>
      </c>
      <c r="R14" s="16">
        <f t="shared" si="3"/>
        <v>724.5920577617328</v>
      </c>
      <c r="S14" s="16">
        <f t="shared" si="4"/>
        <v>64379880</v>
      </c>
      <c r="T14" s="16">
        <f t="shared" si="4"/>
        <v>145415</v>
      </c>
      <c r="U14" s="16">
        <f t="shared" si="4"/>
        <v>0</v>
      </c>
      <c r="V14" s="16">
        <f t="shared" si="4"/>
        <v>9689</v>
      </c>
      <c r="X14" s="20">
        <f t="shared" si="5"/>
        <v>1.6366379384276946</v>
      </c>
      <c r="Y14" s="20">
        <f t="shared" si="6"/>
        <v>0</v>
      </c>
      <c r="Z14" s="20">
        <f t="shared" si="7"/>
        <v>0.10904916951776594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1.9642128163177004</v>
      </c>
      <c r="AG14" s="18">
        <f>Y7</f>
        <v>0</v>
      </c>
      <c r="AH14" s="18">
        <f>Z7</f>
        <v>0.11276045433987336</v>
      </c>
      <c r="AJ14" s="8">
        <v>24246752</v>
      </c>
      <c r="AK14" s="22">
        <f t="shared" si="10"/>
        <v>61554.920994474473</v>
      </c>
      <c r="AL14" s="22">
        <f t="shared" si="1"/>
        <v>0</v>
      </c>
      <c r="AM14" s="22">
        <f t="shared" si="1"/>
        <v>3533.7112152664467</v>
      </c>
    </row>
    <row r="15" spans="1:39">
      <c r="C15" s="2">
        <v>2012</v>
      </c>
      <c r="D15" s="2">
        <v>2</v>
      </c>
      <c r="E15" s="2" t="s">
        <v>4</v>
      </c>
      <c r="F15" s="3" t="s">
        <v>27</v>
      </c>
      <c r="G15" s="4">
        <v>138</v>
      </c>
      <c r="H15" s="4">
        <v>4126</v>
      </c>
      <c r="I15" s="4">
        <v>23613280</v>
      </c>
      <c r="J15" s="4">
        <v>61726</v>
      </c>
      <c r="K15" s="4"/>
      <c r="L15" s="4">
        <v>3625</v>
      </c>
      <c r="N15" s="6">
        <f t="shared" si="11"/>
        <v>9</v>
      </c>
      <c r="O15" s="16">
        <f t="shared" si="0"/>
        <v>277</v>
      </c>
      <c r="P15" s="16">
        <f t="shared" si="0"/>
        <v>8568</v>
      </c>
      <c r="Q15" s="17">
        <f t="shared" si="2"/>
        <v>30.931407942238266</v>
      </c>
      <c r="R15" s="16">
        <f t="shared" si="3"/>
        <v>742.35379061371839</v>
      </c>
      <c r="S15" s="16">
        <f t="shared" si="4"/>
        <v>63833040</v>
      </c>
      <c r="T15" s="16">
        <f t="shared" si="4"/>
        <v>147925</v>
      </c>
      <c r="U15" s="16">
        <f t="shared" si="4"/>
        <v>0</v>
      </c>
      <c r="V15" s="16">
        <f t="shared" si="4"/>
        <v>8431</v>
      </c>
      <c r="X15" s="20">
        <f t="shared" si="5"/>
        <v>1.720311056414269</v>
      </c>
      <c r="Y15" s="20">
        <f t="shared" si="6"/>
        <v>0</v>
      </c>
      <c r="Z15" s="20">
        <f t="shared" si="7"/>
        <v>9.8049298743476093E-2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1.8858675014822381</v>
      </c>
      <c r="AG15" s="18">
        <f t="shared" si="14"/>
        <v>0</v>
      </c>
      <c r="AH15" s="18">
        <f t="shared" si="14"/>
        <v>0.10422313329700911</v>
      </c>
      <c r="AJ15" s="8">
        <v>23506239</v>
      </c>
      <c r="AK15" s="22">
        <f t="shared" si="10"/>
        <v>61961.383501305972</v>
      </c>
      <c r="AL15" s="22">
        <f t="shared" si="1"/>
        <v>0</v>
      </c>
      <c r="AM15" s="22">
        <f t="shared" si="1"/>
        <v>3424.3177353913038</v>
      </c>
    </row>
    <row r="16" spans="1:39">
      <c r="C16" s="2">
        <v>2012</v>
      </c>
      <c r="D16" s="2">
        <v>3</v>
      </c>
      <c r="E16" s="2" t="s">
        <v>4</v>
      </c>
      <c r="F16" s="3" t="s">
        <v>27</v>
      </c>
      <c r="G16" s="4">
        <v>138</v>
      </c>
      <c r="H16" s="4">
        <v>4003</v>
      </c>
      <c r="I16" s="4">
        <v>23663220</v>
      </c>
      <c r="J16" s="4">
        <v>62559</v>
      </c>
      <c r="K16" s="4"/>
      <c r="L16" s="4">
        <v>3509</v>
      </c>
      <c r="N16" s="6">
        <f t="shared" si="11"/>
        <v>10</v>
      </c>
      <c r="O16" s="16">
        <f t="shared" si="0"/>
        <v>277</v>
      </c>
      <c r="P16" s="16">
        <f t="shared" si="0"/>
        <v>8228</v>
      </c>
      <c r="Q16" s="17">
        <f t="shared" si="2"/>
        <v>29.703971119133573</v>
      </c>
      <c r="R16" s="16">
        <f t="shared" si="3"/>
        <v>712.89530685920579</v>
      </c>
      <c r="S16" s="16">
        <f t="shared" si="4"/>
        <v>55956940</v>
      </c>
      <c r="T16" s="16">
        <f t="shared" si="4"/>
        <v>137024</v>
      </c>
      <c r="U16" s="16">
        <f t="shared" si="4"/>
        <v>0</v>
      </c>
      <c r="V16" s="16">
        <f t="shared" si="4"/>
        <v>7899</v>
      </c>
      <c r="X16" s="20">
        <f t="shared" si="5"/>
        <v>1.7456952886822583</v>
      </c>
      <c r="Y16" s="20">
        <f t="shared" si="6"/>
        <v>0</v>
      </c>
      <c r="Z16" s="20">
        <f t="shared" si="7"/>
        <v>0.10063380929837955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1.8519744365429003</v>
      </c>
      <c r="AG16" s="18">
        <f t="shared" si="14"/>
        <v>0</v>
      </c>
      <c r="AH16" s="18">
        <f t="shared" si="14"/>
        <v>0.10119923159384273</v>
      </c>
      <c r="AJ16" s="8">
        <v>23667278</v>
      </c>
      <c r="AK16" s="22">
        <f t="shared" si="10"/>
        <v>61958.873092451176</v>
      </c>
      <c r="AL16" s="22">
        <f t="shared" si="1"/>
        <v>0</v>
      </c>
      <c r="AM16" s="22">
        <f t="shared" si="1"/>
        <v>3385.6786701014648</v>
      </c>
    </row>
    <row r="17" spans="3:39">
      <c r="C17" s="2">
        <v>2012</v>
      </c>
      <c r="D17" s="2">
        <v>4</v>
      </c>
      <c r="E17" s="2" t="s">
        <v>4</v>
      </c>
      <c r="F17" s="3" t="s">
        <v>27</v>
      </c>
      <c r="G17" s="4">
        <v>138</v>
      </c>
      <c r="H17" s="4">
        <v>4201</v>
      </c>
      <c r="I17" s="4">
        <v>26478260</v>
      </c>
      <c r="J17" s="4">
        <v>64779</v>
      </c>
      <c r="K17" s="4"/>
      <c r="L17" s="4">
        <v>3850</v>
      </c>
      <c r="N17" s="6">
        <f t="shared" si="11"/>
        <v>11</v>
      </c>
      <c r="O17" s="16">
        <f t="shared" si="0"/>
        <v>277</v>
      </c>
      <c r="P17" s="16">
        <f t="shared" si="0"/>
        <v>7971</v>
      </c>
      <c r="Q17" s="17">
        <f t="shared" si="2"/>
        <v>28.776173285198556</v>
      </c>
      <c r="R17" s="16">
        <f t="shared" si="3"/>
        <v>690.62815884476538</v>
      </c>
      <c r="S17" s="16">
        <f t="shared" si="4"/>
        <v>47464220</v>
      </c>
      <c r="T17" s="16">
        <f t="shared" si="4"/>
        <v>125494</v>
      </c>
      <c r="U17" s="16">
        <f t="shared" si="4"/>
        <v>0</v>
      </c>
      <c r="V17" s="16">
        <f t="shared" si="4"/>
        <v>7893</v>
      </c>
      <c r="X17" s="20">
        <f t="shared" si="5"/>
        <v>1.826000515041962</v>
      </c>
      <c r="Y17" s="20">
        <f t="shared" si="6"/>
        <v>0</v>
      </c>
      <c r="Z17" s="20">
        <f t="shared" si="7"/>
        <v>0.11484710077952895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1.8236552083554487</v>
      </c>
      <c r="AG17" s="18">
        <f t="shared" si="14"/>
        <v>0</v>
      </c>
      <c r="AH17" s="18">
        <f t="shared" si="14"/>
        <v>0.10637584099731982</v>
      </c>
      <c r="AJ17" s="8">
        <v>25259635</v>
      </c>
      <c r="AK17" s="22">
        <f t="shared" si="10"/>
        <v>64081.509483100148</v>
      </c>
      <c r="AL17" s="22">
        <f t="shared" si="1"/>
        <v>0</v>
      </c>
      <c r="AM17" s="22">
        <f t="shared" si="1"/>
        <v>3737.94587508115</v>
      </c>
    </row>
    <row r="18" spans="3:39">
      <c r="C18" s="2">
        <v>2012</v>
      </c>
      <c r="D18" s="2">
        <v>5</v>
      </c>
      <c r="E18" s="2" t="s">
        <v>4</v>
      </c>
      <c r="F18" s="3" t="s">
        <v>27</v>
      </c>
      <c r="G18" s="4">
        <v>139</v>
      </c>
      <c r="H18" s="4">
        <v>4136</v>
      </c>
      <c r="I18" s="4">
        <v>27307100</v>
      </c>
      <c r="J18" s="4">
        <v>66737</v>
      </c>
      <c r="K18" s="4"/>
      <c r="L18" s="4">
        <v>4264</v>
      </c>
      <c r="N18" s="6">
        <f t="shared" si="11"/>
        <v>12</v>
      </c>
      <c r="O18" s="16">
        <f t="shared" si="0"/>
        <v>277</v>
      </c>
      <c r="P18" s="16">
        <f t="shared" si="0"/>
        <v>8583</v>
      </c>
      <c r="Q18" s="17">
        <f t="shared" si="2"/>
        <v>30.985559566787003</v>
      </c>
      <c r="R18" s="16">
        <f t="shared" si="3"/>
        <v>743.65342960288808</v>
      </c>
      <c r="S18" s="16">
        <f t="shared" si="4"/>
        <v>47932460</v>
      </c>
      <c r="T18" s="16">
        <f t="shared" si="4"/>
        <v>121662</v>
      </c>
      <c r="U18" s="16">
        <f t="shared" si="4"/>
        <v>0</v>
      </c>
      <c r="V18" s="16">
        <f t="shared" si="4"/>
        <v>8527</v>
      </c>
      <c r="X18" s="20">
        <f t="shared" si="5"/>
        <v>1.8875384979687371</v>
      </c>
      <c r="Y18" s="20">
        <f t="shared" si="6"/>
        <v>0</v>
      </c>
      <c r="Z18" s="20">
        <f t="shared" si="7"/>
        <v>0.13229308060182654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1.7656479439225128</v>
      </c>
      <c r="AG18" s="18">
        <f t="shared" si="14"/>
        <v>0</v>
      </c>
      <c r="AH18" s="18">
        <f t="shared" si="14"/>
        <v>0.11545961835548572</v>
      </c>
      <c r="AJ18" s="8">
        <v>27088806</v>
      </c>
      <c r="AK18" s="22">
        <f t="shared" si="10"/>
        <v>65596.500303391134</v>
      </c>
      <c r="AL18" s="22">
        <f t="shared" si="1"/>
        <v>0</v>
      </c>
      <c r="AM18" s="22">
        <f t="shared" si="1"/>
        <v>4289.5000198394164</v>
      </c>
    </row>
    <row r="19" spans="3:39">
      <c r="C19" s="2">
        <v>2012</v>
      </c>
      <c r="D19" s="2">
        <v>6</v>
      </c>
      <c r="E19" s="2" t="s">
        <v>4</v>
      </c>
      <c r="F19" s="3" t="s">
        <v>27</v>
      </c>
      <c r="G19" s="4">
        <v>139</v>
      </c>
      <c r="H19" s="4">
        <v>4419</v>
      </c>
      <c r="I19" s="4">
        <v>31520540</v>
      </c>
      <c r="J19" s="4">
        <v>72667</v>
      </c>
      <c r="K19" s="4"/>
      <c r="L19" s="4">
        <v>4131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1.7342478145622882</v>
      </c>
      <c r="AG19" s="18">
        <f t="shared" si="14"/>
        <v>0</v>
      </c>
      <c r="AH19" s="18">
        <f t="shared" si="14"/>
        <v>9.5607745921566678E-2</v>
      </c>
      <c r="AJ19" s="8">
        <v>31027586</v>
      </c>
      <c r="AK19" s="22">
        <f t="shared" si="10"/>
        <v>73109.970559618159</v>
      </c>
      <c r="AL19" s="22">
        <f t="shared" si="1"/>
        <v>0</v>
      </c>
      <c r="AM19" s="22">
        <f t="shared" si="1"/>
        <v>4030.4963517347082</v>
      </c>
    </row>
    <row r="20" spans="3:39">
      <c r="C20" s="2">
        <v>2012</v>
      </c>
      <c r="D20" s="2">
        <v>7</v>
      </c>
      <c r="E20" s="2" t="s">
        <v>4</v>
      </c>
      <c r="F20" s="3" t="s">
        <v>27</v>
      </c>
      <c r="G20" s="4">
        <v>139</v>
      </c>
      <c r="H20" s="4">
        <v>4366</v>
      </c>
      <c r="I20" s="4">
        <v>32005540</v>
      </c>
      <c r="J20" s="4">
        <v>70352</v>
      </c>
      <c r="K20" s="4"/>
      <c r="L20" s="4">
        <v>7018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1.6218307057026198</v>
      </c>
      <c r="AG20" s="18">
        <f t="shared" si="14"/>
        <v>0</v>
      </c>
      <c r="AH20" s="18">
        <f t="shared" si="14"/>
        <v>0.13664203258314572</v>
      </c>
      <c r="AJ20" s="8">
        <v>32184574</v>
      </c>
      <c r="AK20" s="22">
        <f t="shared" si="10"/>
        <v>71031.508708043737</v>
      </c>
      <c r="AL20" s="22">
        <f t="shared" si="1"/>
        <v>0</v>
      </c>
      <c r="AM20" s="22">
        <f t="shared" si="1"/>
        <v>5984.5270490853518</v>
      </c>
    </row>
    <row r="21" spans="3:39">
      <c r="C21" s="2">
        <v>2012</v>
      </c>
      <c r="D21" s="2">
        <v>8</v>
      </c>
      <c r="E21" s="2" t="s">
        <v>4</v>
      </c>
      <c r="F21" s="3" t="s">
        <v>27</v>
      </c>
      <c r="G21" s="4">
        <v>139</v>
      </c>
      <c r="H21" s="4">
        <v>4208</v>
      </c>
      <c r="I21" s="4">
        <v>31627460</v>
      </c>
      <c r="J21" s="4">
        <v>71626</v>
      </c>
      <c r="K21" s="4"/>
      <c r="L21" s="4">
        <v>5074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1.6366379384276946</v>
      </c>
      <c r="AG21" s="18">
        <f t="shared" si="14"/>
        <v>0</v>
      </c>
      <c r="AH21" s="18">
        <f t="shared" si="14"/>
        <v>0.10904916951776594</v>
      </c>
      <c r="AJ21" s="8">
        <v>32662116</v>
      </c>
      <c r="AK21" s="22">
        <f t="shared" si="10"/>
        <v>72969.982902697084</v>
      </c>
      <c r="AL21" s="22">
        <f t="shared" si="1"/>
        <v>0</v>
      </c>
      <c r="AM21" s="22">
        <f t="shared" si="1"/>
        <v>4861.9892331893689</v>
      </c>
    </row>
    <row r="22" spans="3:39">
      <c r="C22" s="2">
        <v>2012</v>
      </c>
      <c r="D22" s="2">
        <v>9</v>
      </c>
      <c r="E22" s="2" t="s">
        <v>4</v>
      </c>
      <c r="F22" s="3" t="s">
        <v>27</v>
      </c>
      <c r="G22" s="4">
        <v>139</v>
      </c>
      <c r="H22" s="4">
        <v>4326</v>
      </c>
      <c r="I22" s="4">
        <v>31586580</v>
      </c>
      <c r="J22" s="4">
        <v>72823</v>
      </c>
      <c r="K22" s="4"/>
      <c r="L22" s="4">
        <v>4283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1.720311056414269</v>
      </c>
      <c r="AG22" s="18">
        <f t="shared" si="14"/>
        <v>0</v>
      </c>
      <c r="AH22" s="18">
        <f t="shared" si="14"/>
        <v>9.8049298743476093E-2</v>
      </c>
      <c r="AJ22" s="8">
        <v>32349241</v>
      </c>
      <c r="AK22" s="22">
        <f t="shared" si="10"/>
        <v>74229.513411696462</v>
      </c>
      <c r="AL22" s="22">
        <f t="shared" si="1"/>
        <v>0</v>
      </c>
      <c r="AM22" s="22">
        <f t="shared" si="1"/>
        <v>4230.7184557986338</v>
      </c>
    </row>
    <row r="23" spans="3:39">
      <c r="C23" s="2">
        <v>2012</v>
      </c>
      <c r="D23" s="2">
        <v>10</v>
      </c>
      <c r="E23" s="2" t="s">
        <v>4</v>
      </c>
      <c r="F23" s="3" t="s">
        <v>27</v>
      </c>
      <c r="G23" s="4">
        <v>139</v>
      </c>
      <c r="H23" s="4">
        <v>4123</v>
      </c>
      <c r="I23" s="4">
        <v>28023000</v>
      </c>
      <c r="J23" s="4">
        <v>68218</v>
      </c>
      <c r="K23" s="4"/>
      <c r="L23" s="4">
        <v>4054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1.7456952886822583</v>
      </c>
      <c r="AG23" s="18">
        <f t="shared" si="14"/>
        <v>0</v>
      </c>
      <c r="AH23" s="18">
        <f t="shared" si="14"/>
        <v>0.10063380929837955</v>
      </c>
      <c r="AJ23" s="8">
        <v>28989837</v>
      </c>
      <c r="AK23" s="22">
        <f t="shared" si="10"/>
        <v>68759.336679175511</v>
      </c>
      <c r="AL23" s="22">
        <f t="shared" si="1"/>
        <v>0</v>
      </c>
      <c r="AM23" s="22">
        <f t="shared" si="1"/>
        <v>3963.7581768800169</v>
      </c>
    </row>
    <row r="24" spans="3:39">
      <c r="C24" s="2">
        <v>2012</v>
      </c>
      <c r="D24" s="2">
        <v>11</v>
      </c>
      <c r="E24" s="2" t="s">
        <v>4</v>
      </c>
      <c r="F24" s="3" t="s">
        <v>27</v>
      </c>
      <c r="G24" s="4">
        <v>139</v>
      </c>
      <c r="H24" s="4">
        <v>3925</v>
      </c>
      <c r="I24" s="4">
        <v>23443180</v>
      </c>
      <c r="J24" s="4">
        <v>62542</v>
      </c>
      <c r="K24" s="4"/>
      <c r="L24" s="4">
        <v>3787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1.826000515041962</v>
      </c>
      <c r="AG24" s="18">
        <f t="shared" si="14"/>
        <v>0</v>
      </c>
      <c r="AH24" s="18">
        <f t="shared" si="14"/>
        <v>0.11484710077952895</v>
      </c>
      <c r="AJ24" s="8">
        <v>23766325</v>
      </c>
      <c r="AK24" s="22">
        <f t="shared" si="10"/>
        <v>62973.522919503055</v>
      </c>
      <c r="AL24" s="22">
        <f t="shared" si="1"/>
        <v>0</v>
      </c>
      <c r="AM24" s="22">
        <f t="shared" si="1"/>
        <v>3960.7472580652275</v>
      </c>
    </row>
    <row r="25" spans="3:39">
      <c r="C25" s="2">
        <v>2012</v>
      </c>
      <c r="D25" s="2">
        <v>12</v>
      </c>
      <c r="E25" s="2" t="s">
        <v>4</v>
      </c>
      <c r="F25" s="3" t="s">
        <v>27</v>
      </c>
      <c r="G25" s="4">
        <v>139</v>
      </c>
      <c r="H25" s="4">
        <v>4304</v>
      </c>
      <c r="I25" s="4">
        <v>23902920</v>
      </c>
      <c r="J25" s="4">
        <v>59302</v>
      </c>
      <c r="K25" s="4"/>
      <c r="L25" s="4">
        <v>3638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1.8875384979687371</v>
      </c>
      <c r="AG25" s="18">
        <f t="shared" si="14"/>
        <v>0</v>
      </c>
      <c r="AH25" s="18">
        <f t="shared" si="14"/>
        <v>0.13229308060182654</v>
      </c>
      <c r="AJ25" s="8">
        <v>24101220</v>
      </c>
      <c r="AK25" s="22">
        <f t="shared" si="10"/>
        <v>61050.605242976053</v>
      </c>
      <c r="AL25" s="22">
        <f t="shared" si="1"/>
        <v>0</v>
      </c>
      <c r="AM25" s="22">
        <f t="shared" si="1"/>
        <v>4278.8916087755979</v>
      </c>
    </row>
    <row r="26" spans="3:39">
      <c r="C26" s="2">
        <v>2013</v>
      </c>
      <c r="D26" s="2">
        <v>1</v>
      </c>
      <c r="E26" s="2" t="s">
        <v>4</v>
      </c>
      <c r="F26" s="3" t="s">
        <v>27</v>
      </c>
      <c r="G26" s="4">
        <v>139</v>
      </c>
      <c r="H26" s="4">
        <v>4492</v>
      </c>
      <c r="I26" s="4">
        <v>24366840</v>
      </c>
      <c r="J26" s="4">
        <v>61054</v>
      </c>
      <c r="K26" s="4"/>
      <c r="L26" s="4">
        <v>3527</v>
      </c>
    </row>
    <row r="27" spans="3:39">
      <c r="C27" s="2">
        <v>2013</v>
      </c>
      <c r="D27" s="2">
        <v>2</v>
      </c>
      <c r="E27" s="2" t="s">
        <v>4</v>
      </c>
      <c r="F27" s="3" t="s">
        <v>27</v>
      </c>
      <c r="G27" s="4">
        <v>139</v>
      </c>
      <c r="H27" s="4">
        <v>4152</v>
      </c>
      <c r="I27" s="4">
        <v>23347120</v>
      </c>
      <c r="J27" s="4">
        <v>61751</v>
      </c>
      <c r="K27" s="4"/>
      <c r="L27" s="4">
        <v>3199</v>
      </c>
    </row>
    <row r="28" spans="3:39">
      <c r="C28" s="2">
        <v>2013</v>
      </c>
      <c r="D28" s="2">
        <v>3</v>
      </c>
      <c r="E28" s="2" t="s">
        <v>4</v>
      </c>
      <c r="F28" s="3" t="s">
        <v>27</v>
      </c>
      <c r="G28" s="4">
        <v>139</v>
      </c>
      <c r="H28" s="4">
        <v>4100</v>
      </c>
      <c r="I28" s="4">
        <v>23143780</v>
      </c>
      <c r="J28" s="4">
        <v>60913</v>
      </c>
      <c r="K28" s="4"/>
      <c r="L28" s="4">
        <v>3238</v>
      </c>
    </row>
    <row r="29" spans="3:39">
      <c r="C29" s="2">
        <v>2013</v>
      </c>
      <c r="D29" s="2">
        <v>4</v>
      </c>
      <c r="E29" s="2" t="s">
        <v>4</v>
      </c>
      <c r="F29" s="3" t="s">
        <v>27</v>
      </c>
      <c r="G29" s="4">
        <v>139</v>
      </c>
      <c r="H29" s="4">
        <v>4277</v>
      </c>
      <c r="I29" s="4">
        <v>24959240</v>
      </c>
      <c r="J29" s="4">
        <v>62923</v>
      </c>
      <c r="K29" s="4"/>
      <c r="L29" s="4">
        <v>3599</v>
      </c>
    </row>
    <row r="30" spans="3:39">
      <c r="C30" s="2">
        <v>2013</v>
      </c>
      <c r="D30" s="2">
        <v>5</v>
      </c>
      <c r="E30" s="2" t="s">
        <v>4</v>
      </c>
      <c r="F30" s="3" t="s">
        <v>27</v>
      </c>
      <c r="G30" s="4">
        <v>139</v>
      </c>
      <c r="H30" s="4">
        <v>4089</v>
      </c>
      <c r="I30" s="4">
        <v>25453400</v>
      </c>
      <c r="J30" s="4">
        <v>64456</v>
      </c>
      <c r="K30" s="4"/>
      <c r="L30" s="4">
        <v>4315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38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28</v>
      </c>
      <c r="G7" s="4">
        <v>6</v>
      </c>
      <c r="H7" s="4">
        <v>183</v>
      </c>
      <c r="I7" s="4">
        <v>1990800</v>
      </c>
      <c r="J7" s="4">
        <v>4099</v>
      </c>
      <c r="K7" s="4"/>
      <c r="L7" s="4">
        <v>97</v>
      </c>
      <c r="N7" s="6">
        <v>1</v>
      </c>
      <c r="O7" s="16">
        <f t="shared" ref="O7:P18" si="0">SUMIF($D$7:$D$30,$N7,G$7:G$30)</f>
        <v>12</v>
      </c>
      <c r="P7" s="16">
        <f t="shared" si="0"/>
        <v>380</v>
      </c>
      <c r="Q7" s="17">
        <f>P7/O7</f>
        <v>31.666666666666668</v>
      </c>
      <c r="R7" s="16">
        <f>Q7*24</f>
        <v>760</v>
      </c>
      <c r="S7" s="16">
        <f>SUMIF($D$7:$D$30,$N7,I$7:I$30)</f>
        <v>3145500</v>
      </c>
      <c r="T7" s="16">
        <f>SUMIF($D$7:$D$30,$N7,J$7:J$30)</f>
        <v>7296</v>
      </c>
      <c r="U7" s="16">
        <f>SUMIF($D$7:$D$30,$N7,K$7:K$30)</f>
        <v>0</v>
      </c>
      <c r="V7" s="16">
        <f>SUMIF($D$7:$D$30,$N7,L$7:L$30)</f>
        <v>113</v>
      </c>
      <c r="X7" s="20">
        <f>(T7*R7)/S7</f>
        <v>1.762823080591321</v>
      </c>
      <c r="Y7" s="20">
        <f>(U7*R7)/S7</f>
        <v>0</v>
      </c>
      <c r="Z7" s="20">
        <f>(V7*R7)/S7</f>
        <v>2.7302495628675885E-2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1.5169719626168223</v>
      </c>
      <c r="AG7" s="18">
        <f>Y12</f>
        <v>0</v>
      </c>
      <c r="AH7" s="18">
        <f>Z12</f>
        <v>4.3497403946002079E-2</v>
      </c>
      <c r="AJ7" s="8">
        <v>1576797</v>
      </c>
      <c r="AK7" s="22">
        <f>($AJ7*AF7)/$AE7</f>
        <v>3255.0007616979624</v>
      </c>
      <c r="AL7" s="22">
        <f t="shared" ref="AL7:AM25" si="1">($AJ7*AG7)/$AE7</f>
        <v>0</v>
      </c>
      <c r="AM7" s="22">
        <f t="shared" si="1"/>
        <v>93.333355174135122</v>
      </c>
    </row>
    <row r="8" spans="1:39">
      <c r="C8" s="2">
        <v>2011</v>
      </c>
      <c r="D8" s="2">
        <v>7</v>
      </c>
      <c r="E8" s="2" t="s">
        <v>4</v>
      </c>
      <c r="F8" s="3" t="s">
        <v>28</v>
      </c>
      <c r="G8" s="4">
        <v>6</v>
      </c>
      <c r="H8" s="4">
        <v>185</v>
      </c>
      <c r="I8" s="4">
        <v>2139600</v>
      </c>
      <c r="J8" s="4">
        <v>4245</v>
      </c>
      <c r="K8" s="4"/>
      <c r="L8" s="4">
        <v>80</v>
      </c>
      <c r="N8" s="6">
        <f>N7+1</f>
        <v>2</v>
      </c>
      <c r="O8" s="16">
        <f t="shared" si="0"/>
        <v>12</v>
      </c>
      <c r="P8" s="16">
        <f t="shared" si="0"/>
        <v>360</v>
      </c>
      <c r="Q8" s="17">
        <f t="shared" ref="Q8:Q18" si="2">P8/O8</f>
        <v>30</v>
      </c>
      <c r="R8" s="16">
        <f t="shared" ref="R8:R18" si="3">Q8*24</f>
        <v>720</v>
      </c>
      <c r="S8" s="16">
        <f t="shared" ref="S8:V18" si="4">SUMIF($D$7:$D$30,$N8,I$7:I$30)</f>
        <v>3157800</v>
      </c>
      <c r="T8" s="16">
        <f t="shared" si="4"/>
        <v>7604</v>
      </c>
      <c r="U8" s="16">
        <f t="shared" si="4"/>
        <v>0</v>
      </c>
      <c r="V8" s="16">
        <f t="shared" si="4"/>
        <v>109</v>
      </c>
      <c r="X8" s="20">
        <f t="shared" ref="X8:X18" si="5">(T8*R8)/S8</f>
        <v>1.7337640129203875</v>
      </c>
      <c r="Y8" s="20">
        <f t="shared" ref="Y8:Y18" si="6">(U8*R8)/S8</f>
        <v>0</v>
      </c>
      <c r="Z8" s="20">
        <f t="shared" ref="Z8:Z18" si="7">(V8*R8)/S8</f>
        <v>2.4852745582367473E-2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1.500404620025013</v>
      </c>
      <c r="AG8" s="18">
        <f t="shared" si="9"/>
        <v>0</v>
      </c>
      <c r="AH8" s="18">
        <f t="shared" si="9"/>
        <v>3.6967556830721698E-2</v>
      </c>
      <c r="AJ8" s="8">
        <v>1669982</v>
      </c>
      <c r="AK8" s="22">
        <f t="shared" ref="AK8:AK25" si="10">($AJ8*AF8)/$AE8</f>
        <v>3399.1674645636781</v>
      </c>
      <c r="AL8" s="22">
        <f t="shared" si="1"/>
        <v>0</v>
      </c>
      <c r="AM8" s="22">
        <f t="shared" si="1"/>
        <v>83.750019658899163</v>
      </c>
    </row>
    <row r="9" spans="1:39">
      <c r="C9" s="2">
        <v>2011</v>
      </c>
      <c r="D9" s="2">
        <v>8</v>
      </c>
      <c r="E9" s="2" t="s">
        <v>4</v>
      </c>
      <c r="F9" s="3" t="s">
        <v>28</v>
      </c>
      <c r="G9" s="4">
        <v>6</v>
      </c>
      <c r="H9" s="4">
        <v>180</v>
      </c>
      <c r="I9" s="4">
        <v>2066700</v>
      </c>
      <c r="J9" s="4">
        <v>4349</v>
      </c>
      <c r="K9" s="4"/>
      <c r="L9" s="4">
        <v>82</v>
      </c>
      <c r="N9" s="6">
        <f t="shared" ref="N9:N18" si="11">N8+1</f>
        <v>3</v>
      </c>
      <c r="O9" s="16">
        <f t="shared" si="0"/>
        <v>12</v>
      </c>
      <c r="P9" s="16">
        <f t="shared" si="0"/>
        <v>353</v>
      </c>
      <c r="Q9" s="17">
        <f t="shared" si="2"/>
        <v>29.416666666666668</v>
      </c>
      <c r="R9" s="16">
        <f t="shared" si="3"/>
        <v>706</v>
      </c>
      <c r="S9" s="16">
        <f t="shared" si="4"/>
        <v>2958600</v>
      </c>
      <c r="T9" s="16">
        <f t="shared" si="4"/>
        <v>6964</v>
      </c>
      <c r="U9" s="16">
        <f t="shared" si="4"/>
        <v>0</v>
      </c>
      <c r="V9" s="16">
        <f t="shared" si="4"/>
        <v>186</v>
      </c>
      <c r="X9" s="20">
        <f t="shared" si="5"/>
        <v>1.6617940918001757</v>
      </c>
      <c r="Y9" s="20">
        <f t="shared" si="6"/>
        <v>0</v>
      </c>
      <c r="Z9" s="20">
        <f t="shared" si="7"/>
        <v>4.4384506185357941E-2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1.5321026564610536</v>
      </c>
      <c r="AG9" s="18">
        <f t="shared" si="9"/>
        <v>0</v>
      </c>
      <c r="AH9" s="18">
        <f t="shared" si="9"/>
        <v>3.4590024513482413E-2</v>
      </c>
      <c r="AJ9" s="8">
        <v>1682831</v>
      </c>
      <c r="AK9" s="22">
        <f t="shared" si="10"/>
        <v>3525.0003356124648</v>
      </c>
      <c r="AL9" s="22">
        <f t="shared" si="1"/>
        <v>0</v>
      </c>
      <c r="AM9" s="22">
        <f t="shared" si="1"/>
        <v>79.583340910399613</v>
      </c>
    </row>
    <row r="10" spans="1:39">
      <c r="C10" s="2">
        <v>2011</v>
      </c>
      <c r="D10" s="2">
        <v>9</v>
      </c>
      <c r="E10" s="2" t="s">
        <v>4</v>
      </c>
      <c r="F10" s="3" t="s">
        <v>28</v>
      </c>
      <c r="G10" s="4">
        <v>6</v>
      </c>
      <c r="H10" s="4">
        <v>190</v>
      </c>
      <c r="I10" s="4">
        <v>2212500</v>
      </c>
      <c r="J10" s="4">
        <v>4346</v>
      </c>
      <c r="K10" s="4"/>
      <c r="L10" s="4">
        <v>89</v>
      </c>
      <c r="N10" s="6">
        <f t="shared" si="11"/>
        <v>4</v>
      </c>
      <c r="O10" s="16">
        <f t="shared" si="0"/>
        <v>12</v>
      </c>
      <c r="P10" s="16">
        <f t="shared" si="0"/>
        <v>362</v>
      </c>
      <c r="Q10" s="17">
        <f t="shared" si="2"/>
        <v>30.166666666666668</v>
      </c>
      <c r="R10" s="16">
        <f t="shared" si="3"/>
        <v>724</v>
      </c>
      <c r="S10" s="16">
        <f t="shared" si="4"/>
        <v>3189000</v>
      </c>
      <c r="T10" s="16">
        <f t="shared" si="4"/>
        <v>7273</v>
      </c>
      <c r="U10" s="16">
        <f t="shared" si="4"/>
        <v>0</v>
      </c>
      <c r="V10" s="16">
        <f t="shared" si="4"/>
        <v>209</v>
      </c>
      <c r="X10" s="20">
        <f t="shared" si="5"/>
        <v>1.6511922232674821</v>
      </c>
      <c r="Y10" s="20">
        <f t="shared" si="6"/>
        <v>0</v>
      </c>
      <c r="Z10" s="20">
        <f t="shared" si="7"/>
        <v>4.7449357165255564E-2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1.5239227354302447</v>
      </c>
      <c r="AG10" s="18">
        <f t="shared" si="9"/>
        <v>0</v>
      </c>
      <c r="AH10" s="18">
        <f t="shared" si="9"/>
        <v>3.7705676773401343E-2</v>
      </c>
      <c r="AJ10" s="8">
        <v>1726235</v>
      </c>
      <c r="AK10" s="22">
        <f t="shared" si="10"/>
        <v>3519.5827355470847</v>
      </c>
      <c r="AL10" s="22">
        <f t="shared" si="1"/>
        <v>0</v>
      </c>
      <c r="AM10" s="22">
        <f t="shared" si="1"/>
        <v>87.083318542599812</v>
      </c>
    </row>
    <row r="11" spans="1:39">
      <c r="C11" s="2">
        <v>2011</v>
      </c>
      <c r="D11" s="2">
        <v>10</v>
      </c>
      <c r="E11" s="2" t="s">
        <v>4</v>
      </c>
      <c r="F11" s="3" t="s">
        <v>28</v>
      </c>
      <c r="G11" s="4">
        <v>6</v>
      </c>
      <c r="H11" s="4">
        <v>175</v>
      </c>
      <c r="I11" s="4">
        <v>1836600</v>
      </c>
      <c r="J11" s="4">
        <v>4254</v>
      </c>
      <c r="K11" s="4"/>
      <c r="L11" s="4">
        <v>96</v>
      </c>
      <c r="N11" s="6">
        <f t="shared" si="11"/>
        <v>5</v>
      </c>
      <c r="O11" s="16">
        <f t="shared" si="0"/>
        <v>12</v>
      </c>
      <c r="P11" s="16">
        <f t="shared" si="0"/>
        <v>363</v>
      </c>
      <c r="Q11" s="17">
        <f t="shared" si="2"/>
        <v>30.25</v>
      </c>
      <c r="R11" s="16">
        <f t="shared" si="3"/>
        <v>726</v>
      </c>
      <c r="S11" s="16">
        <f t="shared" si="4"/>
        <v>3255600</v>
      </c>
      <c r="T11" s="16">
        <f t="shared" si="4"/>
        <v>7334</v>
      </c>
      <c r="U11" s="16">
        <f t="shared" si="4"/>
        <v>0</v>
      </c>
      <c r="V11" s="16">
        <f t="shared" si="4"/>
        <v>221</v>
      </c>
      <c r="X11" s="20">
        <f t="shared" si="5"/>
        <v>1.6354847032805013</v>
      </c>
      <c r="Y11" s="20">
        <f t="shared" si="6"/>
        <v>0</v>
      </c>
      <c r="Z11" s="20">
        <f t="shared" si="7"/>
        <v>4.9283081459638778E-2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1.6199322607959357</v>
      </c>
      <c r="AG11" s="18">
        <f t="shared" si="9"/>
        <v>0</v>
      </c>
      <c r="AH11" s="18">
        <f t="shared" si="9"/>
        <v>4.1287044877222692E-2</v>
      </c>
      <c r="AJ11" s="8">
        <v>1579562</v>
      </c>
      <c r="AK11" s="22">
        <f t="shared" si="10"/>
        <v>3465.8337149287941</v>
      </c>
      <c r="AL11" s="22">
        <f t="shared" si="1"/>
        <v>0</v>
      </c>
      <c r="AM11" s="22">
        <f t="shared" si="1"/>
        <v>88.33334305901711</v>
      </c>
    </row>
    <row r="12" spans="1:39">
      <c r="C12" s="2">
        <v>2011</v>
      </c>
      <c r="D12" s="2">
        <v>11</v>
      </c>
      <c r="E12" s="2" t="s">
        <v>4</v>
      </c>
      <c r="F12" s="3" t="s">
        <v>28</v>
      </c>
      <c r="G12" s="4">
        <v>6</v>
      </c>
      <c r="H12" s="4">
        <v>176</v>
      </c>
      <c r="I12" s="4">
        <v>1706700</v>
      </c>
      <c r="J12" s="4">
        <v>3943</v>
      </c>
      <c r="K12" s="4"/>
      <c r="L12" s="4">
        <v>90</v>
      </c>
      <c r="N12" s="6">
        <f t="shared" si="11"/>
        <v>6</v>
      </c>
      <c r="O12" s="16">
        <f t="shared" si="0"/>
        <v>12</v>
      </c>
      <c r="P12" s="16">
        <f t="shared" si="0"/>
        <v>374</v>
      </c>
      <c r="Q12" s="17">
        <f t="shared" si="2"/>
        <v>31.166666666666668</v>
      </c>
      <c r="R12" s="16">
        <f t="shared" si="3"/>
        <v>748</v>
      </c>
      <c r="S12" s="16">
        <f t="shared" si="4"/>
        <v>3852000</v>
      </c>
      <c r="T12" s="16">
        <f t="shared" si="4"/>
        <v>7812</v>
      </c>
      <c r="U12" s="16">
        <f t="shared" si="4"/>
        <v>0</v>
      </c>
      <c r="V12" s="16">
        <f t="shared" si="4"/>
        <v>224</v>
      </c>
      <c r="X12" s="20">
        <f t="shared" si="5"/>
        <v>1.5169719626168223</v>
      </c>
      <c r="Y12" s="20">
        <f t="shared" si="6"/>
        <v>0</v>
      </c>
      <c r="Z12" s="20">
        <f t="shared" si="7"/>
        <v>4.3497403946002079E-2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1.6606758125402818</v>
      </c>
      <c r="AG12" s="18">
        <f t="shared" si="9"/>
        <v>0</v>
      </c>
      <c r="AH12" s="18">
        <f t="shared" si="9"/>
        <v>4.1506306969892277E-2</v>
      </c>
      <c r="AJ12" s="8">
        <v>1351439</v>
      </c>
      <c r="AK12" s="22">
        <f t="shared" si="10"/>
        <v>3267.5001156335911</v>
      </c>
      <c r="AL12" s="22">
        <f t="shared" si="1"/>
        <v>0</v>
      </c>
      <c r="AM12" s="22">
        <f t="shared" si="1"/>
        <v>81.666669556769179</v>
      </c>
    </row>
    <row r="13" spans="1:39">
      <c r="C13" s="2">
        <v>2011</v>
      </c>
      <c r="D13" s="2">
        <v>12</v>
      </c>
      <c r="E13" s="2" t="s">
        <v>4</v>
      </c>
      <c r="F13" s="3" t="s">
        <v>28</v>
      </c>
      <c r="G13" s="4">
        <v>6</v>
      </c>
      <c r="H13" s="4">
        <v>195</v>
      </c>
      <c r="I13" s="4">
        <v>1781100</v>
      </c>
      <c r="J13" s="4">
        <v>3869</v>
      </c>
      <c r="K13" s="4"/>
      <c r="L13" s="4">
        <v>48</v>
      </c>
      <c r="N13" s="6">
        <f t="shared" si="11"/>
        <v>7</v>
      </c>
      <c r="O13" s="16">
        <f t="shared" si="0"/>
        <v>12</v>
      </c>
      <c r="P13" s="16">
        <f t="shared" si="0"/>
        <v>375</v>
      </c>
      <c r="Q13" s="17">
        <f t="shared" si="2"/>
        <v>31.25</v>
      </c>
      <c r="R13" s="16">
        <f t="shared" si="3"/>
        <v>750</v>
      </c>
      <c r="S13" s="16">
        <f t="shared" si="4"/>
        <v>4077900</v>
      </c>
      <c r="T13" s="16">
        <f t="shared" si="4"/>
        <v>8158</v>
      </c>
      <c r="U13" s="16">
        <f t="shared" si="4"/>
        <v>0</v>
      </c>
      <c r="V13" s="16">
        <f t="shared" si="4"/>
        <v>201</v>
      </c>
      <c r="X13" s="20">
        <f t="shared" si="5"/>
        <v>1.500404620025013</v>
      </c>
      <c r="Y13" s="20">
        <f t="shared" si="6"/>
        <v>0</v>
      </c>
      <c r="Z13" s="20">
        <f t="shared" si="7"/>
        <v>3.6967556830721698E-2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1.6468647863095767</v>
      </c>
      <c r="AG13" s="18">
        <f t="shared" si="9"/>
        <v>0</v>
      </c>
      <c r="AH13" s="18">
        <f t="shared" si="9"/>
        <v>3.6122430821247442E-2</v>
      </c>
      <c r="AJ13" s="8">
        <v>1375002</v>
      </c>
      <c r="AK13" s="22">
        <f t="shared" si="10"/>
        <v>3020.4163397481175</v>
      </c>
      <c r="AL13" s="22">
        <f t="shared" si="1"/>
        <v>0</v>
      </c>
      <c r="AM13" s="22">
        <f t="shared" si="1"/>
        <v>66.249992829348969</v>
      </c>
    </row>
    <row r="14" spans="1:39">
      <c r="C14" s="2">
        <v>2011</v>
      </c>
      <c r="D14" s="2">
        <v>1</v>
      </c>
      <c r="E14" s="2" t="s">
        <v>4</v>
      </c>
      <c r="F14" s="3" t="s">
        <v>28</v>
      </c>
      <c r="G14" s="4">
        <v>6</v>
      </c>
      <c r="H14" s="4">
        <v>191</v>
      </c>
      <c r="I14" s="4">
        <v>1608600</v>
      </c>
      <c r="J14" s="4">
        <v>3711</v>
      </c>
      <c r="K14" s="4"/>
      <c r="L14" s="4">
        <v>39</v>
      </c>
      <c r="N14" s="6">
        <f t="shared" si="11"/>
        <v>8</v>
      </c>
      <c r="O14" s="16">
        <f t="shared" si="0"/>
        <v>12</v>
      </c>
      <c r="P14" s="16">
        <f t="shared" si="0"/>
        <v>362</v>
      </c>
      <c r="Q14" s="17">
        <f t="shared" si="2"/>
        <v>30.166666666666668</v>
      </c>
      <c r="R14" s="16">
        <f t="shared" si="3"/>
        <v>724</v>
      </c>
      <c r="S14" s="16">
        <f t="shared" si="4"/>
        <v>3997800</v>
      </c>
      <c r="T14" s="16">
        <f t="shared" si="4"/>
        <v>8460</v>
      </c>
      <c r="U14" s="16">
        <f t="shared" si="4"/>
        <v>0</v>
      </c>
      <c r="V14" s="16">
        <f t="shared" si="4"/>
        <v>191</v>
      </c>
      <c r="X14" s="20">
        <f t="shared" si="5"/>
        <v>1.5321026564610536</v>
      </c>
      <c r="Y14" s="20">
        <f t="shared" si="6"/>
        <v>0</v>
      </c>
      <c r="Z14" s="20">
        <f t="shared" si="7"/>
        <v>3.4590024513482413E-2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1.762823080591321</v>
      </c>
      <c r="AG14" s="18">
        <f>Y7</f>
        <v>0</v>
      </c>
      <c r="AH14" s="18">
        <f>Z7</f>
        <v>2.7302495628675885E-2</v>
      </c>
      <c r="AJ14" s="8">
        <v>1334271</v>
      </c>
      <c r="AK14" s="22">
        <f t="shared" si="10"/>
        <v>3039.9990106960504</v>
      </c>
      <c r="AL14" s="22">
        <f t="shared" si="1"/>
        <v>0</v>
      </c>
      <c r="AM14" s="22">
        <f t="shared" si="1"/>
        <v>47.083318011054502</v>
      </c>
    </row>
    <row r="15" spans="1:39">
      <c r="C15" s="2">
        <v>2012</v>
      </c>
      <c r="D15" s="2">
        <v>2</v>
      </c>
      <c r="E15" s="2" t="s">
        <v>4</v>
      </c>
      <c r="F15" s="3" t="s">
        <v>28</v>
      </c>
      <c r="G15" s="4">
        <v>6</v>
      </c>
      <c r="H15" s="4">
        <v>176</v>
      </c>
      <c r="I15" s="4">
        <v>1566300</v>
      </c>
      <c r="J15" s="4">
        <v>3840</v>
      </c>
      <c r="K15" s="4"/>
      <c r="L15" s="4">
        <v>35</v>
      </c>
      <c r="N15" s="6">
        <f t="shared" si="11"/>
        <v>9</v>
      </c>
      <c r="O15" s="16">
        <f t="shared" si="0"/>
        <v>12</v>
      </c>
      <c r="P15" s="16">
        <f t="shared" si="0"/>
        <v>382</v>
      </c>
      <c r="Q15" s="17">
        <f t="shared" si="2"/>
        <v>31.833333333333332</v>
      </c>
      <c r="R15" s="16">
        <f t="shared" si="3"/>
        <v>764</v>
      </c>
      <c r="S15" s="16">
        <f t="shared" si="4"/>
        <v>4234800</v>
      </c>
      <c r="T15" s="16">
        <f t="shared" si="4"/>
        <v>8447</v>
      </c>
      <c r="U15" s="16">
        <f t="shared" si="4"/>
        <v>0</v>
      </c>
      <c r="V15" s="16">
        <f t="shared" si="4"/>
        <v>209</v>
      </c>
      <c r="X15" s="20">
        <f t="shared" si="5"/>
        <v>1.5239227354302447</v>
      </c>
      <c r="Y15" s="20">
        <f t="shared" si="6"/>
        <v>0</v>
      </c>
      <c r="Z15" s="20">
        <f t="shared" si="7"/>
        <v>3.7705676773401343E-2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1.7337640129203875</v>
      </c>
      <c r="AG15" s="18">
        <f t="shared" si="14"/>
        <v>0</v>
      </c>
      <c r="AH15" s="18">
        <f t="shared" si="14"/>
        <v>2.4852745582367473E-2</v>
      </c>
      <c r="AJ15" s="8">
        <v>1307417</v>
      </c>
      <c r="AK15" s="22">
        <f t="shared" si="10"/>
        <v>3168.333535279457</v>
      </c>
      <c r="AL15" s="22">
        <f t="shared" si="1"/>
        <v>0</v>
      </c>
      <c r="AM15" s="22">
        <f t="shared" si="1"/>
        <v>45.416669561475643</v>
      </c>
    </row>
    <row r="16" spans="1:39">
      <c r="C16" s="2">
        <v>2012</v>
      </c>
      <c r="D16" s="2">
        <v>3</v>
      </c>
      <c r="E16" s="2" t="s">
        <v>4</v>
      </c>
      <c r="F16" s="3" t="s">
        <v>28</v>
      </c>
      <c r="G16" s="4">
        <v>6</v>
      </c>
      <c r="H16" s="4">
        <v>176</v>
      </c>
      <c r="I16" s="4">
        <v>1500000</v>
      </c>
      <c r="J16" s="4">
        <v>3461</v>
      </c>
      <c r="K16" s="4"/>
      <c r="L16" s="4">
        <v>111</v>
      </c>
      <c r="N16" s="6">
        <f t="shared" si="11"/>
        <v>10</v>
      </c>
      <c r="O16" s="16">
        <f t="shared" si="0"/>
        <v>12</v>
      </c>
      <c r="P16" s="16">
        <f t="shared" si="0"/>
        <v>345</v>
      </c>
      <c r="Q16" s="17">
        <f t="shared" si="2"/>
        <v>28.75</v>
      </c>
      <c r="R16" s="16">
        <f t="shared" si="3"/>
        <v>690</v>
      </c>
      <c r="S16" s="16">
        <f t="shared" si="4"/>
        <v>3543000</v>
      </c>
      <c r="T16" s="16">
        <f t="shared" si="4"/>
        <v>8318</v>
      </c>
      <c r="U16" s="16">
        <f t="shared" si="4"/>
        <v>0</v>
      </c>
      <c r="V16" s="16">
        <f t="shared" si="4"/>
        <v>212</v>
      </c>
      <c r="X16" s="20">
        <f t="shared" si="5"/>
        <v>1.6199322607959357</v>
      </c>
      <c r="Y16" s="20">
        <f t="shared" si="6"/>
        <v>0</v>
      </c>
      <c r="Z16" s="20">
        <f t="shared" si="7"/>
        <v>4.1287044877222692E-2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1.6617940918001757</v>
      </c>
      <c r="AG16" s="18">
        <f t="shared" si="14"/>
        <v>0</v>
      </c>
      <c r="AH16" s="18">
        <f t="shared" si="14"/>
        <v>4.4384506185357941E-2</v>
      </c>
      <c r="AJ16" s="8">
        <v>1235236</v>
      </c>
      <c r="AK16" s="22">
        <f t="shared" si="10"/>
        <v>2901.6656019288034</v>
      </c>
      <c r="AL16" s="22">
        <f t="shared" si="1"/>
        <v>0</v>
      </c>
      <c r="AM16" s="22">
        <f t="shared" si="1"/>
        <v>77.499971562142079</v>
      </c>
    </row>
    <row r="17" spans="3:39">
      <c r="C17" s="2">
        <v>2012</v>
      </c>
      <c r="D17" s="2">
        <v>4</v>
      </c>
      <c r="E17" s="2" t="s">
        <v>4</v>
      </c>
      <c r="F17" s="3" t="s">
        <v>28</v>
      </c>
      <c r="G17" s="4">
        <v>6</v>
      </c>
      <c r="H17" s="4">
        <v>181</v>
      </c>
      <c r="I17" s="4">
        <v>1641000</v>
      </c>
      <c r="J17" s="4">
        <v>3697</v>
      </c>
      <c r="K17" s="4"/>
      <c r="L17" s="4">
        <v>106</v>
      </c>
      <c r="N17" s="6">
        <f t="shared" si="11"/>
        <v>11</v>
      </c>
      <c r="O17" s="16">
        <f t="shared" si="0"/>
        <v>12</v>
      </c>
      <c r="P17" s="16">
        <f t="shared" si="0"/>
        <v>345</v>
      </c>
      <c r="Q17" s="17">
        <f t="shared" si="2"/>
        <v>28.75</v>
      </c>
      <c r="R17" s="16">
        <f t="shared" si="3"/>
        <v>690</v>
      </c>
      <c r="S17" s="16">
        <f t="shared" si="4"/>
        <v>3258300</v>
      </c>
      <c r="T17" s="16">
        <f t="shared" si="4"/>
        <v>7842</v>
      </c>
      <c r="U17" s="16">
        <f t="shared" si="4"/>
        <v>0</v>
      </c>
      <c r="V17" s="16">
        <f t="shared" si="4"/>
        <v>196</v>
      </c>
      <c r="X17" s="20">
        <f t="shared" si="5"/>
        <v>1.6606758125402818</v>
      </c>
      <c r="Y17" s="20">
        <f t="shared" si="6"/>
        <v>0</v>
      </c>
      <c r="Z17" s="20">
        <f t="shared" si="7"/>
        <v>4.1506306969892277E-2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1.6511922232674821</v>
      </c>
      <c r="AG17" s="18">
        <f t="shared" si="14"/>
        <v>0</v>
      </c>
      <c r="AH17" s="18">
        <f t="shared" si="14"/>
        <v>4.7449357165255564E-2</v>
      </c>
      <c r="AJ17" s="8">
        <v>1319295</v>
      </c>
      <c r="AK17" s="22">
        <f t="shared" si="10"/>
        <v>3030.4176184613052</v>
      </c>
      <c r="AL17" s="22">
        <f t="shared" si="1"/>
        <v>0</v>
      </c>
      <c r="AM17" s="22">
        <f t="shared" si="1"/>
        <v>87.08336068450609</v>
      </c>
    </row>
    <row r="18" spans="3:39">
      <c r="C18" s="2">
        <v>2012</v>
      </c>
      <c r="D18" s="2">
        <v>5</v>
      </c>
      <c r="E18" s="2" t="s">
        <v>4</v>
      </c>
      <c r="F18" s="3" t="s">
        <v>28</v>
      </c>
      <c r="G18" s="4">
        <v>6</v>
      </c>
      <c r="H18" s="4">
        <v>179</v>
      </c>
      <c r="I18" s="4">
        <v>1590300</v>
      </c>
      <c r="J18" s="4">
        <v>3599</v>
      </c>
      <c r="K18" s="4"/>
      <c r="L18" s="4">
        <v>103</v>
      </c>
      <c r="N18" s="6">
        <f t="shared" si="11"/>
        <v>12</v>
      </c>
      <c r="O18" s="16">
        <f t="shared" si="0"/>
        <v>12</v>
      </c>
      <c r="P18" s="16">
        <f t="shared" si="0"/>
        <v>383</v>
      </c>
      <c r="Q18" s="17">
        <f t="shared" si="2"/>
        <v>31.916666666666668</v>
      </c>
      <c r="R18" s="16">
        <f t="shared" si="3"/>
        <v>766</v>
      </c>
      <c r="S18" s="16">
        <f t="shared" si="4"/>
        <v>3371700</v>
      </c>
      <c r="T18" s="16">
        <f t="shared" si="4"/>
        <v>7249</v>
      </c>
      <c r="U18" s="16">
        <f t="shared" si="4"/>
        <v>0</v>
      </c>
      <c r="V18" s="16">
        <f t="shared" si="4"/>
        <v>159</v>
      </c>
      <c r="X18" s="20">
        <f t="shared" si="5"/>
        <v>1.6468647863095767</v>
      </c>
      <c r="Y18" s="20">
        <f t="shared" si="6"/>
        <v>0</v>
      </c>
      <c r="Z18" s="20">
        <f t="shared" si="7"/>
        <v>3.6122430821247442E-2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1.6354847032805013</v>
      </c>
      <c r="AG18" s="18">
        <f t="shared" si="14"/>
        <v>0</v>
      </c>
      <c r="AH18" s="18">
        <f t="shared" si="14"/>
        <v>4.9283081459638778E-2</v>
      </c>
      <c r="AJ18" s="8">
        <v>1362374</v>
      </c>
      <c r="AK18" s="22">
        <f t="shared" si="10"/>
        <v>3055.8323693907782</v>
      </c>
      <c r="AL18" s="22">
        <f t="shared" si="1"/>
        <v>0</v>
      </c>
      <c r="AM18" s="22">
        <f t="shared" si="1"/>
        <v>92.083304286250623</v>
      </c>
    </row>
    <row r="19" spans="3:39">
      <c r="C19" s="2">
        <v>2012</v>
      </c>
      <c r="D19" s="2">
        <v>6</v>
      </c>
      <c r="E19" s="2" t="s">
        <v>4</v>
      </c>
      <c r="F19" s="3" t="s">
        <v>28</v>
      </c>
      <c r="G19" s="4">
        <v>6</v>
      </c>
      <c r="H19" s="4">
        <v>191</v>
      </c>
      <c r="I19" s="4">
        <v>1861200</v>
      </c>
      <c r="J19" s="4">
        <v>3713</v>
      </c>
      <c r="K19" s="4"/>
      <c r="L19" s="4">
        <v>127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1.5169719626168223</v>
      </c>
      <c r="AG19" s="18">
        <f t="shared" si="14"/>
        <v>0</v>
      </c>
      <c r="AH19" s="18">
        <f t="shared" si="14"/>
        <v>4.3497403946002079E-2</v>
      </c>
      <c r="AJ19" s="8">
        <v>1579269</v>
      </c>
      <c r="AK19" s="22">
        <f t="shared" si="10"/>
        <v>3255.0010250294918</v>
      </c>
      <c r="AL19" s="22">
        <f t="shared" si="1"/>
        <v>0</v>
      </c>
      <c r="AM19" s="22">
        <f t="shared" si="1"/>
        <v>93.333362724859995</v>
      </c>
    </row>
    <row r="20" spans="3:39">
      <c r="C20" s="2">
        <v>2012</v>
      </c>
      <c r="D20" s="2">
        <v>7</v>
      </c>
      <c r="E20" s="2" t="s">
        <v>4</v>
      </c>
      <c r="F20" s="3" t="s">
        <v>28</v>
      </c>
      <c r="G20" s="4">
        <v>6</v>
      </c>
      <c r="H20" s="4">
        <v>190</v>
      </c>
      <c r="I20" s="4">
        <v>1938300</v>
      </c>
      <c r="J20" s="4">
        <v>3913</v>
      </c>
      <c r="K20" s="4"/>
      <c r="L20" s="4">
        <v>121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1.500404620025013</v>
      </c>
      <c r="AG20" s="18">
        <f t="shared" si="14"/>
        <v>0</v>
      </c>
      <c r="AH20" s="18">
        <f t="shared" si="14"/>
        <v>3.6967556830721698E-2</v>
      </c>
      <c r="AJ20" s="8">
        <v>1664816</v>
      </c>
      <c r="AK20" s="22">
        <f t="shared" si="10"/>
        <v>3399.1661194731514</v>
      </c>
      <c r="AL20" s="22">
        <f t="shared" si="1"/>
        <v>0</v>
      </c>
      <c r="AM20" s="22">
        <f t="shared" si="1"/>
        <v>83.749986518031804</v>
      </c>
    </row>
    <row r="21" spans="3:39">
      <c r="C21" s="2">
        <v>2012</v>
      </c>
      <c r="D21" s="2">
        <v>8</v>
      </c>
      <c r="E21" s="2" t="s">
        <v>4</v>
      </c>
      <c r="F21" s="3" t="s">
        <v>28</v>
      </c>
      <c r="G21" s="4">
        <v>6</v>
      </c>
      <c r="H21" s="4">
        <v>182</v>
      </c>
      <c r="I21" s="4">
        <v>1931100</v>
      </c>
      <c r="J21" s="4">
        <v>4111</v>
      </c>
      <c r="K21" s="4"/>
      <c r="L21" s="4">
        <v>109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1.5321026564610536</v>
      </c>
      <c r="AG21" s="18">
        <f t="shared" si="14"/>
        <v>0</v>
      </c>
      <c r="AH21" s="18">
        <f t="shared" si="14"/>
        <v>3.4590024513482413E-2</v>
      </c>
      <c r="AJ21" s="8">
        <v>1685481</v>
      </c>
      <c r="AK21" s="22">
        <f t="shared" si="10"/>
        <v>3524.9993413852389</v>
      </c>
      <c r="AL21" s="22">
        <f t="shared" si="1"/>
        <v>0</v>
      </c>
      <c r="AM21" s="22">
        <f t="shared" si="1"/>
        <v>79.583318463898422</v>
      </c>
    </row>
    <row r="22" spans="3:39">
      <c r="C22" s="2">
        <v>2012</v>
      </c>
      <c r="D22" s="2">
        <v>9</v>
      </c>
      <c r="E22" s="2" t="s">
        <v>4</v>
      </c>
      <c r="F22" s="3" t="s">
        <v>28</v>
      </c>
      <c r="G22" s="4">
        <v>6</v>
      </c>
      <c r="H22" s="4">
        <v>192</v>
      </c>
      <c r="I22" s="4">
        <v>2022300</v>
      </c>
      <c r="J22" s="4">
        <v>4101</v>
      </c>
      <c r="K22" s="4"/>
      <c r="L22" s="4">
        <v>120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1.5239227354302447</v>
      </c>
      <c r="AG22" s="18">
        <f t="shared" si="14"/>
        <v>0</v>
      </c>
      <c r="AH22" s="18">
        <f t="shared" si="14"/>
        <v>3.7705676773401343E-2</v>
      </c>
      <c r="AJ22" s="8">
        <v>1731501</v>
      </c>
      <c r="AK22" s="22">
        <f t="shared" si="10"/>
        <v>3519.583173698973</v>
      </c>
      <c r="AL22" s="22">
        <f t="shared" si="1"/>
        <v>0</v>
      </c>
      <c r="AM22" s="22">
        <f t="shared" si="1"/>
        <v>87.083329383578231</v>
      </c>
    </row>
    <row r="23" spans="3:39">
      <c r="C23" s="2">
        <v>2012</v>
      </c>
      <c r="D23" s="2">
        <v>10</v>
      </c>
      <c r="E23" s="2" t="s">
        <v>4</v>
      </c>
      <c r="F23" s="3" t="s">
        <v>28</v>
      </c>
      <c r="G23" s="4">
        <v>6</v>
      </c>
      <c r="H23" s="4">
        <v>170</v>
      </c>
      <c r="I23" s="4">
        <v>1706400</v>
      </c>
      <c r="J23" s="4">
        <v>4064</v>
      </c>
      <c r="K23" s="4"/>
      <c r="L23" s="4">
        <v>116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1.6199322607959357</v>
      </c>
      <c r="AG23" s="18">
        <f t="shared" si="14"/>
        <v>0</v>
      </c>
      <c r="AH23" s="18">
        <f t="shared" si="14"/>
        <v>4.1287044877222692E-2</v>
      </c>
      <c r="AJ23" s="8">
        <v>1574684</v>
      </c>
      <c r="AK23" s="22">
        <f t="shared" si="10"/>
        <v>3465.8338118052889</v>
      </c>
      <c r="AL23" s="22">
        <f t="shared" si="1"/>
        <v>0</v>
      </c>
      <c r="AM23" s="22">
        <f t="shared" si="1"/>
        <v>88.333345528098249</v>
      </c>
    </row>
    <row r="24" spans="3:39">
      <c r="C24" s="2">
        <v>2012</v>
      </c>
      <c r="D24" s="2">
        <v>11</v>
      </c>
      <c r="E24" s="2" t="s">
        <v>4</v>
      </c>
      <c r="F24" s="3" t="s">
        <v>28</v>
      </c>
      <c r="G24" s="4">
        <v>6</v>
      </c>
      <c r="H24" s="4">
        <v>169</v>
      </c>
      <c r="I24" s="4">
        <v>1551600</v>
      </c>
      <c r="J24" s="4">
        <v>3899</v>
      </c>
      <c r="K24" s="4"/>
      <c r="L24" s="4">
        <v>106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1.6606758125402818</v>
      </c>
      <c r="AG24" s="18">
        <f t="shared" si="14"/>
        <v>0</v>
      </c>
      <c r="AH24" s="18">
        <f t="shared" si="14"/>
        <v>4.1506306969892277E-2</v>
      </c>
      <c r="AJ24" s="8">
        <v>1355925</v>
      </c>
      <c r="AK24" s="22">
        <f t="shared" si="10"/>
        <v>3267.4999580905387</v>
      </c>
      <c r="AL24" s="22">
        <f t="shared" si="1"/>
        <v>0</v>
      </c>
      <c r="AM24" s="22">
        <f t="shared" si="1"/>
        <v>81.66666561919736</v>
      </c>
    </row>
    <row r="25" spans="3:39">
      <c r="C25" s="2">
        <v>2012</v>
      </c>
      <c r="D25" s="2">
        <v>12</v>
      </c>
      <c r="E25" s="2" t="s">
        <v>4</v>
      </c>
      <c r="F25" s="3" t="s">
        <v>28</v>
      </c>
      <c r="G25" s="4">
        <v>6</v>
      </c>
      <c r="H25" s="4">
        <v>188</v>
      </c>
      <c r="I25" s="4">
        <v>1590600</v>
      </c>
      <c r="J25" s="4">
        <v>3380</v>
      </c>
      <c r="K25" s="4"/>
      <c r="L25" s="4">
        <v>111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1.6468647863095767</v>
      </c>
      <c r="AG25" s="18">
        <f t="shared" si="14"/>
        <v>0</v>
      </c>
      <c r="AH25" s="18">
        <f t="shared" si="14"/>
        <v>3.6122430821247442E-2</v>
      </c>
      <c r="AJ25" s="8">
        <v>1366639</v>
      </c>
      <c r="AK25" s="22">
        <f t="shared" si="10"/>
        <v>3020.4168340114957</v>
      </c>
      <c r="AL25" s="22">
        <f t="shared" si="1"/>
        <v>0</v>
      </c>
      <c r="AM25" s="22">
        <f t="shared" si="1"/>
        <v>66.250003670551493</v>
      </c>
    </row>
    <row r="26" spans="3:39">
      <c r="C26" s="2">
        <v>2013</v>
      </c>
      <c r="D26" s="2">
        <v>1</v>
      </c>
      <c r="E26" s="2" t="s">
        <v>4</v>
      </c>
      <c r="F26" s="3" t="s">
        <v>28</v>
      </c>
      <c r="G26" s="4">
        <v>6</v>
      </c>
      <c r="H26" s="4">
        <v>189</v>
      </c>
      <c r="I26" s="4">
        <v>1536900</v>
      </c>
      <c r="J26" s="4">
        <v>3585</v>
      </c>
      <c r="K26" s="4"/>
      <c r="L26" s="4">
        <v>74</v>
      </c>
    </row>
    <row r="27" spans="3:39">
      <c r="C27" s="2">
        <v>2013</v>
      </c>
      <c r="D27" s="2">
        <v>2</v>
      </c>
      <c r="E27" s="2" t="s">
        <v>4</v>
      </c>
      <c r="F27" s="3" t="s">
        <v>28</v>
      </c>
      <c r="G27" s="4">
        <v>6</v>
      </c>
      <c r="H27" s="4">
        <v>184</v>
      </c>
      <c r="I27" s="4">
        <v>1591500</v>
      </c>
      <c r="J27" s="4">
        <v>3764</v>
      </c>
      <c r="K27" s="4"/>
      <c r="L27" s="4">
        <v>74</v>
      </c>
    </row>
    <row r="28" spans="3:39">
      <c r="C28" s="2">
        <v>2013</v>
      </c>
      <c r="D28" s="2">
        <v>3</v>
      </c>
      <c r="E28" s="2" t="s">
        <v>4</v>
      </c>
      <c r="F28" s="3" t="s">
        <v>28</v>
      </c>
      <c r="G28" s="4">
        <v>6</v>
      </c>
      <c r="H28" s="4">
        <v>177</v>
      </c>
      <c r="I28" s="4">
        <v>1458600</v>
      </c>
      <c r="J28" s="4">
        <v>3503</v>
      </c>
      <c r="K28" s="4"/>
      <c r="L28" s="4">
        <v>75</v>
      </c>
    </row>
    <row r="29" spans="3:39">
      <c r="C29" s="2">
        <v>2013</v>
      </c>
      <c r="D29" s="2">
        <v>4</v>
      </c>
      <c r="E29" s="2" t="s">
        <v>4</v>
      </c>
      <c r="F29" s="3" t="s">
        <v>28</v>
      </c>
      <c r="G29" s="4">
        <v>6</v>
      </c>
      <c r="H29" s="4">
        <v>181</v>
      </c>
      <c r="I29" s="4">
        <v>1548000</v>
      </c>
      <c r="J29" s="4">
        <v>3576</v>
      </c>
      <c r="K29" s="4"/>
      <c r="L29" s="4">
        <v>103</v>
      </c>
    </row>
    <row r="30" spans="3:39">
      <c r="C30" s="2">
        <v>2013</v>
      </c>
      <c r="D30" s="2">
        <v>5</v>
      </c>
      <c r="E30" s="2" t="s">
        <v>4</v>
      </c>
      <c r="F30" s="3" t="s">
        <v>28</v>
      </c>
      <c r="G30" s="4">
        <v>6</v>
      </c>
      <c r="H30" s="4">
        <v>184</v>
      </c>
      <c r="I30" s="4">
        <v>1665300</v>
      </c>
      <c r="J30" s="4">
        <v>3735</v>
      </c>
      <c r="K30" s="4"/>
      <c r="L30" s="4">
        <v>118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39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29</v>
      </c>
      <c r="G7" s="4">
        <v>38</v>
      </c>
      <c r="H7" s="4">
        <v>1185</v>
      </c>
      <c r="I7" s="4">
        <v>10992800</v>
      </c>
      <c r="J7" s="4">
        <v>19123</v>
      </c>
      <c r="K7" s="4">
        <v>18724</v>
      </c>
      <c r="L7" s="4">
        <v>526</v>
      </c>
      <c r="N7" s="6">
        <v>1</v>
      </c>
      <c r="O7" s="16">
        <f t="shared" ref="O7:P18" si="0">SUMIF($D$7:$D$30,$N7,G$7:G$30)</f>
        <v>76</v>
      </c>
      <c r="P7" s="16">
        <f t="shared" si="0"/>
        <v>2463</v>
      </c>
      <c r="Q7" s="17">
        <f>P7/O7</f>
        <v>32.407894736842103</v>
      </c>
      <c r="R7" s="16">
        <f>Q7*24</f>
        <v>777.78947368421041</v>
      </c>
      <c r="S7" s="16">
        <f>SUMIF($D$7:$D$30,$N7,I$7:I$30)</f>
        <v>19225720</v>
      </c>
      <c r="T7" s="16">
        <f>SUMIF($D$7:$D$30,$N7,J$7:J$30)</f>
        <v>34250</v>
      </c>
      <c r="U7" s="16">
        <f>SUMIF($D$7:$D$30,$N7,K$7:K$30)</f>
        <v>33475</v>
      </c>
      <c r="V7" s="16">
        <f>SUMIF($D$7:$D$30,$N7,L$7:L$30)</f>
        <v>702</v>
      </c>
      <c r="X7" s="20">
        <f>(T7*R7)/S7</f>
        <v>1.3856068575681018</v>
      </c>
      <c r="Y7" s="20">
        <f>(U7*R7)/S7</f>
        <v>1.3542537096961229</v>
      </c>
      <c r="Z7" s="20">
        <f>(V7*R7)/S7</f>
        <v>2.8399883620811899E-2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1.3052578357182198</v>
      </c>
      <c r="AG7" s="18">
        <f>Y12</f>
        <v>1.277985751814251</v>
      </c>
      <c r="AH7" s="18">
        <f>Z12</f>
        <v>3.4461682702480408E-2</v>
      </c>
      <c r="AJ7" s="8">
        <v>10629943</v>
      </c>
      <c r="AK7" s="22">
        <f>($AJ7*AF7)/$AE7</f>
        <v>18881.000351072918</v>
      </c>
      <c r="AL7" s="22">
        <f t="shared" ref="AL7:AM25" si="1">($AJ7*AG7)/$AE7</f>
        <v>18486.500343737596</v>
      </c>
      <c r="AM7" s="22">
        <f t="shared" si="1"/>
        <v>498.50000926909854</v>
      </c>
    </row>
    <row r="8" spans="1:39">
      <c r="C8" s="2">
        <v>2011</v>
      </c>
      <c r="D8" s="2">
        <v>7</v>
      </c>
      <c r="E8" s="2" t="s">
        <v>4</v>
      </c>
      <c r="F8" s="3" t="s">
        <v>29</v>
      </c>
      <c r="G8" s="4">
        <v>38</v>
      </c>
      <c r="H8" s="4">
        <v>1155</v>
      </c>
      <c r="I8" s="4">
        <v>11154740</v>
      </c>
      <c r="J8" s="4">
        <v>19355</v>
      </c>
      <c r="K8" s="4">
        <v>19082</v>
      </c>
      <c r="L8" s="4">
        <v>486</v>
      </c>
      <c r="N8" s="6">
        <f>N7+1</f>
        <v>2</v>
      </c>
      <c r="O8" s="16">
        <f t="shared" si="0"/>
        <v>76</v>
      </c>
      <c r="P8" s="16">
        <f t="shared" si="0"/>
        <v>2264</v>
      </c>
      <c r="Q8" s="17">
        <f t="shared" ref="Q8:Q18" si="2">P8/O8</f>
        <v>29.789473684210527</v>
      </c>
      <c r="R8" s="16">
        <f t="shared" ref="R8:R18" si="3">Q8*24</f>
        <v>714.94736842105272</v>
      </c>
      <c r="S8" s="16">
        <f t="shared" ref="S8:V18" si="4">SUMIF($D$7:$D$30,$N8,I$7:I$30)</f>
        <v>17840940</v>
      </c>
      <c r="T8" s="16">
        <f t="shared" si="4"/>
        <v>34083</v>
      </c>
      <c r="U8" s="16">
        <f t="shared" si="4"/>
        <v>33387</v>
      </c>
      <c r="V8" s="16">
        <f t="shared" si="4"/>
        <v>712</v>
      </c>
      <c r="X8" s="20">
        <f t="shared" ref="X8:X18" si="5">(T8*R8)/S8</f>
        <v>1.3658221572346938</v>
      </c>
      <c r="Y8" s="20">
        <f t="shared" ref="Y8:Y18" si="6">(U8*R8)/S8</f>
        <v>1.3379310613383424</v>
      </c>
      <c r="Z8" s="20">
        <f t="shared" ref="Z8:Z18" si="7">(V8*R8)/S8</f>
        <v>2.8532270514658394E-2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1.2798147623117859</v>
      </c>
      <c r="AG8" s="18">
        <f t="shared" si="9"/>
        <v>1.2600576448241936</v>
      </c>
      <c r="AH8" s="18">
        <f t="shared" si="9"/>
        <v>3.1618051426180849E-2</v>
      </c>
      <c r="AJ8" s="8">
        <v>11062384</v>
      </c>
      <c r="AK8" s="22">
        <f t="shared" ref="AK8:AK25" si="10">($AJ8*AF8)/$AE8</f>
        <v>19206.499681960595</v>
      </c>
      <c r="AL8" s="22">
        <f t="shared" si="1"/>
        <v>18909.999686870324</v>
      </c>
      <c r="AM8" s="22">
        <f t="shared" si="1"/>
        <v>474.49999214277994</v>
      </c>
    </row>
    <row r="9" spans="1:39">
      <c r="C9" s="2">
        <v>2011</v>
      </c>
      <c r="D9" s="2">
        <v>8</v>
      </c>
      <c r="E9" s="2" t="s">
        <v>4</v>
      </c>
      <c r="F9" s="3" t="s">
        <v>29</v>
      </c>
      <c r="G9" s="4">
        <v>38</v>
      </c>
      <c r="H9" s="4">
        <v>1149</v>
      </c>
      <c r="I9" s="4">
        <v>11145660</v>
      </c>
      <c r="J9" s="4">
        <v>19633</v>
      </c>
      <c r="K9" s="4">
        <v>19393</v>
      </c>
      <c r="L9" s="4">
        <v>461</v>
      </c>
      <c r="N9" s="6">
        <f t="shared" ref="N9:N18" si="11">N8+1</f>
        <v>3</v>
      </c>
      <c r="O9" s="16">
        <f t="shared" si="0"/>
        <v>76</v>
      </c>
      <c r="P9" s="16">
        <f t="shared" si="0"/>
        <v>2234</v>
      </c>
      <c r="Q9" s="17">
        <f t="shared" si="2"/>
        <v>29.394736842105264</v>
      </c>
      <c r="R9" s="16">
        <f t="shared" si="3"/>
        <v>705.47368421052636</v>
      </c>
      <c r="S9" s="16">
        <f t="shared" si="4"/>
        <v>17514520</v>
      </c>
      <c r="T9" s="16">
        <f t="shared" si="4"/>
        <v>33917</v>
      </c>
      <c r="U9" s="16">
        <f t="shared" si="4"/>
        <v>33282</v>
      </c>
      <c r="V9" s="16">
        <f t="shared" si="4"/>
        <v>746</v>
      </c>
      <c r="X9" s="20">
        <f t="shared" si="5"/>
        <v>1.3661551071550018</v>
      </c>
      <c r="Y9" s="20">
        <f t="shared" si="6"/>
        <v>1.3405777125433491</v>
      </c>
      <c r="Z9" s="20">
        <f t="shared" si="7"/>
        <v>3.0048403748492835E-2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1.2872639019543353</v>
      </c>
      <c r="AG9" s="18">
        <f t="shared" si="9"/>
        <v>1.2672157508331858</v>
      </c>
      <c r="AH9" s="18">
        <f t="shared" si="9"/>
        <v>3.1399918808952633E-2</v>
      </c>
      <c r="AJ9" s="8">
        <v>11017976</v>
      </c>
      <c r="AK9" s="22">
        <f t="shared" si="10"/>
        <v>19390.999990975441</v>
      </c>
      <c r="AL9" s="22">
        <f t="shared" si="1"/>
        <v>19088.99999111599</v>
      </c>
      <c r="AM9" s="22">
        <f t="shared" si="1"/>
        <v>472.99999977986596</v>
      </c>
    </row>
    <row r="10" spans="1:39">
      <c r="C10" s="2">
        <v>2011</v>
      </c>
      <c r="D10" s="2">
        <v>9</v>
      </c>
      <c r="E10" s="2" t="s">
        <v>4</v>
      </c>
      <c r="F10" s="3" t="s">
        <v>29</v>
      </c>
      <c r="G10" s="4">
        <v>38</v>
      </c>
      <c r="H10" s="4">
        <v>1183</v>
      </c>
      <c r="I10" s="4">
        <v>11079560</v>
      </c>
      <c r="J10" s="4">
        <v>19299</v>
      </c>
      <c r="K10" s="4">
        <v>19038</v>
      </c>
      <c r="L10" s="4">
        <v>497</v>
      </c>
      <c r="N10" s="6">
        <f t="shared" si="11"/>
        <v>4</v>
      </c>
      <c r="O10" s="16">
        <f t="shared" si="0"/>
        <v>76</v>
      </c>
      <c r="P10" s="16">
        <f t="shared" si="0"/>
        <v>2316</v>
      </c>
      <c r="Q10" s="17">
        <f t="shared" si="2"/>
        <v>30.473684210526315</v>
      </c>
      <c r="R10" s="16">
        <f t="shared" si="3"/>
        <v>731.36842105263156</v>
      </c>
      <c r="S10" s="16">
        <f t="shared" si="4"/>
        <v>18591780</v>
      </c>
      <c r="T10" s="16">
        <f t="shared" si="4"/>
        <v>34654</v>
      </c>
      <c r="U10" s="16">
        <f t="shared" si="4"/>
        <v>34000</v>
      </c>
      <c r="V10" s="16">
        <f t="shared" si="4"/>
        <v>830</v>
      </c>
      <c r="X10" s="20">
        <f t="shared" si="5"/>
        <v>1.3632283333364472</v>
      </c>
      <c r="Y10" s="20">
        <f t="shared" si="6"/>
        <v>1.3375011061764646</v>
      </c>
      <c r="Z10" s="20">
        <f t="shared" si="7"/>
        <v>3.2650762297837227E-2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1.311198583577446</v>
      </c>
      <c r="AG10" s="18">
        <f t="shared" si="9"/>
        <v>1.2872360934032547</v>
      </c>
      <c r="AH10" s="18">
        <f t="shared" si="9"/>
        <v>3.4173192587010182E-2</v>
      </c>
      <c r="AJ10" s="8">
        <v>10870325</v>
      </c>
      <c r="AK10" s="22">
        <f t="shared" si="10"/>
        <v>19069.500293038698</v>
      </c>
      <c r="AL10" s="22">
        <f t="shared" si="1"/>
        <v>18721.000287683339</v>
      </c>
      <c r="AM10" s="22">
        <f t="shared" si="1"/>
        <v>497.00000763733885</v>
      </c>
    </row>
    <row r="11" spans="1:39">
      <c r="C11" s="2">
        <v>2011</v>
      </c>
      <c r="D11" s="2">
        <v>10</v>
      </c>
      <c r="E11" s="2" t="s">
        <v>4</v>
      </c>
      <c r="F11" s="3" t="s">
        <v>29</v>
      </c>
      <c r="G11" s="4">
        <v>38</v>
      </c>
      <c r="H11" s="4">
        <v>1116</v>
      </c>
      <c r="I11" s="4">
        <v>9524580</v>
      </c>
      <c r="J11" s="4">
        <v>18383</v>
      </c>
      <c r="K11" s="4">
        <v>18150</v>
      </c>
      <c r="L11" s="4">
        <v>461</v>
      </c>
      <c r="N11" s="6">
        <f t="shared" si="11"/>
        <v>5</v>
      </c>
      <c r="O11" s="16">
        <f t="shared" si="0"/>
        <v>76</v>
      </c>
      <c r="P11" s="16">
        <f t="shared" si="0"/>
        <v>2250</v>
      </c>
      <c r="Q11" s="17">
        <f t="shared" si="2"/>
        <v>29.605263157894736</v>
      </c>
      <c r="R11" s="16">
        <f t="shared" si="3"/>
        <v>710.52631578947364</v>
      </c>
      <c r="S11" s="16">
        <f t="shared" si="4"/>
        <v>18457780</v>
      </c>
      <c r="T11" s="16">
        <f t="shared" si="4"/>
        <v>34993</v>
      </c>
      <c r="U11" s="16">
        <f t="shared" si="4"/>
        <v>34203</v>
      </c>
      <c r="V11" s="16">
        <f t="shared" si="4"/>
        <v>1037</v>
      </c>
      <c r="X11" s="20">
        <f t="shared" si="5"/>
        <v>1.3470443015585325</v>
      </c>
      <c r="Y11" s="20">
        <f t="shared" si="6"/>
        <v>1.3166335051640752</v>
      </c>
      <c r="Z11" s="20">
        <f t="shared" si="7"/>
        <v>3.991898210259761E-2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1.3519333941639968</v>
      </c>
      <c r="AG11" s="18">
        <f t="shared" si="9"/>
        <v>1.3269044878639744</v>
      </c>
      <c r="AH11" s="18">
        <f t="shared" si="9"/>
        <v>3.8884193716105915E-2</v>
      </c>
      <c r="AJ11" s="8">
        <v>9911131</v>
      </c>
      <c r="AK11" s="22">
        <f t="shared" si="10"/>
        <v>18149.00008239875</v>
      </c>
      <c r="AL11" s="22">
        <f t="shared" si="1"/>
        <v>17813.000080873262</v>
      </c>
      <c r="AM11" s="22">
        <f t="shared" si="1"/>
        <v>522.00000236994572</v>
      </c>
    </row>
    <row r="12" spans="1:39">
      <c r="C12" s="2">
        <v>2011</v>
      </c>
      <c r="D12" s="2">
        <v>11</v>
      </c>
      <c r="E12" s="2" t="s">
        <v>4</v>
      </c>
      <c r="F12" s="3" t="s">
        <v>29</v>
      </c>
      <c r="G12" s="4">
        <v>38</v>
      </c>
      <c r="H12" s="4">
        <v>1124</v>
      </c>
      <c r="I12" s="4">
        <v>9103840</v>
      </c>
      <c r="J12" s="4">
        <v>17712</v>
      </c>
      <c r="K12" s="4">
        <v>17429</v>
      </c>
      <c r="L12" s="4">
        <v>403</v>
      </c>
      <c r="N12" s="6">
        <f t="shared" si="11"/>
        <v>6</v>
      </c>
      <c r="O12" s="16">
        <f t="shared" si="0"/>
        <v>76</v>
      </c>
      <c r="P12" s="16">
        <f t="shared" si="0"/>
        <v>2403</v>
      </c>
      <c r="Q12" s="17">
        <f t="shared" si="2"/>
        <v>31.618421052631579</v>
      </c>
      <c r="R12" s="16">
        <f t="shared" si="3"/>
        <v>758.84210526315792</v>
      </c>
      <c r="S12" s="16">
        <f t="shared" si="4"/>
        <v>21953820</v>
      </c>
      <c r="T12" s="16">
        <f t="shared" si="4"/>
        <v>37762</v>
      </c>
      <c r="U12" s="16">
        <f t="shared" si="4"/>
        <v>36973</v>
      </c>
      <c r="V12" s="16">
        <f t="shared" si="4"/>
        <v>997</v>
      </c>
      <c r="X12" s="20">
        <f t="shared" si="5"/>
        <v>1.3052578357182198</v>
      </c>
      <c r="Y12" s="20">
        <f t="shared" si="6"/>
        <v>1.277985751814251</v>
      </c>
      <c r="Z12" s="20">
        <f t="shared" si="7"/>
        <v>3.4461682702480408E-2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1.3892050979963804</v>
      </c>
      <c r="AG12" s="18">
        <f t="shared" si="9"/>
        <v>1.3644577367517603</v>
      </c>
      <c r="AH12" s="18">
        <f t="shared" si="9"/>
        <v>3.7121041866930056E-2</v>
      </c>
      <c r="AJ12" s="8">
        <v>8603962</v>
      </c>
      <c r="AK12" s="22">
        <f t="shared" si="10"/>
        <v>17401.999652572202</v>
      </c>
      <c r="AL12" s="22">
        <f t="shared" si="1"/>
        <v>17091.999658761299</v>
      </c>
      <c r="AM12" s="22">
        <f t="shared" si="1"/>
        <v>464.99999071635864</v>
      </c>
    </row>
    <row r="13" spans="1:39">
      <c r="C13" s="2">
        <v>2011</v>
      </c>
      <c r="D13" s="2">
        <v>12</v>
      </c>
      <c r="E13" s="2" t="s">
        <v>4</v>
      </c>
      <c r="F13" s="3" t="s">
        <v>29</v>
      </c>
      <c r="G13" s="4">
        <v>38</v>
      </c>
      <c r="H13" s="4">
        <v>1175</v>
      </c>
      <c r="I13" s="4">
        <v>9459340</v>
      </c>
      <c r="J13" s="4">
        <v>17494</v>
      </c>
      <c r="K13" s="4">
        <v>17054</v>
      </c>
      <c r="L13" s="4">
        <v>436</v>
      </c>
      <c r="N13" s="6">
        <f t="shared" si="11"/>
        <v>7</v>
      </c>
      <c r="O13" s="16">
        <f t="shared" si="0"/>
        <v>76</v>
      </c>
      <c r="P13" s="16">
        <f t="shared" si="0"/>
        <v>2326</v>
      </c>
      <c r="Q13" s="17">
        <f t="shared" si="2"/>
        <v>30.605263157894736</v>
      </c>
      <c r="R13" s="16">
        <f t="shared" si="3"/>
        <v>734.52631578947364</v>
      </c>
      <c r="S13" s="16">
        <f t="shared" si="4"/>
        <v>22046440</v>
      </c>
      <c r="T13" s="16">
        <f t="shared" si="4"/>
        <v>38413</v>
      </c>
      <c r="U13" s="16">
        <f t="shared" si="4"/>
        <v>37820</v>
      </c>
      <c r="V13" s="16">
        <f t="shared" si="4"/>
        <v>949</v>
      </c>
      <c r="X13" s="20">
        <f t="shared" si="5"/>
        <v>1.2798147623117859</v>
      </c>
      <c r="Y13" s="20">
        <f t="shared" si="6"/>
        <v>1.2600576448241936</v>
      </c>
      <c r="Z13" s="20">
        <f t="shared" si="7"/>
        <v>3.1618051426180849E-2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1.3818403297635025</v>
      </c>
      <c r="AG13" s="18">
        <f t="shared" si="9"/>
        <v>1.3502774927242709</v>
      </c>
      <c r="AH13" s="18">
        <f t="shared" si="9"/>
        <v>3.0073264372839303E-2</v>
      </c>
      <c r="AJ13" s="8">
        <v>9311175</v>
      </c>
      <c r="AK13" s="22">
        <f t="shared" si="10"/>
        <v>17161.999717872572</v>
      </c>
      <c r="AL13" s="22">
        <f t="shared" si="1"/>
        <v>16769.999724316687</v>
      </c>
      <c r="AM13" s="22">
        <f t="shared" si="1"/>
        <v>373.49999386000496</v>
      </c>
    </row>
    <row r="14" spans="1:39">
      <c r="C14" s="2">
        <v>2011</v>
      </c>
      <c r="D14" s="2">
        <v>1</v>
      </c>
      <c r="E14" s="2" t="s">
        <v>4</v>
      </c>
      <c r="F14" s="3" t="s">
        <v>29</v>
      </c>
      <c r="G14" s="4">
        <v>38</v>
      </c>
      <c r="H14" s="4">
        <v>1236</v>
      </c>
      <c r="I14" s="4">
        <v>9835980</v>
      </c>
      <c r="J14" s="4">
        <v>17265</v>
      </c>
      <c r="K14" s="4">
        <v>16918</v>
      </c>
      <c r="L14" s="4">
        <v>355</v>
      </c>
      <c r="N14" s="6">
        <f t="shared" si="11"/>
        <v>8</v>
      </c>
      <c r="O14" s="16">
        <f t="shared" si="0"/>
        <v>76</v>
      </c>
      <c r="P14" s="16">
        <f t="shared" si="0"/>
        <v>2309</v>
      </c>
      <c r="Q14" s="17">
        <f t="shared" si="2"/>
        <v>30.381578947368421</v>
      </c>
      <c r="R14" s="16">
        <f t="shared" si="3"/>
        <v>729.15789473684208</v>
      </c>
      <c r="S14" s="16">
        <f t="shared" si="4"/>
        <v>21967680</v>
      </c>
      <c r="T14" s="16">
        <f t="shared" si="4"/>
        <v>38782</v>
      </c>
      <c r="U14" s="16">
        <f t="shared" si="4"/>
        <v>38178</v>
      </c>
      <c r="V14" s="16">
        <f t="shared" si="4"/>
        <v>946</v>
      </c>
      <c r="X14" s="20">
        <f t="shared" si="5"/>
        <v>1.2872639019543353</v>
      </c>
      <c r="Y14" s="20">
        <f t="shared" si="6"/>
        <v>1.2672157508331858</v>
      </c>
      <c r="Z14" s="20">
        <f t="shared" si="7"/>
        <v>3.1399918808952633E-2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1.3856068575681018</v>
      </c>
      <c r="AG14" s="18">
        <f>Y7</f>
        <v>1.3542537096961229</v>
      </c>
      <c r="AH14" s="18">
        <f>Z7</f>
        <v>2.8399883620811899E-2</v>
      </c>
      <c r="AJ14" s="8">
        <v>9562466</v>
      </c>
      <c r="AK14" s="22">
        <f t="shared" si="10"/>
        <v>17125.000600820222</v>
      </c>
      <c r="AL14" s="22">
        <f t="shared" si="1"/>
        <v>16737.500587225019</v>
      </c>
      <c r="AM14" s="22">
        <f t="shared" si="1"/>
        <v>351.00001231462187</v>
      </c>
    </row>
    <row r="15" spans="1:39">
      <c r="C15" s="2">
        <v>2012</v>
      </c>
      <c r="D15" s="2">
        <v>2</v>
      </c>
      <c r="E15" s="2" t="s">
        <v>4</v>
      </c>
      <c r="F15" s="3" t="s">
        <v>29</v>
      </c>
      <c r="G15" s="4">
        <v>38</v>
      </c>
      <c r="H15" s="4">
        <v>1128</v>
      </c>
      <c r="I15" s="4">
        <v>9120660</v>
      </c>
      <c r="J15" s="4">
        <v>17217</v>
      </c>
      <c r="K15" s="4">
        <v>16909</v>
      </c>
      <c r="L15" s="4">
        <v>357</v>
      </c>
      <c r="N15" s="6">
        <f t="shared" si="11"/>
        <v>9</v>
      </c>
      <c r="O15" s="16">
        <f t="shared" si="0"/>
        <v>76</v>
      </c>
      <c r="P15" s="16">
        <f t="shared" si="0"/>
        <v>2374</v>
      </c>
      <c r="Q15" s="17">
        <f t="shared" si="2"/>
        <v>31.236842105263158</v>
      </c>
      <c r="R15" s="16">
        <f t="shared" si="3"/>
        <v>749.68421052631584</v>
      </c>
      <c r="S15" s="16">
        <f t="shared" si="4"/>
        <v>21806160</v>
      </c>
      <c r="T15" s="16">
        <f t="shared" si="4"/>
        <v>38139</v>
      </c>
      <c r="U15" s="16">
        <f t="shared" si="4"/>
        <v>37442</v>
      </c>
      <c r="V15" s="16">
        <f t="shared" si="4"/>
        <v>994</v>
      </c>
      <c r="X15" s="20">
        <f t="shared" si="5"/>
        <v>1.311198583577446</v>
      </c>
      <c r="Y15" s="20">
        <f t="shared" si="6"/>
        <v>1.2872360934032547</v>
      </c>
      <c r="Z15" s="20">
        <f t="shared" si="7"/>
        <v>3.4173192587010182E-2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1.3658221572346938</v>
      </c>
      <c r="AG15" s="18">
        <f t="shared" si="14"/>
        <v>1.3379310613383424</v>
      </c>
      <c r="AH15" s="18">
        <f t="shared" si="14"/>
        <v>2.8532270514658394E-2</v>
      </c>
      <c r="AJ15" s="8">
        <v>9161528</v>
      </c>
      <c r="AK15" s="22">
        <f t="shared" si="10"/>
        <v>17489.961333621337</v>
      </c>
      <c r="AL15" s="22">
        <f t="shared" si="1"/>
        <v>17132.803422398723</v>
      </c>
      <c r="AM15" s="22">
        <f t="shared" si="1"/>
        <v>365.36843791738971</v>
      </c>
    </row>
    <row r="16" spans="1:39">
      <c r="C16" s="2">
        <v>2012</v>
      </c>
      <c r="D16" s="2">
        <v>3</v>
      </c>
      <c r="E16" s="2" t="s">
        <v>4</v>
      </c>
      <c r="F16" s="3" t="s">
        <v>29</v>
      </c>
      <c r="G16" s="4">
        <v>38</v>
      </c>
      <c r="H16" s="4">
        <v>1110</v>
      </c>
      <c r="I16" s="4">
        <v>8967300</v>
      </c>
      <c r="J16" s="4">
        <v>17268</v>
      </c>
      <c r="K16" s="4">
        <v>16967</v>
      </c>
      <c r="L16" s="4">
        <v>353</v>
      </c>
      <c r="N16" s="6">
        <f t="shared" si="11"/>
        <v>10</v>
      </c>
      <c r="O16" s="16">
        <f t="shared" si="0"/>
        <v>76</v>
      </c>
      <c r="P16" s="16">
        <f t="shared" si="0"/>
        <v>2257</v>
      </c>
      <c r="Q16" s="17">
        <f t="shared" si="2"/>
        <v>29.69736842105263</v>
      </c>
      <c r="R16" s="16">
        <f t="shared" si="3"/>
        <v>712.73684210526312</v>
      </c>
      <c r="S16" s="16">
        <f t="shared" si="4"/>
        <v>19136240</v>
      </c>
      <c r="T16" s="16">
        <f t="shared" si="4"/>
        <v>36298</v>
      </c>
      <c r="U16" s="16">
        <f t="shared" si="4"/>
        <v>35626</v>
      </c>
      <c r="V16" s="16">
        <f t="shared" si="4"/>
        <v>1044</v>
      </c>
      <c r="X16" s="20">
        <f t="shared" si="5"/>
        <v>1.3519333941639968</v>
      </c>
      <c r="Y16" s="20">
        <f t="shared" si="6"/>
        <v>1.3269044878639744</v>
      </c>
      <c r="Z16" s="20">
        <f t="shared" si="7"/>
        <v>3.8884193716105915E-2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1.3661551071550018</v>
      </c>
      <c r="AG16" s="18">
        <f t="shared" si="14"/>
        <v>1.3405777125433491</v>
      </c>
      <c r="AH16" s="18">
        <f t="shared" si="14"/>
        <v>3.0048403748492835E-2</v>
      </c>
      <c r="AJ16" s="8">
        <v>9012561</v>
      </c>
      <c r="AK16" s="22">
        <f t="shared" si="10"/>
        <v>17404.775974091903</v>
      </c>
      <c r="AL16" s="22">
        <f t="shared" si="1"/>
        <v>17078.92071733133</v>
      </c>
      <c r="AM16" s="22">
        <f t="shared" si="1"/>
        <v>382.81578195809067</v>
      </c>
    </row>
    <row r="17" spans="3:39">
      <c r="C17" s="2">
        <v>2012</v>
      </c>
      <c r="D17" s="2">
        <v>4</v>
      </c>
      <c r="E17" s="2" t="s">
        <v>4</v>
      </c>
      <c r="F17" s="3" t="s">
        <v>29</v>
      </c>
      <c r="G17" s="4">
        <v>38</v>
      </c>
      <c r="H17" s="4">
        <v>1155</v>
      </c>
      <c r="I17" s="4">
        <v>9613840</v>
      </c>
      <c r="J17" s="4">
        <v>17692</v>
      </c>
      <c r="K17" s="4">
        <v>17365</v>
      </c>
      <c r="L17" s="4">
        <v>468</v>
      </c>
      <c r="N17" s="6">
        <f t="shared" si="11"/>
        <v>11</v>
      </c>
      <c r="O17" s="16">
        <f t="shared" si="0"/>
        <v>76</v>
      </c>
      <c r="P17" s="16">
        <f t="shared" si="0"/>
        <v>2184</v>
      </c>
      <c r="Q17" s="17">
        <f t="shared" si="2"/>
        <v>28.736842105263158</v>
      </c>
      <c r="R17" s="16">
        <f t="shared" si="3"/>
        <v>689.68421052631584</v>
      </c>
      <c r="S17" s="16">
        <f t="shared" si="4"/>
        <v>17278780</v>
      </c>
      <c r="T17" s="16">
        <f t="shared" si="4"/>
        <v>34804</v>
      </c>
      <c r="U17" s="16">
        <f t="shared" si="4"/>
        <v>34184</v>
      </c>
      <c r="V17" s="16">
        <f t="shared" si="4"/>
        <v>930</v>
      </c>
      <c r="X17" s="20">
        <f t="shared" si="5"/>
        <v>1.3892050979963804</v>
      </c>
      <c r="Y17" s="20">
        <f t="shared" si="6"/>
        <v>1.3644577367517603</v>
      </c>
      <c r="Z17" s="20">
        <f t="shared" si="7"/>
        <v>3.7121041866930056E-2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1.3632283333364472</v>
      </c>
      <c r="AG17" s="18">
        <f t="shared" si="14"/>
        <v>1.3375011061764646</v>
      </c>
      <c r="AH17" s="18">
        <f t="shared" si="14"/>
        <v>3.2650762297837227E-2</v>
      </c>
      <c r="AJ17" s="8">
        <v>9377193</v>
      </c>
      <c r="AK17" s="22">
        <f t="shared" si="10"/>
        <v>17782.973848107245</v>
      </c>
      <c r="AL17" s="22">
        <f t="shared" si="1"/>
        <v>17447.368581856248</v>
      </c>
      <c r="AM17" s="22">
        <f t="shared" si="1"/>
        <v>425.921056557079</v>
      </c>
    </row>
    <row r="18" spans="3:39">
      <c r="C18" s="2">
        <v>2012</v>
      </c>
      <c r="D18" s="2">
        <v>5</v>
      </c>
      <c r="E18" s="2" t="s">
        <v>4</v>
      </c>
      <c r="F18" s="3" t="s">
        <v>29</v>
      </c>
      <c r="G18" s="4">
        <v>38</v>
      </c>
      <c r="H18" s="4">
        <v>1128</v>
      </c>
      <c r="I18" s="4">
        <v>9582180</v>
      </c>
      <c r="J18" s="4">
        <v>17934</v>
      </c>
      <c r="K18" s="4">
        <v>17649</v>
      </c>
      <c r="L18" s="4">
        <v>501</v>
      </c>
      <c r="N18" s="6">
        <f t="shared" si="11"/>
        <v>12</v>
      </c>
      <c r="O18" s="16">
        <f t="shared" si="0"/>
        <v>76</v>
      </c>
      <c r="P18" s="16">
        <f t="shared" si="0"/>
        <v>2354</v>
      </c>
      <c r="Q18" s="17">
        <f t="shared" si="2"/>
        <v>30.973684210526315</v>
      </c>
      <c r="R18" s="16">
        <f t="shared" si="3"/>
        <v>743.36842105263156</v>
      </c>
      <c r="S18" s="16">
        <f t="shared" si="4"/>
        <v>18464780</v>
      </c>
      <c r="T18" s="16">
        <f t="shared" si="4"/>
        <v>34324</v>
      </c>
      <c r="U18" s="16">
        <f t="shared" si="4"/>
        <v>33540</v>
      </c>
      <c r="V18" s="16">
        <f t="shared" si="4"/>
        <v>747</v>
      </c>
      <c r="X18" s="20">
        <f t="shared" si="5"/>
        <v>1.3818403297635025</v>
      </c>
      <c r="Y18" s="20">
        <f t="shared" si="6"/>
        <v>1.3502774927242709</v>
      </c>
      <c r="Z18" s="20">
        <f t="shared" si="7"/>
        <v>3.0073264372839303E-2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1.3470443015585325</v>
      </c>
      <c r="AG18" s="18">
        <f t="shared" si="14"/>
        <v>1.3166335051640752</v>
      </c>
      <c r="AH18" s="18">
        <f t="shared" si="14"/>
        <v>3.991898210259761E-2</v>
      </c>
      <c r="AJ18" s="8">
        <v>9719941</v>
      </c>
      <c r="AK18" s="22">
        <f t="shared" si="10"/>
        <v>17956.934618587198</v>
      </c>
      <c r="AL18" s="22">
        <f t="shared" si="1"/>
        <v>17551.539872532732</v>
      </c>
      <c r="AM18" s="22">
        <f t="shared" si="1"/>
        <v>532.14474893478484</v>
      </c>
    </row>
    <row r="19" spans="3:39">
      <c r="C19" s="2">
        <v>2012</v>
      </c>
      <c r="D19" s="2">
        <v>6</v>
      </c>
      <c r="E19" s="2" t="s">
        <v>4</v>
      </c>
      <c r="F19" s="3" t="s">
        <v>29</v>
      </c>
      <c r="G19" s="4">
        <v>38</v>
      </c>
      <c r="H19" s="4">
        <v>1218</v>
      </c>
      <c r="I19" s="4">
        <v>10961020</v>
      </c>
      <c r="J19" s="4">
        <v>18639</v>
      </c>
      <c r="K19" s="4">
        <v>18249</v>
      </c>
      <c r="L19" s="4">
        <v>471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1.3052578357182198</v>
      </c>
      <c r="AG19" s="18">
        <f t="shared" si="14"/>
        <v>1.277985751814251</v>
      </c>
      <c r="AH19" s="18">
        <f t="shared" si="14"/>
        <v>3.4461682702480408E-2</v>
      </c>
      <c r="AJ19" s="8">
        <v>10926781</v>
      </c>
      <c r="AK19" s="22">
        <f t="shared" si="10"/>
        <v>19377.868881081409</v>
      </c>
      <c r="AL19" s="22">
        <f t="shared" si="1"/>
        <v>18972.987292522193</v>
      </c>
      <c r="AM19" s="22">
        <f t="shared" si="1"/>
        <v>511.61843319840489</v>
      </c>
    </row>
    <row r="20" spans="3:39">
      <c r="C20" s="2">
        <v>2012</v>
      </c>
      <c r="D20" s="2">
        <v>7</v>
      </c>
      <c r="E20" s="2" t="s">
        <v>4</v>
      </c>
      <c r="F20" s="3" t="s">
        <v>29</v>
      </c>
      <c r="G20" s="4">
        <v>38</v>
      </c>
      <c r="H20" s="4">
        <v>1171</v>
      </c>
      <c r="I20" s="4">
        <v>10891700</v>
      </c>
      <c r="J20" s="4">
        <v>19058</v>
      </c>
      <c r="K20" s="4">
        <v>18738</v>
      </c>
      <c r="L20" s="4">
        <v>463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1.2798147623117859</v>
      </c>
      <c r="AG20" s="18">
        <f t="shared" si="14"/>
        <v>1.2600576448241936</v>
      </c>
      <c r="AH20" s="18">
        <f t="shared" si="14"/>
        <v>3.1618051426180849E-2</v>
      </c>
      <c r="AJ20" s="8">
        <v>11318383</v>
      </c>
      <c r="AK20" s="22">
        <f t="shared" si="10"/>
        <v>19711.934921806122</v>
      </c>
      <c r="AL20" s="22">
        <f t="shared" si="1"/>
        <v>19407.632279246805</v>
      </c>
      <c r="AM20" s="22">
        <f t="shared" si="1"/>
        <v>486.98685967755733</v>
      </c>
    </row>
    <row r="21" spans="3:39">
      <c r="C21" s="2">
        <v>2012</v>
      </c>
      <c r="D21" s="2">
        <v>8</v>
      </c>
      <c r="E21" s="2" t="s">
        <v>4</v>
      </c>
      <c r="F21" s="3" t="s">
        <v>29</v>
      </c>
      <c r="G21" s="4">
        <v>38</v>
      </c>
      <c r="H21" s="4">
        <v>1160</v>
      </c>
      <c r="I21" s="4">
        <v>10822020</v>
      </c>
      <c r="J21" s="4">
        <v>19149</v>
      </c>
      <c r="K21" s="4">
        <v>18785</v>
      </c>
      <c r="L21" s="4">
        <v>485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1.2872639019543353</v>
      </c>
      <c r="AG21" s="18">
        <f t="shared" si="14"/>
        <v>1.2672157508331858</v>
      </c>
      <c r="AH21" s="18">
        <f t="shared" si="14"/>
        <v>3.1399918808952633E-2</v>
      </c>
      <c r="AJ21" s="8">
        <v>11325733</v>
      </c>
      <c r="AK21" s="22">
        <f t="shared" si="10"/>
        <v>19901.289769352228</v>
      </c>
      <c r="AL21" s="22">
        <f t="shared" si="1"/>
        <v>19591.342396326374</v>
      </c>
      <c r="AM21" s="22">
        <f t="shared" si="1"/>
        <v>485.44737563321144</v>
      </c>
    </row>
    <row r="22" spans="3:39">
      <c r="C22" s="2">
        <v>2012</v>
      </c>
      <c r="D22" s="2">
        <v>9</v>
      </c>
      <c r="E22" s="2" t="s">
        <v>4</v>
      </c>
      <c r="F22" s="3" t="s">
        <v>29</v>
      </c>
      <c r="G22" s="4">
        <v>38</v>
      </c>
      <c r="H22" s="4">
        <v>1191</v>
      </c>
      <c r="I22" s="4">
        <v>10726600</v>
      </c>
      <c r="J22" s="4">
        <v>18840</v>
      </c>
      <c r="K22" s="4">
        <v>18404</v>
      </c>
      <c r="L22" s="4">
        <v>497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1.311198583577446</v>
      </c>
      <c r="AG22" s="18">
        <f t="shared" si="14"/>
        <v>1.2872360934032547</v>
      </c>
      <c r="AH22" s="18">
        <f t="shared" si="14"/>
        <v>3.4173192587010182E-2</v>
      </c>
      <c r="AJ22" s="8">
        <v>11190418</v>
      </c>
      <c r="AK22" s="22">
        <f t="shared" si="10"/>
        <v>19571.329032001031</v>
      </c>
      <c r="AL22" s="22">
        <f t="shared" si="1"/>
        <v>19213.657977822768</v>
      </c>
      <c r="AM22" s="22">
        <f t="shared" si="1"/>
        <v>510.07894957416352</v>
      </c>
    </row>
    <row r="23" spans="3:39">
      <c r="C23" s="2">
        <v>2012</v>
      </c>
      <c r="D23" s="2">
        <v>10</v>
      </c>
      <c r="E23" s="2" t="s">
        <v>4</v>
      </c>
      <c r="F23" s="3" t="s">
        <v>29</v>
      </c>
      <c r="G23" s="4">
        <v>38</v>
      </c>
      <c r="H23" s="4">
        <v>1141</v>
      </c>
      <c r="I23" s="4">
        <v>9611660</v>
      </c>
      <c r="J23" s="4">
        <v>17915</v>
      </c>
      <c r="K23" s="4">
        <v>17476</v>
      </c>
      <c r="L23" s="4">
        <v>583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1.3519333941639968</v>
      </c>
      <c r="AG23" s="18">
        <f t="shared" si="14"/>
        <v>1.3269044878639744</v>
      </c>
      <c r="AH23" s="18">
        <f t="shared" si="14"/>
        <v>3.8884193716105915E-2</v>
      </c>
      <c r="AJ23" s="8">
        <v>10140537</v>
      </c>
      <c r="AK23" s="22">
        <f t="shared" si="10"/>
        <v>18626.60542420136</v>
      </c>
      <c r="AL23" s="22">
        <f t="shared" si="1"/>
        <v>18281.76331595673</v>
      </c>
      <c r="AM23" s="22">
        <f t="shared" si="1"/>
        <v>535.73684673718151</v>
      </c>
    </row>
    <row r="24" spans="3:39">
      <c r="C24" s="2">
        <v>2012</v>
      </c>
      <c r="D24" s="2">
        <v>11</v>
      </c>
      <c r="E24" s="2" t="s">
        <v>4</v>
      </c>
      <c r="F24" s="3" t="s">
        <v>29</v>
      </c>
      <c r="G24" s="4">
        <v>38</v>
      </c>
      <c r="H24" s="4">
        <v>1060</v>
      </c>
      <c r="I24" s="4">
        <v>8174940</v>
      </c>
      <c r="J24" s="4">
        <v>17092</v>
      </c>
      <c r="K24" s="4">
        <v>16755</v>
      </c>
      <c r="L24" s="4">
        <v>527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1.3892050979963804</v>
      </c>
      <c r="AG24" s="18">
        <f t="shared" si="14"/>
        <v>1.3644577367517603</v>
      </c>
      <c r="AH24" s="18">
        <f t="shared" si="14"/>
        <v>3.7121041866930056E-2</v>
      </c>
      <c r="AJ24" s="8">
        <v>8859694</v>
      </c>
      <c r="AK24" s="22">
        <f t="shared" si="10"/>
        <v>17859.94647136116</v>
      </c>
      <c r="AL24" s="22">
        <f t="shared" si="1"/>
        <v>17541.788592604582</v>
      </c>
      <c r="AM24" s="22">
        <f t="shared" si="1"/>
        <v>477.23681813486598</v>
      </c>
    </row>
    <row r="25" spans="3:39">
      <c r="C25" s="2">
        <v>2012</v>
      </c>
      <c r="D25" s="2">
        <v>12</v>
      </c>
      <c r="E25" s="2" t="s">
        <v>4</v>
      </c>
      <c r="F25" s="3" t="s">
        <v>29</v>
      </c>
      <c r="G25" s="4">
        <v>38</v>
      </c>
      <c r="H25" s="4">
        <v>1179</v>
      </c>
      <c r="I25" s="4">
        <v>9005440</v>
      </c>
      <c r="J25" s="4">
        <v>16830</v>
      </c>
      <c r="K25" s="4">
        <v>16486</v>
      </c>
      <c r="L25" s="4">
        <v>311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1.3818403297635025</v>
      </c>
      <c r="AG25" s="18">
        <f t="shared" si="14"/>
        <v>1.3502774927242709</v>
      </c>
      <c r="AH25" s="18">
        <f t="shared" si="14"/>
        <v>3.0073264372839303E-2</v>
      </c>
      <c r="AJ25" s="8">
        <v>9498082</v>
      </c>
      <c r="AK25" s="22">
        <f t="shared" si="10"/>
        <v>17613.631531554351</v>
      </c>
      <c r="AL25" s="22">
        <f t="shared" si="1"/>
        <v>17211.315743163177</v>
      </c>
      <c r="AM25" s="22">
        <f t="shared" si="1"/>
        <v>383.32894633699743</v>
      </c>
    </row>
    <row r="26" spans="3:39">
      <c r="C26" s="2">
        <v>2013</v>
      </c>
      <c r="D26" s="2">
        <v>1</v>
      </c>
      <c r="E26" s="2" t="s">
        <v>4</v>
      </c>
      <c r="F26" s="3" t="s">
        <v>29</v>
      </c>
      <c r="G26" s="4">
        <v>38</v>
      </c>
      <c r="H26" s="4">
        <v>1227</v>
      </c>
      <c r="I26" s="4">
        <v>9389740</v>
      </c>
      <c r="J26" s="4">
        <v>16985</v>
      </c>
      <c r="K26" s="4">
        <v>16557</v>
      </c>
      <c r="L26" s="4">
        <v>347</v>
      </c>
    </row>
    <row r="27" spans="3:39">
      <c r="C27" s="2">
        <v>2013</v>
      </c>
      <c r="D27" s="2">
        <v>2</v>
      </c>
      <c r="E27" s="2" t="s">
        <v>4</v>
      </c>
      <c r="F27" s="3" t="s">
        <v>29</v>
      </c>
      <c r="G27" s="4">
        <v>38</v>
      </c>
      <c r="H27" s="4">
        <v>1136</v>
      </c>
      <c r="I27" s="4">
        <v>8720280</v>
      </c>
      <c r="J27" s="4">
        <v>16866</v>
      </c>
      <c r="K27" s="4">
        <v>16478</v>
      </c>
      <c r="L27" s="4">
        <v>355</v>
      </c>
    </row>
    <row r="28" spans="3:39">
      <c r="C28" s="2">
        <v>2013</v>
      </c>
      <c r="D28" s="2">
        <v>3</v>
      </c>
      <c r="E28" s="2" t="s">
        <v>4</v>
      </c>
      <c r="F28" s="3" t="s">
        <v>29</v>
      </c>
      <c r="G28" s="4">
        <v>38</v>
      </c>
      <c r="H28" s="4">
        <v>1124</v>
      </c>
      <c r="I28" s="4">
        <v>8547220</v>
      </c>
      <c r="J28" s="4">
        <v>16649</v>
      </c>
      <c r="K28" s="4">
        <v>16315</v>
      </c>
      <c r="L28" s="4">
        <v>393</v>
      </c>
    </row>
    <row r="29" spans="3:39">
      <c r="C29" s="2">
        <v>2013</v>
      </c>
      <c r="D29" s="2">
        <v>4</v>
      </c>
      <c r="E29" s="2" t="s">
        <v>4</v>
      </c>
      <c r="F29" s="3" t="s">
        <v>29</v>
      </c>
      <c r="G29" s="4">
        <v>38</v>
      </c>
      <c r="H29" s="4">
        <v>1161</v>
      </c>
      <c r="I29" s="4">
        <v>8977940</v>
      </c>
      <c r="J29" s="4">
        <v>16962</v>
      </c>
      <c r="K29" s="4">
        <v>16635</v>
      </c>
      <c r="L29" s="4">
        <v>362</v>
      </c>
    </row>
    <row r="30" spans="3:39">
      <c r="C30" s="2">
        <v>2013</v>
      </c>
      <c r="D30" s="2">
        <v>5</v>
      </c>
      <c r="E30" s="2" t="s">
        <v>4</v>
      </c>
      <c r="F30" s="3" t="s">
        <v>29</v>
      </c>
      <c r="G30" s="4">
        <v>38</v>
      </c>
      <c r="H30" s="4">
        <v>1122</v>
      </c>
      <c r="I30" s="4">
        <v>8875600</v>
      </c>
      <c r="J30" s="4">
        <v>17059</v>
      </c>
      <c r="K30" s="4">
        <v>16554</v>
      </c>
      <c r="L30" s="4">
        <v>536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40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4</v>
      </c>
      <c r="F7" s="3" t="s">
        <v>30</v>
      </c>
      <c r="G7" s="4">
        <v>19</v>
      </c>
      <c r="H7" s="4">
        <v>585</v>
      </c>
      <c r="I7" s="4">
        <v>4805640</v>
      </c>
      <c r="J7" s="4">
        <v>8955</v>
      </c>
      <c r="K7" s="4">
        <v>1488</v>
      </c>
      <c r="L7" s="4">
        <v>290</v>
      </c>
      <c r="N7" s="6">
        <v>1</v>
      </c>
      <c r="O7" s="16">
        <f t="shared" ref="O7:P18" si="0">SUMIF($D$7:$D$30,$N7,G$7:G$30)</f>
        <v>38</v>
      </c>
      <c r="P7" s="16">
        <f t="shared" si="0"/>
        <v>1227</v>
      </c>
      <c r="Q7" s="17">
        <f>P7/O7</f>
        <v>32.289473684210527</v>
      </c>
      <c r="R7" s="16">
        <f>Q7*24</f>
        <v>774.94736842105272</v>
      </c>
      <c r="S7" s="16">
        <f>SUMIF($D$7:$D$30,$N7,I$7:I$30)</f>
        <v>8939600</v>
      </c>
      <c r="T7" s="16">
        <f>SUMIF($D$7:$D$30,$N7,J$7:J$30)</f>
        <v>15883</v>
      </c>
      <c r="U7" s="16">
        <f>SUMIF($D$7:$D$30,$N7,K$7:K$30)</f>
        <v>8879</v>
      </c>
      <c r="V7" s="16">
        <f>SUMIF($D$7:$D$30,$N7,L$7:L$30)</f>
        <v>332</v>
      </c>
      <c r="X7" s="20">
        <f>(T7*R7)/S7</f>
        <v>1.3768500886652177</v>
      </c>
      <c r="Y7" s="20">
        <f>(U7*R7)/S7</f>
        <v>0.76969413443672274</v>
      </c>
      <c r="Z7" s="20">
        <f>(V7*R7)/S7</f>
        <v>2.8780093775536881E-2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1.414685588127365</v>
      </c>
      <c r="AG7" s="18">
        <f>Y12</f>
        <v>0.8192148275592398</v>
      </c>
      <c r="AH7" s="18">
        <f>Z12</f>
        <v>4.366313543602978E-2</v>
      </c>
      <c r="AJ7" s="8">
        <v>4670360</v>
      </c>
      <c r="AK7" s="22">
        <f>($AJ7*AF7)/$AE7</f>
        <v>8991.0009353758014</v>
      </c>
      <c r="AL7" s="22">
        <f t="shared" ref="AL7:AM25" si="1">($AJ7*AG7)/$AE7</f>
        <v>5206.5005416565573</v>
      </c>
      <c r="AM7" s="22">
        <f t="shared" si="1"/>
        <v>277.50002886962352</v>
      </c>
    </row>
    <row r="8" spans="1:39">
      <c r="C8" s="2">
        <v>2011</v>
      </c>
      <c r="D8" s="2">
        <v>7</v>
      </c>
      <c r="E8" s="2" t="s">
        <v>4</v>
      </c>
      <c r="F8" s="3" t="s">
        <v>30</v>
      </c>
      <c r="G8" s="4">
        <v>19</v>
      </c>
      <c r="H8" s="4">
        <v>585</v>
      </c>
      <c r="I8" s="4">
        <v>5041960</v>
      </c>
      <c r="J8" s="4">
        <v>9160</v>
      </c>
      <c r="K8" s="4">
        <v>1534</v>
      </c>
      <c r="L8" s="4">
        <v>329</v>
      </c>
      <c r="N8" s="6">
        <f>N7+1</f>
        <v>2</v>
      </c>
      <c r="O8" s="16">
        <f t="shared" si="0"/>
        <v>38</v>
      </c>
      <c r="P8" s="16">
        <f t="shared" si="0"/>
        <v>1129</v>
      </c>
      <c r="Q8" s="17">
        <f t="shared" ref="Q8:Q18" si="2">P8/O8</f>
        <v>29.710526315789473</v>
      </c>
      <c r="R8" s="16">
        <f t="shared" ref="R8:R18" si="3">Q8*24</f>
        <v>713.05263157894728</v>
      </c>
      <c r="S8" s="16">
        <f t="shared" ref="S8:V18" si="4">SUMIF($D$7:$D$30,$N8,I$7:I$30)</f>
        <v>8274800</v>
      </c>
      <c r="T8" s="16">
        <f t="shared" si="4"/>
        <v>15887</v>
      </c>
      <c r="U8" s="16">
        <f t="shared" si="4"/>
        <v>8838</v>
      </c>
      <c r="V8" s="16">
        <f t="shared" si="4"/>
        <v>317</v>
      </c>
      <c r="X8" s="20">
        <f t="shared" ref="X8:X18" si="5">(T8*R8)/S8</f>
        <v>1.3690079709352172</v>
      </c>
      <c r="Y8" s="20">
        <f t="shared" ref="Y8:Y18" si="6">(U8*R8)/S8</f>
        <v>0.76158446825237303</v>
      </c>
      <c r="Z8" s="20">
        <f t="shared" ref="Z8:Z18" si="7">(V8*R8)/S8</f>
        <v>2.7316392445802473E-2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1.3663889327769361</v>
      </c>
      <c r="AG8" s="18">
        <f t="shared" si="9"/>
        <v>0.79967703560508197</v>
      </c>
      <c r="AH8" s="18">
        <f t="shared" si="9"/>
        <v>4.35932228593734E-2</v>
      </c>
      <c r="AJ8" s="8">
        <v>4988278</v>
      </c>
      <c r="AK8" s="22">
        <f t="shared" ref="AK8:AK25" si="10">($AJ8*AF8)/$AE8</f>
        <v>9246.4997677696774</v>
      </c>
      <c r="AL8" s="22">
        <f t="shared" si="1"/>
        <v>5411.4998640875592</v>
      </c>
      <c r="AM8" s="22">
        <f t="shared" si="1"/>
        <v>294.99999259093227</v>
      </c>
    </row>
    <row r="9" spans="1:39">
      <c r="C9" s="2">
        <v>2011</v>
      </c>
      <c r="D9" s="2">
        <v>8</v>
      </c>
      <c r="E9" s="2" t="s">
        <v>4</v>
      </c>
      <c r="F9" s="3" t="s">
        <v>30</v>
      </c>
      <c r="G9" s="4">
        <v>19</v>
      </c>
      <c r="H9" s="4">
        <v>565</v>
      </c>
      <c r="I9" s="4">
        <v>4935840</v>
      </c>
      <c r="J9" s="4">
        <v>9209</v>
      </c>
      <c r="K9" s="4">
        <v>1524</v>
      </c>
      <c r="L9" s="4">
        <v>304</v>
      </c>
      <c r="N9" s="6">
        <f t="shared" ref="N9:N18" si="11">N8+1</f>
        <v>3</v>
      </c>
      <c r="O9" s="16">
        <f t="shared" si="0"/>
        <v>38</v>
      </c>
      <c r="P9" s="16">
        <f t="shared" si="0"/>
        <v>1123</v>
      </c>
      <c r="Q9" s="17">
        <f t="shared" si="2"/>
        <v>29.55263157894737</v>
      </c>
      <c r="R9" s="16">
        <f t="shared" si="3"/>
        <v>709.26315789473688</v>
      </c>
      <c r="S9" s="16">
        <f t="shared" si="4"/>
        <v>8167160</v>
      </c>
      <c r="T9" s="16">
        <f t="shared" si="4"/>
        <v>15765</v>
      </c>
      <c r="U9" s="16">
        <f t="shared" si="4"/>
        <v>8625</v>
      </c>
      <c r="V9" s="16">
        <f t="shared" si="4"/>
        <v>332</v>
      </c>
      <c r="X9" s="20">
        <f t="shared" si="5"/>
        <v>1.3690846860120933</v>
      </c>
      <c r="Y9" s="20">
        <f t="shared" si="6"/>
        <v>0.74902349615314323</v>
      </c>
      <c r="Z9" s="20">
        <f t="shared" si="7"/>
        <v>2.883197689540215E-2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1.3688445470405375</v>
      </c>
      <c r="AG9" s="18">
        <f t="shared" si="9"/>
        <v>0.79996068434822865</v>
      </c>
      <c r="AH9" s="18">
        <f t="shared" si="9"/>
        <v>4.3930394164889364E-2</v>
      </c>
      <c r="AJ9" s="8">
        <v>4961584</v>
      </c>
      <c r="AK9" s="22">
        <f t="shared" si="10"/>
        <v>9285.4995229628494</v>
      </c>
      <c r="AL9" s="22">
        <f t="shared" si="1"/>
        <v>5426.4997212167254</v>
      </c>
      <c r="AM9" s="22">
        <f t="shared" si="1"/>
        <v>297.99998469042367</v>
      </c>
    </row>
    <row r="10" spans="1:39">
      <c r="C10" s="2">
        <v>2011</v>
      </c>
      <c r="D10" s="2">
        <v>9</v>
      </c>
      <c r="E10" s="2" t="s">
        <v>4</v>
      </c>
      <c r="F10" s="3" t="s">
        <v>30</v>
      </c>
      <c r="G10" s="4">
        <v>19</v>
      </c>
      <c r="H10" s="4">
        <v>588</v>
      </c>
      <c r="I10" s="4">
        <v>4914440</v>
      </c>
      <c r="J10" s="4">
        <v>9114</v>
      </c>
      <c r="K10" s="4">
        <v>1539</v>
      </c>
      <c r="L10" s="4">
        <v>312</v>
      </c>
      <c r="N10" s="6">
        <f t="shared" si="11"/>
        <v>4</v>
      </c>
      <c r="O10" s="16">
        <f t="shared" si="0"/>
        <v>38</v>
      </c>
      <c r="P10" s="16">
        <f t="shared" si="0"/>
        <v>1164</v>
      </c>
      <c r="Q10" s="17">
        <f t="shared" si="2"/>
        <v>30.631578947368421</v>
      </c>
      <c r="R10" s="16">
        <f t="shared" si="3"/>
        <v>735.15789473684208</v>
      </c>
      <c r="S10" s="16">
        <f t="shared" si="4"/>
        <v>8590120</v>
      </c>
      <c r="T10" s="16">
        <f t="shared" si="4"/>
        <v>16107</v>
      </c>
      <c r="U10" s="16">
        <f t="shared" si="4"/>
        <v>9213</v>
      </c>
      <c r="V10" s="16">
        <f t="shared" si="4"/>
        <v>400</v>
      </c>
      <c r="X10" s="20">
        <f t="shared" si="5"/>
        <v>1.3784659830743127</v>
      </c>
      <c r="Y10" s="20">
        <f t="shared" si="6"/>
        <v>0.78846508363218737</v>
      </c>
      <c r="Z10" s="20">
        <f t="shared" si="7"/>
        <v>3.4232718273404426E-2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1.3614784250032923</v>
      </c>
      <c r="AG10" s="18">
        <f t="shared" si="9"/>
        <v>0.77933315356782284</v>
      </c>
      <c r="AH10" s="18">
        <f t="shared" si="9"/>
        <v>4.4101914502687078E-2</v>
      </c>
      <c r="AJ10" s="8">
        <v>4999612</v>
      </c>
      <c r="AK10" s="22">
        <f t="shared" si="10"/>
        <v>9107.0008661491083</v>
      </c>
      <c r="AL10" s="22">
        <f t="shared" si="1"/>
        <v>5213.0004957983201</v>
      </c>
      <c r="AM10" s="22">
        <f t="shared" si="1"/>
        <v>295.00002805687785</v>
      </c>
    </row>
    <row r="11" spans="1:39">
      <c r="C11" s="2">
        <v>2011</v>
      </c>
      <c r="D11" s="2">
        <v>10</v>
      </c>
      <c r="E11" s="2" t="s">
        <v>4</v>
      </c>
      <c r="F11" s="3" t="s">
        <v>30</v>
      </c>
      <c r="G11" s="4">
        <v>19</v>
      </c>
      <c r="H11" s="4">
        <v>569</v>
      </c>
      <c r="I11" s="4">
        <v>4410480</v>
      </c>
      <c r="J11" s="4">
        <v>8606</v>
      </c>
      <c r="K11" s="4">
        <v>1469</v>
      </c>
      <c r="L11" s="4">
        <v>266</v>
      </c>
      <c r="N11" s="6">
        <f t="shared" si="11"/>
        <v>5</v>
      </c>
      <c r="O11" s="16">
        <f t="shared" si="0"/>
        <v>38</v>
      </c>
      <c r="P11" s="16">
        <f t="shared" si="0"/>
        <v>1144</v>
      </c>
      <c r="Q11" s="17">
        <f t="shared" si="2"/>
        <v>30.105263157894736</v>
      </c>
      <c r="R11" s="16">
        <f t="shared" si="3"/>
        <v>722.52631578947364</v>
      </c>
      <c r="S11" s="16">
        <f t="shared" si="4"/>
        <v>8661560</v>
      </c>
      <c r="T11" s="16">
        <f t="shared" si="4"/>
        <v>16549</v>
      </c>
      <c r="U11" s="16">
        <f t="shared" si="4"/>
        <v>14619</v>
      </c>
      <c r="V11" s="16">
        <f t="shared" si="4"/>
        <v>2660</v>
      </c>
      <c r="X11" s="20">
        <f t="shared" si="5"/>
        <v>1.380477419771958</v>
      </c>
      <c r="Y11" s="20">
        <f t="shared" si="6"/>
        <v>1.2194815033927278</v>
      </c>
      <c r="Z11" s="20">
        <f t="shared" si="7"/>
        <v>0.22189074485427568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1.4297507643887468</v>
      </c>
      <c r="AG11" s="18">
        <f t="shared" si="9"/>
        <v>0.83137932779624946</v>
      </c>
      <c r="AH11" s="18">
        <f t="shared" si="9"/>
        <v>4.4824882882848471E-2</v>
      </c>
      <c r="AJ11" s="8">
        <v>4529386</v>
      </c>
      <c r="AK11" s="22">
        <f t="shared" si="10"/>
        <v>8771.4998695789291</v>
      </c>
      <c r="AL11" s="22">
        <f t="shared" si="1"/>
        <v>5100.499924162039</v>
      </c>
      <c r="AM11" s="22">
        <f t="shared" si="1"/>
        <v>274.99999591109906</v>
      </c>
    </row>
    <row r="12" spans="1:39">
      <c r="C12" s="2">
        <v>2011</v>
      </c>
      <c r="D12" s="2">
        <v>11</v>
      </c>
      <c r="E12" s="2" t="s">
        <v>4</v>
      </c>
      <c r="F12" s="3" t="s">
        <v>30</v>
      </c>
      <c r="G12" s="4">
        <v>19</v>
      </c>
      <c r="H12" s="4">
        <v>556</v>
      </c>
      <c r="I12" s="4">
        <v>4077120</v>
      </c>
      <c r="J12" s="4">
        <v>8060</v>
      </c>
      <c r="K12" s="4">
        <v>1399</v>
      </c>
      <c r="L12" s="4">
        <v>219</v>
      </c>
      <c r="N12" s="6">
        <f t="shared" si="11"/>
        <v>6</v>
      </c>
      <c r="O12" s="16">
        <f t="shared" si="0"/>
        <v>38</v>
      </c>
      <c r="P12" s="16">
        <f t="shared" si="0"/>
        <v>1177</v>
      </c>
      <c r="Q12" s="17">
        <f t="shared" si="2"/>
        <v>30.973684210526315</v>
      </c>
      <c r="R12" s="16">
        <f t="shared" si="3"/>
        <v>743.36842105263156</v>
      </c>
      <c r="S12" s="16">
        <f t="shared" si="4"/>
        <v>9448920</v>
      </c>
      <c r="T12" s="16">
        <f t="shared" si="4"/>
        <v>17982</v>
      </c>
      <c r="U12" s="16">
        <f t="shared" si="4"/>
        <v>10413</v>
      </c>
      <c r="V12" s="16">
        <f t="shared" si="4"/>
        <v>555</v>
      </c>
      <c r="X12" s="20">
        <f t="shared" si="5"/>
        <v>1.414685588127365</v>
      </c>
      <c r="Y12" s="20">
        <f t="shared" si="6"/>
        <v>0.8192148275592398</v>
      </c>
      <c r="Z12" s="20">
        <f t="shared" si="7"/>
        <v>4.366313543602978E-2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1.3927814259923146</v>
      </c>
      <c r="AG12" s="18">
        <f t="shared" si="9"/>
        <v>0.81247010973742839</v>
      </c>
      <c r="AH12" s="18">
        <f t="shared" si="9"/>
        <v>3.8550353161307761E-2</v>
      </c>
      <c r="AJ12" s="8">
        <v>4008850</v>
      </c>
      <c r="AK12" s="22">
        <f t="shared" si="10"/>
        <v>8128.9991200328614</v>
      </c>
      <c r="AL12" s="22">
        <f t="shared" si="1"/>
        <v>4741.9994866768147</v>
      </c>
      <c r="AM12" s="22">
        <f t="shared" si="1"/>
        <v>224.99997564367004</v>
      </c>
    </row>
    <row r="13" spans="1:39">
      <c r="C13" s="2">
        <v>2011</v>
      </c>
      <c r="D13" s="2">
        <v>12</v>
      </c>
      <c r="E13" s="2" t="s">
        <v>4</v>
      </c>
      <c r="F13" s="3" t="s">
        <v>30</v>
      </c>
      <c r="G13" s="4">
        <v>19</v>
      </c>
      <c r="H13" s="4">
        <v>596</v>
      </c>
      <c r="I13" s="4">
        <v>4337400</v>
      </c>
      <c r="J13" s="4">
        <v>8045</v>
      </c>
      <c r="K13" s="4">
        <v>1355</v>
      </c>
      <c r="L13" s="4">
        <v>233</v>
      </c>
      <c r="N13" s="6">
        <f t="shared" si="11"/>
        <v>7</v>
      </c>
      <c r="O13" s="16">
        <f t="shared" si="0"/>
        <v>38</v>
      </c>
      <c r="P13" s="16">
        <f t="shared" si="0"/>
        <v>1166</v>
      </c>
      <c r="Q13" s="17">
        <f t="shared" si="2"/>
        <v>30.684210526315791</v>
      </c>
      <c r="R13" s="16">
        <f t="shared" si="3"/>
        <v>736.42105263157896</v>
      </c>
      <c r="S13" s="16">
        <f t="shared" si="4"/>
        <v>9966880</v>
      </c>
      <c r="T13" s="16">
        <f t="shared" si="4"/>
        <v>18493</v>
      </c>
      <c r="U13" s="16">
        <f t="shared" si="4"/>
        <v>10823</v>
      </c>
      <c r="V13" s="16">
        <f t="shared" si="4"/>
        <v>590</v>
      </c>
      <c r="X13" s="20">
        <f t="shared" si="5"/>
        <v>1.3663889327769361</v>
      </c>
      <c r="Y13" s="20">
        <f t="shared" si="6"/>
        <v>0.79967703560508197</v>
      </c>
      <c r="Z13" s="20">
        <f t="shared" si="7"/>
        <v>4.35932228593734E-2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1.3863778804530018</v>
      </c>
      <c r="AG13" s="18">
        <f t="shared" si="9"/>
        <v>0.76555553936072529</v>
      </c>
      <c r="AH13" s="18">
        <f t="shared" si="9"/>
        <v>3.3756504248713723E-2</v>
      </c>
      <c r="AJ13" s="8">
        <v>4286416</v>
      </c>
      <c r="AK13" s="22">
        <f t="shared" si="10"/>
        <v>7926.5002145088174</v>
      </c>
      <c r="AL13" s="22">
        <f t="shared" si="1"/>
        <v>4377.0001184514085</v>
      </c>
      <c r="AM13" s="22">
        <f t="shared" si="1"/>
        <v>193.00000522301164</v>
      </c>
    </row>
    <row r="14" spans="1:39">
      <c r="C14" s="2">
        <v>2011</v>
      </c>
      <c r="D14" s="2">
        <v>1</v>
      </c>
      <c r="E14" s="2" t="s">
        <v>4</v>
      </c>
      <c r="F14" s="3" t="s">
        <v>30</v>
      </c>
      <c r="G14" s="4">
        <v>19</v>
      </c>
      <c r="H14" s="4">
        <v>610</v>
      </c>
      <c r="I14" s="4">
        <v>4492200</v>
      </c>
      <c r="J14" s="4">
        <v>8093</v>
      </c>
      <c r="K14" s="4">
        <v>1322</v>
      </c>
      <c r="L14" s="4">
        <v>144</v>
      </c>
      <c r="N14" s="6">
        <f t="shared" si="11"/>
        <v>8</v>
      </c>
      <c r="O14" s="16">
        <f t="shared" si="0"/>
        <v>38</v>
      </c>
      <c r="P14" s="16">
        <f t="shared" si="0"/>
        <v>1133</v>
      </c>
      <c r="Q14" s="17">
        <f t="shared" si="2"/>
        <v>29.815789473684209</v>
      </c>
      <c r="R14" s="16">
        <f t="shared" si="3"/>
        <v>715.57894736842104</v>
      </c>
      <c r="S14" s="16">
        <f t="shared" si="4"/>
        <v>9708200</v>
      </c>
      <c r="T14" s="16">
        <f t="shared" si="4"/>
        <v>18571</v>
      </c>
      <c r="U14" s="16">
        <f t="shared" si="4"/>
        <v>10853</v>
      </c>
      <c r="V14" s="16">
        <f t="shared" si="4"/>
        <v>596</v>
      </c>
      <c r="X14" s="20">
        <f t="shared" si="5"/>
        <v>1.3688445470405375</v>
      </c>
      <c r="Y14" s="20">
        <f t="shared" si="6"/>
        <v>0.79996068434822865</v>
      </c>
      <c r="Z14" s="20">
        <f t="shared" si="7"/>
        <v>4.3930394164889364E-2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1.3768500886652177</v>
      </c>
      <c r="AG14" s="18">
        <f>Y7</f>
        <v>0.76969413443672274</v>
      </c>
      <c r="AH14" s="18">
        <f>Z7</f>
        <v>2.8780093775536881E-2</v>
      </c>
      <c r="AJ14" s="8">
        <v>4462675</v>
      </c>
      <c r="AK14" s="22">
        <f t="shared" si="10"/>
        <v>7941.5008031852303</v>
      </c>
      <c r="AL14" s="22">
        <f t="shared" si="1"/>
        <v>4439.5004490009223</v>
      </c>
      <c r="AM14" s="22">
        <f t="shared" si="1"/>
        <v>166.00001678886207</v>
      </c>
    </row>
    <row r="15" spans="1:39">
      <c r="C15" s="2">
        <v>2012</v>
      </c>
      <c r="D15" s="2">
        <v>2</v>
      </c>
      <c r="E15" s="2" t="s">
        <v>4</v>
      </c>
      <c r="F15" s="3" t="s">
        <v>30</v>
      </c>
      <c r="G15" s="4">
        <v>19</v>
      </c>
      <c r="H15" s="4">
        <v>561</v>
      </c>
      <c r="I15" s="4">
        <v>4162000</v>
      </c>
      <c r="J15" s="4">
        <v>8070</v>
      </c>
      <c r="K15" s="4">
        <v>1350</v>
      </c>
      <c r="L15" s="4">
        <v>153</v>
      </c>
      <c r="N15" s="6">
        <f t="shared" si="11"/>
        <v>9</v>
      </c>
      <c r="O15" s="16">
        <f t="shared" si="0"/>
        <v>38</v>
      </c>
      <c r="P15" s="16">
        <f t="shared" si="0"/>
        <v>1192</v>
      </c>
      <c r="Q15" s="17">
        <f t="shared" si="2"/>
        <v>31.368421052631579</v>
      </c>
      <c r="R15" s="16">
        <f t="shared" si="3"/>
        <v>752.84210526315792</v>
      </c>
      <c r="S15" s="16">
        <f t="shared" si="4"/>
        <v>10071600</v>
      </c>
      <c r="T15" s="16">
        <f t="shared" si="4"/>
        <v>18214</v>
      </c>
      <c r="U15" s="16">
        <f t="shared" si="4"/>
        <v>10426</v>
      </c>
      <c r="V15" s="16">
        <f t="shared" si="4"/>
        <v>590</v>
      </c>
      <c r="X15" s="20">
        <f t="shared" si="5"/>
        <v>1.3614784250032923</v>
      </c>
      <c r="Y15" s="20">
        <f t="shared" si="6"/>
        <v>0.77933315356782284</v>
      </c>
      <c r="Z15" s="20">
        <f t="shared" si="7"/>
        <v>4.4101914502687078E-2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1.3690079709352172</v>
      </c>
      <c r="AG15" s="18">
        <f t="shared" si="14"/>
        <v>0.76158446825237303</v>
      </c>
      <c r="AH15" s="18">
        <f t="shared" si="14"/>
        <v>2.7316392445802473E-2</v>
      </c>
      <c r="AJ15" s="8">
        <v>4151252</v>
      </c>
      <c r="AK15" s="22">
        <f t="shared" si="10"/>
        <v>7943.4992135759294</v>
      </c>
      <c r="AL15" s="22">
        <f t="shared" si="1"/>
        <v>4418.9995625092251</v>
      </c>
      <c r="AM15" s="22">
        <f t="shared" si="1"/>
        <v>158.49998430814941</v>
      </c>
    </row>
    <row r="16" spans="1:39">
      <c r="C16" s="2">
        <v>2012</v>
      </c>
      <c r="D16" s="2">
        <v>3</v>
      </c>
      <c r="E16" s="2" t="s">
        <v>4</v>
      </c>
      <c r="F16" s="3" t="s">
        <v>30</v>
      </c>
      <c r="G16" s="4">
        <v>19</v>
      </c>
      <c r="H16" s="4">
        <v>559</v>
      </c>
      <c r="I16" s="4">
        <v>4126120</v>
      </c>
      <c r="J16" s="4">
        <v>8092</v>
      </c>
      <c r="K16" s="4">
        <v>1315</v>
      </c>
      <c r="L16" s="4">
        <v>178</v>
      </c>
      <c r="N16" s="6">
        <f t="shared" si="11"/>
        <v>10</v>
      </c>
      <c r="O16" s="16">
        <f t="shared" si="0"/>
        <v>38</v>
      </c>
      <c r="P16" s="16">
        <f t="shared" si="0"/>
        <v>1138</v>
      </c>
      <c r="Q16" s="17">
        <f t="shared" si="2"/>
        <v>29.94736842105263</v>
      </c>
      <c r="R16" s="16">
        <f t="shared" si="3"/>
        <v>718.73684210526312</v>
      </c>
      <c r="S16" s="16">
        <f t="shared" si="4"/>
        <v>8818880</v>
      </c>
      <c r="T16" s="16">
        <f t="shared" si="4"/>
        <v>17543</v>
      </c>
      <c r="U16" s="16">
        <f t="shared" si="4"/>
        <v>10201</v>
      </c>
      <c r="V16" s="16">
        <f t="shared" si="4"/>
        <v>550</v>
      </c>
      <c r="X16" s="20">
        <f t="shared" si="5"/>
        <v>1.4297507643887468</v>
      </c>
      <c r="Y16" s="20">
        <f t="shared" si="6"/>
        <v>0.83137932779624946</v>
      </c>
      <c r="Z16" s="20">
        <f t="shared" si="7"/>
        <v>4.4824882882848471E-2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1.3690846860120933</v>
      </c>
      <c r="AG16" s="18">
        <f t="shared" si="14"/>
        <v>0.74902349615314323</v>
      </c>
      <c r="AH16" s="18">
        <f t="shared" si="14"/>
        <v>2.883197689540215E-2</v>
      </c>
      <c r="AJ16" s="8">
        <v>4072991</v>
      </c>
      <c r="AK16" s="22">
        <f t="shared" si="10"/>
        <v>7882.4998930840366</v>
      </c>
      <c r="AL16" s="22">
        <f t="shared" si="1"/>
        <v>4312.4999415064894</v>
      </c>
      <c r="AM16" s="22">
        <f t="shared" si="1"/>
        <v>165.99999774842374</v>
      </c>
    </row>
    <row r="17" spans="3:39">
      <c r="C17" s="2">
        <v>2012</v>
      </c>
      <c r="D17" s="2">
        <v>4</v>
      </c>
      <c r="E17" s="2" t="s">
        <v>4</v>
      </c>
      <c r="F17" s="3" t="s">
        <v>30</v>
      </c>
      <c r="G17" s="4">
        <v>19</v>
      </c>
      <c r="H17" s="4">
        <v>583</v>
      </c>
      <c r="I17" s="4">
        <v>4426360</v>
      </c>
      <c r="J17" s="4">
        <v>8238</v>
      </c>
      <c r="K17" s="4">
        <v>1393</v>
      </c>
      <c r="L17" s="4">
        <v>231</v>
      </c>
      <c r="N17" s="6">
        <f t="shared" si="11"/>
        <v>11</v>
      </c>
      <c r="O17" s="16">
        <f t="shared" si="0"/>
        <v>38</v>
      </c>
      <c r="P17" s="16">
        <f t="shared" si="0"/>
        <v>1086</v>
      </c>
      <c r="Q17" s="17">
        <f t="shared" si="2"/>
        <v>28.578947368421051</v>
      </c>
      <c r="R17" s="16">
        <f t="shared" si="3"/>
        <v>685.8947368421052</v>
      </c>
      <c r="S17" s="16">
        <f t="shared" si="4"/>
        <v>8006480</v>
      </c>
      <c r="T17" s="16">
        <f t="shared" si="4"/>
        <v>16258</v>
      </c>
      <c r="U17" s="16">
        <f t="shared" si="4"/>
        <v>9484</v>
      </c>
      <c r="V17" s="16">
        <f t="shared" si="4"/>
        <v>450</v>
      </c>
      <c r="X17" s="20">
        <f t="shared" si="5"/>
        <v>1.3927814259923146</v>
      </c>
      <c r="Y17" s="20">
        <f t="shared" si="6"/>
        <v>0.81247010973742839</v>
      </c>
      <c r="Z17" s="20">
        <f t="shared" si="7"/>
        <v>3.8550353161307761E-2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1.3784659830743127</v>
      </c>
      <c r="AG17" s="18">
        <f t="shared" si="14"/>
        <v>0.78846508363218737</v>
      </c>
      <c r="AH17" s="18">
        <f t="shared" si="14"/>
        <v>3.4232718273404426E-2</v>
      </c>
      <c r="AJ17" s="8">
        <v>4199772</v>
      </c>
      <c r="AK17" s="22">
        <f t="shared" si="10"/>
        <v>8053.5006547531211</v>
      </c>
      <c r="AL17" s="22">
        <f t="shared" si="1"/>
        <v>4606.5003745104923</v>
      </c>
      <c r="AM17" s="22">
        <f t="shared" si="1"/>
        <v>200.0000162600887</v>
      </c>
    </row>
    <row r="18" spans="3:39">
      <c r="C18" s="2">
        <v>2012</v>
      </c>
      <c r="D18" s="2">
        <v>5</v>
      </c>
      <c r="E18" s="2" t="s">
        <v>4</v>
      </c>
      <c r="F18" s="3" t="s">
        <v>30</v>
      </c>
      <c r="G18" s="4">
        <v>19</v>
      </c>
      <c r="H18" s="4">
        <v>582</v>
      </c>
      <c r="I18" s="4">
        <v>4499800</v>
      </c>
      <c r="J18" s="4">
        <v>8472</v>
      </c>
      <c r="K18" s="4">
        <v>6585</v>
      </c>
      <c r="L18" s="4">
        <v>2391</v>
      </c>
      <c r="N18" s="6">
        <f t="shared" si="11"/>
        <v>12</v>
      </c>
      <c r="O18" s="16">
        <f t="shared" si="0"/>
        <v>38</v>
      </c>
      <c r="P18" s="16">
        <f t="shared" si="0"/>
        <v>1180</v>
      </c>
      <c r="Q18" s="17">
        <f t="shared" si="2"/>
        <v>31.05263157894737</v>
      </c>
      <c r="R18" s="16">
        <f t="shared" si="3"/>
        <v>745.26315789473688</v>
      </c>
      <c r="S18" s="16">
        <f t="shared" si="4"/>
        <v>8521960</v>
      </c>
      <c r="T18" s="16">
        <f t="shared" si="4"/>
        <v>15853</v>
      </c>
      <c r="U18" s="16">
        <f t="shared" si="4"/>
        <v>8754</v>
      </c>
      <c r="V18" s="16">
        <f t="shared" si="4"/>
        <v>386</v>
      </c>
      <c r="X18" s="20">
        <f t="shared" si="5"/>
        <v>1.3863778804530018</v>
      </c>
      <c r="Y18" s="20">
        <f t="shared" si="6"/>
        <v>0.76555553936072529</v>
      </c>
      <c r="Z18" s="20">
        <f t="shared" si="7"/>
        <v>3.3756504248713723E-2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1.380477419771958</v>
      </c>
      <c r="AG18" s="18">
        <f t="shared" si="14"/>
        <v>1.2194815033927278</v>
      </c>
      <c r="AH18" s="18">
        <f t="shared" si="14"/>
        <v>0.22189074485427568</v>
      </c>
      <c r="AJ18" s="8">
        <v>4370446</v>
      </c>
      <c r="AK18" s="22">
        <f t="shared" si="10"/>
        <v>8274.4999853700701</v>
      </c>
      <c r="AL18" s="22">
        <f t="shared" si="1"/>
        <v>7309.4999870762613</v>
      </c>
      <c r="AM18" s="22">
        <f t="shared" si="1"/>
        <v>1329.9999976484614</v>
      </c>
    </row>
    <row r="19" spans="3:39">
      <c r="C19" s="2">
        <v>2012</v>
      </c>
      <c r="D19" s="2">
        <v>6</v>
      </c>
      <c r="E19" s="2" t="s">
        <v>4</v>
      </c>
      <c r="F19" s="3" t="s">
        <v>30</v>
      </c>
      <c r="G19" s="4">
        <v>19</v>
      </c>
      <c r="H19" s="4">
        <v>592</v>
      </c>
      <c r="I19" s="4">
        <v>4643280</v>
      </c>
      <c r="J19" s="4">
        <v>9027</v>
      </c>
      <c r="K19" s="4">
        <v>8925</v>
      </c>
      <c r="L19" s="4">
        <v>265</v>
      </c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1.414685588127365</v>
      </c>
      <c r="AG19" s="18">
        <f t="shared" si="14"/>
        <v>0.8192148275592398</v>
      </c>
      <c r="AH19" s="18">
        <f t="shared" si="14"/>
        <v>4.366313543602978E-2</v>
      </c>
      <c r="AJ19" s="8">
        <v>4677681</v>
      </c>
      <c r="AK19" s="22">
        <f t="shared" si="10"/>
        <v>8990.9999572792694</v>
      </c>
      <c r="AL19" s="22">
        <f t="shared" si="1"/>
        <v>5206.4999752613185</v>
      </c>
      <c r="AM19" s="22">
        <f t="shared" si="1"/>
        <v>277.49999868145892</v>
      </c>
    </row>
    <row r="20" spans="3:39">
      <c r="C20" s="2">
        <v>2012</v>
      </c>
      <c r="D20" s="2">
        <v>7</v>
      </c>
      <c r="E20" s="2" t="s">
        <v>4</v>
      </c>
      <c r="F20" s="3" t="s">
        <v>30</v>
      </c>
      <c r="G20" s="4">
        <v>19</v>
      </c>
      <c r="H20" s="4">
        <v>581</v>
      </c>
      <c r="I20" s="4">
        <v>4924920</v>
      </c>
      <c r="J20" s="4">
        <v>9333</v>
      </c>
      <c r="K20" s="4">
        <v>9289</v>
      </c>
      <c r="L20" s="4">
        <v>261</v>
      </c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1.3663889327769361</v>
      </c>
      <c r="AG20" s="18">
        <f t="shared" si="14"/>
        <v>0.79967703560508197</v>
      </c>
      <c r="AH20" s="18">
        <f t="shared" si="14"/>
        <v>4.35932228593734E-2</v>
      </c>
      <c r="AJ20" s="8">
        <v>4972849</v>
      </c>
      <c r="AK20" s="22">
        <f t="shared" si="10"/>
        <v>9246.49977406574</v>
      </c>
      <c r="AL20" s="22">
        <f t="shared" si="1"/>
        <v>5411.4998677723206</v>
      </c>
      <c r="AM20" s="22">
        <f t="shared" si="1"/>
        <v>294.99999279180162</v>
      </c>
    </row>
    <row r="21" spans="3:39">
      <c r="C21" s="2">
        <v>2012</v>
      </c>
      <c r="D21" s="2">
        <v>8</v>
      </c>
      <c r="E21" s="2" t="s">
        <v>4</v>
      </c>
      <c r="F21" s="3" t="s">
        <v>30</v>
      </c>
      <c r="G21" s="4">
        <v>19</v>
      </c>
      <c r="H21" s="4">
        <v>568</v>
      </c>
      <c r="I21" s="4">
        <v>4772360</v>
      </c>
      <c r="J21" s="4">
        <v>9362</v>
      </c>
      <c r="K21" s="4">
        <v>9329</v>
      </c>
      <c r="L21" s="4">
        <v>292</v>
      </c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1.3688445470405375</v>
      </c>
      <c r="AG21" s="18">
        <f t="shared" si="14"/>
        <v>0.79996068434822865</v>
      </c>
      <c r="AH21" s="18">
        <f t="shared" si="14"/>
        <v>4.3930394164889364E-2</v>
      </c>
      <c r="AJ21" s="8">
        <v>4969399</v>
      </c>
      <c r="AK21" s="22">
        <f t="shared" si="10"/>
        <v>9285.5003756862079</v>
      </c>
      <c r="AL21" s="22">
        <f t="shared" si="1"/>
        <v>5426.500219553197</v>
      </c>
      <c r="AM21" s="22">
        <f t="shared" si="1"/>
        <v>298.00001205691564</v>
      </c>
    </row>
    <row r="22" spans="3:39">
      <c r="C22" s="2">
        <v>2012</v>
      </c>
      <c r="D22" s="2">
        <v>9</v>
      </c>
      <c r="E22" s="2" t="s">
        <v>4</v>
      </c>
      <c r="F22" s="3" t="s">
        <v>30</v>
      </c>
      <c r="G22" s="4">
        <v>19</v>
      </c>
      <c r="H22" s="4">
        <v>604</v>
      </c>
      <c r="I22" s="4">
        <v>5157160</v>
      </c>
      <c r="J22" s="4">
        <v>9100</v>
      </c>
      <c r="K22" s="4">
        <v>8887</v>
      </c>
      <c r="L22" s="4">
        <v>278</v>
      </c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1.3614784250032923</v>
      </c>
      <c r="AG22" s="18">
        <f t="shared" si="14"/>
        <v>0.77933315356782284</v>
      </c>
      <c r="AH22" s="18">
        <f t="shared" si="14"/>
        <v>4.4101914502687078E-2</v>
      </c>
      <c r="AJ22" s="8">
        <v>5014863</v>
      </c>
      <c r="AK22" s="22">
        <f t="shared" si="10"/>
        <v>9107.0007934343921</v>
      </c>
      <c r="AL22" s="22">
        <f t="shared" si="1"/>
        <v>5213.0004541751932</v>
      </c>
      <c r="AM22" s="22">
        <f t="shared" si="1"/>
        <v>295.00002570145449</v>
      </c>
    </row>
    <row r="23" spans="3:39">
      <c r="C23" s="2">
        <v>2012</v>
      </c>
      <c r="D23" s="2">
        <v>10</v>
      </c>
      <c r="E23" s="2" t="s">
        <v>4</v>
      </c>
      <c r="F23" s="3" t="s">
        <v>30</v>
      </c>
      <c r="G23" s="4">
        <v>19</v>
      </c>
      <c r="H23" s="4">
        <v>569</v>
      </c>
      <c r="I23" s="4">
        <v>4408400</v>
      </c>
      <c r="J23" s="4">
        <v>8937</v>
      </c>
      <c r="K23" s="4">
        <v>8732</v>
      </c>
      <c r="L23" s="4">
        <v>284</v>
      </c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1.4297507643887468</v>
      </c>
      <c r="AG23" s="18">
        <f t="shared" si="14"/>
        <v>0.83137932779624946</v>
      </c>
      <c r="AH23" s="18">
        <f t="shared" si="14"/>
        <v>4.4824882882848471E-2</v>
      </c>
      <c r="AJ23" s="8">
        <v>4515398</v>
      </c>
      <c r="AK23" s="22">
        <f t="shared" si="10"/>
        <v>8771.4994157936035</v>
      </c>
      <c r="AL23" s="22">
        <f t="shared" si="1"/>
        <v>5100.4996602924548</v>
      </c>
      <c r="AM23" s="22">
        <f t="shared" si="1"/>
        <v>274.99998168423195</v>
      </c>
    </row>
    <row r="24" spans="3:39">
      <c r="C24" s="2">
        <v>2012</v>
      </c>
      <c r="D24" s="2">
        <v>11</v>
      </c>
      <c r="E24" s="2" t="s">
        <v>4</v>
      </c>
      <c r="F24" s="3" t="s">
        <v>30</v>
      </c>
      <c r="G24" s="4">
        <v>19</v>
      </c>
      <c r="H24" s="4">
        <v>530</v>
      </c>
      <c r="I24" s="4">
        <v>3929360</v>
      </c>
      <c r="J24" s="4">
        <v>8198</v>
      </c>
      <c r="K24" s="4">
        <v>8085</v>
      </c>
      <c r="L24" s="4">
        <v>231</v>
      </c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1.3927814259923146</v>
      </c>
      <c r="AG24" s="18">
        <f t="shared" si="14"/>
        <v>0.81247010973742839</v>
      </c>
      <c r="AH24" s="18">
        <f t="shared" si="14"/>
        <v>3.8550353161307761E-2</v>
      </c>
      <c r="AJ24" s="8">
        <v>4022158</v>
      </c>
      <c r="AK24" s="22">
        <f t="shared" si="10"/>
        <v>8129.0005961180323</v>
      </c>
      <c r="AL24" s="22">
        <f t="shared" si="1"/>
        <v>4742.0003477416303</v>
      </c>
      <c r="AM24" s="22">
        <f t="shared" si="1"/>
        <v>225.00001649976102</v>
      </c>
    </row>
    <row r="25" spans="3:39">
      <c r="C25" s="2">
        <v>2012</v>
      </c>
      <c r="D25" s="2">
        <v>12</v>
      </c>
      <c r="E25" s="2" t="s">
        <v>4</v>
      </c>
      <c r="F25" s="3" t="s">
        <v>30</v>
      </c>
      <c r="G25" s="4">
        <v>19</v>
      </c>
      <c r="H25" s="4">
        <v>584</v>
      </c>
      <c r="I25" s="4">
        <v>4184560</v>
      </c>
      <c r="J25" s="4">
        <v>7808</v>
      </c>
      <c r="K25" s="4">
        <v>7399</v>
      </c>
      <c r="L25" s="4">
        <v>153</v>
      </c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1.3863778804530018</v>
      </c>
      <c r="AG25" s="18">
        <f t="shared" si="14"/>
        <v>0.76555553936072529</v>
      </c>
      <c r="AH25" s="18">
        <f t="shared" si="14"/>
        <v>3.3756504248713723E-2</v>
      </c>
      <c r="AJ25" s="8">
        <v>4260344</v>
      </c>
      <c r="AK25" s="22">
        <f t="shared" si="10"/>
        <v>7926.4991367139373</v>
      </c>
      <c r="AL25" s="22">
        <f t="shared" si="1"/>
        <v>4376.999523294885</v>
      </c>
      <c r="AM25" s="22">
        <f t="shared" si="1"/>
        <v>192.99997898010344</v>
      </c>
    </row>
    <row r="26" spans="3:39">
      <c r="C26" s="2">
        <v>2013</v>
      </c>
      <c r="D26" s="2">
        <v>1</v>
      </c>
      <c r="E26" s="2" t="s">
        <v>4</v>
      </c>
      <c r="F26" s="3" t="s">
        <v>30</v>
      </c>
      <c r="G26" s="4">
        <v>19</v>
      </c>
      <c r="H26" s="4">
        <v>617</v>
      </c>
      <c r="I26" s="4">
        <v>4447400</v>
      </c>
      <c r="J26" s="4">
        <v>7790</v>
      </c>
      <c r="K26" s="4">
        <v>7557</v>
      </c>
      <c r="L26" s="4">
        <v>188</v>
      </c>
    </row>
    <row r="27" spans="3:39">
      <c r="C27" s="2">
        <v>2013</v>
      </c>
      <c r="D27" s="2">
        <v>2</v>
      </c>
      <c r="E27" s="2" t="s">
        <v>4</v>
      </c>
      <c r="F27" s="3" t="s">
        <v>30</v>
      </c>
      <c r="G27" s="4">
        <v>19</v>
      </c>
      <c r="H27" s="4">
        <v>568</v>
      </c>
      <c r="I27" s="4">
        <v>4112800</v>
      </c>
      <c r="J27" s="4">
        <v>7817</v>
      </c>
      <c r="K27" s="4">
        <v>7488</v>
      </c>
      <c r="L27" s="4">
        <v>164</v>
      </c>
    </row>
    <row r="28" spans="3:39">
      <c r="C28" s="2">
        <v>2013</v>
      </c>
      <c r="D28" s="2">
        <v>3</v>
      </c>
      <c r="E28" s="2" t="s">
        <v>4</v>
      </c>
      <c r="F28" s="3" t="s">
        <v>30</v>
      </c>
      <c r="G28" s="4">
        <v>19</v>
      </c>
      <c r="H28" s="4">
        <v>564</v>
      </c>
      <c r="I28" s="4">
        <v>4041040</v>
      </c>
      <c r="J28" s="4">
        <v>7673</v>
      </c>
      <c r="K28" s="4">
        <v>7310</v>
      </c>
      <c r="L28" s="4">
        <v>154</v>
      </c>
    </row>
    <row r="29" spans="3:39">
      <c r="C29" s="2">
        <v>2013</v>
      </c>
      <c r="D29" s="2">
        <v>4</v>
      </c>
      <c r="E29" s="2" t="s">
        <v>4</v>
      </c>
      <c r="F29" s="3" t="s">
        <v>30</v>
      </c>
      <c r="G29" s="4">
        <v>19</v>
      </c>
      <c r="H29" s="4">
        <v>581</v>
      </c>
      <c r="I29" s="4">
        <v>4163760</v>
      </c>
      <c r="J29" s="4">
        <v>7869</v>
      </c>
      <c r="K29" s="4">
        <v>7820</v>
      </c>
      <c r="L29" s="4">
        <v>169</v>
      </c>
    </row>
    <row r="30" spans="3:39">
      <c r="C30" s="2">
        <v>2013</v>
      </c>
      <c r="D30" s="2">
        <v>5</v>
      </c>
      <c r="E30" s="2" t="s">
        <v>4</v>
      </c>
      <c r="F30" s="3" t="s">
        <v>30</v>
      </c>
      <c r="G30" s="4">
        <v>19</v>
      </c>
      <c r="H30" s="4">
        <v>562</v>
      </c>
      <c r="I30" s="4">
        <v>4161760</v>
      </c>
      <c r="J30" s="4">
        <v>8077</v>
      </c>
      <c r="K30" s="4">
        <v>8034</v>
      </c>
      <c r="L30" s="4">
        <v>269</v>
      </c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41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32</v>
      </c>
      <c r="G7" s="4">
        <v>132</v>
      </c>
      <c r="H7" s="4">
        <v>3991</v>
      </c>
      <c r="I7" s="4">
        <v>4547985</v>
      </c>
      <c r="J7" s="4">
        <v>15475</v>
      </c>
      <c r="K7" s="4"/>
      <c r="L7" s="4"/>
      <c r="N7" s="6">
        <v>1</v>
      </c>
      <c r="O7" s="16">
        <f t="shared" ref="O7:P18" si="0">SUMIF($D$7:$D$30,$N7,G$7:G$30)</f>
        <v>266</v>
      </c>
      <c r="P7" s="16">
        <f t="shared" si="0"/>
        <v>8614</v>
      </c>
      <c r="Q7" s="17">
        <f>P7/O7</f>
        <v>32.383458646616539</v>
      </c>
      <c r="R7" s="16">
        <f>Q7*24</f>
        <v>777.20300751879699</v>
      </c>
      <c r="S7" s="16">
        <f>SUMIF($D$7:$D$30,$N7,I$7:I$30)</f>
        <v>7591838</v>
      </c>
      <c r="T7" s="16">
        <f>SUMIF($D$7:$D$30,$N7,J$7:J$30)</f>
        <v>27873</v>
      </c>
      <c r="U7" s="16">
        <f>SUMIF($D$7:$D$30,$N7,K$7:K$30)</f>
        <v>0</v>
      </c>
      <c r="V7" s="16">
        <f>SUMIF($D$7:$D$30,$N7,L$7:L$30)</f>
        <v>0</v>
      </c>
      <c r="X7" s="20">
        <f>(T7*R7)/S7</f>
        <v>2.8534564921658534</v>
      </c>
      <c r="Y7" s="20">
        <f>(U7*R7)/S7</f>
        <v>0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2.4269507075113981</v>
      </c>
      <c r="AG7" s="18">
        <f>Y12</f>
        <v>0</v>
      </c>
      <c r="AH7" s="18">
        <f>Z12</f>
        <v>0</v>
      </c>
      <c r="AJ7" s="8">
        <v>4880048</v>
      </c>
      <c r="AK7" s="22">
        <f>($AJ7*AF7)/$AE7</f>
        <v>16116.94800925567</v>
      </c>
      <c r="AL7" s="22">
        <f t="shared" ref="AL7:AM25" si="1">($AJ7*AG7)/$AE7</f>
        <v>0</v>
      </c>
      <c r="AM7" s="22">
        <f t="shared" si="1"/>
        <v>0</v>
      </c>
    </row>
    <row r="8" spans="1:39">
      <c r="C8" s="2">
        <v>2011</v>
      </c>
      <c r="D8" s="2">
        <v>7</v>
      </c>
      <c r="E8" s="2" t="s">
        <v>31</v>
      </c>
      <c r="F8" s="3" t="s">
        <v>32</v>
      </c>
      <c r="G8" s="4">
        <v>133</v>
      </c>
      <c r="H8" s="4">
        <v>4154</v>
      </c>
      <c r="I8" s="4">
        <v>4987557</v>
      </c>
      <c r="J8" s="4">
        <v>15499</v>
      </c>
      <c r="K8" s="4"/>
      <c r="L8" s="4"/>
      <c r="N8" s="6">
        <f>N7+1</f>
        <v>2</v>
      </c>
      <c r="O8" s="16">
        <f t="shared" si="0"/>
        <v>269</v>
      </c>
      <c r="P8" s="16">
        <f t="shared" si="0"/>
        <v>8075</v>
      </c>
      <c r="Q8" s="17">
        <f t="shared" ref="Q8:Q18" si="2">P8/O8</f>
        <v>30.018587360594797</v>
      </c>
      <c r="R8" s="16">
        <f t="shared" ref="R8:R18" si="3">Q8*24</f>
        <v>720.44609665427515</v>
      </c>
      <c r="S8" s="16">
        <f t="shared" ref="S8:V18" si="4">SUMIF($D$7:$D$30,$N8,I$7:I$30)</f>
        <v>7632102</v>
      </c>
      <c r="T8" s="16">
        <f t="shared" si="4"/>
        <v>28592</v>
      </c>
      <c r="U8" s="16">
        <f t="shared" si="4"/>
        <v>0</v>
      </c>
      <c r="V8" s="16">
        <f t="shared" si="4"/>
        <v>0</v>
      </c>
      <c r="X8" s="20">
        <f t="shared" ref="X8:X18" si="5">(T8*R8)/S8</f>
        <v>2.6989936449406779</v>
      </c>
      <c r="Y8" s="20">
        <f t="shared" ref="Y8:Y18" si="6">(U8*R8)/S8</f>
        <v>0</v>
      </c>
      <c r="Z8" s="20">
        <f t="shared" ref="Z8:Z18" si="7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2.3369536061162979</v>
      </c>
      <c r="AG8" s="18">
        <f t="shared" si="9"/>
        <v>0</v>
      </c>
      <c r="AH8" s="18">
        <f t="shared" si="9"/>
        <v>0</v>
      </c>
      <c r="AJ8" s="8">
        <v>5080675</v>
      </c>
      <c r="AK8" s="22">
        <f t="shared" ref="AK8:AK25" si="10">($AJ8*AF8)/$AE8</f>
        <v>16107.342149555741</v>
      </c>
      <c r="AL8" s="22">
        <f t="shared" si="1"/>
        <v>0</v>
      </c>
      <c r="AM8" s="22">
        <f t="shared" si="1"/>
        <v>0</v>
      </c>
    </row>
    <row r="9" spans="1:39">
      <c r="C9" s="2">
        <v>2011</v>
      </c>
      <c r="D9" s="2">
        <v>8</v>
      </c>
      <c r="E9" s="2" t="s">
        <v>31</v>
      </c>
      <c r="F9" s="3" t="s">
        <v>32</v>
      </c>
      <c r="G9" s="4">
        <v>134</v>
      </c>
      <c r="H9" s="4">
        <v>3989</v>
      </c>
      <c r="I9" s="4">
        <v>4843103</v>
      </c>
      <c r="J9" s="4">
        <v>15659</v>
      </c>
      <c r="K9" s="4"/>
      <c r="L9" s="4"/>
      <c r="N9" s="6">
        <f t="shared" ref="N9:N18" si="11">N8+1</f>
        <v>3</v>
      </c>
      <c r="O9" s="16">
        <f t="shared" si="0"/>
        <v>268</v>
      </c>
      <c r="P9" s="16">
        <f t="shared" si="0"/>
        <v>7891</v>
      </c>
      <c r="Q9" s="17">
        <f t="shared" si="2"/>
        <v>29.444029850746269</v>
      </c>
      <c r="R9" s="16">
        <f t="shared" si="3"/>
        <v>706.6567164179105</v>
      </c>
      <c r="S9" s="16">
        <f t="shared" si="4"/>
        <v>7735393</v>
      </c>
      <c r="T9" s="16">
        <f t="shared" si="4"/>
        <v>28804</v>
      </c>
      <c r="U9" s="16">
        <f t="shared" si="4"/>
        <v>0</v>
      </c>
      <c r="V9" s="16">
        <f t="shared" si="4"/>
        <v>0</v>
      </c>
      <c r="X9" s="20">
        <f t="shared" si="5"/>
        <v>2.631351769677571</v>
      </c>
      <c r="Y9" s="20">
        <f t="shared" si="6"/>
        <v>0</v>
      </c>
      <c r="Z9" s="20">
        <f t="shared" si="7"/>
        <v>0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2.3186643800958575</v>
      </c>
      <c r="AG9" s="18">
        <f t="shared" si="9"/>
        <v>0</v>
      </c>
      <c r="AH9" s="18">
        <f t="shared" si="9"/>
        <v>0</v>
      </c>
      <c r="AJ9" s="8">
        <v>5146811</v>
      </c>
      <c r="AK9" s="22">
        <f t="shared" si="10"/>
        <v>16315.744816666585</v>
      </c>
      <c r="AL9" s="22">
        <f t="shared" si="1"/>
        <v>0</v>
      </c>
      <c r="AM9" s="22">
        <f t="shared" si="1"/>
        <v>0</v>
      </c>
    </row>
    <row r="10" spans="1:39">
      <c r="C10" s="2">
        <v>2011</v>
      </c>
      <c r="D10" s="2">
        <v>9</v>
      </c>
      <c r="E10" s="2" t="s">
        <v>31</v>
      </c>
      <c r="F10" s="3" t="s">
        <v>32</v>
      </c>
      <c r="G10" s="4">
        <v>132</v>
      </c>
      <c r="H10" s="4">
        <v>4048</v>
      </c>
      <c r="I10" s="4">
        <v>4611430</v>
      </c>
      <c r="J10" s="4">
        <v>15448</v>
      </c>
      <c r="K10" s="4"/>
      <c r="L10" s="4"/>
      <c r="N10" s="6">
        <f t="shared" si="11"/>
        <v>4</v>
      </c>
      <c r="O10" s="16">
        <f t="shared" si="0"/>
        <v>269</v>
      </c>
      <c r="P10" s="16">
        <f t="shared" si="0"/>
        <v>8360</v>
      </c>
      <c r="Q10" s="17">
        <f t="shared" si="2"/>
        <v>31.078066914498141</v>
      </c>
      <c r="R10" s="16">
        <f t="shared" si="3"/>
        <v>745.87360594795541</v>
      </c>
      <c r="S10" s="16">
        <f t="shared" si="4"/>
        <v>8255704</v>
      </c>
      <c r="T10" s="16">
        <f t="shared" si="4"/>
        <v>28499</v>
      </c>
      <c r="U10" s="16">
        <f t="shared" si="4"/>
        <v>0</v>
      </c>
      <c r="V10" s="16">
        <f t="shared" si="4"/>
        <v>0</v>
      </c>
      <c r="X10" s="20">
        <f t="shared" si="5"/>
        <v>2.5747836763419305</v>
      </c>
      <c r="Y10" s="20">
        <f t="shared" si="6"/>
        <v>0</v>
      </c>
      <c r="Z10" s="20">
        <f t="shared" si="7"/>
        <v>0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2.4629732738957641</v>
      </c>
      <c r="AG10" s="18">
        <f t="shared" si="9"/>
        <v>0</v>
      </c>
      <c r="AH10" s="18">
        <f t="shared" si="9"/>
        <v>0</v>
      </c>
      <c r="AJ10" s="8">
        <v>4974730</v>
      </c>
      <c r="AK10" s="22">
        <f t="shared" si="10"/>
        <v>16392.965560542598</v>
      </c>
      <c r="AL10" s="22">
        <f t="shared" si="1"/>
        <v>0</v>
      </c>
      <c r="AM10" s="22">
        <f t="shared" si="1"/>
        <v>0</v>
      </c>
    </row>
    <row r="11" spans="1:39">
      <c r="C11" s="2">
        <v>2011</v>
      </c>
      <c r="D11" s="2">
        <v>10</v>
      </c>
      <c r="E11" s="2" t="s">
        <v>31</v>
      </c>
      <c r="F11" s="3" t="s">
        <v>32</v>
      </c>
      <c r="G11" s="4">
        <v>134</v>
      </c>
      <c r="H11" s="4">
        <v>4057</v>
      </c>
      <c r="I11" s="4">
        <v>4188357</v>
      </c>
      <c r="J11" s="4">
        <v>14893</v>
      </c>
      <c r="K11" s="4"/>
      <c r="L11" s="4"/>
      <c r="N11" s="6">
        <f t="shared" si="11"/>
        <v>5</v>
      </c>
      <c r="O11" s="16">
        <f t="shared" si="0"/>
        <v>269</v>
      </c>
      <c r="P11" s="16">
        <f t="shared" si="0"/>
        <v>7961</v>
      </c>
      <c r="Q11" s="17">
        <f t="shared" si="2"/>
        <v>29.594795539033456</v>
      </c>
      <c r="R11" s="16">
        <f t="shared" si="3"/>
        <v>710.27509293680293</v>
      </c>
      <c r="S11" s="16">
        <f t="shared" si="4"/>
        <v>8327170</v>
      </c>
      <c r="T11" s="16">
        <f t="shared" si="4"/>
        <v>29475</v>
      </c>
      <c r="U11" s="16">
        <f t="shared" si="4"/>
        <v>0</v>
      </c>
      <c r="V11" s="16">
        <f t="shared" si="4"/>
        <v>0</v>
      </c>
      <c r="X11" s="20">
        <f t="shared" si="5"/>
        <v>2.5141024338775675</v>
      </c>
      <c r="Y11" s="20">
        <f t="shared" si="6"/>
        <v>0</v>
      </c>
      <c r="Z11" s="20">
        <f t="shared" si="7"/>
        <v>0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2.5101963869243642</v>
      </c>
      <c r="AG11" s="18">
        <f t="shared" si="9"/>
        <v>0</v>
      </c>
      <c r="AH11" s="18">
        <f t="shared" si="9"/>
        <v>0</v>
      </c>
      <c r="AJ11" s="8">
        <v>4628641</v>
      </c>
      <c r="AK11" s="22">
        <f t="shared" si="10"/>
        <v>15737.487152127593</v>
      </c>
      <c r="AL11" s="22">
        <f t="shared" si="1"/>
        <v>0</v>
      </c>
      <c r="AM11" s="22">
        <f t="shared" si="1"/>
        <v>0</v>
      </c>
    </row>
    <row r="12" spans="1:39">
      <c r="C12" s="2">
        <v>2011</v>
      </c>
      <c r="D12" s="2">
        <v>11</v>
      </c>
      <c r="E12" s="2" t="s">
        <v>31</v>
      </c>
      <c r="F12" s="3" t="s">
        <v>32</v>
      </c>
      <c r="G12" s="4">
        <v>134</v>
      </c>
      <c r="H12" s="4">
        <v>3967</v>
      </c>
      <c r="I12" s="4">
        <v>3725586</v>
      </c>
      <c r="J12" s="4">
        <v>14322</v>
      </c>
      <c r="K12" s="4"/>
      <c r="L12" s="4"/>
      <c r="N12" s="6">
        <f t="shared" si="11"/>
        <v>6</v>
      </c>
      <c r="O12" s="16">
        <f t="shared" si="0"/>
        <v>266</v>
      </c>
      <c r="P12" s="16">
        <f t="shared" si="0"/>
        <v>8166</v>
      </c>
      <c r="Q12" s="17">
        <f t="shared" si="2"/>
        <v>30.699248120300751</v>
      </c>
      <c r="R12" s="16">
        <f t="shared" si="3"/>
        <v>736.78195488721803</v>
      </c>
      <c r="S12" s="16">
        <f t="shared" si="4"/>
        <v>9431122</v>
      </c>
      <c r="T12" s="16">
        <f t="shared" si="4"/>
        <v>31066</v>
      </c>
      <c r="U12" s="16">
        <f t="shared" si="4"/>
        <v>0</v>
      </c>
      <c r="V12" s="16">
        <f t="shared" si="4"/>
        <v>0</v>
      </c>
      <c r="X12" s="20">
        <f t="shared" si="5"/>
        <v>2.4269507075113981</v>
      </c>
      <c r="Y12" s="20">
        <f t="shared" si="6"/>
        <v>0</v>
      </c>
      <c r="Z12" s="20">
        <f t="shared" si="7"/>
        <v>0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2.6740730336613665</v>
      </c>
      <c r="AG12" s="18">
        <f t="shared" si="9"/>
        <v>0</v>
      </c>
      <c r="AH12" s="18">
        <f t="shared" si="9"/>
        <v>0</v>
      </c>
      <c r="AJ12" s="8">
        <v>3907847</v>
      </c>
      <c r="AK12" s="22">
        <f t="shared" si="10"/>
        <v>15214.059835503322</v>
      </c>
      <c r="AL12" s="22">
        <f t="shared" si="1"/>
        <v>0</v>
      </c>
      <c r="AM12" s="22">
        <f t="shared" si="1"/>
        <v>0</v>
      </c>
    </row>
    <row r="13" spans="1:39">
      <c r="C13" s="2">
        <v>2011</v>
      </c>
      <c r="D13" s="2">
        <v>12</v>
      </c>
      <c r="E13" s="2" t="s">
        <v>31</v>
      </c>
      <c r="F13" s="3" t="s">
        <v>32</v>
      </c>
      <c r="G13" s="4">
        <v>134</v>
      </c>
      <c r="H13" s="4">
        <v>4111</v>
      </c>
      <c r="I13" s="4">
        <v>3770808</v>
      </c>
      <c r="J13" s="4">
        <v>14454</v>
      </c>
      <c r="K13" s="4"/>
      <c r="L13" s="4"/>
      <c r="N13" s="6">
        <f t="shared" si="11"/>
        <v>7</v>
      </c>
      <c r="O13" s="16">
        <f t="shared" si="0"/>
        <v>267</v>
      </c>
      <c r="P13" s="16">
        <f t="shared" si="0"/>
        <v>8355</v>
      </c>
      <c r="Q13" s="17">
        <f t="shared" si="2"/>
        <v>31.292134831460675</v>
      </c>
      <c r="R13" s="16">
        <f t="shared" si="3"/>
        <v>751.01123595505624</v>
      </c>
      <c r="S13" s="16">
        <f t="shared" si="4"/>
        <v>9942982</v>
      </c>
      <c r="T13" s="16">
        <f t="shared" si="4"/>
        <v>30940</v>
      </c>
      <c r="U13" s="16">
        <f t="shared" si="4"/>
        <v>0</v>
      </c>
      <c r="V13" s="16">
        <f t="shared" si="4"/>
        <v>0</v>
      </c>
      <c r="X13" s="20">
        <f t="shared" si="5"/>
        <v>2.3369536061162979</v>
      </c>
      <c r="Y13" s="20">
        <f t="shared" si="6"/>
        <v>0</v>
      </c>
      <c r="Z13" s="20">
        <f t="shared" si="7"/>
        <v>0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2.7853816585938147</v>
      </c>
      <c r="AG13" s="18">
        <f t="shared" si="9"/>
        <v>0</v>
      </c>
      <c r="AH13" s="18">
        <f t="shared" si="9"/>
        <v>0</v>
      </c>
      <c r="AJ13" s="8">
        <v>4038855</v>
      </c>
      <c r="AK13" s="22">
        <f t="shared" si="10"/>
        <v>15005.432270951942</v>
      </c>
      <c r="AL13" s="22">
        <f t="shared" si="1"/>
        <v>0</v>
      </c>
      <c r="AM13" s="22">
        <f t="shared" si="1"/>
        <v>0</v>
      </c>
    </row>
    <row r="14" spans="1:39">
      <c r="C14" s="2">
        <v>2011</v>
      </c>
      <c r="D14" s="2">
        <v>1</v>
      </c>
      <c r="E14" s="2" t="s">
        <v>31</v>
      </c>
      <c r="F14" s="3" t="s">
        <v>32</v>
      </c>
      <c r="G14" s="4">
        <v>131</v>
      </c>
      <c r="H14" s="4">
        <v>4237</v>
      </c>
      <c r="I14" s="4">
        <v>3721422</v>
      </c>
      <c r="J14" s="4">
        <v>13754</v>
      </c>
      <c r="K14" s="4"/>
      <c r="L14" s="4"/>
      <c r="N14" s="6">
        <f t="shared" si="11"/>
        <v>8</v>
      </c>
      <c r="O14" s="16">
        <f t="shared" si="0"/>
        <v>268</v>
      </c>
      <c r="P14" s="16">
        <f t="shared" si="0"/>
        <v>8035</v>
      </c>
      <c r="Q14" s="17">
        <f t="shared" si="2"/>
        <v>29.981343283582088</v>
      </c>
      <c r="R14" s="16">
        <f t="shared" si="3"/>
        <v>719.55223880597009</v>
      </c>
      <c r="S14" s="16">
        <f t="shared" si="4"/>
        <v>9692552</v>
      </c>
      <c r="T14" s="16">
        <f t="shared" si="4"/>
        <v>31233</v>
      </c>
      <c r="U14" s="16">
        <f t="shared" si="4"/>
        <v>0</v>
      </c>
      <c r="V14" s="16">
        <f t="shared" si="4"/>
        <v>0</v>
      </c>
      <c r="X14" s="20">
        <f t="shared" si="5"/>
        <v>2.3186643800958575</v>
      </c>
      <c r="Y14" s="20">
        <f t="shared" si="6"/>
        <v>0</v>
      </c>
      <c r="Z14" s="20">
        <f t="shared" si="7"/>
        <v>0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2.8534564921658534</v>
      </c>
      <c r="AG14" s="18">
        <f>Y7</f>
        <v>0</v>
      </c>
      <c r="AH14" s="18">
        <f>Z7</f>
        <v>0</v>
      </c>
      <c r="AJ14" s="8">
        <v>4062994</v>
      </c>
      <c r="AK14" s="22">
        <f t="shared" si="10"/>
        <v>14984.356720499243</v>
      </c>
      <c r="AL14" s="22">
        <f t="shared" si="1"/>
        <v>0</v>
      </c>
      <c r="AM14" s="22">
        <f t="shared" si="1"/>
        <v>0</v>
      </c>
    </row>
    <row r="15" spans="1:39">
      <c r="C15" s="2">
        <v>2012</v>
      </c>
      <c r="D15" s="2">
        <v>2</v>
      </c>
      <c r="E15" s="2" t="s">
        <v>31</v>
      </c>
      <c r="F15" s="3" t="s">
        <v>32</v>
      </c>
      <c r="G15" s="4">
        <v>134</v>
      </c>
      <c r="H15" s="4">
        <v>4111</v>
      </c>
      <c r="I15" s="4">
        <v>3763986</v>
      </c>
      <c r="J15" s="4">
        <v>13997</v>
      </c>
      <c r="K15" s="4"/>
      <c r="L15" s="4"/>
      <c r="N15" s="6">
        <f t="shared" si="11"/>
        <v>9</v>
      </c>
      <c r="O15" s="16">
        <f t="shared" si="0"/>
        <v>267</v>
      </c>
      <c r="P15" s="16">
        <f t="shared" si="0"/>
        <v>8284</v>
      </c>
      <c r="Q15" s="17">
        <f t="shared" si="2"/>
        <v>31.026217228464418</v>
      </c>
      <c r="R15" s="16">
        <f t="shared" si="3"/>
        <v>744.62921348314603</v>
      </c>
      <c r="S15" s="16">
        <f t="shared" si="4"/>
        <v>9384909</v>
      </c>
      <c r="T15" s="16">
        <f t="shared" si="4"/>
        <v>31042</v>
      </c>
      <c r="U15" s="16">
        <f t="shared" si="4"/>
        <v>0</v>
      </c>
      <c r="V15" s="16">
        <f t="shared" si="4"/>
        <v>0</v>
      </c>
      <c r="X15" s="20">
        <f t="shared" si="5"/>
        <v>2.4629732738957641</v>
      </c>
      <c r="Y15" s="20">
        <f t="shared" si="6"/>
        <v>0</v>
      </c>
      <c r="Z15" s="20">
        <f t="shared" si="7"/>
        <v>0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2.6989936449406779</v>
      </c>
      <c r="AG15" s="18">
        <f t="shared" si="14"/>
        <v>0</v>
      </c>
      <c r="AH15" s="18">
        <f t="shared" si="14"/>
        <v>0</v>
      </c>
      <c r="AJ15" s="8">
        <v>4113547</v>
      </c>
      <c r="AK15" s="22">
        <f t="shared" si="10"/>
        <v>15518.334467131825</v>
      </c>
      <c r="AL15" s="22">
        <f t="shared" si="1"/>
        <v>0</v>
      </c>
      <c r="AM15" s="22">
        <f t="shared" si="1"/>
        <v>0</v>
      </c>
    </row>
    <row r="16" spans="1:39">
      <c r="C16" s="2">
        <v>2012</v>
      </c>
      <c r="D16" s="2">
        <v>3</v>
      </c>
      <c r="E16" s="2" t="s">
        <v>31</v>
      </c>
      <c r="F16" s="3" t="s">
        <v>32</v>
      </c>
      <c r="G16" s="4">
        <v>133</v>
      </c>
      <c r="H16" s="4">
        <v>3891</v>
      </c>
      <c r="I16" s="4">
        <v>3790722</v>
      </c>
      <c r="J16" s="4">
        <v>14378</v>
      </c>
      <c r="K16" s="4"/>
      <c r="L16" s="4"/>
      <c r="N16" s="6">
        <f t="shared" si="11"/>
        <v>10</v>
      </c>
      <c r="O16" s="16">
        <f t="shared" si="0"/>
        <v>269</v>
      </c>
      <c r="P16" s="16">
        <f t="shared" si="0"/>
        <v>8016</v>
      </c>
      <c r="Q16" s="17">
        <f t="shared" si="2"/>
        <v>29.799256505576206</v>
      </c>
      <c r="R16" s="16">
        <f t="shared" si="3"/>
        <v>715.18215613382893</v>
      </c>
      <c r="S16" s="16">
        <f t="shared" si="4"/>
        <v>8554163</v>
      </c>
      <c r="T16" s="16">
        <f t="shared" si="4"/>
        <v>30024</v>
      </c>
      <c r="U16" s="16">
        <f t="shared" si="4"/>
        <v>0</v>
      </c>
      <c r="V16" s="16">
        <f t="shared" si="4"/>
        <v>0</v>
      </c>
      <c r="X16" s="20">
        <f t="shared" si="5"/>
        <v>2.5101963869243642</v>
      </c>
      <c r="Y16" s="20">
        <f t="shared" si="6"/>
        <v>0</v>
      </c>
      <c r="Z16" s="20">
        <f t="shared" si="7"/>
        <v>0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2.631351769677571</v>
      </c>
      <c r="AG16" s="18">
        <f t="shared" si="14"/>
        <v>0</v>
      </c>
      <c r="AH16" s="18">
        <f t="shared" si="14"/>
        <v>0</v>
      </c>
      <c r="AJ16" s="8">
        <v>4218633</v>
      </c>
      <c r="AK16" s="22">
        <f t="shared" si="10"/>
        <v>15691.731422979998</v>
      </c>
      <c r="AL16" s="22">
        <f t="shared" si="1"/>
        <v>0</v>
      </c>
      <c r="AM16" s="22">
        <f t="shared" si="1"/>
        <v>0</v>
      </c>
    </row>
    <row r="17" spans="3:39">
      <c r="C17" s="2">
        <v>2012</v>
      </c>
      <c r="D17" s="2">
        <v>4</v>
      </c>
      <c r="E17" s="2" t="s">
        <v>31</v>
      </c>
      <c r="F17" s="3" t="s">
        <v>32</v>
      </c>
      <c r="G17" s="4">
        <v>134</v>
      </c>
      <c r="H17" s="4">
        <v>4192</v>
      </c>
      <c r="I17" s="4">
        <v>4187868</v>
      </c>
      <c r="J17" s="4">
        <v>14239</v>
      </c>
      <c r="K17" s="4"/>
      <c r="L17" s="4"/>
      <c r="N17" s="6">
        <f t="shared" si="11"/>
        <v>11</v>
      </c>
      <c r="O17" s="16">
        <f t="shared" si="0"/>
        <v>269</v>
      </c>
      <c r="P17" s="16">
        <f t="shared" si="0"/>
        <v>7840</v>
      </c>
      <c r="Q17" s="17">
        <f t="shared" si="2"/>
        <v>29.144981412639407</v>
      </c>
      <c r="R17" s="16">
        <f t="shared" si="3"/>
        <v>699.47955390334573</v>
      </c>
      <c r="S17" s="16">
        <f t="shared" si="4"/>
        <v>7538949</v>
      </c>
      <c r="T17" s="16">
        <f t="shared" si="4"/>
        <v>28821</v>
      </c>
      <c r="U17" s="16">
        <f t="shared" si="4"/>
        <v>0</v>
      </c>
      <c r="V17" s="16">
        <f t="shared" si="4"/>
        <v>0</v>
      </c>
      <c r="X17" s="20">
        <f t="shared" si="5"/>
        <v>2.6740730336613665</v>
      </c>
      <c r="Y17" s="20">
        <f t="shared" si="6"/>
        <v>0</v>
      </c>
      <c r="Z17" s="20">
        <f t="shared" si="7"/>
        <v>0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2.5747836763419305</v>
      </c>
      <c r="AG17" s="18">
        <f t="shared" si="14"/>
        <v>0</v>
      </c>
      <c r="AH17" s="18">
        <f t="shared" si="14"/>
        <v>0</v>
      </c>
      <c r="AJ17" s="8">
        <v>4318436</v>
      </c>
      <c r="AK17" s="22">
        <f t="shared" si="10"/>
        <v>15467.857627937115</v>
      </c>
      <c r="AL17" s="22">
        <f t="shared" si="1"/>
        <v>0</v>
      </c>
      <c r="AM17" s="22">
        <f t="shared" si="1"/>
        <v>0</v>
      </c>
    </row>
    <row r="18" spans="3:39">
      <c r="C18" s="2">
        <v>2012</v>
      </c>
      <c r="D18" s="2">
        <v>5</v>
      </c>
      <c r="E18" s="2" t="s">
        <v>31</v>
      </c>
      <c r="F18" s="3" t="s">
        <v>32</v>
      </c>
      <c r="G18" s="4">
        <v>134</v>
      </c>
      <c r="H18" s="4">
        <v>3975</v>
      </c>
      <c r="I18" s="4">
        <v>4344959</v>
      </c>
      <c r="J18" s="4">
        <v>15188</v>
      </c>
      <c r="K18" s="4"/>
      <c r="L18" s="4"/>
      <c r="N18" s="6">
        <f t="shared" si="11"/>
        <v>12</v>
      </c>
      <c r="O18" s="16">
        <f t="shared" si="0"/>
        <v>269</v>
      </c>
      <c r="P18" s="16">
        <f t="shared" si="0"/>
        <v>8301</v>
      </c>
      <c r="Q18" s="17">
        <f t="shared" si="2"/>
        <v>30.858736059479554</v>
      </c>
      <c r="R18" s="16">
        <f t="shared" si="3"/>
        <v>740.6096654275093</v>
      </c>
      <c r="S18" s="16">
        <f t="shared" si="4"/>
        <v>7505323</v>
      </c>
      <c r="T18" s="16">
        <f t="shared" si="4"/>
        <v>28227</v>
      </c>
      <c r="U18" s="16">
        <f t="shared" si="4"/>
        <v>0</v>
      </c>
      <c r="V18" s="16">
        <f t="shared" si="4"/>
        <v>0</v>
      </c>
      <c r="X18" s="20">
        <f t="shared" si="5"/>
        <v>2.7853816585938147</v>
      </c>
      <c r="Y18" s="20">
        <f t="shared" si="6"/>
        <v>0</v>
      </c>
      <c r="Z18" s="20">
        <f t="shared" si="7"/>
        <v>0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2.5141024338775675</v>
      </c>
      <c r="AG18" s="18">
        <f t="shared" si="14"/>
        <v>0</v>
      </c>
      <c r="AH18" s="18">
        <f t="shared" si="14"/>
        <v>0</v>
      </c>
      <c r="AJ18" s="8">
        <v>4639645</v>
      </c>
      <c r="AK18" s="22">
        <f t="shared" si="10"/>
        <v>15997.584546849301</v>
      </c>
      <c r="AL18" s="22">
        <f t="shared" si="1"/>
        <v>0</v>
      </c>
      <c r="AM18" s="22">
        <f t="shared" si="1"/>
        <v>0</v>
      </c>
    </row>
    <row r="19" spans="3:39">
      <c r="C19" s="2">
        <v>2012</v>
      </c>
      <c r="D19" s="2">
        <v>6</v>
      </c>
      <c r="E19" s="2" t="s">
        <v>31</v>
      </c>
      <c r="F19" s="3" t="s">
        <v>32</v>
      </c>
      <c r="G19" s="4">
        <v>134</v>
      </c>
      <c r="H19" s="4">
        <v>4175</v>
      </c>
      <c r="I19" s="4">
        <v>4883137</v>
      </c>
      <c r="J19" s="4">
        <v>15591</v>
      </c>
      <c r="K19" s="4"/>
      <c r="L19" s="4"/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2.4269507075113981</v>
      </c>
      <c r="AG19" s="18">
        <f t="shared" si="14"/>
        <v>0</v>
      </c>
      <c r="AH19" s="18">
        <f t="shared" si="14"/>
        <v>0</v>
      </c>
      <c r="AJ19" s="8">
        <v>5206461</v>
      </c>
      <c r="AK19" s="22">
        <f t="shared" si="10"/>
        <v>17168.052803203907</v>
      </c>
      <c r="AL19" s="22">
        <f t="shared" si="1"/>
        <v>0</v>
      </c>
      <c r="AM19" s="22">
        <f t="shared" si="1"/>
        <v>0</v>
      </c>
    </row>
    <row r="20" spans="3:39">
      <c r="C20" s="2">
        <v>2012</v>
      </c>
      <c r="D20" s="2">
        <v>7</v>
      </c>
      <c r="E20" s="2" t="s">
        <v>31</v>
      </c>
      <c r="F20" s="3" t="s">
        <v>32</v>
      </c>
      <c r="G20" s="4">
        <v>134</v>
      </c>
      <c r="H20" s="4">
        <v>4201</v>
      </c>
      <c r="I20" s="4">
        <v>4955425</v>
      </c>
      <c r="J20" s="4">
        <v>15441</v>
      </c>
      <c r="K20" s="4"/>
      <c r="L20" s="4"/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2.3369536061162979</v>
      </c>
      <c r="AG20" s="18">
        <f t="shared" si="14"/>
        <v>0</v>
      </c>
      <c r="AH20" s="18">
        <f t="shared" si="14"/>
        <v>0</v>
      </c>
      <c r="AJ20" s="8">
        <v>5392907</v>
      </c>
      <c r="AK20" s="22">
        <f t="shared" si="10"/>
        <v>17150.262719634629</v>
      </c>
      <c r="AL20" s="22">
        <f t="shared" si="1"/>
        <v>0</v>
      </c>
      <c r="AM20" s="22">
        <f t="shared" si="1"/>
        <v>0</v>
      </c>
    </row>
    <row r="21" spans="3:39">
      <c r="C21" s="2">
        <v>2012</v>
      </c>
      <c r="D21" s="2">
        <v>8</v>
      </c>
      <c r="E21" s="2" t="s">
        <v>31</v>
      </c>
      <c r="F21" s="3" t="s">
        <v>32</v>
      </c>
      <c r="G21" s="4">
        <v>134</v>
      </c>
      <c r="H21" s="4">
        <v>4046</v>
      </c>
      <c r="I21" s="4">
        <v>4849449</v>
      </c>
      <c r="J21" s="4">
        <v>15574</v>
      </c>
      <c r="K21" s="4"/>
      <c r="L21" s="4"/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2.3186643800958575</v>
      </c>
      <c r="AG21" s="18">
        <f t="shared" si="14"/>
        <v>0</v>
      </c>
      <c r="AH21" s="18">
        <f t="shared" si="14"/>
        <v>0</v>
      </c>
      <c r="AJ21" s="8">
        <v>5559947</v>
      </c>
      <c r="AK21" s="22">
        <f t="shared" si="10"/>
        <v>17597.697800802678</v>
      </c>
      <c r="AL21" s="22">
        <f t="shared" si="1"/>
        <v>0</v>
      </c>
      <c r="AM21" s="22">
        <f t="shared" si="1"/>
        <v>0</v>
      </c>
    </row>
    <row r="22" spans="3:39">
      <c r="C22" s="2">
        <v>2012</v>
      </c>
      <c r="D22" s="2">
        <v>9</v>
      </c>
      <c r="E22" s="2" t="s">
        <v>31</v>
      </c>
      <c r="F22" s="3" t="s">
        <v>32</v>
      </c>
      <c r="G22" s="4">
        <v>135</v>
      </c>
      <c r="H22" s="4">
        <v>4236</v>
      </c>
      <c r="I22" s="4">
        <v>4773479</v>
      </c>
      <c r="J22" s="4">
        <v>15594</v>
      </c>
      <c r="K22" s="4"/>
      <c r="L22" s="4"/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2.4629732738957641</v>
      </c>
      <c r="AG22" s="18">
        <f t="shared" si="14"/>
        <v>0</v>
      </c>
      <c r="AH22" s="18">
        <f t="shared" si="14"/>
        <v>0</v>
      </c>
      <c r="AJ22" s="8">
        <v>5343799</v>
      </c>
      <c r="AK22" s="22">
        <f t="shared" si="10"/>
        <v>17555.586836106278</v>
      </c>
      <c r="AL22" s="22">
        <f t="shared" si="1"/>
        <v>0</v>
      </c>
      <c r="AM22" s="22">
        <f t="shared" si="1"/>
        <v>0</v>
      </c>
    </row>
    <row r="23" spans="3:39">
      <c r="C23" s="2">
        <v>2012</v>
      </c>
      <c r="D23" s="2">
        <v>10</v>
      </c>
      <c r="E23" s="2" t="s">
        <v>31</v>
      </c>
      <c r="F23" s="3" t="s">
        <v>32</v>
      </c>
      <c r="G23" s="4">
        <v>135</v>
      </c>
      <c r="H23" s="4">
        <v>3959</v>
      </c>
      <c r="I23" s="4">
        <v>4365806</v>
      </c>
      <c r="J23" s="4">
        <v>15131</v>
      </c>
      <c r="K23" s="4"/>
      <c r="L23" s="4"/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2.5101963869243642</v>
      </c>
      <c r="AG23" s="18">
        <f t="shared" si="14"/>
        <v>0</v>
      </c>
      <c r="AH23" s="18">
        <f t="shared" si="14"/>
        <v>0</v>
      </c>
      <c r="AJ23" s="8">
        <v>4941605</v>
      </c>
      <c r="AK23" s="22">
        <f t="shared" si="10"/>
        <v>16853.619820175012</v>
      </c>
      <c r="AL23" s="22">
        <f t="shared" si="1"/>
        <v>0</v>
      </c>
      <c r="AM23" s="22">
        <f t="shared" si="1"/>
        <v>0</v>
      </c>
    </row>
    <row r="24" spans="3:39">
      <c r="C24" s="2">
        <v>2012</v>
      </c>
      <c r="D24" s="2">
        <v>11</v>
      </c>
      <c r="E24" s="2" t="s">
        <v>31</v>
      </c>
      <c r="F24" s="3" t="s">
        <v>32</v>
      </c>
      <c r="G24" s="4">
        <v>135</v>
      </c>
      <c r="H24" s="4">
        <v>3873</v>
      </c>
      <c r="I24" s="4">
        <v>3813363</v>
      </c>
      <c r="J24" s="4">
        <v>14499</v>
      </c>
      <c r="K24" s="4"/>
      <c r="L24" s="4"/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2.6740730336613665</v>
      </c>
      <c r="AG24" s="18">
        <f t="shared" si="14"/>
        <v>0</v>
      </c>
      <c r="AH24" s="18">
        <f t="shared" si="14"/>
        <v>0</v>
      </c>
      <c r="AJ24" s="8">
        <v>4169322</v>
      </c>
      <c r="AK24" s="22">
        <f t="shared" si="10"/>
        <v>16178.33276574011</v>
      </c>
      <c r="AL24" s="22">
        <f t="shared" si="1"/>
        <v>0</v>
      </c>
      <c r="AM24" s="22">
        <f t="shared" si="1"/>
        <v>0</v>
      </c>
    </row>
    <row r="25" spans="3:39">
      <c r="C25" s="2">
        <v>2012</v>
      </c>
      <c r="D25" s="2">
        <v>12</v>
      </c>
      <c r="E25" s="2" t="s">
        <v>31</v>
      </c>
      <c r="F25" s="3" t="s">
        <v>32</v>
      </c>
      <c r="G25" s="4">
        <v>135</v>
      </c>
      <c r="H25" s="4">
        <v>4190</v>
      </c>
      <c r="I25" s="4">
        <v>3734515</v>
      </c>
      <c r="J25" s="4">
        <v>13773</v>
      </c>
      <c r="K25" s="4"/>
      <c r="L25" s="4"/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2.7853816585938147</v>
      </c>
      <c r="AG25" s="18">
        <f t="shared" si="14"/>
        <v>0</v>
      </c>
      <c r="AH25" s="18">
        <f t="shared" si="14"/>
        <v>0</v>
      </c>
      <c r="AJ25" s="8">
        <v>4238865</v>
      </c>
      <c r="AK25" s="22">
        <f t="shared" si="10"/>
        <v>15844.897181052016</v>
      </c>
      <c r="AL25" s="22">
        <f t="shared" si="1"/>
        <v>0</v>
      </c>
      <c r="AM25" s="22">
        <f t="shared" si="1"/>
        <v>0</v>
      </c>
    </row>
    <row r="26" spans="3:39">
      <c r="C26" s="2">
        <v>2013</v>
      </c>
      <c r="D26" s="2">
        <v>1</v>
      </c>
      <c r="E26" s="2" t="s">
        <v>31</v>
      </c>
      <c r="F26" s="3" t="s">
        <v>32</v>
      </c>
      <c r="G26" s="4">
        <v>135</v>
      </c>
      <c r="H26" s="4">
        <v>4377</v>
      </c>
      <c r="I26" s="4">
        <v>3870416</v>
      </c>
      <c r="J26" s="4">
        <v>14119</v>
      </c>
      <c r="K26" s="4"/>
      <c r="L26" s="4"/>
    </row>
    <row r="27" spans="3:39">
      <c r="C27" s="2">
        <v>2013</v>
      </c>
      <c r="D27" s="2">
        <v>2</v>
      </c>
      <c r="E27" s="2" t="s">
        <v>31</v>
      </c>
      <c r="F27" s="3" t="s">
        <v>32</v>
      </c>
      <c r="G27" s="4">
        <v>135</v>
      </c>
      <c r="H27" s="4">
        <v>3964</v>
      </c>
      <c r="I27" s="4">
        <v>3868116</v>
      </c>
      <c r="J27" s="4">
        <v>14595</v>
      </c>
      <c r="K27" s="4"/>
      <c r="L27" s="4"/>
    </row>
    <row r="28" spans="3:39">
      <c r="C28" s="2">
        <v>2013</v>
      </c>
      <c r="D28" s="2">
        <v>3</v>
      </c>
      <c r="E28" s="2" t="s">
        <v>31</v>
      </c>
      <c r="F28" s="3" t="s">
        <v>32</v>
      </c>
      <c r="G28" s="4">
        <v>135</v>
      </c>
      <c r="H28" s="4">
        <v>4000</v>
      </c>
      <c r="I28" s="4">
        <v>3944671</v>
      </c>
      <c r="J28" s="4">
        <v>14426</v>
      </c>
      <c r="K28" s="4"/>
      <c r="L28" s="4"/>
    </row>
    <row r="29" spans="3:39">
      <c r="C29" s="2">
        <v>2013</v>
      </c>
      <c r="D29" s="2">
        <v>4</v>
      </c>
      <c r="E29" s="2" t="s">
        <v>31</v>
      </c>
      <c r="F29" s="3" t="s">
        <v>32</v>
      </c>
      <c r="G29" s="4">
        <v>135</v>
      </c>
      <c r="H29" s="4">
        <v>4168</v>
      </c>
      <c r="I29" s="4">
        <v>4067836</v>
      </c>
      <c r="J29" s="4">
        <v>14260</v>
      </c>
      <c r="K29" s="4"/>
      <c r="L29" s="4"/>
    </row>
    <row r="30" spans="3:39">
      <c r="C30" s="2">
        <v>2013</v>
      </c>
      <c r="D30" s="2">
        <v>5</v>
      </c>
      <c r="E30" s="2" t="s">
        <v>31</v>
      </c>
      <c r="F30" s="3" t="s">
        <v>32</v>
      </c>
      <c r="G30" s="4">
        <v>135</v>
      </c>
      <c r="H30" s="4">
        <v>3986</v>
      </c>
      <c r="I30" s="4">
        <v>3982211</v>
      </c>
      <c r="J30" s="4">
        <v>14287</v>
      </c>
      <c r="K30" s="4"/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30"/>
  <sheetViews>
    <sheetView zoomScaleNormal="100" workbookViewId="0"/>
  </sheetViews>
  <sheetFormatPr defaultRowHeight="15"/>
  <cols>
    <col min="1" max="2" width="1.7109375" customWidth="1"/>
    <col min="3" max="4" width="6.7109375" customWidth="1"/>
    <col min="5" max="7" width="11.7109375" customWidth="1"/>
    <col min="8" max="8" width="12.7109375" customWidth="1"/>
    <col min="9" max="9" width="11.7109375" customWidth="1"/>
    <col min="10" max="10" width="9.7109375" customWidth="1"/>
    <col min="11" max="11" width="12.7109375" customWidth="1"/>
    <col min="12" max="12" width="11.7109375" customWidth="1"/>
    <col min="13" max="13" width="1.7109375" customWidth="1"/>
    <col min="14" max="14" width="6.7109375" customWidth="1"/>
    <col min="15" max="15" width="10.7109375" customWidth="1"/>
    <col min="16" max="16" width="11.7109375" customWidth="1"/>
    <col min="17" max="17" width="9.7109375" customWidth="1"/>
    <col min="18" max="18" width="6.7109375" customWidth="1"/>
    <col min="19" max="19" width="11.7109375" customWidth="1"/>
    <col min="20" max="20" width="9.7109375" customWidth="1"/>
    <col min="21" max="21" width="12.7109375" customWidth="1"/>
    <col min="22" max="22" width="11.7109375" customWidth="1"/>
    <col min="23" max="23" width="1.7109375" customWidth="1"/>
    <col min="24" max="24" width="20" bestFit="1" customWidth="1"/>
    <col min="25" max="25" width="20.85546875" bestFit="1" customWidth="1"/>
    <col min="26" max="26" width="22.7109375" bestFit="1" customWidth="1"/>
    <col min="27" max="27" width="1.7109375" customWidth="1"/>
    <col min="28" max="29" width="6.7109375" customWidth="1"/>
    <col min="30" max="30" width="11.7109375" customWidth="1"/>
    <col min="31" max="31" width="6.7109375" customWidth="1"/>
    <col min="32" max="32" width="20" bestFit="1" customWidth="1"/>
    <col min="33" max="33" width="20.85546875" bestFit="1" customWidth="1"/>
    <col min="34" max="34" width="22.7109375" bestFit="1" customWidth="1"/>
    <col min="35" max="35" width="1.7109375" customWidth="1"/>
    <col min="36" max="39" width="13.28515625" customWidth="1"/>
  </cols>
  <sheetData>
    <row r="1" spans="1:39">
      <c r="A1" s="23" t="s">
        <v>23</v>
      </c>
    </row>
    <row r="2" spans="1:39">
      <c r="A2" s="24" t="s">
        <v>42</v>
      </c>
    </row>
    <row r="3" spans="1:39">
      <c r="A3" s="24" t="s">
        <v>24</v>
      </c>
    </row>
    <row r="5" spans="1:39">
      <c r="C5" s="25" t="s">
        <v>18</v>
      </c>
      <c r="D5" s="26"/>
      <c r="E5" s="26"/>
      <c r="F5" s="26"/>
      <c r="G5" s="26"/>
      <c r="H5" s="26"/>
      <c r="I5" s="26"/>
      <c r="J5" s="26"/>
      <c r="K5" s="26"/>
      <c r="L5" s="26"/>
      <c r="N5" s="25" t="s">
        <v>19</v>
      </c>
      <c r="O5" s="26"/>
      <c r="P5" s="26"/>
      <c r="Q5" s="26"/>
      <c r="R5" s="26"/>
      <c r="S5" s="26"/>
      <c r="T5" s="26"/>
      <c r="U5" s="26"/>
      <c r="V5" s="26"/>
      <c r="X5" s="25" t="s">
        <v>20</v>
      </c>
      <c r="Y5" s="26"/>
      <c r="Z5" s="26"/>
      <c r="AB5" s="25" t="s">
        <v>22</v>
      </c>
      <c r="AC5" s="26"/>
      <c r="AD5" s="26"/>
      <c r="AE5" s="26"/>
      <c r="AF5" s="26"/>
      <c r="AG5" s="26"/>
      <c r="AH5" s="26"/>
      <c r="AJ5" s="25" t="s">
        <v>21</v>
      </c>
      <c r="AK5" s="26"/>
      <c r="AL5" s="26"/>
      <c r="AM5" s="26"/>
    </row>
    <row r="6" spans="1:39">
      <c r="C6" s="1" t="s">
        <v>0</v>
      </c>
      <c r="D6" s="1" t="s">
        <v>1</v>
      </c>
      <c r="E6" s="1" t="s">
        <v>2</v>
      </c>
      <c r="F6" s="1" t="s">
        <v>3</v>
      </c>
      <c r="G6" s="9" t="s">
        <v>6</v>
      </c>
      <c r="H6" s="1" t="s">
        <v>5</v>
      </c>
      <c r="I6" s="1" t="s">
        <v>8</v>
      </c>
      <c r="J6" s="1" t="s">
        <v>7</v>
      </c>
      <c r="K6" s="1" t="s">
        <v>9</v>
      </c>
      <c r="L6" s="1" t="s">
        <v>10</v>
      </c>
      <c r="N6" s="14" t="s">
        <v>1</v>
      </c>
      <c r="O6" s="15" t="s">
        <v>6</v>
      </c>
      <c r="P6" s="14" t="s">
        <v>5</v>
      </c>
      <c r="Q6" s="14" t="s">
        <v>11</v>
      </c>
      <c r="R6" s="14" t="s">
        <v>12</v>
      </c>
      <c r="S6" s="14" t="s">
        <v>8</v>
      </c>
      <c r="T6" s="14" t="s">
        <v>7</v>
      </c>
      <c r="U6" s="14" t="s">
        <v>9</v>
      </c>
      <c r="V6" s="14" t="s">
        <v>10</v>
      </c>
      <c r="X6" s="19" t="s">
        <v>13</v>
      </c>
      <c r="Y6" s="19" t="s">
        <v>14</v>
      </c>
      <c r="Z6" s="19" t="s">
        <v>15</v>
      </c>
      <c r="AB6" s="10" t="s">
        <v>0</v>
      </c>
      <c r="AC6" s="10" t="s">
        <v>1</v>
      </c>
      <c r="AD6" s="10" t="s">
        <v>5</v>
      </c>
      <c r="AE6" s="10" t="s">
        <v>12</v>
      </c>
      <c r="AF6" s="11" t="s">
        <v>13</v>
      </c>
      <c r="AG6" s="11" t="s">
        <v>14</v>
      </c>
      <c r="AH6" s="11" t="s">
        <v>15</v>
      </c>
      <c r="AJ6" s="7" t="s">
        <v>8</v>
      </c>
      <c r="AK6" s="7" t="s">
        <v>7</v>
      </c>
      <c r="AL6" s="21" t="s">
        <v>16</v>
      </c>
      <c r="AM6" s="7" t="s">
        <v>10</v>
      </c>
    </row>
    <row r="7" spans="1:39">
      <c r="C7" s="2">
        <v>2011</v>
      </c>
      <c r="D7" s="2">
        <v>6</v>
      </c>
      <c r="E7" s="2" t="s">
        <v>31</v>
      </c>
      <c r="F7" s="3" t="s">
        <v>25</v>
      </c>
      <c r="G7" s="4">
        <v>4</v>
      </c>
      <c r="H7" s="4">
        <v>124</v>
      </c>
      <c r="I7" s="4">
        <v>113193</v>
      </c>
      <c r="J7" s="4">
        <v>401</v>
      </c>
      <c r="K7" s="4"/>
      <c r="L7" s="4"/>
      <c r="N7" s="6">
        <v>1</v>
      </c>
      <c r="O7" s="16">
        <f t="shared" ref="O7:P18" si="0">SUMIF($D$7:$D$30,$N7,G$7:G$30)</f>
        <v>8</v>
      </c>
      <c r="P7" s="16">
        <f t="shared" si="0"/>
        <v>252</v>
      </c>
      <c r="Q7" s="17">
        <f>P7/O7</f>
        <v>31.5</v>
      </c>
      <c r="R7" s="16">
        <f>Q7*24</f>
        <v>756</v>
      </c>
      <c r="S7" s="16">
        <f>SUMIF($D$7:$D$30,$N7,I$7:I$30)</f>
        <v>255820</v>
      </c>
      <c r="T7" s="16">
        <f>SUMIF($D$7:$D$30,$N7,J$7:J$30)</f>
        <v>921</v>
      </c>
      <c r="U7" s="16">
        <f>SUMIF($D$7:$D$30,$N7,K$7:K$30)</f>
        <v>0</v>
      </c>
      <c r="V7" s="16">
        <f>SUMIF($D$7:$D$30,$N7,L$7:L$30)</f>
        <v>0</v>
      </c>
      <c r="X7" s="20">
        <f>(T7*R7)/S7</f>
        <v>2.721741849738097</v>
      </c>
      <c r="Y7" s="20">
        <f>(U7*R7)/S7</f>
        <v>0</v>
      </c>
      <c r="Z7" s="20">
        <f>(V7*R7)/S7</f>
        <v>0</v>
      </c>
      <c r="AB7" s="5">
        <v>2013</v>
      </c>
      <c r="AC7" s="5">
        <v>6</v>
      </c>
      <c r="AD7" s="13">
        <v>30.619</v>
      </c>
      <c r="AE7" s="12">
        <f>AD7*24</f>
        <v>734.85599999999999</v>
      </c>
      <c r="AF7" s="18">
        <f>X12</f>
        <v>2.6247834958858709</v>
      </c>
      <c r="AG7" s="18">
        <f>Y12</f>
        <v>0</v>
      </c>
      <c r="AH7" s="18">
        <f>Z12</f>
        <v>0</v>
      </c>
      <c r="AJ7" s="8">
        <v>112967</v>
      </c>
      <c r="AK7" s="22">
        <f>($AJ7*AF7)/$AE7</f>
        <v>403.49934841620558</v>
      </c>
      <c r="AL7" s="22">
        <f t="shared" ref="AL7:AM25" si="1">($AJ7*AG7)/$AE7</f>
        <v>0</v>
      </c>
      <c r="AM7" s="22">
        <f t="shared" si="1"/>
        <v>0</v>
      </c>
    </row>
    <row r="8" spans="1:39">
      <c r="C8" s="2">
        <v>2011</v>
      </c>
      <c r="D8" s="2">
        <v>7</v>
      </c>
      <c r="E8" s="2" t="s">
        <v>31</v>
      </c>
      <c r="F8" s="3" t="s">
        <v>25</v>
      </c>
      <c r="G8" s="4">
        <v>4</v>
      </c>
      <c r="H8" s="4">
        <v>122</v>
      </c>
      <c r="I8" s="4">
        <v>112820</v>
      </c>
      <c r="J8" s="4">
        <v>391</v>
      </c>
      <c r="K8" s="4"/>
      <c r="L8" s="4"/>
      <c r="N8" s="6">
        <f>N7+1</f>
        <v>2</v>
      </c>
      <c r="O8" s="16">
        <f t="shared" si="0"/>
        <v>8</v>
      </c>
      <c r="P8" s="16">
        <f t="shared" si="0"/>
        <v>235</v>
      </c>
      <c r="Q8" s="17">
        <f t="shared" ref="Q8:Q18" si="2">P8/O8</f>
        <v>29.375</v>
      </c>
      <c r="R8" s="16">
        <f t="shared" ref="R8:R18" si="3">Q8*24</f>
        <v>705</v>
      </c>
      <c r="S8" s="16">
        <f t="shared" ref="S8:V18" si="4">SUMIF($D$7:$D$30,$N8,I$7:I$30)</f>
        <v>235686</v>
      </c>
      <c r="T8" s="16">
        <f t="shared" si="4"/>
        <v>924</v>
      </c>
      <c r="U8" s="16">
        <f t="shared" si="4"/>
        <v>0</v>
      </c>
      <c r="V8" s="16">
        <f t="shared" si="4"/>
        <v>0</v>
      </c>
      <c r="X8" s="20">
        <f t="shared" ref="X8:X18" si="5">(T8*R8)/S8</f>
        <v>2.7639316718006159</v>
      </c>
      <c r="Y8" s="20">
        <f t="shared" ref="Y8:Y18" si="6">(U8*R8)/S8</f>
        <v>0</v>
      </c>
      <c r="Z8" s="20">
        <f t="shared" ref="Z8:Z18" si="7">(V8*R8)/S8</f>
        <v>0</v>
      </c>
      <c r="AB8" s="5">
        <f>IF(AC8=1,AB7+1,AB7)</f>
        <v>2013</v>
      </c>
      <c r="AC8" s="5">
        <f>IF(AC7=12,1,AC7+1)</f>
        <v>7</v>
      </c>
      <c r="AD8" s="13">
        <v>30.713999999999999</v>
      </c>
      <c r="AE8" s="12">
        <f t="shared" ref="AE8:AE25" si="8">AD8*24</f>
        <v>737.13599999999997</v>
      </c>
      <c r="AF8" s="18">
        <f t="shared" ref="AF8:AH13" si="9">X13</f>
        <v>2.5322420359889279</v>
      </c>
      <c r="AG8" s="18">
        <f t="shared" si="9"/>
        <v>0</v>
      </c>
      <c r="AH8" s="18">
        <f t="shared" si="9"/>
        <v>0</v>
      </c>
      <c r="AJ8" s="8">
        <v>116149</v>
      </c>
      <c r="AK8" s="22">
        <f t="shared" ref="AK8:AK25" si="10">($AJ8*AF8)/$AE8</f>
        <v>399.000157688782</v>
      </c>
      <c r="AL8" s="22">
        <f t="shared" si="1"/>
        <v>0</v>
      </c>
      <c r="AM8" s="22">
        <f t="shared" si="1"/>
        <v>0</v>
      </c>
    </row>
    <row r="9" spans="1:39">
      <c r="C9" s="2">
        <v>2011</v>
      </c>
      <c r="D9" s="2">
        <v>8</v>
      </c>
      <c r="E9" s="2" t="s">
        <v>31</v>
      </c>
      <c r="F9" s="3" t="s">
        <v>25</v>
      </c>
      <c r="G9" s="4">
        <v>4</v>
      </c>
      <c r="H9" s="4">
        <v>126</v>
      </c>
      <c r="I9" s="4">
        <v>122318</v>
      </c>
      <c r="J9" s="4">
        <v>394</v>
      </c>
      <c r="K9" s="4"/>
      <c r="L9" s="4"/>
      <c r="N9" s="6">
        <f t="shared" ref="N9:N18" si="11">N8+1</f>
        <v>3</v>
      </c>
      <c r="O9" s="16">
        <f t="shared" si="0"/>
        <v>8</v>
      </c>
      <c r="P9" s="16">
        <f t="shared" si="0"/>
        <v>236</v>
      </c>
      <c r="Q9" s="17">
        <f t="shared" si="2"/>
        <v>29.5</v>
      </c>
      <c r="R9" s="16">
        <f t="shared" si="3"/>
        <v>708</v>
      </c>
      <c r="S9" s="16">
        <f t="shared" si="4"/>
        <v>258768</v>
      </c>
      <c r="T9" s="16">
        <f t="shared" si="4"/>
        <v>947</v>
      </c>
      <c r="U9" s="16">
        <f t="shared" si="4"/>
        <v>0</v>
      </c>
      <c r="V9" s="16">
        <f t="shared" si="4"/>
        <v>0</v>
      </c>
      <c r="X9" s="20">
        <f t="shared" si="5"/>
        <v>2.5910313485438694</v>
      </c>
      <c r="Y9" s="20">
        <f t="shared" si="6"/>
        <v>0</v>
      </c>
      <c r="Z9" s="20">
        <f t="shared" si="7"/>
        <v>0</v>
      </c>
      <c r="AB9" s="5">
        <f t="shared" ref="AB9:AB25" si="12">IF(AC9=1,AB8+1,AB8)</f>
        <v>2013</v>
      </c>
      <c r="AC9" s="5">
        <f t="shared" ref="AC9:AC25" si="13">IF(AC8=12,1,AC8+1)</f>
        <v>8</v>
      </c>
      <c r="AD9" s="13">
        <v>30.475999999999999</v>
      </c>
      <c r="AE9" s="12">
        <f t="shared" si="8"/>
        <v>731.42399999999998</v>
      </c>
      <c r="AF9" s="18">
        <f t="shared" si="9"/>
        <v>2.4258793198698667</v>
      </c>
      <c r="AG9" s="18">
        <f t="shared" si="9"/>
        <v>0</v>
      </c>
      <c r="AH9" s="18">
        <f t="shared" si="9"/>
        <v>0</v>
      </c>
      <c r="AJ9" s="8">
        <v>120604</v>
      </c>
      <c r="AK9" s="22">
        <f t="shared" si="10"/>
        <v>400.00157158308372</v>
      </c>
      <c r="AL9" s="22">
        <f t="shared" si="1"/>
        <v>0</v>
      </c>
      <c r="AM9" s="22">
        <f t="shared" si="1"/>
        <v>0</v>
      </c>
    </row>
    <row r="10" spans="1:39">
      <c r="C10" s="2">
        <v>2011</v>
      </c>
      <c r="D10" s="2">
        <v>9</v>
      </c>
      <c r="E10" s="2" t="s">
        <v>31</v>
      </c>
      <c r="F10" s="3" t="s">
        <v>25</v>
      </c>
      <c r="G10" s="4">
        <v>4</v>
      </c>
      <c r="H10" s="4">
        <v>120</v>
      </c>
      <c r="I10" s="4">
        <v>113794</v>
      </c>
      <c r="J10" s="4">
        <v>387</v>
      </c>
      <c r="K10" s="4"/>
      <c r="L10" s="4"/>
      <c r="N10" s="6">
        <f t="shared" si="11"/>
        <v>4</v>
      </c>
      <c r="O10" s="16">
        <f t="shared" si="0"/>
        <v>8</v>
      </c>
      <c r="P10" s="16">
        <f t="shared" si="0"/>
        <v>246</v>
      </c>
      <c r="Q10" s="17">
        <f t="shared" si="2"/>
        <v>30.75</v>
      </c>
      <c r="R10" s="16">
        <f t="shared" si="3"/>
        <v>738</v>
      </c>
      <c r="S10" s="16">
        <f t="shared" si="4"/>
        <v>246361</v>
      </c>
      <c r="T10" s="16">
        <f t="shared" si="4"/>
        <v>922</v>
      </c>
      <c r="U10" s="16">
        <f t="shared" si="4"/>
        <v>0</v>
      </c>
      <c r="V10" s="16">
        <f t="shared" si="4"/>
        <v>0</v>
      </c>
      <c r="X10" s="20">
        <f t="shared" si="5"/>
        <v>2.7619468990627576</v>
      </c>
      <c r="Y10" s="20">
        <f t="shared" si="6"/>
        <v>0</v>
      </c>
      <c r="Z10" s="20">
        <f t="shared" si="7"/>
        <v>0</v>
      </c>
      <c r="AB10" s="5">
        <f t="shared" si="12"/>
        <v>2013</v>
      </c>
      <c r="AC10" s="5">
        <f t="shared" si="13"/>
        <v>9</v>
      </c>
      <c r="AD10" s="13">
        <v>31.143000000000001</v>
      </c>
      <c r="AE10" s="12">
        <f t="shared" si="8"/>
        <v>747.43200000000002</v>
      </c>
      <c r="AF10" s="18">
        <f t="shared" si="9"/>
        <v>2.3792907980096998</v>
      </c>
      <c r="AG10" s="18">
        <f t="shared" si="9"/>
        <v>0</v>
      </c>
      <c r="AH10" s="18">
        <f t="shared" si="9"/>
        <v>0</v>
      </c>
      <c r="AJ10" s="8">
        <v>123614</v>
      </c>
      <c r="AK10" s="22">
        <f t="shared" si="10"/>
        <v>393.49887709540269</v>
      </c>
      <c r="AL10" s="22">
        <f t="shared" si="1"/>
        <v>0</v>
      </c>
      <c r="AM10" s="22">
        <f t="shared" si="1"/>
        <v>0</v>
      </c>
    </row>
    <row r="11" spans="1:39">
      <c r="C11" s="2">
        <v>2011</v>
      </c>
      <c r="D11" s="2">
        <v>10</v>
      </c>
      <c r="E11" s="2" t="s">
        <v>31</v>
      </c>
      <c r="F11" s="3" t="s">
        <v>25</v>
      </c>
      <c r="G11" s="4">
        <v>4</v>
      </c>
      <c r="H11" s="4">
        <v>117</v>
      </c>
      <c r="I11" s="4">
        <v>97661</v>
      </c>
      <c r="J11" s="4">
        <v>361</v>
      </c>
      <c r="K11" s="4"/>
      <c r="L11" s="4"/>
      <c r="N11" s="6">
        <f t="shared" si="11"/>
        <v>5</v>
      </c>
      <c r="O11" s="16">
        <f t="shared" si="0"/>
        <v>8</v>
      </c>
      <c r="P11" s="16">
        <f t="shared" si="0"/>
        <v>245</v>
      </c>
      <c r="Q11" s="17">
        <f t="shared" si="2"/>
        <v>30.625</v>
      </c>
      <c r="R11" s="16">
        <f t="shared" si="3"/>
        <v>735</v>
      </c>
      <c r="S11" s="16">
        <f t="shared" si="4"/>
        <v>250880</v>
      </c>
      <c r="T11" s="16">
        <f t="shared" si="4"/>
        <v>932</v>
      </c>
      <c r="U11" s="16">
        <f t="shared" si="4"/>
        <v>0</v>
      </c>
      <c r="V11" s="16">
        <f t="shared" si="4"/>
        <v>0</v>
      </c>
      <c r="X11" s="20">
        <f t="shared" si="5"/>
        <v>2.73046875</v>
      </c>
      <c r="Y11" s="20">
        <f t="shared" si="6"/>
        <v>0</v>
      </c>
      <c r="Z11" s="20">
        <f t="shared" si="7"/>
        <v>0</v>
      </c>
      <c r="AB11" s="5">
        <f t="shared" si="12"/>
        <v>2013</v>
      </c>
      <c r="AC11" s="5">
        <f t="shared" si="13"/>
        <v>10</v>
      </c>
      <c r="AD11" s="13">
        <v>30.762</v>
      </c>
      <c r="AE11" s="12">
        <f t="shared" si="8"/>
        <v>738.28800000000001</v>
      </c>
      <c r="AF11" s="18">
        <f t="shared" si="9"/>
        <v>2.5550856028155211</v>
      </c>
      <c r="AG11" s="18">
        <f t="shared" si="9"/>
        <v>0</v>
      </c>
      <c r="AH11" s="18">
        <f t="shared" si="9"/>
        <v>0</v>
      </c>
      <c r="AJ11" s="8">
        <v>113123</v>
      </c>
      <c r="AK11" s="22">
        <f t="shared" si="10"/>
        <v>391.49891187084199</v>
      </c>
      <c r="AL11" s="22">
        <f t="shared" si="1"/>
        <v>0</v>
      </c>
      <c r="AM11" s="22">
        <f t="shared" si="1"/>
        <v>0</v>
      </c>
    </row>
    <row r="12" spans="1:39">
      <c r="C12" s="2">
        <v>2011</v>
      </c>
      <c r="D12" s="2">
        <v>11</v>
      </c>
      <c r="E12" s="2" t="s">
        <v>31</v>
      </c>
      <c r="F12" s="3" t="s">
        <v>25</v>
      </c>
      <c r="G12" s="4">
        <v>4</v>
      </c>
      <c r="H12" s="4">
        <v>125</v>
      </c>
      <c r="I12" s="4">
        <v>106447</v>
      </c>
      <c r="J12" s="4">
        <v>374</v>
      </c>
      <c r="K12" s="4"/>
      <c r="L12" s="4"/>
      <c r="N12" s="6">
        <f t="shared" si="11"/>
        <v>6</v>
      </c>
      <c r="O12" s="16">
        <f t="shared" si="0"/>
        <v>8</v>
      </c>
      <c r="P12" s="16">
        <f t="shared" si="0"/>
        <v>246</v>
      </c>
      <c r="Q12" s="17">
        <f t="shared" si="2"/>
        <v>30.75</v>
      </c>
      <c r="R12" s="16">
        <f t="shared" si="3"/>
        <v>738</v>
      </c>
      <c r="S12" s="16">
        <f t="shared" si="4"/>
        <v>226901</v>
      </c>
      <c r="T12" s="16">
        <f t="shared" si="4"/>
        <v>807</v>
      </c>
      <c r="U12" s="16">
        <f t="shared" si="4"/>
        <v>0</v>
      </c>
      <c r="V12" s="16">
        <f t="shared" si="4"/>
        <v>0</v>
      </c>
      <c r="X12" s="20">
        <f t="shared" si="5"/>
        <v>2.6247834958858709</v>
      </c>
      <c r="Y12" s="20">
        <f t="shared" si="6"/>
        <v>0</v>
      </c>
      <c r="Z12" s="20">
        <f t="shared" si="7"/>
        <v>0</v>
      </c>
      <c r="AB12" s="5">
        <f t="shared" si="12"/>
        <v>2013</v>
      </c>
      <c r="AC12" s="5">
        <f t="shared" si="13"/>
        <v>11</v>
      </c>
      <c r="AD12" s="13">
        <v>28.619</v>
      </c>
      <c r="AE12" s="12">
        <f t="shared" si="8"/>
        <v>686.85599999999999</v>
      </c>
      <c r="AF12" s="18">
        <f t="shared" si="9"/>
        <v>2.950551688556196</v>
      </c>
      <c r="AG12" s="18">
        <f t="shared" si="9"/>
        <v>0</v>
      </c>
      <c r="AH12" s="18">
        <f t="shared" si="9"/>
        <v>0</v>
      </c>
      <c r="AJ12" s="8">
        <v>104522</v>
      </c>
      <c r="AK12" s="22">
        <f t="shared" si="10"/>
        <v>448.9988637957166</v>
      </c>
      <c r="AL12" s="22">
        <f t="shared" si="1"/>
        <v>0</v>
      </c>
      <c r="AM12" s="22">
        <f t="shared" si="1"/>
        <v>0</v>
      </c>
    </row>
    <row r="13" spans="1:39">
      <c r="C13" s="2">
        <v>2011</v>
      </c>
      <c r="D13" s="2">
        <v>12</v>
      </c>
      <c r="E13" s="2" t="s">
        <v>31</v>
      </c>
      <c r="F13" s="3" t="s">
        <v>25</v>
      </c>
      <c r="G13" s="4">
        <v>4</v>
      </c>
      <c r="H13" s="4">
        <v>124</v>
      </c>
      <c r="I13" s="4">
        <v>108631</v>
      </c>
      <c r="J13" s="4">
        <v>359</v>
      </c>
      <c r="K13" s="4"/>
      <c r="L13" s="4"/>
      <c r="N13" s="6">
        <f t="shared" si="11"/>
        <v>7</v>
      </c>
      <c r="O13" s="16">
        <f t="shared" si="0"/>
        <v>8</v>
      </c>
      <c r="P13" s="16">
        <f t="shared" si="0"/>
        <v>248</v>
      </c>
      <c r="Q13" s="17">
        <f t="shared" si="2"/>
        <v>31</v>
      </c>
      <c r="R13" s="16">
        <f t="shared" si="3"/>
        <v>744</v>
      </c>
      <c r="S13" s="16">
        <f t="shared" si="4"/>
        <v>234461</v>
      </c>
      <c r="T13" s="16">
        <f t="shared" si="4"/>
        <v>798</v>
      </c>
      <c r="U13" s="16">
        <f t="shared" si="4"/>
        <v>0</v>
      </c>
      <c r="V13" s="16">
        <f t="shared" si="4"/>
        <v>0</v>
      </c>
      <c r="X13" s="20">
        <f t="shared" si="5"/>
        <v>2.5322420359889279</v>
      </c>
      <c r="Y13" s="20">
        <f t="shared" si="6"/>
        <v>0</v>
      </c>
      <c r="Z13" s="20">
        <f t="shared" si="7"/>
        <v>0</v>
      </c>
      <c r="AB13" s="5">
        <f t="shared" si="12"/>
        <v>2013</v>
      </c>
      <c r="AC13" s="5">
        <f t="shared" si="13"/>
        <v>12</v>
      </c>
      <c r="AD13" s="13">
        <v>31.238</v>
      </c>
      <c r="AE13" s="12">
        <f t="shared" si="8"/>
        <v>749.71199999999999</v>
      </c>
      <c r="AF13" s="18">
        <f t="shared" si="9"/>
        <v>2.9020602466052754</v>
      </c>
      <c r="AG13" s="18">
        <f t="shared" si="9"/>
        <v>0</v>
      </c>
      <c r="AH13" s="18">
        <f t="shared" si="9"/>
        <v>0</v>
      </c>
      <c r="AJ13" s="8">
        <v>117156</v>
      </c>
      <c r="AK13" s="22">
        <f t="shared" si="10"/>
        <v>453.49917068325925</v>
      </c>
      <c r="AL13" s="22">
        <f t="shared" si="1"/>
        <v>0</v>
      </c>
      <c r="AM13" s="22">
        <f t="shared" si="1"/>
        <v>0</v>
      </c>
    </row>
    <row r="14" spans="1:39">
      <c r="C14" s="2">
        <v>2011</v>
      </c>
      <c r="D14" s="2">
        <v>1</v>
      </c>
      <c r="E14" s="2" t="s">
        <v>31</v>
      </c>
      <c r="F14" s="3" t="s">
        <v>25</v>
      </c>
      <c r="G14" s="4">
        <v>4</v>
      </c>
      <c r="H14" s="4">
        <v>125</v>
      </c>
      <c r="I14" s="4">
        <v>109546</v>
      </c>
      <c r="J14" s="4">
        <v>376</v>
      </c>
      <c r="K14" s="4"/>
      <c r="L14" s="4"/>
      <c r="N14" s="6">
        <f t="shared" si="11"/>
        <v>8</v>
      </c>
      <c r="O14" s="16">
        <f t="shared" si="0"/>
        <v>8</v>
      </c>
      <c r="P14" s="16">
        <f t="shared" si="0"/>
        <v>247</v>
      </c>
      <c r="Q14" s="17">
        <f t="shared" si="2"/>
        <v>30.875</v>
      </c>
      <c r="R14" s="16">
        <f t="shared" si="3"/>
        <v>741</v>
      </c>
      <c r="S14" s="16">
        <f t="shared" si="4"/>
        <v>244365</v>
      </c>
      <c r="T14" s="16">
        <f t="shared" si="4"/>
        <v>800</v>
      </c>
      <c r="U14" s="16">
        <f t="shared" si="4"/>
        <v>0</v>
      </c>
      <c r="V14" s="16">
        <f t="shared" si="4"/>
        <v>0</v>
      </c>
      <c r="X14" s="20">
        <f t="shared" si="5"/>
        <v>2.4258793198698667</v>
      </c>
      <c r="Y14" s="20">
        <f t="shared" si="6"/>
        <v>0</v>
      </c>
      <c r="Z14" s="20">
        <f t="shared" si="7"/>
        <v>0</v>
      </c>
      <c r="AB14" s="5">
        <f t="shared" si="12"/>
        <v>2014</v>
      </c>
      <c r="AC14" s="5">
        <f t="shared" si="13"/>
        <v>1</v>
      </c>
      <c r="AD14" s="13">
        <v>32.238</v>
      </c>
      <c r="AE14" s="12">
        <f t="shared" si="8"/>
        <v>773.71199999999999</v>
      </c>
      <c r="AF14" s="18">
        <f>X7</f>
        <v>2.721741849738097</v>
      </c>
      <c r="AG14" s="18">
        <f>Y7</f>
        <v>0</v>
      </c>
      <c r="AH14" s="18">
        <f>Z7</f>
        <v>0</v>
      </c>
      <c r="AJ14" s="8">
        <v>130907</v>
      </c>
      <c r="AK14" s="22">
        <f t="shared" si="10"/>
        <v>460.50088446820655</v>
      </c>
      <c r="AL14" s="22">
        <f t="shared" si="1"/>
        <v>0</v>
      </c>
      <c r="AM14" s="22">
        <f t="shared" si="1"/>
        <v>0</v>
      </c>
    </row>
    <row r="15" spans="1:39">
      <c r="C15" s="2">
        <v>2012</v>
      </c>
      <c r="D15" s="2">
        <v>2</v>
      </c>
      <c r="E15" s="2" t="s">
        <v>31</v>
      </c>
      <c r="F15" s="3" t="s">
        <v>25</v>
      </c>
      <c r="G15" s="4">
        <v>4</v>
      </c>
      <c r="H15" s="4">
        <v>119</v>
      </c>
      <c r="I15" s="4">
        <v>102600</v>
      </c>
      <c r="J15" s="4">
        <v>374</v>
      </c>
      <c r="K15" s="4"/>
      <c r="L15" s="4"/>
      <c r="N15" s="6">
        <f t="shared" si="11"/>
        <v>9</v>
      </c>
      <c r="O15" s="16">
        <f t="shared" si="0"/>
        <v>8</v>
      </c>
      <c r="P15" s="16">
        <f t="shared" si="0"/>
        <v>240</v>
      </c>
      <c r="Q15" s="17">
        <f t="shared" si="2"/>
        <v>30</v>
      </c>
      <c r="R15" s="16">
        <f t="shared" si="3"/>
        <v>720</v>
      </c>
      <c r="S15" s="16">
        <f t="shared" si="4"/>
        <v>238155</v>
      </c>
      <c r="T15" s="16">
        <f t="shared" si="4"/>
        <v>787</v>
      </c>
      <c r="U15" s="16">
        <f t="shared" si="4"/>
        <v>0</v>
      </c>
      <c r="V15" s="16">
        <f t="shared" si="4"/>
        <v>0</v>
      </c>
      <c r="X15" s="20">
        <f t="shared" si="5"/>
        <v>2.3792907980096998</v>
      </c>
      <c r="Y15" s="20">
        <f t="shared" si="6"/>
        <v>0</v>
      </c>
      <c r="Z15" s="20">
        <f t="shared" si="7"/>
        <v>0</v>
      </c>
      <c r="AB15" s="5">
        <f t="shared" si="12"/>
        <v>2014</v>
      </c>
      <c r="AC15" s="5">
        <f t="shared" si="13"/>
        <v>2</v>
      </c>
      <c r="AD15" s="13">
        <v>29.81</v>
      </c>
      <c r="AE15" s="12">
        <f t="shared" si="8"/>
        <v>715.43999999999994</v>
      </c>
      <c r="AF15" s="18">
        <f t="shared" ref="AF15:AH25" si="14">X8</f>
        <v>2.7639316718006159</v>
      </c>
      <c r="AG15" s="18">
        <f t="shared" si="14"/>
        <v>0</v>
      </c>
      <c r="AH15" s="18">
        <f t="shared" si="14"/>
        <v>0</v>
      </c>
      <c r="AJ15" s="8">
        <v>119588</v>
      </c>
      <c r="AK15" s="22">
        <f t="shared" si="10"/>
        <v>461.99969356940073</v>
      </c>
      <c r="AL15" s="22">
        <f t="shared" si="1"/>
        <v>0</v>
      </c>
      <c r="AM15" s="22">
        <f t="shared" si="1"/>
        <v>0</v>
      </c>
    </row>
    <row r="16" spans="1:39">
      <c r="C16" s="2">
        <v>2012</v>
      </c>
      <c r="D16" s="2">
        <v>3</v>
      </c>
      <c r="E16" s="2" t="s">
        <v>31</v>
      </c>
      <c r="F16" s="3" t="s">
        <v>25</v>
      </c>
      <c r="G16" s="4">
        <v>4</v>
      </c>
      <c r="H16" s="4">
        <v>118</v>
      </c>
      <c r="I16" s="4">
        <v>107117</v>
      </c>
      <c r="J16" s="4">
        <v>385</v>
      </c>
      <c r="K16" s="4"/>
      <c r="L16" s="4"/>
      <c r="N16" s="6">
        <f t="shared" si="11"/>
        <v>10</v>
      </c>
      <c r="O16" s="16">
        <f t="shared" si="0"/>
        <v>8</v>
      </c>
      <c r="P16" s="16">
        <f t="shared" si="0"/>
        <v>242</v>
      </c>
      <c r="Q16" s="17">
        <f t="shared" si="2"/>
        <v>30.25</v>
      </c>
      <c r="R16" s="16">
        <f t="shared" si="3"/>
        <v>726</v>
      </c>
      <c r="S16" s="16">
        <f t="shared" si="4"/>
        <v>222481</v>
      </c>
      <c r="T16" s="16">
        <f t="shared" si="4"/>
        <v>783</v>
      </c>
      <c r="U16" s="16">
        <f t="shared" si="4"/>
        <v>0</v>
      </c>
      <c r="V16" s="16">
        <f t="shared" si="4"/>
        <v>0</v>
      </c>
      <c r="X16" s="20">
        <f t="shared" si="5"/>
        <v>2.5550856028155211</v>
      </c>
      <c r="Y16" s="20">
        <f t="shared" si="6"/>
        <v>0</v>
      </c>
      <c r="Z16" s="20">
        <f t="shared" si="7"/>
        <v>0</v>
      </c>
      <c r="AB16" s="5">
        <f t="shared" si="12"/>
        <v>2014</v>
      </c>
      <c r="AC16" s="5">
        <f t="shared" si="13"/>
        <v>3</v>
      </c>
      <c r="AD16" s="13">
        <v>29.475999999999999</v>
      </c>
      <c r="AE16" s="12">
        <f t="shared" si="8"/>
        <v>707.42399999999998</v>
      </c>
      <c r="AF16" s="18">
        <f t="shared" si="14"/>
        <v>2.5910313485438694</v>
      </c>
      <c r="AG16" s="18">
        <f t="shared" si="14"/>
        <v>0</v>
      </c>
      <c r="AH16" s="18">
        <f t="shared" si="14"/>
        <v>0</v>
      </c>
      <c r="AJ16" s="8">
        <v>129279</v>
      </c>
      <c r="AK16" s="22">
        <f t="shared" si="10"/>
        <v>473.50095799464378</v>
      </c>
      <c r="AL16" s="22">
        <f t="shared" si="1"/>
        <v>0</v>
      </c>
      <c r="AM16" s="22">
        <f t="shared" si="1"/>
        <v>0</v>
      </c>
    </row>
    <row r="17" spans="3:39">
      <c r="C17" s="2">
        <v>2012</v>
      </c>
      <c r="D17" s="2">
        <v>4</v>
      </c>
      <c r="E17" s="2" t="s">
        <v>31</v>
      </c>
      <c r="F17" s="3" t="s">
        <v>25</v>
      </c>
      <c r="G17" s="4">
        <v>4</v>
      </c>
      <c r="H17" s="4">
        <v>120</v>
      </c>
      <c r="I17" s="4">
        <v>106501</v>
      </c>
      <c r="J17" s="4">
        <v>381</v>
      </c>
      <c r="K17" s="4"/>
      <c r="L17" s="4"/>
      <c r="N17" s="6">
        <f t="shared" si="11"/>
        <v>11</v>
      </c>
      <c r="O17" s="16">
        <f t="shared" si="0"/>
        <v>8</v>
      </c>
      <c r="P17" s="16">
        <f t="shared" si="0"/>
        <v>242</v>
      </c>
      <c r="Q17" s="17">
        <f t="shared" si="2"/>
        <v>30.25</v>
      </c>
      <c r="R17" s="16">
        <f t="shared" si="3"/>
        <v>726</v>
      </c>
      <c r="S17" s="16">
        <f t="shared" si="4"/>
        <v>220958</v>
      </c>
      <c r="T17" s="16">
        <f t="shared" si="4"/>
        <v>898</v>
      </c>
      <c r="U17" s="16">
        <f t="shared" si="4"/>
        <v>0</v>
      </c>
      <c r="V17" s="16">
        <f t="shared" si="4"/>
        <v>0</v>
      </c>
      <c r="X17" s="20">
        <f t="shared" si="5"/>
        <v>2.950551688556196</v>
      </c>
      <c r="Y17" s="20">
        <f t="shared" si="6"/>
        <v>0</v>
      </c>
      <c r="Z17" s="20">
        <f t="shared" si="7"/>
        <v>0</v>
      </c>
      <c r="AB17" s="5">
        <f t="shared" si="12"/>
        <v>2014</v>
      </c>
      <c r="AC17" s="5">
        <f t="shared" si="13"/>
        <v>4</v>
      </c>
      <c r="AD17" s="13">
        <v>29.952000000000002</v>
      </c>
      <c r="AE17" s="12">
        <f t="shared" si="8"/>
        <v>718.84800000000007</v>
      </c>
      <c r="AF17" s="18">
        <f t="shared" si="14"/>
        <v>2.7619468990627576</v>
      </c>
      <c r="AG17" s="18">
        <f t="shared" si="14"/>
        <v>0</v>
      </c>
      <c r="AH17" s="18">
        <f t="shared" si="14"/>
        <v>0</v>
      </c>
      <c r="AJ17" s="8">
        <v>119984</v>
      </c>
      <c r="AK17" s="22">
        <f t="shared" si="10"/>
        <v>461.00070771170795</v>
      </c>
      <c r="AL17" s="22">
        <f t="shared" si="1"/>
        <v>0</v>
      </c>
      <c r="AM17" s="22">
        <f t="shared" si="1"/>
        <v>0</v>
      </c>
    </row>
    <row r="18" spans="3:39">
      <c r="C18" s="2">
        <v>2012</v>
      </c>
      <c r="D18" s="2">
        <v>5</v>
      </c>
      <c r="E18" s="2" t="s">
        <v>31</v>
      </c>
      <c r="F18" s="3" t="s">
        <v>25</v>
      </c>
      <c r="G18" s="4">
        <v>4</v>
      </c>
      <c r="H18" s="4">
        <v>125</v>
      </c>
      <c r="I18" s="4">
        <v>111138</v>
      </c>
      <c r="J18" s="4">
        <v>381</v>
      </c>
      <c r="K18" s="4"/>
      <c r="L18" s="4"/>
      <c r="N18" s="6">
        <f t="shared" si="11"/>
        <v>12</v>
      </c>
      <c r="O18" s="16">
        <f t="shared" si="0"/>
        <v>8</v>
      </c>
      <c r="P18" s="16">
        <f t="shared" si="0"/>
        <v>246</v>
      </c>
      <c r="Q18" s="17">
        <f t="shared" si="2"/>
        <v>30.75</v>
      </c>
      <c r="R18" s="16">
        <f t="shared" si="3"/>
        <v>738</v>
      </c>
      <c r="S18" s="16">
        <f t="shared" si="4"/>
        <v>230652</v>
      </c>
      <c r="T18" s="16">
        <f t="shared" si="4"/>
        <v>907</v>
      </c>
      <c r="U18" s="16">
        <f t="shared" si="4"/>
        <v>0</v>
      </c>
      <c r="V18" s="16">
        <f t="shared" si="4"/>
        <v>0</v>
      </c>
      <c r="X18" s="20">
        <f t="shared" si="5"/>
        <v>2.9020602466052754</v>
      </c>
      <c r="Y18" s="20">
        <f t="shared" si="6"/>
        <v>0</v>
      </c>
      <c r="Z18" s="20">
        <f t="shared" si="7"/>
        <v>0</v>
      </c>
      <c r="AB18" s="5">
        <f t="shared" si="12"/>
        <v>2014</v>
      </c>
      <c r="AC18" s="5">
        <f t="shared" si="13"/>
        <v>5</v>
      </c>
      <c r="AD18" s="13">
        <v>30.381</v>
      </c>
      <c r="AE18" s="12">
        <f t="shared" si="8"/>
        <v>729.14400000000001</v>
      </c>
      <c r="AF18" s="18">
        <f t="shared" si="14"/>
        <v>2.73046875</v>
      </c>
      <c r="AG18" s="18">
        <f t="shared" si="14"/>
        <v>0</v>
      </c>
      <c r="AH18" s="18">
        <f t="shared" si="14"/>
        <v>0</v>
      </c>
      <c r="AJ18" s="8">
        <v>124441</v>
      </c>
      <c r="AK18" s="22">
        <f t="shared" si="10"/>
        <v>466.00158777792865</v>
      </c>
      <c r="AL18" s="22">
        <f t="shared" si="1"/>
        <v>0</v>
      </c>
      <c r="AM18" s="22">
        <f t="shared" si="1"/>
        <v>0</v>
      </c>
    </row>
    <row r="19" spans="3:39">
      <c r="C19" s="2">
        <v>2012</v>
      </c>
      <c r="D19" s="2">
        <v>6</v>
      </c>
      <c r="E19" s="2" t="s">
        <v>31</v>
      </c>
      <c r="F19" s="3" t="s">
        <v>25</v>
      </c>
      <c r="G19" s="4">
        <v>4</v>
      </c>
      <c r="H19" s="4">
        <v>122</v>
      </c>
      <c r="I19" s="4">
        <v>113708</v>
      </c>
      <c r="J19" s="4">
        <v>406</v>
      </c>
      <c r="K19" s="4"/>
      <c r="L19" s="4"/>
      <c r="AB19" s="5">
        <f t="shared" si="12"/>
        <v>2014</v>
      </c>
      <c r="AC19" s="5">
        <f t="shared" si="13"/>
        <v>6</v>
      </c>
      <c r="AD19" s="13">
        <v>30.667000000000002</v>
      </c>
      <c r="AE19" s="12">
        <f t="shared" si="8"/>
        <v>736.00800000000004</v>
      </c>
      <c r="AF19" s="18">
        <f t="shared" si="14"/>
        <v>2.6247834958858709</v>
      </c>
      <c r="AG19" s="18">
        <f t="shared" si="14"/>
        <v>0</v>
      </c>
      <c r="AH19" s="18">
        <f t="shared" si="14"/>
        <v>0</v>
      </c>
      <c r="AJ19" s="8">
        <v>113144</v>
      </c>
      <c r="AK19" s="22">
        <f t="shared" si="10"/>
        <v>403.49901612280161</v>
      </c>
      <c r="AL19" s="22">
        <f t="shared" si="1"/>
        <v>0</v>
      </c>
      <c r="AM19" s="22">
        <f t="shared" si="1"/>
        <v>0</v>
      </c>
    </row>
    <row r="20" spans="3:39">
      <c r="C20" s="2">
        <v>2012</v>
      </c>
      <c r="D20" s="2">
        <v>7</v>
      </c>
      <c r="E20" s="2" t="s">
        <v>31</v>
      </c>
      <c r="F20" s="3" t="s">
        <v>25</v>
      </c>
      <c r="G20" s="4">
        <v>4</v>
      </c>
      <c r="H20" s="4">
        <v>126</v>
      </c>
      <c r="I20" s="4">
        <v>121641</v>
      </c>
      <c r="J20" s="4">
        <v>407</v>
      </c>
      <c r="K20" s="4"/>
      <c r="L20" s="4"/>
      <c r="AB20" s="5">
        <f t="shared" si="12"/>
        <v>2014</v>
      </c>
      <c r="AC20" s="5">
        <f t="shared" si="13"/>
        <v>7</v>
      </c>
      <c r="AD20" s="13">
        <v>30.619</v>
      </c>
      <c r="AE20" s="12">
        <f t="shared" si="8"/>
        <v>734.85599999999999</v>
      </c>
      <c r="AF20" s="18">
        <f t="shared" si="14"/>
        <v>2.5322420359889279</v>
      </c>
      <c r="AG20" s="18">
        <f t="shared" si="14"/>
        <v>0</v>
      </c>
      <c r="AH20" s="18">
        <f t="shared" si="14"/>
        <v>0</v>
      </c>
      <c r="AJ20" s="8">
        <v>115790</v>
      </c>
      <c r="AK20" s="22">
        <f t="shared" si="10"/>
        <v>399.00103604945457</v>
      </c>
      <c r="AL20" s="22">
        <f t="shared" si="1"/>
        <v>0</v>
      </c>
      <c r="AM20" s="22">
        <f t="shared" si="1"/>
        <v>0</v>
      </c>
    </row>
    <row r="21" spans="3:39">
      <c r="C21" s="2">
        <v>2012</v>
      </c>
      <c r="D21" s="2">
        <v>8</v>
      </c>
      <c r="E21" s="2" t="s">
        <v>31</v>
      </c>
      <c r="F21" s="3" t="s">
        <v>25</v>
      </c>
      <c r="G21" s="4">
        <v>4</v>
      </c>
      <c r="H21" s="4">
        <v>121</v>
      </c>
      <c r="I21" s="4">
        <v>122047</v>
      </c>
      <c r="J21" s="4">
        <v>406</v>
      </c>
      <c r="K21" s="4"/>
      <c r="L21" s="4"/>
      <c r="AB21" s="5">
        <f t="shared" si="12"/>
        <v>2014</v>
      </c>
      <c r="AC21" s="5">
        <f t="shared" si="13"/>
        <v>8</v>
      </c>
      <c r="AD21" s="13">
        <v>30.524000000000001</v>
      </c>
      <c r="AE21" s="12">
        <f t="shared" si="8"/>
        <v>732.57600000000002</v>
      </c>
      <c r="AF21" s="18">
        <f t="shared" si="14"/>
        <v>2.4258793198698667</v>
      </c>
      <c r="AG21" s="18">
        <f t="shared" si="14"/>
        <v>0</v>
      </c>
      <c r="AH21" s="18">
        <f t="shared" si="14"/>
        <v>0</v>
      </c>
      <c r="AJ21" s="8">
        <v>120793</v>
      </c>
      <c r="AK21" s="22">
        <f t="shared" si="10"/>
        <v>399.99841748165488</v>
      </c>
      <c r="AL21" s="22">
        <f t="shared" si="1"/>
        <v>0</v>
      </c>
      <c r="AM21" s="22">
        <f t="shared" si="1"/>
        <v>0</v>
      </c>
    </row>
    <row r="22" spans="3:39">
      <c r="C22" s="2">
        <v>2012</v>
      </c>
      <c r="D22" s="2">
        <v>9</v>
      </c>
      <c r="E22" s="2" t="s">
        <v>31</v>
      </c>
      <c r="F22" s="3" t="s">
        <v>25</v>
      </c>
      <c r="G22" s="4">
        <v>4</v>
      </c>
      <c r="H22" s="4">
        <v>120</v>
      </c>
      <c r="I22" s="4">
        <v>124361</v>
      </c>
      <c r="J22" s="4">
        <v>400</v>
      </c>
      <c r="K22" s="4"/>
      <c r="L22" s="4"/>
      <c r="AB22" s="5">
        <f t="shared" si="12"/>
        <v>2014</v>
      </c>
      <c r="AC22" s="5">
        <f t="shared" si="13"/>
        <v>9</v>
      </c>
      <c r="AD22" s="13">
        <v>31.238</v>
      </c>
      <c r="AE22" s="12">
        <f t="shared" si="8"/>
        <v>749.71199999999999</v>
      </c>
      <c r="AF22" s="18">
        <f t="shared" si="14"/>
        <v>2.3792907980096998</v>
      </c>
      <c r="AG22" s="18">
        <f t="shared" si="14"/>
        <v>0</v>
      </c>
      <c r="AH22" s="18">
        <f t="shared" si="14"/>
        <v>0</v>
      </c>
      <c r="AJ22" s="8">
        <v>123991</v>
      </c>
      <c r="AK22" s="22">
        <f t="shared" si="10"/>
        <v>393.49863058884034</v>
      </c>
      <c r="AL22" s="22">
        <f t="shared" si="1"/>
        <v>0</v>
      </c>
      <c r="AM22" s="22">
        <f t="shared" si="1"/>
        <v>0</v>
      </c>
    </row>
    <row r="23" spans="3:39">
      <c r="C23" s="2">
        <v>2012</v>
      </c>
      <c r="D23" s="2">
        <v>10</v>
      </c>
      <c r="E23" s="2" t="s">
        <v>31</v>
      </c>
      <c r="F23" s="3" t="s">
        <v>25</v>
      </c>
      <c r="G23" s="4">
        <v>4</v>
      </c>
      <c r="H23" s="4">
        <v>125</v>
      </c>
      <c r="I23" s="4">
        <v>124820</v>
      </c>
      <c r="J23" s="4">
        <v>422</v>
      </c>
      <c r="K23" s="4"/>
      <c r="L23" s="4"/>
      <c r="AB23" s="5">
        <f t="shared" si="12"/>
        <v>2014</v>
      </c>
      <c r="AC23" s="5">
        <f t="shared" si="13"/>
        <v>10</v>
      </c>
      <c r="AD23" s="13">
        <v>30.667000000000002</v>
      </c>
      <c r="AE23" s="12">
        <f t="shared" si="8"/>
        <v>736.00800000000004</v>
      </c>
      <c r="AF23" s="18">
        <f t="shared" si="14"/>
        <v>2.5550856028155211</v>
      </c>
      <c r="AG23" s="18">
        <f t="shared" si="14"/>
        <v>0</v>
      </c>
      <c r="AH23" s="18">
        <f t="shared" si="14"/>
        <v>0</v>
      </c>
      <c r="AJ23" s="8">
        <v>112774</v>
      </c>
      <c r="AK23" s="22">
        <f t="shared" si="10"/>
        <v>391.50012468875008</v>
      </c>
      <c r="AL23" s="22">
        <f t="shared" si="1"/>
        <v>0</v>
      </c>
      <c r="AM23" s="22">
        <f t="shared" si="1"/>
        <v>0</v>
      </c>
    </row>
    <row r="24" spans="3:39">
      <c r="C24" s="2">
        <v>2012</v>
      </c>
      <c r="D24" s="2">
        <v>11</v>
      </c>
      <c r="E24" s="2" t="s">
        <v>31</v>
      </c>
      <c r="F24" s="3" t="s">
        <v>25</v>
      </c>
      <c r="G24" s="4">
        <v>4</v>
      </c>
      <c r="H24" s="4">
        <v>117</v>
      </c>
      <c r="I24" s="4">
        <v>114511</v>
      </c>
      <c r="J24" s="4">
        <v>524</v>
      </c>
      <c r="K24" s="4"/>
      <c r="L24" s="4"/>
      <c r="AB24" s="5">
        <f t="shared" si="12"/>
        <v>2014</v>
      </c>
      <c r="AC24" s="5">
        <f t="shared" si="13"/>
        <v>11</v>
      </c>
      <c r="AD24" s="13">
        <v>28.713999999999999</v>
      </c>
      <c r="AE24" s="12">
        <f t="shared" si="8"/>
        <v>689.13599999999997</v>
      </c>
      <c r="AF24" s="18">
        <f t="shared" si="14"/>
        <v>2.950551688556196</v>
      </c>
      <c r="AG24" s="18">
        <f t="shared" si="14"/>
        <v>0</v>
      </c>
      <c r="AH24" s="18">
        <f t="shared" si="14"/>
        <v>0</v>
      </c>
      <c r="AJ24" s="8">
        <v>104869</v>
      </c>
      <c r="AK24" s="22">
        <f t="shared" si="10"/>
        <v>448.99904376958938</v>
      </c>
      <c r="AL24" s="22">
        <f t="shared" si="1"/>
        <v>0</v>
      </c>
      <c r="AM24" s="22">
        <f t="shared" si="1"/>
        <v>0</v>
      </c>
    </row>
    <row r="25" spans="3:39">
      <c r="C25" s="2">
        <v>2012</v>
      </c>
      <c r="D25" s="2">
        <v>12</v>
      </c>
      <c r="E25" s="2" t="s">
        <v>31</v>
      </c>
      <c r="F25" s="3" t="s">
        <v>25</v>
      </c>
      <c r="G25" s="4">
        <v>4</v>
      </c>
      <c r="H25" s="4">
        <v>122</v>
      </c>
      <c r="I25" s="4">
        <v>122021</v>
      </c>
      <c r="J25" s="4">
        <v>548</v>
      </c>
      <c r="K25" s="4"/>
      <c r="L25" s="4"/>
      <c r="AB25" s="5">
        <f t="shared" si="12"/>
        <v>2014</v>
      </c>
      <c r="AC25" s="5">
        <f t="shared" si="13"/>
        <v>12</v>
      </c>
      <c r="AD25" s="13">
        <v>31.047999999999998</v>
      </c>
      <c r="AE25" s="12">
        <f t="shared" si="8"/>
        <v>745.15199999999993</v>
      </c>
      <c r="AF25" s="18">
        <f t="shared" si="14"/>
        <v>2.9020602466052754</v>
      </c>
      <c r="AG25" s="18">
        <f t="shared" si="14"/>
        <v>0</v>
      </c>
      <c r="AH25" s="18">
        <f t="shared" si="14"/>
        <v>0</v>
      </c>
      <c r="AJ25" s="8">
        <v>116444</v>
      </c>
      <c r="AK25" s="22">
        <f t="shared" si="10"/>
        <v>453.50143776800536</v>
      </c>
      <c r="AL25" s="22">
        <f t="shared" si="1"/>
        <v>0</v>
      </c>
      <c r="AM25" s="22">
        <f t="shared" si="1"/>
        <v>0</v>
      </c>
    </row>
    <row r="26" spans="3:39">
      <c r="C26" s="2">
        <v>2013</v>
      </c>
      <c r="D26" s="2">
        <v>1</v>
      </c>
      <c r="E26" s="2" t="s">
        <v>31</v>
      </c>
      <c r="F26" s="3" t="s">
        <v>25</v>
      </c>
      <c r="G26" s="4">
        <v>4</v>
      </c>
      <c r="H26" s="4">
        <v>127</v>
      </c>
      <c r="I26" s="4">
        <v>146274</v>
      </c>
      <c r="J26" s="4">
        <v>545</v>
      </c>
      <c r="K26" s="4"/>
      <c r="L26" s="4"/>
    </row>
    <row r="27" spans="3:39">
      <c r="C27" s="2">
        <v>2013</v>
      </c>
      <c r="D27" s="2">
        <v>2</v>
      </c>
      <c r="E27" s="2" t="s">
        <v>31</v>
      </c>
      <c r="F27" s="3" t="s">
        <v>25</v>
      </c>
      <c r="G27" s="4">
        <v>4</v>
      </c>
      <c r="H27" s="4">
        <v>116</v>
      </c>
      <c r="I27" s="4">
        <v>133086</v>
      </c>
      <c r="J27" s="4">
        <v>550</v>
      </c>
      <c r="K27" s="4"/>
      <c r="L27" s="4"/>
    </row>
    <row r="28" spans="3:39">
      <c r="C28" s="2">
        <v>2013</v>
      </c>
      <c r="D28" s="2">
        <v>3</v>
      </c>
      <c r="E28" s="2" t="s">
        <v>31</v>
      </c>
      <c r="F28" s="3" t="s">
        <v>25</v>
      </c>
      <c r="G28" s="4">
        <v>4</v>
      </c>
      <c r="H28" s="4">
        <v>118</v>
      </c>
      <c r="I28" s="4">
        <v>151651</v>
      </c>
      <c r="J28" s="4">
        <v>562</v>
      </c>
      <c r="K28" s="4"/>
      <c r="L28" s="4"/>
    </row>
    <row r="29" spans="3:39">
      <c r="C29" s="2">
        <v>2013</v>
      </c>
      <c r="D29" s="2">
        <v>4</v>
      </c>
      <c r="E29" s="2" t="s">
        <v>31</v>
      </c>
      <c r="F29" s="3" t="s">
        <v>25</v>
      </c>
      <c r="G29" s="4">
        <v>4</v>
      </c>
      <c r="H29" s="4">
        <v>126</v>
      </c>
      <c r="I29" s="4">
        <v>139860</v>
      </c>
      <c r="J29" s="4">
        <v>541</v>
      </c>
      <c r="K29" s="4"/>
      <c r="L29" s="4"/>
    </row>
    <row r="30" spans="3:39">
      <c r="C30" s="2">
        <v>2013</v>
      </c>
      <c r="D30" s="2">
        <v>5</v>
      </c>
      <c r="E30" s="2" t="s">
        <v>31</v>
      </c>
      <c r="F30" s="3" t="s">
        <v>25</v>
      </c>
      <c r="G30" s="4">
        <v>4</v>
      </c>
      <c r="H30" s="4">
        <v>120</v>
      </c>
      <c r="I30" s="4">
        <v>139742</v>
      </c>
      <c r="J30" s="4">
        <v>551</v>
      </c>
      <c r="K30" s="4"/>
      <c r="L30" s="4"/>
    </row>
  </sheetData>
  <mergeCells count="5">
    <mergeCell ref="C5:L5"/>
    <mergeCell ref="N5:V5"/>
    <mergeCell ref="X5:Z5"/>
    <mergeCell ref="AB5:AH5"/>
    <mergeCell ref="AJ5:A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COM GSD SEC</vt:lpstr>
      <vt:lpstr>COM GSD PRI</vt:lpstr>
      <vt:lpstr>COM GSDT SEC</vt:lpstr>
      <vt:lpstr>COM LP SEC</vt:lpstr>
      <vt:lpstr>COM LP PRI</vt:lpstr>
      <vt:lpstr>COM LPT SEC</vt:lpstr>
      <vt:lpstr>COM LPT CPS</vt:lpstr>
      <vt:lpstr>IND GSD SEC</vt:lpstr>
      <vt:lpstr>IND GSD PRI</vt:lpstr>
      <vt:lpstr>IND GSDT SEC</vt:lpstr>
      <vt:lpstr>IND LP SEC</vt:lpstr>
      <vt:lpstr>IND LP PRI</vt:lpstr>
      <vt:lpstr>IND LPT SEC</vt:lpstr>
      <vt:lpstr>IND LPT PRI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2013-09-10T14:13:36Z</dcterms:created>
  <dcterms:modified xsi:type="dcterms:W3CDTF">2013-10-07T21:46:15Z</dcterms:modified>
</cp:coreProperties>
</file>