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always" defaultThemeVersion="124226"/>
  <bookViews>
    <workbookView xWindow="-15" yWindow="-15" windowWidth="20370" windowHeight="9690" tabRatio="884"/>
  </bookViews>
  <sheets>
    <sheet name="RIM Achievable Potential" sheetId="2" r:id="rId1"/>
    <sheet name="TRC Achievable Potential" sheetId="4" r:id="rId2"/>
    <sheet name="Programs" sheetId="5" state="hidden" r:id="rId3"/>
    <sheet name="Measures-Programs" sheetId="6" state="hidden" r:id="rId4"/>
    <sheet name="570MW Ach. Pot" sheetId="8" state="hidden" r:id="rId5"/>
    <sheet name="Red @ Meter" sheetId="13" state="hidden" r:id="rId6"/>
    <sheet name="Sheet1" sheetId="17" state="hidden" r:id="rId7"/>
    <sheet name="Batch" sheetId="19" r:id="rId8"/>
  </sheets>
  <externalReferences>
    <externalReference r:id="rId9"/>
    <externalReference r:id="rId10"/>
    <externalReference r:id="rId11"/>
  </externalReferences>
  <definedNames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'[1]ST Corrections'!#REF!</definedName>
    <definedName name="_ATPRegress_Range2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_xlnm._FilterDatabase" localSheetId="4" hidden="1">'570MW Ach. Pot'!$A$6:$M$37</definedName>
    <definedName name="_xlnm._FilterDatabase" localSheetId="7" hidden="1">Batch!$A$8:$E$846</definedName>
    <definedName name="_Key1" hidden="1">[2]Index!#REF!</definedName>
    <definedName name="_Sort" hidden="1">#REF!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_xlnm.Print_Titles" localSheetId="7">Batch!$1:$10</definedName>
    <definedName name="_xlnm.Print_Titles" localSheetId="0">'RIM Achievable Potential'!$1:$10</definedName>
    <definedName name="_xlnm.Print_Titles" localSheetId="1">'TRC Achievable Potential'!$1:$10</definedName>
    <definedName name="solver_corr" hidden="1">1</definedName>
    <definedName name="solver_disp" hidden="1">0</definedName>
    <definedName name="solver_eval" hidden="1">0</definedName>
    <definedName name="solver_nsim" hidden="1">1</definedName>
    <definedName name="solver_ntri" hidden="1">1000</definedName>
    <definedName name="solver_rsmp" hidden="1">1</definedName>
    <definedName name="solver_seed" hidden="1">0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</definedNames>
  <calcPr calcId="145621"/>
</workbook>
</file>

<file path=xl/calcChain.xml><?xml version="1.0" encoding="utf-8"?>
<calcChain xmlns="http://schemas.openxmlformats.org/spreadsheetml/2006/main">
  <c r="AQ8" i="2" l="1"/>
  <c r="AR8" i="2" s="1"/>
  <c r="AS8" i="2" s="1"/>
  <c r="AT8" i="2" s="1"/>
  <c r="AU8" i="2" s="1"/>
  <c r="AV8" i="2" s="1"/>
  <c r="AW8" i="2" s="1"/>
  <c r="AX8" i="2" s="1"/>
  <c r="AD8" i="2"/>
  <c r="AE8" i="2" s="1"/>
  <c r="AF8" i="2" s="1"/>
  <c r="AG8" i="2" s="1"/>
  <c r="AH8" i="2" s="1"/>
  <c r="AI8" i="2" s="1"/>
  <c r="AJ8" i="2" s="1"/>
  <c r="AK8" i="2" s="1"/>
  <c r="Q8" i="2"/>
  <c r="R8" i="2" s="1"/>
  <c r="S8" i="2" s="1"/>
  <c r="T8" i="2" s="1"/>
  <c r="U8" i="2" s="1"/>
  <c r="V8" i="2" s="1"/>
  <c r="W8" i="2" s="1"/>
  <c r="X8" i="2" s="1"/>
  <c r="C8" i="2"/>
  <c r="D8" i="2" s="1"/>
  <c r="E8" i="2" s="1"/>
  <c r="F8" i="2" s="1"/>
  <c r="G8" i="2" s="1"/>
  <c r="H8" i="2" s="1"/>
  <c r="I8" i="2" s="1"/>
  <c r="J8" i="2" s="1"/>
  <c r="K8" i="2" s="1"/>
  <c r="AZ37" i="8" l="1"/>
  <c r="AY37" i="8"/>
  <c r="AX37" i="8"/>
  <c r="AW37" i="8"/>
  <c r="AV37" i="8"/>
  <c r="AU37" i="8"/>
  <c r="AT37" i="8"/>
  <c r="AS37" i="8"/>
  <c r="AR37" i="8"/>
  <c r="AQ37" i="8"/>
  <c r="AZ36" i="8"/>
  <c r="AY36" i="8"/>
  <c r="AX36" i="8"/>
  <c r="AW36" i="8"/>
  <c r="AV36" i="8"/>
  <c r="AU36" i="8"/>
  <c r="AT36" i="8"/>
  <c r="AS36" i="8"/>
  <c r="AR36" i="8"/>
  <c r="AQ36" i="8"/>
  <c r="AZ35" i="8"/>
  <c r="AY35" i="8"/>
  <c r="AX35" i="8"/>
  <c r="AW35" i="8"/>
  <c r="AV35" i="8"/>
  <c r="AU35" i="8"/>
  <c r="AT35" i="8"/>
  <c r="AS35" i="8"/>
  <c r="AR35" i="8"/>
  <c r="AQ35" i="8"/>
  <c r="AZ34" i="8"/>
  <c r="AY34" i="8"/>
  <c r="AX34" i="8"/>
  <c r="AW34" i="8"/>
  <c r="AV34" i="8"/>
  <c r="AU34" i="8"/>
  <c r="AT34" i="8"/>
  <c r="AS34" i="8"/>
  <c r="AR34" i="8"/>
  <c r="AQ34" i="8"/>
  <c r="AZ33" i="8"/>
  <c r="AY33" i="8"/>
  <c r="AX33" i="8"/>
  <c r="AW33" i="8"/>
  <c r="AV33" i="8"/>
  <c r="AU33" i="8"/>
  <c r="AT33" i="8"/>
  <c r="AS33" i="8"/>
  <c r="AR33" i="8"/>
  <c r="AQ33" i="8"/>
  <c r="AZ32" i="8"/>
  <c r="AY32" i="8"/>
  <c r="AX32" i="8"/>
  <c r="AW32" i="8"/>
  <c r="AV32" i="8"/>
  <c r="AU32" i="8"/>
  <c r="AT32" i="8"/>
  <c r="AS32" i="8"/>
  <c r="AR32" i="8"/>
  <c r="AQ32" i="8"/>
  <c r="AZ31" i="8"/>
  <c r="AY31" i="8"/>
  <c r="AX31" i="8"/>
  <c r="AW31" i="8"/>
  <c r="AV31" i="8"/>
  <c r="AU31" i="8"/>
  <c r="AT31" i="8"/>
  <c r="AS31" i="8"/>
  <c r="AR31" i="8"/>
  <c r="AQ31" i="8"/>
  <c r="AZ30" i="8"/>
  <c r="AY30" i="8"/>
  <c r="AX30" i="8"/>
  <c r="AW30" i="8"/>
  <c r="AV30" i="8"/>
  <c r="AU30" i="8"/>
  <c r="AT30" i="8"/>
  <c r="AS30" i="8"/>
  <c r="AR30" i="8"/>
  <c r="AQ30" i="8"/>
  <c r="AZ29" i="8"/>
  <c r="AY29" i="8"/>
  <c r="AX29" i="8"/>
  <c r="AW29" i="8"/>
  <c r="AV29" i="8"/>
  <c r="AU29" i="8"/>
  <c r="AT29" i="8"/>
  <c r="AS29" i="8"/>
  <c r="AR29" i="8"/>
  <c r="AQ29" i="8"/>
  <c r="AZ28" i="8"/>
  <c r="AY28" i="8"/>
  <c r="AX28" i="8"/>
  <c r="AW28" i="8"/>
  <c r="AV28" i="8"/>
  <c r="AU28" i="8"/>
  <c r="AT28" i="8"/>
  <c r="AS28" i="8"/>
  <c r="AR28" i="8"/>
  <c r="AQ28" i="8"/>
  <c r="AZ27" i="8"/>
  <c r="AY27" i="8"/>
  <c r="AX27" i="8"/>
  <c r="AW27" i="8"/>
  <c r="AV27" i="8"/>
  <c r="AU27" i="8"/>
  <c r="AT27" i="8"/>
  <c r="AS27" i="8"/>
  <c r="AR27" i="8"/>
  <c r="AQ27" i="8"/>
  <c r="AZ26" i="8"/>
  <c r="AY26" i="8"/>
  <c r="AX26" i="8"/>
  <c r="AW26" i="8"/>
  <c r="AV26" i="8"/>
  <c r="AU26" i="8"/>
  <c r="AT26" i="8"/>
  <c r="AS26" i="8"/>
  <c r="AR26" i="8"/>
  <c r="AQ26" i="8"/>
  <c r="AZ25" i="8"/>
  <c r="AY25" i="8"/>
  <c r="AX25" i="8"/>
  <c r="AW25" i="8"/>
  <c r="AV25" i="8"/>
  <c r="AU25" i="8"/>
  <c r="AT25" i="8"/>
  <c r="AS25" i="8"/>
  <c r="AR25" i="8"/>
  <c r="AQ25" i="8"/>
  <c r="AZ24" i="8"/>
  <c r="AY24" i="8"/>
  <c r="AX24" i="8"/>
  <c r="AW24" i="8"/>
  <c r="AV24" i="8"/>
  <c r="AU24" i="8"/>
  <c r="AT24" i="8"/>
  <c r="AS24" i="8"/>
  <c r="AR24" i="8"/>
  <c r="AQ24" i="8"/>
  <c r="AZ23" i="8"/>
  <c r="AY23" i="8"/>
  <c r="AX23" i="8"/>
  <c r="AW23" i="8"/>
  <c r="AV23" i="8"/>
  <c r="AU23" i="8"/>
  <c r="AT23" i="8"/>
  <c r="AS23" i="8"/>
  <c r="AR23" i="8"/>
  <c r="AQ23" i="8"/>
  <c r="AZ22" i="8"/>
  <c r="AY22" i="8"/>
  <c r="AX22" i="8"/>
  <c r="AW22" i="8"/>
  <c r="AV22" i="8"/>
  <c r="AU22" i="8"/>
  <c r="AT22" i="8"/>
  <c r="AS22" i="8"/>
  <c r="AR22" i="8"/>
  <c r="AQ22" i="8"/>
  <c r="AZ21" i="8"/>
  <c r="AY21" i="8"/>
  <c r="AX21" i="8"/>
  <c r="AW21" i="8"/>
  <c r="AV21" i="8"/>
  <c r="AU21" i="8"/>
  <c r="AT21" i="8"/>
  <c r="AS21" i="8"/>
  <c r="AR21" i="8"/>
  <c r="AQ21" i="8"/>
  <c r="AZ20" i="8"/>
  <c r="AY20" i="8"/>
  <c r="AX20" i="8"/>
  <c r="AW20" i="8"/>
  <c r="AV20" i="8"/>
  <c r="AU20" i="8"/>
  <c r="AT20" i="8"/>
  <c r="AS20" i="8"/>
  <c r="AR20" i="8"/>
  <c r="AQ20" i="8"/>
  <c r="AZ19" i="8"/>
  <c r="AY19" i="8"/>
  <c r="AX19" i="8"/>
  <c r="AW19" i="8"/>
  <c r="AV19" i="8"/>
  <c r="AU19" i="8"/>
  <c r="AT19" i="8"/>
  <c r="AS19" i="8"/>
  <c r="AR19" i="8"/>
  <c r="AQ19" i="8"/>
  <c r="AZ18" i="8"/>
  <c r="AY18" i="8"/>
  <c r="AX18" i="8"/>
  <c r="AW18" i="8"/>
  <c r="AV18" i="8"/>
  <c r="AU18" i="8"/>
  <c r="AT18" i="8"/>
  <c r="AS18" i="8"/>
  <c r="AR18" i="8"/>
  <c r="AQ18" i="8"/>
  <c r="AZ17" i="8"/>
  <c r="AY17" i="8"/>
  <c r="AX17" i="8"/>
  <c r="AW17" i="8"/>
  <c r="AV17" i="8"/>
  <c r="AU17" i="8"/>
  <c r="AT17" i="8"/>
  <c r="AS17" i="8"/>
  <c r="AR17" i="8"/>
  <c r="AQ17" i="8"/>
  <c r="AZ16" i="8"/>
  <c r="AY16" i="8"/>
  <c r="AX16" i="8"/>
  <c r="AW16" i="8"/>
  <c r="AV16" i="8"/>
  <c r="AU16" i="8"/>
  <c r="AT16" i="8"/>
  <c r="AS16" i="8"/>
  <c r="AR16" i="8"/>
  <c r="AQ16" i="8"/>
  <c r="AZ15" i="8"/>
  <c r="AY15" i="8"/>
  <c r="AX15" i="8"/>
  <c r="AW15" i="8"/>
  <c r="AV15" i="8"/>
  <c r="AU15" i="8"/>
  <c r="AT15" i="8"/>
  <c r="AS15" i="8"/>
  <c r="AR15" i="8"/>
  <c r="AQ15" i="8"/>
  <c r="AZ14" i="8"/>
  <c r="AY14" i="8"/>
  <c r="AX14" i="8"/>
  <c r="AW14" i="8"/>
  <c r="AV14" i="8"/>
  <c r="AU14" i="8"/>
  <c r="AT14" i="8"/>
  <c r="AS14" i="8"/>
  <c r="AR14" i="8"/>
  <c r="AQ14" i="8"/>
  <c r="AZ13" i="8"/>
  <c r="AY13" i="8"/>
  <c r="AX13" i="8"/>
  <c r="AW13" i="8"/>
  <c r="AV13" i="8"/>
  <c r="AU13" i="8"/>
  <c r="AT13" i="8"/>
  <c r="AS13" i="8"/>
  <c r="AR13" i="8"/>
  <c r="AQ13" i="8"/>
  <c r="AZ12" i="8"/>
  <c r="AY12" i="8"/>
  <c r="AX12" i="8"/>
  <c r="AW12" i="8"/>
  <c r="AV12" i="8"/>
  <c r="AU12" i="8"/>
  <c r="AT12" i="8"/>
  <c r="AS12" i="8"/>
  <c r="AR12" i="8"/>
  <c r="AQ12" i="8"/>
  <c r="AZ11" i="8"/>
  <c r="AY11" i="8"/>
  <c r="AX11" i="8"/>
  <c r="AW11" i="8"/>
  <c r="AV11" i="8"/>
  <c r="AU11" i="8"/>
  <c r="AT11" i="8"/>
  <c r="AS11" i="8"/>
  <c r="AR11" i="8"/>
  <c r="AQ11" i="8"/>
  <c r="AZ10" i="8"/>
  <c r="AY10" i="8"/>
  <c r="AX10" i="8"/>
  <c r="AW10" i="8"/>
  <c r="AV10" i="8"/>
  <c r="AU10" i="8"/>
  <c r="AT10" i="8"/>
  <c r="AS10" i="8"/>
  <c r="AR10" i="8"/>
  <c r="AQ10" i="8"/>
  <c r="AZ9" i="8"/>
  <c r="AY9" i="8"/>
  <c r="AX9" i="8"/>
  <c r="AW9" i="8"/>
  <c r="AV9" i="8"/>
  <c r="AU9" i="8"/>
  <c r="AT9" i="8"/>
  <c r="AS9" i="8"/>
  <c r="AR9" i="8"/>
  <c r="AQ9" i="8"/>
  <c r="AZ8" i="8"/>
  <c r="AY8" i="8"/>
  <c r="AX8" i="8"/>
  <c r="AW8" i="8"/>
  <c r="AV8" i="8"/>
  <c r="AU8" i="8"/>
  <c r="AT8" i="8"/>
  <c r="AS8" i="8"/>
  <c r="AR8" i="8"/>
  <c r="AQ8" i="8"/>
  <c r="AZ7" i="8"/>
  <c r="AZ39" i="8" s="1"/>
  <c r="AY7" i="8"/>
  <c r="AY39" i="8" s="1"/>
  <c r="AX7" i="8"/>
  <c r="AX39" i="8" s="1"/>
  <c r="AW7" i="8"/>
  <c r="AW39" i="8" s="1"/>
  <c r="AV7" i="8"/>
  <c r="AV39" i="8" s="1"/>
  <c r="AU7" i="8"/>
  <c r="AU39" i="8" s="1"/>
  <c r="AT7" i="8"/>
  <c r="AT39" i="8" s="1"/>
  <c r="AS7" i="8"/>
  <c r="AS39" i="8" s="1"/>
  <c r="AR7" i="8"/>
  <c r="AR39" i="8" s="1"/>
  <c r="AQ7" i="8"/>
  <c r="AQ39" i="8" s="1"/>
  <c r="BA39" i="8" s="1"/>
  <c r="AM37" i="8"/>
  <c r="AL37" i="8"/>
  <c r="AK37" i="8"/>
  <c r="AJ37" i="8"/>
  <c r="AI37" i="8"/>
  <c r="AH37" i="8"/>
  <c r="AG37" i="8"/>
  <c r="AF37" i="8"/>
  <c r="AE37" i="8"/>
  <c r="AD37" i="8"/>
  <c r="AM36" i="8"/>
  <c r="AL36" i="8"/>
  <c r="AK36" i="8"/>
  <c r="AJ36" i="8"/>
  <c r="AI36" i="8"/>
  <c r="AH36" i="8"/>
  <c r="AG36" i="8"/>
  <c r="AF36" i="8"/>
  <c r="AE36" i="8"/>
  <c r="AD36" i="8"/>
  <c r="AM35" i="8"/>
  <c r="AL35" i="8"/>
  <c r="AK35" i="8"/>
  <c r="AJ35" i="8"/>
  <c r="AI35" i="8"/>
  <c r="AH35" i="8"/>
  <c r="AG35" i="8"/>
  <c r="AF35" i="8"/>
  <c r="AE35" i="8"/>
  <c r="AD35" i="8"/>
  <c r="AM34" i="8"/>
  <c r="AL34" i="8"/>
  <c r="AK34" i="8"/>
  <c r="AJ34" i="8"/>
  <c r="AI34" i="8"/>
  <c r="AH34" i="8"/>
  <c r="AG34" i="8"/>
  <c r="AF34" i="8"/>
  <c r="AE34" i="8"/>
  <c r="AD34" i="8"/>
  <c r="AM33" i="8"/>
  <c r="AL33" i="8"/>
  <c r="AK33" i="8"/>
  <c r="AJ33" i="8"/>
  <c r="AI33" i="8"/>
  <c r="AH33" i="8"/>
  <c r="AG33" i="8"/>
  <c r="AF33" i="8"/>
  <c r="AE33" i="8"/>
  <c r="AD33" i="8"/>
  <c r="AM32" i="8"/>
  <c r="AL32" i="8"/>
  <c r="AK32" i="8"/>
  <c r="AJ32" i="8"/>
  <c r="AI32" i="8"/>
  <c r="AH32" i="8"/>
  <c r="AG32" i="8"/>
  <c r="AF32" i="8"/>
  <c r="AE32" i="8"/>
  <c r="AD32" i="8"/>
  <c r="AM31" i="8"/>
  <c r="AL31" i="8"/>
  <c r="AK31" i="8"/>
  <c r="AJ31" i="8"/>
  <c r="AI31" i="8"/>
  <c r="AH31" i="8"/>
  <c r="AG31" i="8"/>
  <c r="AF31" i="8"/>
  <c r="AE31" i="8"/>
  <c r="AD31" i="8"/>
  <c r="AM30" i="8"/>
  <c r="AL30" i="8"/>
  <c r="AK30" i="8"/>
  <c r="AJ30" i="8"/>
  <c r="AI30" i="8"/>
  <c r="AH30" i="8"/>
  <c r="AG30" i="8"/>
  <c r="AF30" i="8"/>
  <c r="AE30" i="8"/>
  <c r="AD30" i="8"/>
  <c r="AM29" i="8"/>
  <c r="AL29" i="8"/>
  <c r="AK29" i="8"/>
  <c r="AJ29" i="8"/>
  <c r="AI29" i="8"/>
  <c r="AH29" i="8"/>
  <c r="AG29" i="8"/>
  <c r="AF29" i="8"/>
  <c r="AE29" i="8"/>
  <c r="AD29" i="8"/>
  <c r="AM28" i="8"/>
  <c r="AL28" i="8"/>
  <c r="AK28" i="8"/>
  <c r="AJ28" i="8"/>
  <c r="AI28" i="8"/>
  <c r="AH28" i="8"/>
  <c r="AG28" i="8"/>
  <c r="AF28" i="8"/>
  <c r="AE28" i="8"/>
  <c r="AD28" i="8"/>
  <c r="AM27" i="8"/>
  <c r="AL27" i="8"/>
  <c r="AK27" i="8"/>
  <c r="AJ27" i="8"/>
  <c r="AI27" i="8"/>
  <c r="AH27" i="8"/>
  <c r="AG27" i="8"/>
  <c r="AF27" i="8"/>
  <c r="AE27" i="8"/>
  <c r="AD27" i="8"/>
  <c r="AM26" i="8"/>
  <c r="AL26" i="8"/>
  <c r="AK26" i="8"/>
  <c r="AJ26" i="8"/>
  <c r="AI26" i="8"/>
  <c r="AH26" i="8"/>
  <c r="AG26" i="8"/>
  <c r="AF26" i="8"/>
  <c r="AE26" i="8"/>
  <c r="AD26" i="8"/>
  <c r="AM25" i="8"/>
  <c r="AL25" i="8"/>
  <c r="AK25" i="8"/>
  <c r="AJ25" i="8"/>
  <c r="AI25" i="8"/>
  <c r="AH25" i="8"/>
  <c r="AG25" i="8"/>
  <c r="AF25" i="8"/>
  <c r="AE25" i="8"/>
  <c r="AD25" i="8"/>
  <c r="AM24" i="8"/>
  <c r="AL24" i="8"/>
  <c r="AK24" i="8"/>
  <c r="AJ24" i="8"/>
  <c r="AI24" i="8"/>
  <c r="AH24" i="8"/>
  <c r="AG24" i="8"/>
  <c r="AF24" i="8"/>
  <c r="AE24" i="8"/>
  <c r="AD24" i="8"/>
  <c r="AM23" i="8"/>
  <c r="AL23" i="8"/>
  <c r="AK23" i="8"/>
  <c r="AJ23" i="8"/>
  <c r="AI23" i="8"/>
  <c r="AH23" i="8"/>
  <c r="AG23" i="8"/>
  <c r="AF23" i="8"/>
  <c r="AE23" i="8"/>
  <c r="AD23" i="8"/>
  <c r="AM22" i="8"/>
  <c r="AL22" i="8"/>
  <c r="AK22" i="8"/>
  <c r="AJ22" i="8"/>
  <c r="AI22" i="8"/>
  <c r="AH22" i="8"/>
  <c r="AG22" i="8"/>
  <c r="AF22" i="8"/>
  <c r="AE22" i="8"/>
  <c r="AD22" i="8"/>
  <c r="AM21" i="8"/>
  <c r="AL21" i="8"/>
  <c r="AK21" i="8"/>
  <c r="AJ21" i="8"/>
  <c r="AI21" i="8"/>
  <c r="AH21" i="8"/>
  <c r="AG21" i="8"/>
  <c r="AF21" i="8"/>
  <c r="AE21" i="8"/>
  <c r="AD21" i="8"/>
  <c r="AM20" i="8"/>
  <c r="AL20" i="8"/>
  <c r="AK20" i="8"/>
  <c r="AJ20" i="8"/>
  <c r="AI20" i="8"/>
  <c r="AH20" i="8"/>
  <c r="AG20" i="8"/>
  <c r="AF20" i="8"/>
  <c r="AE20" i="8"/>
  <c r="AD20" i="8"/>
  <c r="AM19" i="8"/>
  <c r="AL19" i="8"/>
  <c r="AK19" i="8"/>
  <c r="AJ19" i="8"/>
  <c r="AI19" i="8"/>
  <c r="AH19" i="8"/>
  <c r="AG19" i="8"/>
  <c r="AF19" i="8"/>
  <c r="AE19" i="8"/>
  <c r="AD19" i="8"/>
  <c r="AM18" i="8"/>
  <c r="AL18" i="8"/>
  <c r="AK18" i="8"/>
  <c r="AJ18" i="8"/>
  <c r="AI18" i="8"/>
  <c r="AH18" i="8"/>
  <c r="AG18" i="8"/>
  <c r="AF18" i="8"/>
  <c r="AE18" i="8"/>
  <c r="AD18" i="8"/>
  <c r="AM17" i="8"/>
  <c r="AL17" i="8"/>
  <c r="AK17" i="8"/>
  <c r="AJ17" i="8"/>
  <c r="AI17" i="8"/>
  <c r="AH17" i="8"/>
  <c r="AG17" i="8"/>
  <c r="AF17" i="8"/>
  <c r="AE17" i="8"/>
  <c r="AD17" i="8"/>
  <c r="AM16" i="8"/>
  <c r="AL16" i="8"/>
  <c r="AK16" i="8"/>
  <c r="AJ16" i="8"/>
  <c r="AI16" i="8"/>
  <c r="AH16" i="8"/>
  <c r="AG16" i="8"/>
  <c r="AF16" i="8"/>
  <c r="AE16" i="8"/>
  <c r="AD16" i="8"/>
  <c r="AM15" i="8"/>
  <c r="AL15" i="8"/>
  <c r="AK15" i="8"/>
  <c r="AJ15" i="8"/>
  <c r="AI15" i="8"/>
  <c r="AH15" i="8"/>
  <c r="AG15" i="8"/>
  <c r="AF15" i="8"/>
  <c r="AE15" i="8"/>
  <c r="AD15" i="8"/>
  <c r="AM14" i="8"/>
  <c r="AL14" i="8"/>
  <c r="AK14" i="8"/>
  <c r="AJ14" i="8"/>
  <c r="AI14" i="8"/>
  <c r="AH14" i="8"/>
  <c r="AG14" i="8"/>
  <c r="AF14" i="8"/>
  <c r="AE14" i="8"/>
  <c r="AD14" i="8"/>
  <c r="AM13" i="8"/>
  <c r="AL13" i="8"/>
  <c r="AK13" i="8"/>
  <c r="AJ13" i="8"/>
  <c r="AI13" i="8"/>
  <c r="AH13" i="8"/>
  <c r="AG13" i="8"/>
  <c r="AF13" i="8"/>
  <c r="AE13" i="8"/>
  <c r="AD13" i="8"/>
  <c r="AM12" i="8"/>
  <c r="AL12" i="8"/>
  <c r="AK12" i="8"/>
  <c r="AJ12" i="8"/>
  <c r="AI12" i="8"/>
  <c r="AH12" i="8"/>
  <c r="AG12" i="8"/>
  <c r="AF12" i="8"/>
  <c r="AE12" i="8"/>
  <c r="AD12" i="8"/>
  <c r="AM11" i="8"/>
  <c r="AL11" i="8"/>
  <c r="AK11" i="8"/>
  <c r="AJ11" i="8"/>
  <c r="AI11" i="8"/>
  <c r="AH11" i="8"/>
  <c r="AG11" i="8"/>
  <c r="AF11" i="8"/>
  <c r="AE11" i="8"/>
  <c r="AD11" i="8"/>
  <c r="AM10" i="8"/>
  <c r="AL10" i="8"/>
  <c r="AK10" i="8"/>
  <c r="AJ10" i="8"/>
  <c r="AI10" i="8"/>
  <c r="AH10" i="8"/>
  <c r="AG10" i="8"/>
  <c r="AF10" i="8"/>
  <c r="AE10" i="8"/>
  <c r="AD10" i="8"/>
  <c r="AM9" i="8"/>
  <c r="AL9" i="8"/>
  <c r="AK9" i="8"/>
  <c r="AJ9" i="8"/>
  <c r="AI9" i="8"/>
  <c r="AH9" i="8"/>
  <c r="AG9" i="8"/>
  <c r="AF9" i="8"/>
  <c r="AE9" i="8"/>
  <c r="AD9" i="8"/>
  <c r="AM8" i="8"/>
  <c r="AL8" i="8"/>
  <c r="AK8" i="8"/>
  <c r="AJ8" i="8"/>
  <c r="AI8" i="8"/>
  <c r="AH8" i="8"/>
  <c r="AG8" i="8"/>
  <c r="AF8" i="8"/>
  <c r="AE8" i="8"/>
  <c r="AD8" i="8"/>
  <c r="AM7" i="8"/>
  <c r="AM39" i="8" s="1"/>
  <c r="AL7" i="8"/>
  <c r="AL39" i="8" s="1"/>
  <c r="AK7" i="8"/>
  <c r="AK39" i="8" s="1"/>
  <c r="AJ7" i="8"/>
  <c r="AJ39" i="8" s="1"/>
  <c r="AI7" i="8"/>
  <c r="AI39" i="8" s="1"/>
  <c r="AH7" i="8"/>
  <c r="AH39" i="8" s="1"/>
  <c r="AG7" i="8"/>
  <c r="AG39" i="8" s="1"/>
  <c r="AF7" i="8"/>
  <c r="AF39" i="8" s="1"/>
  <c r="AE7" i="8"/>
  <c r="AE39" i="8" s="1"/>
  <c r="AD7" i="8"/>
  <c r="AD39" i="8" s="1"/>
  <c r="AN39" i="8" s="1"/>
  <c r="Z37" i="8"/>
  <c r="Y37" i="8"/>
  <c r="X37" i="8"/>
  <c r="W37" i="8"/>
  <c r="V37" i="8"/>
  <c r="U37" i="8"/>
  <c r="T37" i="8"/>
  <c r="S37" i="8"/>
  <c r="R37" i="8"/>
  <c r="Q37" i="8"/>
  <c r="Z36" i="8"/>
  <c r="Y36" i="8"/>
  <c r="X36" i="8"/>
  <c r="W36" i="8"/>
  <c r="V36" i="8"/>
  <c r="U36" i="8"/>
  <c r="T36" i="8"/>
  <c r="S36" i="8"/>
  <c r="R36" i="8"/>
  <c r="Q36" i="8"/>
  <c r="Z35" i="8"/>
  <c r="Y35" i="8"/>
  <c r="X35" i="8"/>
  <c r="W35" i="8"/>
  <c r="V35" i="8"/>
  <c r="U35" i="8"/>
  <c r="T35" i="8"/>
  <c r="S35" i="8"/>
  <c r="R35" i="8"/>
  <c r="Q35" i="8"/>
  <c r="Z34" i="8"/>
  <c r="Y34" i="8"/>
  <c r="X34" i="8"/>
  <c r="W34" i="8"/>
  <c r="V34" i="8"/>
  <c r="U34" i="8"/>
  <c r="T34" i="8"/>
  <c r="S34" i="8"/>
  <c r="R34" i="8"/>
  <c r="Q34" i="8"/>
  <c r="Z33" i="8"/>
  <c r="Y33" i="8"/>
  <c r="X33" i="8"/>
  <c r="W33" i="8"/>
  <c r="V33" i="8"/>
  <c r="U33" i="8"/>
  <c r="T33" i="8"/>
  <c r="S33" i="8"/>
  <c r="R33" i="8"/>
  <c r="Q33" i="8"/>
  <c r="Z32" i="8"/>
  <c r="Y32" i="8"/>
  <c r="X32" i="8"/>
  <c r="W32" i="8"/>
  <c r="V32" i="8"/>
  <c r="U32" i="8"/>
  <c r="T32" i="8"/>
  <c r="S32" i="8"/>
  <c r="R32" i="8"/>
  <c r="Q32" i="8"/>
  <c r="Z31" i="8"/>
  <c r="Y31" i="8"/>
  <c r="X31" i="8"/>
  <c r="W31" i="8"/>
  <c r="V31" i="8"/>
  <c r="U31" i="8"/>
  <c r="T31" i="8"/>
  <c r="S31" i="8"/>
  <c r="R31" i="8"/>
  <c r="Q31" i="8"/>
  <c r="Z30" i="8"/>
  <c r="Y30" i="8"/>
  <c r="X30" i="8"/>
  <c r="W30" i="8"/>
  <c r="V30" i="8"/>
  <c r="U30" i="8"/>
  <c r="T30" i="8"/>
  <c r="S30" i="8"/>
  <c r="R30" i="8"/>
  <c r="Q30" i="8"/>
  <c r="Z29" i="8"/>
  <c r="Y29" i="8"/>
  <c r="X29" i="8"/>
  <c r="W29" i="8"/>
  <c r="V29" i="8"/>
  <c r="U29" i="8"/>
  <c r="T29" i="8"/>
  <c r="S29" i="8"/>
  <c r="R29" i="8"/>
  <c r="Q29" i="8"/>
  <c r="Z28" i="8"/>
  <c r="Y28" i="8"/>
  <c r="X28" i="8"/>
  <c r="W28" i="8"/>
  <c r="V28" i="8"/>
  <c r="U28" i="8"/>
  <c r="T28" i="8"/>
  <c r="S28" i="8"/>
  <c r="R28" i="8"/>
  <c r="Q28" i="8"/>
  <c r="Z27" i="8"/>
  <c r="Y27" i="8"/>
  <c r="X27" i="8"/>
  <c r="W27" i="8"/>
  <c r="V27" i="8"/>
  <c r="U27" i="8"/>
  <c r="T27" i="8"/>
  <c r="S27" i="8"/>
  <c r="R27" i="8"/>
  <c r="Q27" i="8"/>
  <c r="Z26" i="8"/>
  <c r="Y26" i="8"/>
  <c r="X26" i="8"/>
  <c r="W26" i="8"/>
  <c r="V26" i="8"/>
  <c r="U26" i="8"/>
  <c r="T26" i="8"/>
  <c r="S26" i="8"/>
  <c r="R26" i="8"/>
  <c r="Q26" i="8"/>
  <c r="Z25" i="8"/>
  <c r="Y25" i="8"/>
  <c r="X25" i="8"/>
  <c r="W25" i="8"/>
  <c r="V25" i="8"/>
  <c r="U25" i="8"/>
  <c r="T25" i="8"/>
  <c r="S25" i="8"/>
  <c r="R25" i="8"/>
  <c r="Q25" i="8"/>
  <c r="Z24" i="8"/>
  <c r="Y24" i="8"/>
  <c r="X24" i="8"/>
  <c r="W24" i="8"/>
  <c r="V24" i="8"/>
  <c r="U24" i="8"/>
  <c r="T24" i="8"/>
  <c r="S24" i="8"/>
  <c r="R24" i="8"/>
  <c r="Q24" i="8"/>
  <c r="Z23" i="8"/>
  <c r="Y23" i="8"/>
  <c r="X23" i="8"/>
  <c r="W23" i="8"/>
  <c r="V23" i="8"/>
  <c r="U23" i="8"/>
  <c r="T23" i="8"/>
  <c r="S23" i="8"/>
  <c r="R23" i="8"/>
  <c r="Q23" i="8"/>
  <c r="Z22" i="8"/>
  <c r="Y22" i="8"/>
  <c r="X22" i="8"/>
  <c r="W22" i="8"/>
  <c r="V22" i="8"/>
  <c r="U22" i="8"/>
  <c r="T22" i="8"/>
  <c r="S22" i="8"/>
  <c r="R22" i="8"/>
  <c r="Q22" i="8"/>
  <c r="Z21" i="8"/>
  <c r="Y21" i="8"/>
  <c r="X21" i="8"/>
  <c r="W21" i="8"/>
  <c r="V21" i="8"/>
  <c r="U21" i="8"/>
  <c r="T21" i="8"/>
  <c r="S21" i="8"/>
  <c r="R21" i="8"/>
  <c r="Q21" i="8"/>
  <c r="Z20" i="8"/>
  <c r="Y20" i="8"/>
  <c r="X20" i="8"/>
  <c r="W20" i="8"/>
  <c r="V20" i="8"/>
  <c r="U20" i="8"/>
  <c r="T20" i="8"/>
  <c r="S20" i="8"/>
  <c r="R20" i="8"/>
  <c r="Q20" i="8"/>
  <c r="Z19" i="8"/>
  <c r="Y19" i="8"/>
  <c r="X19" i="8"/>
  <c r="W19" i="8"/>
  <c r="V19" i="8"/>
  <c r="U19" i="8"/>
  <c r="T19" i="8"/>
  <c r="S19" i="8"/>
  <c r="R19" i="8"/>
  <c r="Q19" i="8"/>
  <c r="Z18" i="8"/>
  <c r="Y18" i="8"/>
  <c r="X18" i="8"/>
  <c r="W18" i="8"/>
  <c r="V18" i="8"/>
  <c r="U18" i="8"/>
  <c r="T18" i="8"/>
  <c r="S18" i="8"/>
  <c r="R18" i="8"/>
  <c r="Q18" i="8"/>
  <c r="Z17" i="8"/>
  <c r="Y17" i="8"/>
  <c r="X17" i="8"/>
  <c r="W17" i="8"/>
  <c r="V17" i="8"/>
  <c r="U17" i="8"/>
  <c r="T17" i="8"/>
  <c r="S17" i="8"/>
  <c r="R17" i="8"/>
  <c r="Q17" i="8"/>
  <c r="Z16" i="8"/>
  <c r="Y16" i="8"/>
  <c r="X16" i="8"/>
  <c r="W16" i="8"/>
  <c r="V16" i="8"/>
  <c r="U16" i="8"/>
  <c r="T16" i="8"/>
  <c r="S16" i="8"/>
  <c r="R16" i="8"/>
  <c r="Q16" i="8"/>
  <c r="Z15" i="8"/>
  <c r="Y15" i="8"/>
  <c r="X15" i="8"/>
  <c r="W15" i="8"/>
  <c r="V15" i="8"/>
  <c r="U15" i="8"/>
  <c r="T15" i="8"/>
  <c r="S15" i="8"/>
  <c r="R15" i="8"/>
  <c r="Q15" i="8"/>
  <c r="Z14" i="8"/>
  <c r="Y14" i="8"/>
  <c r="X14" i="8"/>
  <c r="W14" i="8"/>
  <c r="V14" i="8"/>
  <c r="U14" i="8"/>
  <c r="T14" i="8"/>
  <c r="S14" i="8"/>
  <c r="R14" i="8"/>
  <c r="Q14" i="8"/>
  <c r="Z13" i="8"/>
  <c r="Y13" i="8"/>
  <c r="X13" i="8"/>
  <c r="W13" i="8"/>
  <c r="V13" i="8"/>
  <c r="U13" i="8"/>
  <c r="T13" i="8"/>
  <c r="S13" i="8"/>
  <c r="R13" i="8"/>
  <c r="Q13" i="8"/>
  <c r="Z12" i="8"/>
  <c r="Y12" i="8"/>
  <c r="X12" i="8"/>
  <c r="W12" i="8"/>
  <c r="V12" i="8"/>
  <c r="U12" i="8"/>
  <c r="T12" i="8"/>
  <c r="S12" i="8"/>
  <c r="R12" i="8"/>
  <c r="Q12" i="8"/>
  <c r="Z11" i="8"/>
  <c r="Y11" i="8"/>
  <c r="X11" i="8"/>
  <c r="W11" i="8"/>
  <c r="V11" i="8"/>
  <c r="U11" i="8"/>
  <c r="T11" i="8"/>
  <c r="S11" i="8"/>
  <c r="R11" i="8"/>
  <c r="Q11" i="8"/>
  <c r="Z10" i="8"/>
  <c r="Y10" i="8"/>
  <c r="X10" i="8"/>
  <c r="W10" i="8"/>
  <c r="V10" i="8"/>
  <c r="U10" i="8"/>
  <c r="T10" i="8"/>
  <c r="S10" i="8"/>
  <c r="R10" i="8"/>
  <c r="Q10" i="8"/>
  <c r="Z9" i="8"/>
  <c r="Y9" i="8"/>
  <c r="X9" i="8"/>
  <c r="W9" i="8"/>
  <c r="V9" i="8"/>
  <c r="U9" i="8"/>
  <c r="T9" i="8"/>
  <c r="S9" i="8"/>
  <c r="R9" i="8"/>
  <c r="Q9" i="8"/>
  <c r="Z8" i="8"/>
  <c r="Y8" i="8"/>
  <c r="X8" i="8"/>
  <c r="W8" i="8"/>
  <c r="V8" i="8"/>
  <c r="U8" i="8"/>
  <c r="T8" i="8"/>
  <c r="S8" i="8"/>
  <c r="R8" i="8"/>
  <c r="Q8" i="8"/>
  <c r="Z7" i="8"/>
  <c r="Z39" i="8" s="1"/>
  <c r="Y7" i="8"/>
  <c r="Y39" i="8" s="1"/>
  <c r="X7" i="8"/>
  <c r="X39" i="8" s="1"/>
  <c r="W7" i="8"/>
  <c r="W39" i="8" s="1"/>
  <c r="V7" i="8"/>
  <c r="V39" i="8" s="1"/>
  <c r="U7" i="8"/>
  <c r="U39" i="8" s="1"/>
  <c r="T7" i="8"/>
  <c r="T39" i="8" s="1"/>
  <c r="S7" i="8"/>
  <c r="S39" i="8" s="1"/>
  <c r="R7" i="8"/>
  <c r="R39" i="8" s="1"/>
  <c r="Q7" i="8"/>
  <c r="Q39" i="8" s="1"/>
  <c r="AA39" i="8" s="1"/>
  <c r="AN310" i="4"/>
  <c r="AN309" i="4"/>
  <c r="AN308" i="4"/>
  <c r="AN307" i="4"/>
  <c r="AX307" i="4" s="1"/>
  <c r="AN306" i="4"/>
  <c r="AN305" i="4"/>
  <c r="AN304" i="4"/>
  <c r="AN303" i="4"/>
  <c r="AX303" i="4" s="1"/>
  <c r="AN302" i="4"/>
  <c r="AN301" i="4"/>
  <c r="AT301" i="4" s="1"/>
  <c r="AN300" i="4"/>
  <c r="AQ300" i="4" s="1"/>
  <c r="AN299" i="4"/>
  <c r="AV299" i="4" s="1"/>
  <c r="AN298" i="4"/>
  <c r="AN297" i="4"/>
  <c r="AN296" i="4"/>
  <c r="AN295" i="4"/>
  <c r="AU295" i="4" s="1"/>
  <c r="AN294" i="4"/>
  <c r="AN293" i="4"/>
  <c r="AN292" i="4"/>
  <c r="AV292" i="4" s="1"/>
  <c r="AN291" i="4"/>
  <c r="AT291" i="4" s="1"/>
  <c r="AN290" i="4"/>
  <c r="AN289" i="4"/>
  <c r="AP289" i="4" s="1"/>
  <c r="AN288" i="4"/>
  <c r="AV288" i="4" s="1"/>
  <c r="AN287" i="4"/>
  <c r="AS287" i="4" s="1"/>
  <c r="AN286" i="4"/>
  <c r="AN285" i="4"/>
  <c r="AX285" i="4" s="1"/>
  <c r="AN284" i="4"/>
  <c r="AR284" i="4" s="1"/>
  <c r="AN283" i="4"/>
  <c r="AX283" i="4" s="1"/>
  <c r="AN282" i="4"/>
  <c r="AN281" i="4"/>
  <c r="AN280" i="4"/>
  <c r="AR280" i="4" s="1"/>
  <c r="AN279" i="4"/>
  <c r="AW279" i="4" s="1"/>
  <c r="AN278" i="4"/>
  <c r="AN277" i="4"/>
  <c r="AP277" i="4" s="1"/>
  <c r="AN276" i="4"/>
  <c r="AN275" i="4"/>
  <c r="AX275" i="4" s="1"/>
  <c r="AN274" i="4"/>
  <c r="AN273" i="4"/>
  <c r="AT273" i="4" s="1"/>
  <c r="AN272" i="4"/>
  <c r="AN271" i="4"/>
  <c r="AS271" i="4" s="1"/>
  <c r="AN270" i="4"/>
  <c r="AN269" i="4"/>
  <c r="AN268" i="4"/>
  <c r="AN267" i="4"/>
  <c r="AX267" i="4" s="1"/>
  <c r="AN266" i="4"/>
  <c r="AN265" i="4"/>
  <c r="AN264" i="4"/>
  <c r="AV264" i="4" s="1"/>
  <c r="AN263" i="4"/>
  <c r="AW263" i="4" s="1"/>
  <c r="AN262" i="4"/>
  <c r="AN261" i="4"/>
  <c r="AP261" i="4" s="1"/>
  <c r="AN260" i="4"/>
  <c r="AR260" i="4" s="1"/>
  <c r="AN259" i="4"/>
  <c r="AV259" i="4" s="1"/>
  <c r="AN258" i="4"/>
  <c r="AN257" i="4"/>
  <c r="AN256" i="4"/>
  <c r="AN255" i="4"/>
  <c r="AW255" i="4" s="1"/>
  <c r="AN254" i="4"/>
  <c r="AN253" i="4"/>
  <c r="AO253" i="4" s="1"/>
  <c r="AN252" i="4"/>
  <c r="AN251" i="4"/>
  <c r="AU251" i="4" s="1"/>
  <c r="AN250" i="4"/>
  <c r="AN249" i="4"/>
  <c r="AN248" i="4"/>
  <c r="AV248" i="4" s="1"/>
  <c r="AN247" i="4"/>
  <c r="AW247" i="4" s="1"/>
  <c r="AN246" i="4"/>
  <c r="AN245" i="4"/>
  <c r="AW245" i="4" s="1"/>
  <c r="AN244" i="4"/>
  <c r="AN243" i="4"/>
  <c r="AX243" i="4" s="1"/>
  <c r="AN242" i="4"/>
  <c r="AN241" i="4"/>
  <c r="AV241" i="4" s="1"/>
  <c r="AN240" i="4"/>
  <c r="AS240" i="4" s="1"/>
  <c r="AN239" i="4"/>
  <c r="AS239" i="4" s="1"/>
  <c r="AN238" i="4"/>
  <c r="AN237" i="4"/>
  <c r="AW237" i="4" s="1"/>
  <c r="AA310" i="4"/>
  <c r="AA309" i="4"/>
  <c r="AA308" i="4"/>
  <c r="AA307" i="4"/>
  <c r="AA306" i="4"/>
  <c r="AA305" i="4"/>
  <c r="AA304" i="4"/>
  <c r="AA303" i="4"/>
  <c r="AA302" i="4"/>
  <c r="AA301" i="4"/>
  <c r="AA300" i="4"/>
  <c r="AA299" i="4"/>
  <c r="AA298" i="4"/>
  <c r="AA297" i="4"/>
  <c r="AA296" i="4"/>
  <c r="AA295" i="4"/>
  <c r="AA294" i="4"/>
  <c r="AA293" i="4"/>
  <c r="AA292" i="4"/>
  <c r="AA291" i="4"/>
  <c r="AA290" i="4"/>
  <c r="AA289" i="4"/>
  <c r="AA288" i="4"/>
  <c r="AA287" i="4"/>
  <c r="AA286" i="4"/>
  <c r="AA285" i="4"/>
  <c r="AA284" i="4"/>
  <c r="AA283" i="4"/>
  <c r="AA282" i="4"/>
  <c r="AA281" i="4"/>
  <c r="AA280" i="4"/>
  <c r="AA279" i="4"/>
  <c r="AA278" i="4"/>
  <c r="AA277" i="4"/>
  <c r="AA276" i="4"/>
  <c r="AA275" i="4"/>
  <c r="AA274" i="4"/>
  <c r="AA273" i="4"/>
  <c r="AA272" i="4"/>
  <c r="AA271" i="4"/>
  <c r="AA270" i="4"/>
  <c r="AA269" i="4"/>
  <c r="AA268" i="4"/>
  <c r="AA267" i="4"/>
  <c r="AA266" i="4"/>
  <c r="AA265" i="4"/>
  <c r="AA264" i="4"/>
  <c r="AA263" i="4"/>
  <c r="AA262" i="4"/>
  <c r="AA261" i="4"/>
  <c r="AA260" i="4"/>
  <c r="AA259" i="4"/>
  <c r="AA258" i="4"/>
  <c r="AA257" i="4"/>
  <c r="AA256" i="4"/>
  <c r="AA255" i="4"/>
  <c r="AA254" i="4"/>
  <c r="AA253" i="4"/>
  <c r="AA252" i="4"/>
  <c r="AA251" i="4"/>
  <c r="AA250" i="4"/>
  <c r="AA249" i="4"/>
  <c r="AA248" i="4"/>
  <c r="AA247" i="4"/>
  <c r="AA246" i="4"/>
  <c r="AA245" i="4"/>
  <c r="AA244" i="4"/>
  <c r="AA243" i="4"/>
  <c r="AA242" i="4"/>
  <c r="AA241" i="4"/>
  <c r="AA240" i="4"/>
  <c r="AA239" i="4"/>
  <c r="AA238" i="4"/>
  <c r="AA237" i="4"/>
  <c r="N310" i="4"/>
  <c r="N309" i="4"/>
  <c r="S309" i="4" s="1"/>
  <c r="N308" i="4"/>
  <c r="N307" i="4"/>
  <c r="U307" i="4" s="1"/>
  <c r="N306" i="4"/>
  <c r="N305" i="4"/>
  <c r="W305" i="4" s="1"/>
  <c r="N304" i="4"/>
  <c r="T304" i="4" s="1"/>
  <c r="N303" i="4"/>
  <c r="T303" i="4" s="1"/>
  <c r="N302" i="4"/>
  <c r="N301" i="4"/>
  <c r="Q301" i="4" s="1"/>
  <c r="N300" i="4"/>
  <c r="S300" i="4" s="1"/>
  <c r="N299" i="4"/>
  <c r="X299" i="4" s="1"/>
  <c r="N298" i="4"/>
  <c r="N297" i="4"/>
  <c r="R297" i="4" s="1"/>
  <c r="N296" i="4"/>
  <c r="N295" i="4"/>
  <c r="S295" i="4" s="1"/>
  <c r="N294" i="4"/>
  <c r="N293" i="4"/>
  <c r="V293" i="4" s="1"/>
  <c r="N292" i="4"/>
  <c r="N291" i="4"/>
  <c r="U291" i="4" s="1"/>
  <c r="N290" i="4"/>
  <c r="N289" i="4"/>
  <c r="N288" i="4"/>
  <c r="N287" i="4"/>
  <c r="X287" i="4" s="1"/>
  <c r="N286" i="4"/>
  <c r="N285" i="4"/>
  <c r="V285" i="4" s="1"/>
  <c r="N284" i="4"/>
  <c r="T284" i="4" s="1"/>
  <c r="N283" i="4"/>
  <c r="W283" i="4" s="1"/>
  <c r="N282" i="4"/>
  <c r="N281" i="4"/>
  <c r="N280" i="4"/>
  <c r="N279" i="4"/>
  <c r="U279" i="4" s="1"/>
  <c r="N278" i="4"/>
  <c r="N277" i="4"/>
  <c r="S277" i="4" s="1"/>
  <c r="N276" i="4"/>
  <c r="N275" i="4"/>
  <c r="W275" i="4" s="1"/>
  <c r="N274" i="4"/>
  <c r="N273" i="4"/>
  <c r="N272" i="4"/>
  <c r="W272" i="4" s="1"/>
  <c r="N271" i="4"/>
  <c r="V271" i="4" s="1"/>
  <c r="N270" i="4"/>
  <c r="N269" i="4"/>
  <c r="Q269" i="4" s="1"/>
  <c r="N268" i="4"/>
  <c r="T268" i="4" s="1"/>
  <c r="N267" i="4"/>
  <c r="X267" i="4" s="1"/>
  <c r="N266" i="4"/>
  <c r="N265" i="4"/>
  <c r="N264" i="4"/>
  <c r="Q264" i="4" s="1"/>
  <c r="N263" i="4"/>
  <c r="U263" i="4" s="1"/>
  <c r="N262" i="4"/>
  <c r="N261" i="4"/>
  <c r="N260" i="4"/>
  <c r="U260" i="4" s="1"/>
  <c r="N259" i="4"/>
  <c r="X259" i="4" s="1"/>
  <c r="N258" i="4"/>
  <c r="N257" i="4"/>
  <c r="R257" i="4" s="1"/>
  <c r="N256" i="4"/>
  <c r="P256" i="4" s="1"/>
  <c r="N255" i="4"/>
  <c r="T255" i="4" s="1"/>
  <c r="N254" i="4"/>
  <c r="N253" i="4"/>
  <c r="V253" i="4" s="1"/>
  <c r="N252" i="4"/>
  <c r="X252" i="4" s="1"/>
  <c r="N251" i="4"/>
  <c r="U251" i="4" s="1"/>
  <c r="N250" i="4"/>
  <c r="N249" i="4"/>
  <c r="W249" i="4" s="1"/>
  <c r="N248" i="4"/>
  <c r="W248" i="4" s="1"/>
  <c r="N247" i="4"/>
  <c r="W247" i="4" s="1"/>
  <c r="N246" i="4"/>
  <c r="N245" i="4"/>
  <c r="S245" i="4" s="1"/>
  <c r="N244" i="4"/>
  <c r="U244" i="4" s="1"/>
  <c r="N243" i="4"/>
  <c r="X243" i="4" s="1"/>
  <c r="N242" i="4"/>
  <c r="P242" i="4" s="1"/>
  <c r="N241" i="4"/>
  <c r="W241" i="4" s="1"/>
  <c r="N240" i="4"/>
  <c r="Q240" i="4" s="1"/>
  <c r="N239" i="4"/>
  <c r="V239" i="4" s="1"/>
  <c r="N238" i="4"/>
  <c r="X238" i="4" s="1"/>
  <c r="N237" i="4"/>
  <c r="Q237" i="4" s="1"/>
  <c r="AT310" i="4"/>
  <c r="AP310" i="4"/>
  <c r="AR308" i="4"/>
  <c r="AQ308" i="4"/>
  <c r="AT307" i="4"/>
  <c r="AO307" i="4"/>
  <c r="AV306" i="4"/>
  <c r="AU306" i="4"/>
  <c r="AQ306" i="4"/>
  <c r="AR304" i="4"/>
  <c r="AT303" i="4"/>
  <c r="AO303" i="4"/>
  <c r="AW302" i="4"/>
  <c r="AU302" i="4"/>
  <c r="AP302" i="4"/>
  <c r="AX299" i="4"/>
  <c r="AR299" i="4"/>
  <c r="AU298" i="4"/>
  <c r="AS298" i="4"/>
  <c r="AO298" i="4"/>
  <c r="AV296" i="4"/>
  <c r="AV295" i="4"/>
  <c r="AQ295" i="4"/>
  <c r="AT294" i="4"/>
  <c r="AS294" i="4"/>
  <c r="AO294" i="4"/>
  <c r="AR292" i="4"/>
  <c r="AU291" i="4"/>
  <c r="AP291" i="4"/>
  <c r="AU290" i="4"/>
  <c r="AT290" i="4"/>
  <c r="AP290" i="4"/>
  <c r="AU288" i="4"/>
  <c r="AU287" i="4"/>
  <c r="AO287" i="4"/>
  <c r="AV286" i="4"/>
  <c r="AT286" i="4"/>
  <c r="AP286" i="4"/>
  <c r="AV284" i="4"/>
  <c r="AT283" i="4"/>
  <c r="AO283" i="4"/>
  <c r="AW282" i="4"/>
  <c r="AV282" i="4"/>
  <c r="AP282" i="4"/>
  <c r="AU280" i="4"/>
  <c r="AS279" i="4"/>
  <c r="AV278" i="4"/>
  <c r="AU278" i="4"/>
  <c r="AO278" i="4"/>
  <c r="AR276" i="4"/>
  <c r="AQ276" i="4"/>
  <c r="AT275" i="4"/>
  <c r="AO275" i="4"/>
  <c r="AV274" i="4"/>
  <c r="AR274" i="4"/>
  <c r="AQ274" i="4"/>
  <c r="AU272" i="4"/>
  <c r="AR272" i="4"/>
  <c r="AW271" i="4"/>
  <c r="AR271" i="4"/>
  <c r="AX270" i="4"/>
  <c r="AV270" i="4"/>
  <c r="AR270" i="4"/>
  <c r="AQ268" i="4"/>
  <c r="AW267" i="4"/>
  <c r="AR267" i="4"/>
  <c r="AX266" i="4"/>
  <c r="AW266" i="4"/>
  <c r="AQ266" i="4"/>
  <c r="AU263" i="4"/>
  <c r="AP263" i="4"/>
  <c r="AX262" i="4"/>
  <c r="AW262" i="4"/>
  <c r="AR262" i="4"/>
  <c r="AV260" i="4"/>
  <c r="AU259" i="4"/>
  <c r="AO259" i="4"/>
  <c r="AW258" i="4"/>
  <c r="AV258" i="4"/>
  <c r="AQ258" i="4"/>
  <c r="AU256" i="4"/>
  <c r="AR256" i="4"/>
  <c r="AX255" i="4"/>
  <c r="AS255" i="4"/>
  <c r="AS254" i="4"/>
  <c r="AR254" i="4"/>
  <c r="AQ252" i="4"/>
  <c r="AT251" i="4"/>
  <c r="AX250" i="4"/>
  <c r="AS250" i="4"/>
  <c r="AQ250" i="4"/>
  <c r="AS247" i="4"/>
  <c r="AV246" i="4"/>
  <c r="AU246" i="4"/>
  <c r="AO246" i="4"/>
  <c r="AV244" i="4"/>
  <c r="AU244" i="4"/>
  <c r="AT243" i="4"/>
  <c r="AO243" i="4"/>
  <c r="AV242" i="4"/>
  <c r="AR242" i="4"/>
  <c r="AQ242" i="4"/>
  <c r="AX240" i="4"/>
  <c r="AQ240" i="4"/>
  <c r="AW239" i="4"/>
  <c r="AR239" i="4"/>
  <c r="AX238" i="4"/>
  <c r="AV238" i="4"/>
  <c r="AR238" i="4"/>
  <c r="V310" i="4"/>
  <c r="R310" i="4"/>
  <c r="U308" i="4"/>
  <c r="V307" i="4"/>
  <c r="O307" i="4"/>
  <c r="P306" i="4"/>
  <c r="Q304" i="4"/>
  <c r="S303" i="4"/>
  <c r="W302" i="4"/>
  <c r="V302" i="4"/>
  <c r="X300" i="4"/>
  <c r="P300" i="4"/>
  <c r="U299" i="4"/>
  <c r="T298" i="4"/>
  <c r="P298" i="4"/>
  <c r="X296" i="4"/>
  <c r="O296" i="4"/>
  <c r="X295" i="4"/>
  <c r="P295" i="4"/>
  <c r="S294" i="4"/>
  <c r="O294" i="4"/>
  <c r="U292" i="4"/>
  <c r="S292" i="4"/>
  <c r="S291" i="4"/>
  <c r="X290" i="4"/>
  <c r="R290" i="4"/>
  <c r="U288" i="4"/>
  <c r="O288" i="4"/>
  <c r="U287" i="4"/>
  <c r="V286" i="4"/>
  <c r="U286" i="4"/>
  <c r="S284" i="4"/>
  <c r="R283" i="4"/>
  <c r="S282" i="4"/>
  <c r="R282" i="4"/>
  <c r="X280" i="4"/>
  <c r="W280" i="4"/>
  <c r="V279" i="4"/>
  <c r="P279" i="4"/>
  <c r="R278" i="4"/>
  <c r="Q278" i="4"/>
  <c r="U276" i="4"/>
  <c r="S276" i="4"/>
  <c r="R275" i="4"/>
  <c r="S274" i="4"/>
  <c r="R274" i="4"/>
  <c r="U272" i="4"/>
  <c r="P272" i="4"/>
  <c r="O272" i="4"/>
  <c r="U271" i="4"/>
  <c r="V270" i="4"/>
  <c r="U270" i="4"/>
  <c r="S268" i="4"/>
  <c r="S267" i="4"/>
  <c r="V266" i="4"/>
  <c r="S266" i="4"/>
  <c r="X264" i="4"/>
  <c r="W264" i="4"/>
  <c r="O264" i="4"/>
  <c r="S263" i="4"/>
  <c r="X262" i="4"/>
  <c r="U262" i="4"/>
  <c r="P262" i="4"/>
  <c r="S260" i="4"/>
  <c r="W259" i="4"/>
  <c r="O259" i="4"/>
  <c r="V258" i="4"/>
  <c r="U258" i="4"/>
  <c r="W256" i="4"/>
  <c r="Q256" i="4"/>
  <c r="S255" i="4"/>
  <c r="X254" i="4"/>
  <c r="W254" i="4"/>
  <c r="P254" i="4"/>
  <c r="O254" i="4"/>
  <c r="U252" i="4"/>
  <c r="O252" i="4"/>
  <c r="S251" i="4"/>
  <c r="V250" i="4"/>
  <c r="S250" i="4"/>
  <c r="T248" i="4"/>
  <c r="X247" i="4"/>
  <c r="R247" i="4"/>
  <c r="V246" i="4"/>
  <c r="Q246" i="4"/>
  <c r="S244" i="4"/>
  <c r="U243" i="4"/>
  <c r="O243" i="4"/>
  <c r="X242" i="4"/>
  <c r="S242" i="4"/>
  <c r="W240" i="4"/>
  <c r="X239" i="4"/>
  <c r="S239" i="4"/>
  <c r="S238" i="4"/>
  <c r="P238" i="4"/>
  <c r="AN236" i="4"/>
  <c r="AX236" i="4" s="1"/>
  <c r="AN235" i="4"/>
  <c r="AN234" i="4"/>
  <c r="AN233" i="4"/>
  <c r="AX233" i="4" s="1"/>
  <c r="AN232" i="4"/>
  <c r="AT232" i="4" s="1"/>
  <c r="AN231" i="4"/>
  <c r="AU231" i="4" s="1"/>
  <c r="AN230" i="4"/>
  <c r="AN229" i="4"/>
  <c r="AX229" i="4" s="1"/>
  <c r="AN228" i="4"/>
  <c r="AN227" i="4"/>
  <c r="AV227" i="4" s="1"/>
  <c r="AN226" i="4"/>
  <c r="AN225" i="4"/>
  <c r="AX225" i="4" s="1"/>
  <c r="AN224" i="4"/>
  <c r="AN223" i="4"/>
  <c r="AU223" i="4" s="1"/>
  <c r="AN222" i="4"/>
  <c r="AT222" i="4" s="1"/>
  <c r="AN221" i="4"/>
  <c r="AX221" i="4" s="1"/>
  <c r="AN220" i="4"/>
  <c r="AN219" i="4"/>
  <c r="AN218" i="4"/>
  <c r="AV218" i="4" s="1"/>
  <c r="AN217" i="4"/>
  <c r="AX217" i="4" s="1"/>
  <c r="AN216" i="4"/>
  <c r="AQ216" i="4" s="1"/>
  <c r="AN215" i="4"/>
  <c r="AN214" i="4"/>
  <c r="AQ214" i="4" s="1"/>
  <c r="AN213" i="4"/>
  <c r="AX213" i="4" s="1"/>
  <c r="AN212" i="4"/>
  <c r="AN211" i="4"/>
  <c r="AV211" i="4" s="1"/>
  <c r="AN210" i="4"/>
  <c r="AV210" i="4" s="1"/>
  <c r="AN209" i="4"/>
  <c r="AN208" i="4"/>
  <c r="AQ208" i="4" s="1"/>
  <c r="AN207" i="4"/>
  <c r="AU207" i="4" s="1"/>
  <c r="AN206" i="4"/>
  <c r="AQ206" i="4" s="1"/>
  <c r="AN205" i="4"/>
  <c r="AN204" i="4"/>
  <c r="AN203" i="4"/>
  <c r="AN202" i="4"/>
  <c r="AV202" i="4" s="1"/>
  <c r="AN201" i="4"/>
  <c r="AQ201" i="4" s="1"/>
  <c r="AN200" i="4"/>
  <c r="AU200" i="4" s="1"/>
  <c r="AN199" i="4"/>
  <c r="AN198" i="4"/>
  <c r="AV198" i="4" s="1"/>
  <c r="AN197" i="4"/>
  <c r="AN196" i="4"/>
  <c r="AN195" i="4"/>
  <c r="AN194" i="4"/>
  <c r="AV194" i="4" s="1"/>
  <c r="AN193" i="4"/>
  <c r="AQ193" i="4" s="1"/>
  <c r="AN192" i="4"/>
  <c r="AU192" i="4" s="1"/>
  <c r="AN191" i="4"/>
  <c r="AN190" i="4"/>
  <c r="AV190" i="4" s="1"/>
  <c r="AN189" i="4"/>
  <c r="AU189" i="4" s="1"/>
  <c r="AN188" i="4"/>
  <c r="AV188" i="4" s="1"/>
  <c r="AN187" i="4"/>
  <c r="AV187" i="4" s="1"/>
  <c r="AN186" i="4"/>
  <c r="AV186" i="4" s="1"/>
  <c r="AN185" i="4"/>
  <c r="AV185" i="4" s="1"/>
  <c r="AN184" i="4"/>
  <c r="AV184" i="4" s="1"/>
  <c r="AN183" i="4"/>
  <c r="AV183" i="4" s="1"/>
  <c r="AN182" i="4"/>
  <c r="AV182" i="4" s="1"/>
  <c r="AN181" i="4"/>
  <c r="AN180" i="4"/>
  <c r="AN179" i="4"/>
  <c r="AN178" i="4"/>
  <c r="AR178" i="4" s="1"/>
  <c r="AN177" i="4"/>
  <c r="AN176" i="4"/>
  <c r="AU176" i="4" s="1"/>
  <c r="AN175" i="4"/>
  <c r="AQ175" i="4" s="1"/>
  <c r="AN174" i="4"/>
  <c r="AR174" i="4" s="1"/>
  <c r="AN173" i="4"/>
  <c r="AN172" i="4"/>
  <c r="AW172" i="4" s="1"/>
  <c r="AN171" i="4"/>
  <c r="AN170" i="4"/>
  <c r="AN169" i="4"/>
  <c r="AN168" i="4"/>
  <c r="AN167" i="4"/>
  <c r="AR167" i="4" s="1"/>
  <c r="AN166" i="4"/>
  <c r="AN165" i="4"/>
  <c r="AV165" i="4" s="1"/>
  <c r="AN164" i="4"/>
  <c r="AV164" i="4" s="1"/>
  <c r="AN163" i="4"/>
  <c r="AN162" i="4"/>
  <c r="AN161" i="4"/>
  <c r="AV161" i="4" s="1"/>
  <c r="AN160" i="4"/>
  <c r="AN159" i="4"/>
  <c r="AU159" i="4" s="1"/>
  <c r="AN158" i="4"/>
  <c r="AN157" i="4"/>
  <c r="AV157" i="4" s="1"/>
  <c r="AN156" i="4"/>
  <c r="AN155" i="4"/>
  <c r="AO155" i="4" s="1"/>
  <c r="AN154" i="4"/>
  <c r="AN153" i="4"/>
  <c r="AV153" i="4" s="1"/>
  <c r="AN152" i="4"/>
  <c r="AV152" i="4" s="1"/>
  <c r="AN151" i="4"/>
  <c r="AN150" i="4"/>
  <c r="AV150" i="4" s="1"/>
  <c r="AN149" i="4"/>
  <c r="AV149" i="4" s="1"/>
  <c r="AN148" i="4"/>
  <c r="AN147" i="4"/>
  <c r="AO147" i="4" s="1"/>
  <c r="AN146" i="4"/>
  <c r="AN145" i="4"/>
  <c r="AV145" i="4" s="1"/>
  <c r="AN144" i="4"/>
  <c r="AN143" i="4"/>
  <c r="AN142" i="4"/>
  <c r="AN141" i="4"/>
  <c r="AV141" i="4" s="1"/>
  <c r="AN140" i="4"/>
  <c r="AN139" i="4"/>
  <c r="AN138" i="4"/>
  <c r="AN137" i="4"/>
  <c r="AV137" i="4" s="1"/>
  <c r="AN136" i="4"/>
  <c r="AN135" i="4"/>
  <c r="AN134" i="4"/>
  <c r="AN133" i="4"/>
  <c r="AV133" i="4" s="1"/>
  <c r="AN132" i="4"/>
  <c r="AN131" i="4"/>
  <c r="AN130" i="4"/>
  <c r="AN129" i="4"/>
  <c r="AV129" i="4" s="1"/>
  <c r="AN128" i="4"/>
  <c r="AN127" i="4"/>
  <c r="AN126" i="4"/>
  <c r="AU126" i="4" s="1"/>
  <c r="AN125" i="4"/>
  <c r="AV125" i="4" s="1"/>
  <c r="AN124" i="4"/>
  <c r="AV124" i="4" s="1"/>
  <c r="AN123" i="4"/>
  <c r="AV123" i="4" s="1"/>
  <c r="AN122" i="4"/>
  <c r="AQ122" i="4" s="1"/>
  <c r="AN121" i="4"/>
  <c r="AV121" i="4" s="1"/>
  <c r="AN120" i="4"/>
  <c r="AN119" i="4"/>
  <c r="AU119" i="4" s="1"/>
  <c r="AN118" i="4"/>
  <c r="AN117" i="4"/>
  <c r="AV117" i="4" s="1"/>
  <c r="AN116" i="4"/>
  <c r="AN115" i="4"/>
  <c r="AN114" i="4"/>
  <c r="AN113" i="4"/>
  <c r="AN112" i="4"/>
  <c r="AN111" i="4"/>
  <c r="AN110" i="4"/>
  <c r="AN109" i="4"/>
  <c r="AN108" i="4"/>
  <c r="AN107" i="4"/>
  <c r="AN106" i="4"/>
  <c r="AN105" i="4"/>
  <c r="AN104" i="4"/>
  <c r="AN103" i="4"/>
  <c r="AR103" i="4" s="1"/>
  <c r="AN102" i="4"/>
  <c r="AN101" i="4"/>
  <c r="AN100" i="4"/>
  <c r="AN99" i="4"/>
  <c r="AR99" i="4" s="1"/>
  <c r="AN98" i="4"/>
  <c r="AN97" i="4"/>
  <c r="AN96" i="4"/>
  <c r="AN95" i="4"/>
  <c r="AN94" i="4"/>
  <c r="AN93" i="4"/>
  <c r="AN92" i="4"/>
  <c r="AN91" i="4"/>
  <c r="AN90" i="4"/>
  <c r="AN89" i="4"/>
  <c r="AN88" i="4"/>
  <c r="AN87" i="4"/>
  <c r="AN86" i="4"/>
  <c r="AN85" i="4"/>
  <c r="AN84" i="4"/>
  <c r="AN83" i="4"/>
  <c r="AN82" i="4"/>
  <c r="AN81" i="4"/>
  <c r="AN80" i="4"/>
  <c r="AU80" i="4" s="1"/>
  <c r="AN79" i="4"/>
  <c r="AN78" i="4"/>
  <c r="AN77" i="4"/>
  <c r="AN76" i="4"/>
  <c r="AT76" i="4" s="1"/>
  <c r="AN75" i="4"/>
  <c r="AN74" i="4"/>
  <c r="AN73" i="4"/>
  <c r="AN72" i="4"/>
  <c r="AN71" i="4"/>
  <c r="AN70" i="4"/>
  <c r="AN69" i="4"/>
  <c r="AN68" i="4"/>
  <c r="AN67" i="4"/>
  <c r="AP67" i="4" s="1"/>
  <c r="AN66" i="4"/>
  <c r="AN65" i="4"/>
  <c r="AN64" i="4"/>
  <c r="AN63" i="4"/>
  <c r="AU63" i="4" s="1"/>
  <c r="AN62" i="4"/>
  <c r="AN61" i="4"/>
  <c r="AN60" i="4"/>
  <c r="AU60" i="4" s="1"/>
  <c r="AN59" i="4"/>
  <c r="AU59" i="4" s="1"/>
  <c r="AN58" i="4"/>
  <c r="AU58" i="4" s="1"/>
  <c r="AN57" i="4"/>
  <c r="AU57" i="4" s="1"/>
  <c r="AN56" i="4"/>
  <c r="AN55" i="4"/>
  <c r="AR55" i="4" s="1"/>
  <c r="AN54" i="4"/>
  <c r="AN53" i="4"/>
  <c r="AR53" i="4" s="1"/>
  <c r="AN52" i="4"/>
  <c r="AV52" i="4" s="1"/>
  <c r="AN51" i="4"/>
  <c r="AR51" i="4" s="1"/>
  <c r="AN50" i="4"/>
  <c r="AN49" i="4"/>
  <c r="AR49" i="4" s="1"/>
  <c r="AN48" i="4"/>
  <c r="AV48" i="4" s="1"/>
  <c r="AN47" i="4"/>
  <c r="AR47" i="4" s="1"/>
  <c r="AN46" i="4"/>
  <c r="AN45" i="4"/>
  <c r="AR45" i="4" s="1"/>
  <c r="AN44" i="4"/>
  <c r="AR44" i="4" s="1"/>
  <c r="AN43" i="4"/>
  <c r="AR43" i="4" s="1"/>
  <c r="AN42" i="4"/>
  <c r="AV42" i="4" s="1"/>
  <c r="AN41" i="4"/>
  <c r="AR41" i="4" s="1"/>
  <c r="AN40" i="4"/>
  <c r="AN39" i="4"/>
  <c r="AN38" i="4"/>
  <c r="AV38" i="4" s="1"/>
  <c r="AN37" i="4"/>
  <c r="AV37" i="4" s="1"/>
  <c r="AN36" i="4"/>
  <c r="AV36" i="4" s="1"/>
  <c r="AN35" i="4"/>
  <c r="AV35" i="4" s="1"/>
  <c r="AN34" i="4"/>
  <c r="AN33" i="4"/>
  <c r="AV33" i="4" s="1"/>
  <c r="AN32" i="4"/>
  <c r="AQ32" i="4" s="1"/>
  <c r="AN31" i="4"/>
  <c r="AN30" i="4"/>
  <c r="AN29" i="4"/>
  <c r="AN28" i="4"/>
  <c r="AR28" i="4" s="1"/>
  <c r="AN27" i="4"/>
  <c r="AS27" i="4" s="1"/>
  <c r="AN26" i="4"/>
  <c r="AO26" i="4" s="1"/>
  <c r="AN25" i="4"/>
  <c r="AV25" i="4" s="1"/>
  <c r="AN24" i="4"/>
  <c r="AU24" i="4" s="1"/>
  <c r="AN23" i="4"/>
  <c r="AS23" i="4" s="1"/>
  <c r="AN22" i="4"/>
  <c r="AO22" i="4" s="1"/>
  <c r="AN21" i="4"/>
  <c r="AV21" i="4" s="1"/>
  <c r="AN20" i="4"/>
  <c r="AP20" i="4" s="1"/>
  <c r="AN19" i="4"/>
  <c r="AS19" i="4" s="1"/>
  <c r="AN18" i="4"/>
  <c r="AO18" i="4" s="1"/>
  <c r="AN17" i="4"/>
  <c r="AS17" i="4" s="1"/>
  <c r="AN16" i="4"/>
  <c r="AU16" i="4" s="1"/>
  <c r="AN15" i="4"/>
  <c r="AS15" i="4" s="1"/>
  <c r="AN14" i="4"/>
  <c r="AO14" i="4" s="1"/>
  <c r="AN13" i="4"/>
  <c r="AV13" i="4" s="1"/>
  <c r="AN12" i="4"/>
  <c r="AP12" i="4" s="1"/>
  <c r="AN11" i="4"/>
  <c r="AS11" i="4" s="1"/>
  <c r="AA236" i="4"/>
  <c r="AA235" i="4"/>
  <c r="AA234" i="4"/>
  <c r="AA233" i="4"/>
  <c r="AA232" i="4"/>
  <c r="AA231" i="4"/>
  <c r="AA230" i="4"/>
  <c r="AA229" i="4"/>
  <c r="AA228" i="4"/>
  <c r="AA227" i="4"/>
  <c r="AA226" i="4"/>
  <c r="AA225" i="4"/>
  <c r="AA224" i="4"/>
  <c r="AA223" i="4"/>
  <c r="AA222" i="4"/>
  <c r="AA221" i="4"/>
  <c r="AA220" i="4"/>
  <c r="AA219" i="4"/>
  <c r="AA218" i="4"/>
  <c r="AA217" i="4"/>
  <c r="AA216" i="4"/>
  <c r="AA215" i="4"/>
  <c r="AA214" i="4"/>
  <c r="AA213" i="4"/>
  <c r="AA212" i="4"/>
  <c r="AA211" i="4"/>
  <c r="AA210" i="4"/>
  <c r="AA209" i="4"/>
  <c r="AA208" i="4"/>
  <c r="AA207" i="4"/>
  <c r="AA206" i="4"/>
  <c r="AA205" i="4"/>
  <c r="AA204" i="4"/>
  <c r="AA203" i="4"/>
  <c r="AA202" i="4"/>
  <c r="AA201" i="4"/>
  <c r="AA200" i="4"/>
  <c r="AA199" i="4"/>
  <c r="AA198" i="4"/>
  <c r="AA197" i="4"/>
  <c r="AA196" i="4"/>
  <c r="AA195" i="4"/>
  <c r="AA194" i="4"/>
  <c r="AA193" i="4"/>
  <c r="AA192" i="4"/>
  <c r="AA191" i="4"/>
  <c r="AA190" i="4"/>
  <c r="AA189" i="4"/>
  <c r="AA188" i="4"/>
  <c r="AA187" i="4"/>
  <c r="AA186" i="4"/>
  <c r="AA185" i="4"/>
  <c r="AA184" i="4"/>
  <c r="AA183" i="4"/>
  <c r="AA182" i="4"/>
  <c r="AA181" i="4"/>
  <c r="AA180" i="4"/>
  <c r="AA179" i="4"/>
  <c r="AA178" i="4"/>
  <c r="AA177" i="4"/>
  <c r="AA176" i="4"/>
  <c r="AA175" i="4"/>
  <c r="AA174" i="4"/>
  <c r="AA173" i="4"/>
  <c r="AA172" i="4"/>
  <c r="AA171" i="4"/>
  <c r="AA170" i="4"/>
  <c r="AA169" i="4"/>
  <c r="AA168" i="4"/>
  <c r="AA167" i="4"/>
  <c r="AA166" i="4"/>
  <c r="AA165" i="4"/>
  <c r="AA164" i="4"/>
  <c r="AA163" i="4"/>
  <c r="AA162" i="4"/>
  <c r="AA161" i="4"/>
  <c r="AA160" i="4"/>
  <c r="AA159" i="4"/>
  <c r="AA158" i="4"/>
  <c r="AA157" i="4"/>
  <c r="AA156" i="4"/>
  <c r="AA155" i="4"/>
  <c r="AA154" i="4"/>
  <c r="AA153" i="4"/>
  <c r="AA152" i="4"/>
  <c r="AA151" i="4"/>
  <c r="AA150" i="4"/>
  <c r="AA149" i="4"/>
  <c r="AA148" i="4"/>
  <c r="AA147" i="4"/>
  <c r="AA146" i="4"/>
  <c r="AA145" i="4"/>
  <c r="AA144" i="4"/>
  <c r="AA143" i="4"/>
  <c r="AA142" i="4"/>
  <c r="AA141" i="4"/>
  <c r="AA140" i="4"/>
  <c r="AA139" i="4"/>
  <c r="AA138" i="4"/>
  <c r="AA137" i="4"/>
  <c r="AA136" i="4"/>
  <c r="AA135" i="4"/>
  <c r="AA134" i="4"/>
  <c r="AA133" i="4"/>
  <c r="AA132" i="4"/>
  <c r="AA131" i="4"/>
  <c r="AA130" i="4"/>
  <c r="AA129" i="4"/>
  <c r="AA128" i="4"/>
  <c r="AA127" i="4"/>
  <c r="AA126" i="4"/>
  <c r="AA125" i="4"/>
  <c r="AA124" i="4"/>
  <c r="AA123" i="4"/>
  <c r="AA122" i="4"/>
  <c r="AA121" i="4"/>
  <c r="AA120" i="4"/>
  <c r="AA119" i="4"/>
  <c r="AA118" i="4"/>
  <c r="AA117" i="4"/>
  <c r="AA116" i="4"/>
  <c r="AA115" i="4"/>
  <c r="AA114" i="4"/>
  <c r="AA113" i="4"/>
  <c r="AA112" i="4"/>
  <c r="AA111" i="4"/>
  <c r="AA110" i="4"/>
  <c r="AA109" i="4"/>
  <c r="AA108" i="4"/>
  <c r="AA107" i="4"/>
  <c r="AA106" i="4"/>
  <c r="AA105" i="4"/>
  <c r="AA104" i="4"/>
  <c r="AA103" i="4"/>
  <c r="AA102" i="4"/>
  <c r="AA101" i="4"/>
  <c r="AA100" i="4"/>
  <c r="AA99" i="4"/>
  <c r="AA98" i="4"/>
  <c r="AA97" i="4"/>
  <c r="AA96" i="4"/>
  <c r="AA95" i="4"/>
  <c r="AA94" i="4"/>
  <c r="AA93" i="4"/>
  <c r="AA92" i="4"/>
  <c r="AA91" i="4"/>
  <c r="AA90" i="4"/>
  <c r="AA89" i="4"/>
  <c r="AA88" i="4"/>
  <c r="AA87" i="4"/>
  <c r="AA86" i="4"/>
  <c r="AA85" i="4"/>
  <c r="AA84" i="4"/>
  <c r="AA83" i="4"/>
  <c r="AA82" i="4"/>
  <c r="AA81" i="4"/>
  <c r="AA80" i="4"/>
  <c r="AA79" i="4"/>
  <c r="AA78" i="4"/>
  <c r="AA77" i="4"/>
  <c r="AA76" i="4"/>
  <c r="AA75" i="4"/>
  <c r="AA74" i="4"/>
  <c r="AA73" i="4"/>
  <c r="AA72" i="4"/>
  <c r="AA71" i="4"/>
  <c r="AA70" i="4"/>
  <c r="AA69" i="4"/>
  <c r="AA68" i="4"/>
  <c r="AA67" i="4"/>
  <c r="AA66" i="4"/>
  <c r="AA65" i="4"/>
  <c r="AA64" i="4"/>
  <c r="AA63" i="4"/>
  <c r="AA62" i="4"/>
  <c r="AA61" i="4"/>
  <c r="AA60" i="4"/>
  <c r="AA59" i="4"/>
  <c r="AA58" i="4"/>
  <c r="AA57" i="4"/>
  <c r="AA56" i="4"/>
  <c r="AA55" i="4"/>
  <c r="AA54" i="4"/>
  <c r="AA53" i="4"/>
  <c r="AA52" i="4"/>
  <c r="AA51" i="4"/>
  <c r="AA50" i="4"/>
  <c r="AA49" i="4"/>
  <c r="AA48" i="4"/>
  <c r="AA47" i="4"/>
  <c r="AA46" i="4"/>
  <c r="AA45" i="4"/>
  <c r="AA44" i="4"/>
  <c r="AA43" i="4"/>
  <c r="AA42" i="4"/>
  <c r="AA41" i="4"/>
  <c r="AA40" i="4"/>
  <c r="AA39" i="4"/>
  <c r="AA38" i="4"/>
  <c r="AA37" i="4"/>
  <c r="AA36" i="4"/>
  <c r="AA35" i="4"/>
  <c r="AA34" i="4"/>
  <c r="AA33" i="4"/>
  <c r="AA32" i="4"/>
  <c r="AA31" i="4"/>
  <c r="AA30" i="4"/>
  <c r="AA29" i="4"/>
  <c r="AA28" i="4"/>
  <c r="AA27" i="4"/>
  <c r="AA26" i="4"/>
  <c r="AA25" i="4"/>
  <c r="AA24" i="4"/>
  <c r="AA23" i="4"/>
  <c r="AA22" i="4"/>
  <c r="AA21" i="4"/>
  <c r="AA20" i="4"/>
  <c r="AA19" i="4"/>
  <c r="AA18" i="4"/>
  <c r="AA17" i="4"/>
  <c r="AA16" i="4"/>
  <c r="AA15" i="4"/>
  <c r="AA14" i="4"/>
  <c r="AA13" i="4"/>
  <c r="AA12" i="4"/>
  <c r="AA11" i="4"/>
  <c r="N236" i="4"/>
  <c r="V236" i="4" s="1"/>
  <c r="N235" i="4"/>
  <c r="T235" i="4" s="1"/>
  <c r="N234" i="4"/>
  <c r="N233" i="4"/>
  <c r="N232" i="4"/>
  <c r="V232" i="4" s="1"/>
  <c r="N231" i="4"/>
  <c r="T231" i="4" s="1"/>
  <c r="N230" i="4"/>
  <c r="N229" i="4"/>
  <c r="Q229" i="4" s="1"/>
  <c r="N228" i="4"/>
  <c r="V228" i="4" s="1"/>
  <c r="N227" i="4"/>
  <c r="T227" i="4" s="1"/>
  <c r="N226" i="4"/>
  <c r="N225" i="4"/>
  <c r="N224" i="4"/>
  <c r="V224" i="4" s="1"/>
  <c r="N223" i="4"/>
  <c r="T223" i="4" s="1"/>
  <c r="N222" i="4"/>
  <c r="U222" i="4" s="1"/>
  <c r="N221" i="4"/>
  <c r="Q221" i="4" s="1"/>
  <c r="N220" i="4"/>
  <c r="V220" i="4" s="1"/>
  <c r="N219" i="4"/>
  <c r="T219" i="4" s="1"/>
  <c r="N218" i="4"/>
  <c r="N217" i="4"/>
  <c r="N216" i="4"/>
  <c r="V216" i="4" s="1"/>
  <c r="N215" i="4"/>
  <c r="T215" i="4" s="1"/>
  <c r="N214" i="4"/>
  <c r="N213" i="4"/>
  <c r="V213" i="4" s="1"/>
  <c r="N212" i="4"/>
  <c r="V212" i="4" s="1"/>
  <c r="N211" i="4"/>
  <c r="V211" i="4" s="1"/>
  <c r="N210" i="4"/>
  <c r="V210" i="4" s="1"/>
  <c r="N209" i="4"/>
  <c r="R209" i="4" s="1"/>
  <c r="N208" i="4"/>
  <c r="V208" i="4" s="1"/>
  <c r="N207" i="4"/>
  <c r="R207" i="4" s="1"/>
  <c r="N206" i="4"/>
  <c r="R206" i="4" s="1"/>
  <c r="N205" i="4"/>
  <c r="R205" i="4" s="1"/>
  <c r="N204" i="4"/>
  <c r="N203" i="4"/>
  <c r="R203" i="4" s="1"/>
  <c r="N202" i="4"/>
  <c r="R202" i="4" s="1"/>
  <c r="N201" i="4"/>
  <c r="R201" i="4" s="1"/>
  <c r="N200" i="4"/>
  <c r="Q200" i="4" s="1"/>
  <c r="N199" i="4"/>
  <c r="R199" i="4" s="1"/>
  <c r="N198" i="4"/>
  <c r="N197" i="4"/>
  <c r="R197" i="4" s="1"/>
  <c r="N196" i="4"/>
  <c r="V196" i="4" s="1"/>
  <c r="N195" i="4"/>
  <c r="R195" i="4" s="1"/>
  <c r="N194" i="4"/>
  <c r="N193" i="4"/>
  <c r="R193" i="4" s="1"/>
  <c r="N192" i="4"/>
  <c r="N191" i="4"/>
  <c r="R191" i="4" s="1"/>
  <c r="N190" i="4"/>
  <c r="N189" i="4"/>
  <c r="R189" i="4" s="1"/>
  <c r="N188" i="4"/>
  <c r="Q188" i="4" s="1"/>
  <c r="N187" i="4"/>
  <c r="R187" i="4" s="1"/>
  <c r="N186" i="4"/>
  <c r="R186" i="4" s="1"/>
  <c r="N185" i="4"/>
  <c r="R185" i="4" s="1"/>
  <c r="N184" i="4"/>
  <c r="V184" i="4" s="1"/>
  <c r="N183" i="4"/>
  <c r="R183" i="4" s="1"/>
  <c r="N182" i="4"/>
  <c r="R182" i="4" s="1"/>
  <c r="N181" i="4"/>
  <c r="R181" i="4" s="1"/>
  <c r="N180" i="4"/>
  <c r="Q180" i="4" s="1"/>
  <c r="N179" i="4"/>
  <c r="R179" i="4" s="1"/>
  <c r="N178" i="4"/>
  <c r="N177" i="4"/>
  <c r="R177" i="4" s="1"/>
  <c r="N176" i="4"/>
  <c r="R176" i="4" s="1"/>
  <c r="N175" i="4"/>
  <c r="R175" i="4" s="1"/>
  <c r="N174" i="4"/>
  <c r="N173" i="4"/>
  <c r="R173" i="4" s="1"/>
  <c r="N172" i="4"/>
  <c r="N171" i="4"/>
  <c r="R171" i="4" s="1"/>
  <c r="N170" i="4"/>
  <c r="R170" i="4" s="1"/>
  <c r="N169" i="4"/>
  <c r="R169" i="4" s="1"/>
  <c r="N168" i="4"/>
  <c r="R168" i="4" s="1"/>
  <c r="N167" i="4"/>
  <c r="R167" i="4" s="1"/>
  <c r="N166" i="4"/>
  <c r="R166" i="4" s="1"/>
  <c r="N165" i="4"/>
  <c r="R165" i="4" s="1"/>
  <c r="N164" i="4"/>
  <c r="Q164" i="4" s="1"/>
  <c r="N163" i="4"/>
  <c r="R163" i="4" s="1"/>
  <c r="N162" i="4"/>
  <c r="V162" i="4" s="1"/>
  <c r="N161" i="4"/>
  <c r="R161" i="4" s="1"/>
  <c r="N160" i="4"/>
  <c r="R160" i="4" s="1"/>
  <c r="N159" i="4"/>
  <c r="R159" i="4" s="1"/>
  <c r="N158" i="4"/>
  <c r="N157" i="4"/>
  <c r="R157" i="4" s="1"/>
  <c r="N156" i="4"/>
  <c r="Q156" i="4" s="1"/>
  <c r="N155" i="4"/>
  <c r="R155" i="4" s="1"/>
  <c r="N154" i="4"/>
  <c r="R154" i="4" s="1"/>
  <c r="N153" i="4"/>
  <c r="V153" i="4" s="1"/>
  <c r="N152" i="4"/>
  <c r="V152" i="4" s="1"/>
  <c r="N151" i="4"/>
  <c r="V151" i="4" s="1"/>
  <c r="N150" i="4"/>
  <c r="N149" i="4"/>
  <c r="R149" i="4" s="1"/>
  <c r="N148" i="4"/>
  <c r="Q148" i="4" s="1"/>
  <c r="N147" i="4"/>
  <c r="R147" i="4" s="1"/>
  <c r="N146" i="4"/>
  <c r="N145" i="4"/>
  <c r="V145" i="4" s="1"/>
  <c r="N144" i="4"/>
  <c r="N143" i="4"/>
  <c r="R143" i="4" s="1"/>
  <c r="N142" i="4"/>
  <c r="V142" i="4" s="1"/>
  <c r="N141" i="4"/>
  <c r="R141" i="4" s="1"/>
  <c r="N140" i="4"/>
  <c r="N139" i="4"/>
  <c r="N138" i="4"/>
  <c r="R138" i="4" s="1"/>
  <c r="N137" i="4"/>
  <c r="V137" i="4" s="1"/>
  <c r="N136" i="4"/>
  <c r="N135" i="4"/>
  <c r="N134" i="4"/>
  <c r="N133" i="4"/>
  <c r="V133" i="4" s="1"/>
  <c r="N132" i="4"/>
  <c r="N131" i="4"/>
  <c r="R131" i="4" s="1"/>
  <c r="N130" i="4"/>
  <c r="R130" i="4" s="1"/>
  <c r="N129" i="4"/>
  <c r="V129" i="4" s="1"/>
  <c r="N128" i="4"/>
  <c r="V128" i="4" s="1"/>
  <c r="N127" i="4"/>
  <c r="N126" i="4"/>
  <c r="V126" i="4" s="1"/>
  <c r="N125" i="4"/>
  <c r="N124" i="4"/>
  <c r="N123" i="4"/>
  <c r="R123" i="4" s="1"/>
  <c r="N122" i="4"/>
  <c r="R122" i="4" s="1"/>
  <c r="N121" i="4"/>
  <c r="V121" i="4" s="1"/>
  <c r="N120" i="4"/>
  <c r="V120" i="4" s="1"/>
  <c r="N119" i="4"/>
  <c r="N118" i="4"/>
  <c r="V118" i="4" s="1"/>
  <c r="N117" i="4"/>
  <c r="R117" i="4" s="1"/>
  <c r="N116" i="4"/>
  <c r="N115" i="4"/>
  <c r="R115" i="4" s="1"/>
  <c r="N114" i="4"/>
  <c r="R114" i="4" s="1"/>
  <c r="N113" i="4"/>
  <c r="V113" i="4" s="1"/>
  <c r="N112" i="4"/>
  <c r="V112" i="4" s="1"/>
  <c r="N111" i="4"/>
  <c r="N110" i="4"/>
  <c r="Q110" i="4" s="1"/>
  <c r="N109" i="4"/>
  <c r="R109" i="4" s="1"/>
  <c r="N108" i="4"/>
  <c r="N107" i="4"/>
  <c r="R107" i="4" s="1"/>
  <c r="N106" i="4"/>
  <c r="R106" i="4" s="1"/>
  <c r="N105" i="4"/>
  <c r="V105" i="4" s="1"/>
  <c r="N104" i="4"/>
  <c r="V104" i="4" s="1"/>
  <c r="N103" i="4"/>
  <c r="N102" i="4"/>
  <c r="V102" i="4" s="1"/>
  <c r="N101" i="4"/>
  <c r="R101" i="4" s="1"/>
  <c r="N100" i="4"/>
  <c r="N99" i="4"/>
  <c r="R99" i="4" s="1"/>
  <c r="N98" i="4"/>
  <c r="R98" i="4" s="1"/>
  <c r="N97" i="4"/>
  <c r="V97" i="4" s="1"/>
  <c r="N96" i="4"/>
  <c r="V96" i="4" s="1"/>
  <c r="N95" i="4"/>
  <c r="N94" i="4"/>
  <c r="V94" i="4" s="1"/>
  <c r="N93" i="4"/>
  <c r="R93" i="4" s="1"/>
  <c r="N92" i="4"/>
  <c r="N91" i="4"/>
  <c r="R91" i="4" s="1"/>
  <c r="N90" i="4"/>
  <c r="R90" i="4" s="1"/>
  <c r="N89" i="4"/>
  <c r="V89" i="4" s="1"/>
  <c r="N88" i="4"/>
  <c r="V88" i="4" s="1"/>
  <c r="N87" i="4"/>
  <c r="N86" i="4"/>
  <c r="V86" i="4" s="1"/>
  <c r="N85" i="4"/>
  <c r="R85" i="4" s="1"/>
  <c r="N84" i="4"/>
  <c r="N83" i="4"/>
  <c r="R83" i="4" s="1"/>
  <c r="N82" i="4"/>
  <c r="R82" i="4" s="1"/>
  <c r="N81" i="4"/>
  <c r="V81" i="4" s="1"/>
  <c r="N80" i="4"/>
  <c r="V80" i="4" s="1"/>
  <c r="N79" i="4"/>
  <c r="N78" i="4"/>
  <c r="V78" i="4" s="1"/>
  <c r="N77" i="4"/>
  <c r="R77" i="4" s="1"/>
  <c r="N76" i="4"/>
  <c r="N75" i="4"/>
  <c r="R75" i="4" s="1"/>
  <c r="N74" i="4"/>
  <c r="R74" i="4" s="1"/>
  <c r="N73" i="4"/>
  <c r="V73" i="4" s="1"/>
  <c r="N72" i="4"/>
  <c r="V72" i="4" s="1"/>
  <c r="N71" i="4"/>
  <c r="N70" i="4"/>
  <c r="V70" i="4" s="1"/>
  <c r="N69" i="4"/>
  <c r="R69" i="4" s="1"/>
  <c r="N68" i="4"/>
  <c r="Q68" i="4" s="1"/>
  <c r="N67" i="4"/>
  <c r="V67" i="4" s="1"/>
  <c r="N66" i="4"/>
  <c r="U66" i="4" s="1"/>
  <c r="N65" i="4"/>
  <c r="Q65" i="4" s="1"/>
  <c r="N64" i="4"/>
  <c r="U64" i="4" s="1"/>
  <c r="N63" i="4"/>
  <c r="V63" i="4" s="1"/>
  <c r="N62" i="4"/>
  <c r="N61" i="4"/>
  <c r="U61" i="4" s="1"/>
  <c r="N60" i="4"/>
  <c r="N59" i="4"/>
  <c r="V59" i="4" s="1"/>
  <c r="N58" i="4"/>
  <c r="U58" i="4" s="1"/>
  <c r="N57" i="4"/>
  <c r="Q57" i="4" s="1"/>
  <c r="N56" i="4"/>
  <c r="U56" i="4" s="1"/>
  <c r="N55" i="4"/>
  <c r="V55" i="4" s="1"/>
  <c r="N54" i="4"/>
  <c r="P54" i="4" s="1"/>
  <c r="N53" i="4"/>
  <c r="T53" i="4" s="1"/>
  <c r="N52" i="4"/>
  <c r="U52" i="4" s="1"/>
  <c r="N51" i="4"/>
  <c r="V51" i="4" s="1"/>
  <c r="N50" i="4"/>
  <c r="U50" i="4" s="1"/>
  <c r="N49" i="4"/>
  <c r="Q49" i="4" s="1"/>
  <c r="N48" i="4"/>
  <c r="U48" i="4" s="1"/>
  <c r="N47" i="4"/>
  <c r="V47" i="4" s="1"/>
  <c r="N46" i="4"/>
  <c r="P46" i="4" s="1"/>
  <c r="N45" i="4"/>
  <c r="T45" i="4" s="1"/>
  <c r="N44" i="4"/>
  <c r="U44" i="4" s="1"/>
  <c r="N43" i="4"/>
  <c r="V43" i="4" s="1"/>
  <c r="N42" i="4"/>
  <c r="U42" i="4" s="1"/>
  <c r="N41" i="4"/>
  <c r="Q41" i="4" s="1"/>
  <c r="N40" i="4"/>
  <c r="U40" i="4" s="1"/>
  <c r="N39" i="4"/>
  <c r="V39" i="4" s="1"/>
  <c r="N38" i="4"/>
  <c r="P38" i="4" s="1"/>
  <c r="N37" i="4"/>
  <c r="T37" i="4" s="1"/>
  <c r="N36" i="4"/>
  <c r="U36" i="4" s="1"/>
  <c r="N35" i="4"/>
  <c r="V35" i="4" s="1"/>
  <c r="N34" i="4"/>
  <c r="U34" i="4" s="1"/>
  <c r="N33" i="4"/>
  <c r="Q33" i="4" s="1"/>
  <c r="N32" i="4"/>
  <c r="U32" i="4" s="1"/>
  <c r="N31" i="4"/>
  <c r="W31" i="4" s="1"/>
  <c r="N30" i="4"/>
  <c r="W30" i="4" s="1"/>
  <c r="N29" i="4"/>
  <c r="W29" i="4" s="1"/>
  <c r="N28" i="4"/>
  <c r="W28" i="4" s="1"/>
  <c r="N27" i="4"/>
  <c r="W27" i="4" s="1"/>
  <c r="N26" i="4"/>
  <c r="W26" i="4" s="1"/>
  <c r="N25" i="4"/>
  <c r="W25" i="4" s="1"/>
  <c r="N24" i="4"/>
  <c r="W24" i="4" s="1"/>
  <c r="N23" i="4"/>
  <c r="W23" i="4" s="1"/>
  <c r="N22" i="4"/>
  <c r="W22" i="4" s="1"/>
  <c r="N21" i="4"/>
  <c r="W21" i="4" s="1"/>
  <c r="N20" i="4"/>
  <c r="W20" i="4" s="1"/>
  <c r="N19" i="4"/>
  <c r="W19" i="4" s="1"/>
  <c r="N18" i="4"/>
  <c r="W18" i="4" s="1"/>
  <c r="N17" i="4"/>
  <c r="W17" i="4" s="1"/>
  <c r="N16" i="4"/>
  <c r="W16" i="4" s="1"/>
  <c r="N15" i="4"/>
  <c r="W15" i="4" s="1"/>
  <c r="N14" i="4"/>
  <c r="W14" i="4" s="1"/>
  <c r="N13" i="4"/>
  <c r="W13" i="4" s="1"/>
  <c r="N12" i="4"/>
  <c r="W12" i="4" s="1"/>
  <c r="N11" i="4"/>
  <c r="W11" i="4" s="1"/>
  <c r="AP10" i="4"/>
  <c r="AQ10" i="4" s="1"/>
  <c r="AR10" i="4" s="1"/>
  <c r="AS10" i="4" s="1"/>
  <c r="AT10" i="4" s="1"/>
  <c r="AU10" i="4" s="1"/>
  <c r="AV10" i="4" s="1"/>
  <c r="AW10" i="4" s="1"/>
  <c r="AX10" i="4" s="1"/>
  <c r="AC10" i="4"/>
  <c r="AD10" i="4" s="1"/>
  <c r="AE10" i="4" s="1"/>
  <c r="AF10" i="4" s="1"/>
  <c r="AG10" i="4" s="1"/>
  <c r="AH10" i="4" s="1"/>
  <c r="AI10" i="4" s="1"/>
  <c r="AJ10" i="4" s="1"/>
  <c r="AK10" i="4" s="1"/>
  <c r="Z10" i="4"/>
  <c r="P10" i="4"/>
  <c r="Q10" i="4" s="1"/>
  <c r="R10" i="4" s="1"/>
  <c r="S10" i="4" s="1"/>
  <c r="T10" i="4" s="1"/>
  <c r="U10" i="4" s="1"/>
  <c r="V10" i="4" s="1"/>
  <c r="W10" i="4" s="1"/>
  <c r="X10" i="4" s="1"/>
  <c r="C8" i="4"/>
  <c r="D8" i="4" s="1"/>
  <c r="E8" i="4" s="1"/>
  <c r="F8" i="4" s="1"/>
  <c r="G8" i="4" s="1"/>
  <c r="H8" i="4" s="1"/>
  <c r="I8" i="4" s="1"/>
  <c r="J8" i="4" s="1"/>
  <c r="K8" i="4" s="1"/>
  <c r="AQ8" i="4"/>
  <c r="AR8" i="4" s="1"/>
  <c r="AS8" i="4" s="1"/>
  <c r="AT8" i="4" s="1"/>
  <c r="AU8" i="4" s="1"/>
  <c r="AV8" i="4" s="1"/>
  <c r="AW8" i="4" s="1"/>
  <c r="AX8" i="4" s="1"/>
  <c r="AD8" i="4"/>
  <c r="AE8" i="4" s="1"/>
  <c r="AF8" i="4" s="1"/>
  <c r="AG8" i="4" s="1"/>
  <c r="AH8" i="4" s="1"/>
  <c r="AI8" i="4" s="1"/>
  <c r="AJ8" i="4" s="1"/>
  <c r="AK8" i="4" s="1"/>
  <c r="Q8" i="4"/>
  <c r="R8" i="4" s="1"/>
  <c r="S8" i="4" s="1"/>
  <c r="T8" i="4" s="1"/>
  <c r="U8" i="4" s="1"/>
  <c r="V8" i="4" s="1"/>
  <c r="W8" i="4" s="1"/>
  <c r="X8" i="4" s="1"/>
  <c r="AN130" i="2"/>
  <c r="AN129" i="2"/>
  <c r="AN128" i="2"/>
  <c r="AN127" i="2"/>
  <c r="AN126" i="2"/>
  <c r="AR126" i="2" s="1"/>
  <c r="AN125" i="2"/>
  <c r="AN124" i="2"/>
  <c r="AR124" i="2" s="1"/>
  <c r="AN123" i="2"/>
  <c r="AN122" i="2"/>
  <c r="AX122" i="2" s="1"/>
  <c r="AN121" i="2"/>
  <c r="AN120" i="2"/>
  <c r="AN119" i="2"/>
  <c r="AP119" i="2" s="1"/>
  <c r="AN118" i="2"/>
  <c r="AT118" i="2" s="1"/>
  <c r="AN117" i="2"/>
  <c r="AN116" i="2"/>
  <c r="AN115" i="2"/>
  <c r="AP115" i="2" s="1"/>
  <c r="AN114" i="2"/>
  <c r="AN113" i="2"/>
  <c r="AN112" i="2"/>
  <c r="AN111" i="2"/>
  <c r="AU111" i="2" s="1"/>
  <c r="AN110" i="2"/>
  <c r="AN109" i="2"/>
  <c r="AN108" i="2"/>
  <c r="AN107" i="2"/>
  <c r="AV107" i="2" s="1"/>
  <c r="AN106" i="2"/>
  <c r="AN105" i="2"/>
  <c r="AN104" i="2"/>
  <c r="AR104" i="2" s="1"/>
  <c r="AN103" i="2"/>
  <c r="AS103" i="2" s="1"/>
  <c r="AN102" i="2"/>
  <c r="AN101" i="2"/>
  <c r="AS101" i="2" s="1"/>
  <c r="AN100" i="2"/>
  <c r="AS100" i="2" s="1"/>
  <c r="AN99" i="2"/>
  <c r="AP99" i="2" s="1"/>
  <c r="AN98" i="2"/>
  <c r="AS98" i="2" s="1"/>
  <c r="AN97" i="2"/>
  <c r="AN96" i="2"/>
  <c r="AN95" i="2"/>
  <c r="AP95" i="2" s="1"/>
  <c r="AN94" i="2"/>
  <c r="AU94" i="2" s="1"/>
  <c r="AN93" i="2"/>
  <c r="AN92" i="2"/>
  <c r="AU92" i="2" s="1"/>
  <c r="AN91" i="2"/>
  <c r="AQ91" i="2" s="1"/>
  <c r="AN90" i="2"/>
  <c r="AN89" i="2"/>
  <c r="AN88" i="2"/>
  <c r="AN87" i="2"/>
  <c r="AN86" i="2"/>
  <c r="AX86" i="2" s="1"/>
  <c r="AN85" i="2"/>
  <c r="AN84" i="2"/>
  <c r="AN83" i="2"/>
  <c r="AN82" i="2"/>
  <c r="AN81" i="2"/>
  <c r="AO81" i="2" s="1"/>
  <c r="AN80" i="2"/>
  <c r="AN79" i="2"/>
  <c r="AN78" i="2"/>
  <c r="AO78" i="2" s="1"/>
  <c r="AN77" i="2"/>
  <c r="AP77" i="2" s="1"/>
  <c r="AN76" i="2"/>
  <c r="AN75" i="2"/>
  <c r="AN74" i="2"/>
  <c r="AV74" i="2" s="1"/>
  <c r="AN73" i="2"/>
  <c r="AN72" i="2"/>
  <c r="AN71" i="2"/>
  <c r="AV71" i="2" s="1"/>
  <c r="AN70" i="2"/>
  <c r="AN69" i="2"/>
  <c r="AO69" i="2" s="1"/>
  <c r="AN68" i="2"/>
  <c r="AN67" i="2"/>
  <c r="AW67" i="2" s="1"/>
  <c r="AN66" i="2"/>
  <c r="AV66" i="2" s="1"/>
  <c r="AN65" i="2"/>
  <c r="AN64" i="2"/>
  <c r="AN63" i="2"/>
  <c r="AT63" i="2" s="1"/>
  <c r="AN62" i="2"/>
  <c r="AV62" i="2" s="1"/>
  <c r="AN61" i="2"/>
  <c r="AN60" i="2"/>
  <c r="AN59" i="2"/>
  <c r="AQ59" i="2" s="1"/>
  <c r="AN58" i="2"/>
  <c r="AO58" i="2" s="1"/>
  <c r="AN57" i="2"/>
  <c r="AW57" i="2" s="1"/>
  <c r="AN56" i="2"/>
  <c r="AN55" i="2"/>
  <c r="AR55" i="2" s="1"/>
  <c r="AN54" i="2"/>
  <c r="AO54" i="2" s="1"/>
  <c r="AN53" i="2"/>
  <c r="AX53" i="2" s="1"/>
  <c r="AN52" i="2"/>
  <c r="AN51" i="2"/>
  <c r="AU51" i="2" s="1"/>
  <c r="AN50" i="2"/>
  <c r="AN49" i="2"/>
  <c r="AN48" i="2"/>
  <c r="AX48" i="2" s="1"/>
  <c r="AN47" i="2"/>
  <c r="AN46" i="2"/>
  <c r="AQ46" i="2" s="1"/>
  <c r="AN45" i="2"/>
  <c r="AW45" i="2" s="1"/>
  <c r="AN44" i="2"/>
  <c r="AN43" i="2"/>
  <c r="AR43" i="2" s="1"/>
  <c r="AN42" i="2"/>
  <c r="AN41" i="2"/>
  <c r="AS41" i="2" s="1"/>
  <c r="AN40" i="2"/>
  <c r="AR40" i="2" s="1"/>
  <c r="AN39" i="2"/>
  <c r="AO39" i="2" s="1"/>
  <c r="AN38" i="2"/>
  <c r="AN37" i="2"/>
  <c r="AR37" i="2" s="1"/>
  <c r="AN36" i="2"/>
  <c r="AN35" i="2"/>
  <c r="AP35" i="2" s="1"/>
  <c r="AN34" i="2"/>
  <c r="AN33" i="2"/>
  <c r="AP33" i="2" s="1"/>
  <c r="AN32" i="2"/>
  <c r="AT32" i="2" s="1"/>
  <c r="AN31" i="2"/>
  <c r="AT31" i="2" s="1"/>
  <c r="AN30" i="2"/>
  <c r="AU30" i="2" s="1"/>
  <c r="AN29" i="2"/>
  <c r="AN28" i="2"/>
  <c r="AO28" i="2" s="1"/>
  <c r="AN27" i="2"/>
  <c r="AP27" i="2" s="1"/>
  <c r="AN26" i="2"/>
  <c r="AU26" i="2" s="1"/>
  <c r="AN25" i="2"/>
  <c r="AN24" i="2"/>
  <c r="AO24" i="2" s="1"/>
  <c r="AN23" i="2"/>
  <c r="AT23" i="2" s="1"/>
  <c r="AN22" i="2"/>
  <c r="AU22" i="2" s="1"/>
  <c r="AN21" i="2"/>
  <c r="AQ21" i="2" s="1"/>
  <c r="AN20" i="2"/>
  <c r="AP20" i="2" s="1"/>
  <c r="AN19" i="2"/>
  <c r="AT19" i="2" s="1"/>
  <c r="AN18" i="2"/>
  <c r="AN17" i="2"/>
  <c r="AX17" i="2" s="1"/>
  <c r="AN16" i="2"/>
  <c r="AT16" i="2" s="1"/>
  <c r="AN15" i="2"/>
  <c r="AV15" i="2" s="1"/>
  <c r="AN14" i="2"/>
  <c r="AU14" i="2" s="1"/>
  <c r="AN13" i="2"/>
  <c r="AO13" i="2" s="1"/>
  <c r="AN12" i="2"/>
  <c r="AV12" i="2" s="1"/>
  <c r="AN11" i="2"/>
  <c r="AV11" i="2" s="1"/>
  <c r="AA130" i="2"/>
  <c r="AA129" i="2"/>
  <c r="AA128" i="2"/>
  <c r="AA127" i="2"/>
  <c r="AA126" i="2"/>
  <c r="AA125" i="2"/>
  <c r="AA124" i="2"/>
  <c r="AA123" i="2"/>
  <c r="AA122" i="2"/>
  <c r="AA121" i="2"/>
  <c r="AA120" i="2"/>
  <c r="AA119" i="2"/>
  <c r="AA118" i="2"/>
  <c r="AA117" i="2"/>
  <c r="AA116" i="2"/>
  <c r="AA115" i="2"/>
  <c r="AA114" i="2"/>
  <c r="AA113" i="2"/>
  <c r="AA112" i="2"/>
  <c r="AA111" i="2"/>
  <c r="AA110" i="2"/>
  <c r="AA109" i="2"/>
  <c r="AA108" i="2"/>
  <c r="AA107" i="2"/>
  <c r="AA106" i="2"/>
  <c r="AA105" i="2"/>
  <c r="AA104" i="2"/>
  <c r="AA103" i="2"/>
  <c r="AA102" i="2"/>
  <c r="AA101" i="2"/>
  <c r="AA100" i="2"/>
  <c r="AA99" i="2"/>
  <c r="AA98" i="2"/>
  <c r="AA97" i="2"/>
  <c r="AA96" i="2"/>
  <c r="AA95" i="2"/>
  <c r="AA94" i="2"/>
  <c r="AA93" i="2"/>
  <c r="AA92" i="2"/>
  <c r="AA91" i="2"/>
  <c r="AA90" i="2"/>
  <c r="AA89" i="2"/>
  <c r="AA88" i="2"/>
  <c r="AA87" i="2"/>
  <c r="AA86" i="2"/>
  <c r="AA85" i="2"/>
  <c r="AA84" i="2"/>
  <c r="AA83" i="2"/>
  <c r="AA82" i="2"/>
  <c r="AA81" i="2"/>
  <c r="AA80" i="2"/>
  <c r="AA79" i="2"/>
  <c r="AA78" i="2"/>
  <c r="AA77" i="2"/>
  <c r="AA76" i="2"/>
  <c r="AA75" i="2"/>
  <c r="AA74" i="2"/>
  <c r="AA73" i="2"/>
  <c r="AA72" i="2"/>
  <c r="AA71" i="2"/>
  <c r="AA70" i="2"/>
  <c r="AA69" i="2"/>
  <c r="AA68" i="2"/>
  <c r="AA67" i="2"/>
  <c r="AA66" i="2"/>
  <c r="AA65" i="2"/>
  <c r="AA64" i="2"/>
  <c r="AA63" i="2"/>
  <c r="AA62" i="2"/>
  <c r="AA61" i="2"/>
  <c r="AA60" i="2"/>
  <c r="AA59" i="2"/>
  <c r="AA58" i="2"/>
  <c r="AA57" i="2"/>
  <c r="AA56" i="2"/>
  <c r="AA55" i="2"/>
  <c r="AA54" i="2"/>
  <c r="AA53" i="2"/>
  <c r="AA52" i="2"/>
  <c r="AA51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N130" i="2"/>
  <c r="V130" i="2" s="1"/>
  <c r="N129" i="2"/>
  <c r="N128" i="2"/>
  <c r="R128" i="2" s="1"/>
  <c r="N127" i="2"/>
  <c r="W127" i="2" s="1"/>
  <c r="N126" i="2"/>
  <c r="S126" i="2" s="1"/>
  <c r="N125" i="2"/>
  <c r="O125" i="2" s="1"/>
  <c r="N124" i="2"/>
  <c r="T124" i="2" s="1"/>
  <c r="N123" i="2"/>
  <c r="T123" i="2" s="1"/>
  <c r="N122" i="2"/>
  <c r="W122" i="2" s="1"/>
  <c r="N121" i="2"/>
  <c r="U121" i="2" s="1"/>
  <c r="N120" i="2"/>
  <c r="N119" i="2"/>
  <c r="O119" i="2" s="1"/>
  <c r="N118" i="2"/>
  <c r="S118" i="2" s="1"/>
  <c r="N117" i="2"/>
  <c r="N116" i="2"/>
  <c r="X116" i="2" s="1"/>
  <c r="N115" i="2"/>
  <c r="U115" i="2" s="1"/>
  <c r="N114" i="2"/>
  <c r="X114" i="2" s="1"/>
  <c r="N113" i="2"/>
  <c r="U113" i="2" s="1"/>
  <c r="N112" i="2"/>
  <c r="P112" i="2" s="1"/>
  <c r="N111" i="2"/>
  <c r="W111" i="2" s="1"/>
  <c r="N110" i="2"/>
  <c r="S110" i="2" s="1"/>
  <c r="N109" i="2"/>
  <c r="N108" i="2"/>
  <c r="N107" i="2"/>
  <c r="Q107" i="2" s="1"/>
  <c r="N106" i="2"/>
  <c r="N105" i="2"/>
  <c r="N104" i="2"/>
  <c r="V104" i="2" s="1"/>
  <c r="N103" i="2"/>
  <c r="R103" i="2" s="1"/>
  <c r="N102" i="2"/>
  <c r="T102" i="2" s="1"/>
  <c r="N101" i="2"/>
  <c r="N100" i="2"/>
  <c r="O100" i="2" s="1"/>
  <c r="N99" i="2"/>
  <c r="U99" i="2" s="1"/>
  <c r="N98" i="2"/>
  <c r="O98" i="2" s="1"/>
  <c r="N97" i="2"/>
  <c r="O97" i="2" s="1"/>
  <c r="N96" i="2"/>
  <c r="W96" i="2" s="1"/>
  <c r="N95" i="2"/>
  <c r="Q95" i="2" s="1"/>
  <c r="N94" i="2"/>
  <c r="P94" i="2" s="1"/>
  <c r="N93" i="2"/>
  <c r="N92" i="2"/>
  <c r="T92" i="2" s="1"/>
  <c r="N91" i="2"/>
  <c r="S91" i="2" s="1"/>
  <c r="N90" i="2"/>
  <c r="X90" i="2" s="1"/>
  <c r="N89" i="2"/>
  <c r="X89" i="2" s="1"/>
  <c r="N88" i="2"/>
  <c r="N87" i="2"/>
  <c r="V87" i="2" s="1"/>
  <c r="N86" i="2"/>
  <c r="X86" i="2" s="1"/>
  <c r="N85" i="2"/>
  <c r="W85" i="2" s="1"/>
  <c r="N84" i="2"/>
  <c r="X84" i="2" s="1"/>
  <c r="N83" i="2"/>
  <c r="W83" i="2" s="1"/>
  <c r="N82" i="2"/>
  <c r="W82" i="2" s="1"/>
  <c r="N81" i="2"/>
  <c r="W81" i="2" s="1"/>
  <c r="N80" i="2"/>
  <c r="O80" i="2" s="1"/>
  <c r="N79" i="2"/>
  <c r="R79" i="2" s="1"/>
  <c r="N78" i="2"/>
  <c r="Q78" i="2" s="1"/>
  <c r="N77" i="2"/>
  <c r="R77" i="2" s="1"/>
  <c r="N76" i="2"/>
  <c r="N75" i="2"/>
  <c r="P75" i="2" s="1"/>
  <c r="N74" i="2"/>
  <c r="W74" i="2" s="1"/>
  <c r="N73" i="2"/>
  <c r="T73" i="2" s="1"/>
  <c r="N72" i="2"/>
  <c r="N71" i="2"/>
  <c r="Q71" i="2" s="1"/>
  <c r="N70" i="2"/>
  <c r="V70" i="2" s="1"/>
  <c r="N69" i="2"/>
  <c r="U69" i="2" s="1"/>
  <c r="N68" i="2"/>
  <c r="X68" i="2" s="1"/>
  <c r="N67" i="2"/>
  <c r="T67" i="2" s="1"/>
  <c r="N66" i="2"/>
  <c r="T66" i="2" s="1"/>
  <c r="N65" i="2"/>
  <c r="W65" i="2" s="1"/>
  <c r="N64" i="2"/>
  <c r="P64" i="2" s="1"/>
  <c r="N63" i="2"/>
  <c r="Q63" i="2" s="1"/>
  <c r="N62" i="2"/>
  <c r="X62" i="2" s="1"/>
  <c r="N61" i="2"/>
  <c r="R61" i="2" s="1"/>
  <c r="N60" i="2"/>
  <c r="S60" i="2" s="1"/>
  <c r="N59" i="2"/>
  <c r="W59" i="2" s="1"/>
  <c r="N58" i="2"/>
  <c r="V58" i="2" s="1"/>
  <c r="N57" i="2"/>
  <c r="W57" i="2" s="1"/>
  <c r="N56" i="2"/>
  <c r="P56" i="2" s="1"/>
  <c r="N55" i="2"/>
  <c r="S55" i="2" s="1"/>
  <c r="N54" i="2"/>
  <c r="Q54" i="2" s="1"/>
  <c r="N53" i="2"/>
  <c r="S53" i="2" s="1"/>
  <c r="N52" i="2"/>
  <c r="S52" i="2" s="1"/>
  <c r="N51" i="2"/>
  <c r="X51" i="2" s="1"/>
  <c r="N50" i="2"/>
  <c r="O50" i="2" s="1"/>
  <c r="N49" i="2"/>
  <c r="Q49" i="2" s="1"/>
  <c r="N48" i="2"/>
  <c r="N47" i="2"/>
  <c r="U47" i="2" s="1"/>
  <c r="N46" i="2"/>
  <c r="X46" i="2" s="1"/>
  <c r="N45" i="2"/>
  <c r="R45" i="2" s="1"/>
  <c r="N44" i="2"/>
  <c r="T44" i="2" s="1"/>
  <c r="N43" i="2"/>
  <c r="R43" i="2" s="1"/>
  <c r="N42" i="2"/>
  <c r="U42" i="2" s="1"/>
  <c r="N41" i="2"/>
  <c r="W41" i="2" s="1"/>
  <c r="N40" i="2"/>
  <c r="S40" i="2" s="1"/>
  <c r="N39" i="2"/>
  <c r="N38" i="2"/>
  <c r="Q38" i="2" s="1"/>
  <c r="N37" i="2"/>
  <c r="R37" i="2" s="1"/>
  <c r="N36" i="2"/>
  <c r="R36" i="2" s="1"/>
  <c r="N35" i="2"/>
  <c r="S35" i="2" s="1"/>
  <c r="N34" i="2"/>
  <c r="V34" i="2" s="1"/>
  <c r="N33" i="2"/>
  <c r="W33" i="2" s="1"/>
  <c r="N32" i="2"/>
  <c r="Q32" i="2" s="1"/>
  <c r="N31" i="2"/>
  <c r="N30" i="2"/>
  <c r="V30" i="2" s="1"/>
  <c r="N29" i="2"/>
  <c r="U29" i="2" s="1"/>
  <c r="N28" i="2"/>
  <c r="R28" i="2" s="1"/>
  <c r="N27" i="2"/>
  <c r="O27" i="2" s="1"/>
  <c r="N26" i="2"/>
  <c r="T26" i="2" s="1"/>
  <c r="N25" i="2"/>
  <c r="V25" i="2" s="1"/>
  <c r="N24" i="2"/>
  <c r="W24" i="2" s="1"/>
  <c r="N23" i="2"/>
  <c r="N22" i="2"/>
  <c r="X22" i="2" s="1"/>
  <c r="N21" i="2"/>
  <c r="R21" i="2" s="1"/>
  <c r="N20" i="2"/>
  <c r="W20" i="2" s="1"/>
  <c r="N19" i="2"/>
  <c r="Q19" i="2" s="1"/>
  <c r="N18" i="2"/>
  <c r="V18" i="2" s="1"/>
  <c r="N17" i="2"/>
  <c r="X17" i="2" s="1"/>
  <c r="N16" i="2"/>
  <c r="W16" i="2" s="1"/>
  <c r="N15" i="2"/>
  <c r="N14" i="2"/>
  <c r="V14" i="2" s="1"/>
  <c r="N13" i="2"/>
  <c r="P13" i="2" s="1"/>
  <c r="N12" i="2"/>
  <c r="W12" i="2" s="1"/>
  <c r="N11" i="2"/>
  <c r="O11" i="2" s="1"/>
  <c r="AU128" i="2"/>
  <c r="AS127" i="2"/>
  <c r="AQ124" i="2"/>
  <c r="AR123" i="2"/>
  <c r="AS120" i="2"/>
  <c r="AX119" i="2"/>
  <c r="AX115" i="2"/>
  <c r="AS112" i="2"/>
  <c r="AQ111" i="2"/>
  <c r="AV104" i="2"/>
  <c r="AX99" i="2"/>
  <c r="AX95" i="2"/>
  <c r="AU91" i="2"/>
  <c r="AV87" i="2"/>
  <c r="AU84" i="2"/>
  <c r="AT83" i="2"/>
  <c r="AO80" i="2"/>
  <c r="AQ79" i="2"/>
  <c r="AQ76" i="2"/>
  <c r="AQ75" i="2"/>
  <c r="AQ74" i="2"/>
  <c r="AW72" i="2"/>
  <c r="AR71" i="2"/>
  <c r="AO67" i="2"/>
  <c r="AQ60" i="2"/>
  <c r="AR56" i="2"/>
  <c r="AO52" i="2"/>
  <c r="AU50" i="2"/>
  <c r="AW48" i="2"/>
  <c r="AT47" i="2"/>
  <c r="AV44" i="2"/>
  <c r="AW43" i="2"/>
  <c r="AX40" i="2"/>
  <c r="AR39" i="2"/>
  <c r="AP36" i="2"/>
  <c r="AO36" i="2"/>
  <c r="AT35" i="2"/>
  <c r="AO32" i="2"/>
  <c r="AP31" i="2"/>
  <c r="AV28" i="2"/>
  <c r="AP28" i="2"/>
  <c r="AT27" i="2"/>
  <c r="AX24" i="2"/>
  <c r="AT24" i="2"/>
  <c r="AX23" i="2"/>
  <c r="AP23" i="2"/>
  <c r="AV20" i="2"/>
  <c r="AX19" i="2"/>
  <c r="AR19" i="2"/>
  <c r="AX16" i="2"/>
  <c r="AO16" i="2"/>
  <c r="AR15" i="2"/>
  <c r="AW12" i="2"/>
  <c r="AP12" i="2"/>
  <c r="AR11" i="2"/>
  <c r="T128" i="2"/>
  <c r="R127" i="2"/>
  <c r="X123" i="2"/>
  <c r="S123" i="2"/>
  <c r="V120" i="2"/>
  <c r="R120" i="2"/>
  <c r="V119" i="2"/>
  <c r="Q119" i="2"/>
  <c r="R118" i="2"/>
  <c r="R116" i="2"/>
  <c r="X115" i="2"/>
  <c r="S115" i="2"/>
  <c r="W112" i="2"/>
  <c r="U111" i="2"/>
  <c r="O111" i="2"/>
  <c r="S108" i="2"/>
  <c r="R108" i="2"/>
  <c r="T107" i="2"/>
  <c r="O107" i="2"/>
  <c r="V103" i="2"/>
  <c r="Q103" i="2"/>
  <c r="X100" i="2"/>
  <c r="W100" i="2"/>
  <c r="T99" i="2"/>
  <c r="O99" i="2"/>
  <c r="P96" i="2"/>
  <c r="W95" i="2"/>
  <c r="R95" i="2"/>
  <c r="O95" i="2"/>
  <c r="T91" i="2"/>
  <c r="O91" i="2"/>
  <c r="V88" i="2"/>
  <c r="R88" i="2"/>
  <c r="S87" i="2"/>
  <c r="O87" i="2"/>
  <c r="U83" i="2"/>
  <c r="P83" i="2"/>
  <c r="W80" i="2"/>
  <c r="V80" i="2"/>
  <c r="S79" i="2"/>
  <c r="O79" i="2"/>
  <c r="X78" i="2"/>
  <c r="S76" i="2"/>
  <c r="R76" i="2"/>
  <c r="W75" i="2"/>
  <c r="T75" i="2"/>
  <c r="O75" i="2"/>
  <c r="O74" i="2"/>
  <c r="V72" i="2"/>
  <c r="O72" i="2"/>
  <c r="W71" i="2"/>
  <c r="R71" i="2"/>
  <c r="O68" i="2"/>
  <c r="U67" i="2"/>
  <c r="O67" i="2"/>
  <c r="R64" i="2"/>
  <c r="W63" i="2"/>
  <c r="R63" i="2"/>
  <c r="P62" i="2"/>
  <c r="O60" i="2"/>
  <c r="T59" i="2"/>
  <c r="O59" i="2"/>
  <c r="R56" i="2"/>
  <c r="U55" i="2"/>
  <c r="U51" i="2"/>
  <c r="T48" i="2"/>
  <c r="P48" i="2"/>
  <c r="V44" i="2"/>
  <c r="Q43" i="2"/>
  <c r="T40" i="2"/>
  <c r="W39" i="2"/>
  <c r="W36" i="2"/>
  <c r="V32" i="2"/>
  <c r="V28" i="2"/>
  <c r="R24" i="2"/>
  <c r="R20" i="2"/>
  <c r="U15" i="2"/>
  <c r="R12" i="2"/>
  <c r="X11" i="2"/>
  <c r="AP10" i="2"/>
  <c r="AQ10" i="2" s="1"/>
  <c r="AR10" i="2" s="1"/>
  <c r="AS10" i="2" s="1"/>
  <c r="AT10" i="2" s="1"/>
  <c r="AU10" i="2" s="1"/>
  <c r="AV10" i="2" s="1"/>
  <c r="AW10" i="2" s="1"/>
  <c r="AX10" i="2" s="1"/>
  <c r="AC10" i="2"/>
  <c r="AD10" i="2" s="1"/>
  <c r="AE10" i="2" s="1"/>
  <c r="AF10" i="2" s="1"/>
  <c r="AG10" i="2" s="1"/>
  <c r="AH10" i="2" s="1"/>
  <c r="AI10" i="2" s="1"/>
  <c r="AJ10" i="2" s="1"/>
  <c r="AK10" i="2" s="1"/>
  <c r="Z10" i="2"/>
  <c r="P10" i="2"/>
  <c r="Q10" i="2" s="1"/>
  <c r="R10" i="2" s="1"/>
  <c r="S10" i="2" s="1"/>
  <c r="T10" i="2" s="1"/>
  <c r="U10" i="2" s="1"/>
  <c r="V10" i="2" s="1"/>
  <c r="W10" i="2" s="1"/>
  <c r="X10" i="2" s="1"/>
  <c r="S12" i="2" l="1"/>
  <c r="P22" i="2"/>
  <c r="R32" i="2"/>
  <c r="R54" i="2"/>
  <c r="R16" i="2"/>
  <c r="S26" i="2"/>
  <c r="S36" i="2"/>
  <c r="R50" i="2"/>
  <c r="Q15" i="2"/>
  <c r="T15" i="2"/>
  <c r="W15" i="2"/>
  <c r="O15" i="2"/>
  <c r="W23" i="2"/>
  <c r="S23" i="2"/>
  <c r="X23" i="2"/>
  <c r="Q31" i="2"/>
  <c r="P31" i="2"/>
  <c r="U31" i="2"/>
  <c r="T31" i="2"/>
  <c r="S39" i="2"/>
  <c r="X39" i="2"/>
  <c r="O39" i="2"/>
  <c r="T39" i="2"/>
  <c r="Q39" i="2"/>
  <c r="O31" i="2"/>
  <c r="Q23" i="2"/>
  <c r="W31" i="2"/>
  <c r="S11" i="2"/>
  <c r="P11" i="2"/>
  <c r="U11" i="2"/>
  <c r="U19" i="2"/>
  <c r="X19" i="2"/>
  <c r="P19" i="2"/>
  <c r="S19" i="2"/>
  <c r="X27" i="2"/>
  <c r="U27" i="2"/>
  <c r="S27" i="2"/>
  <c r="W35" i="2"/>
  <c r="U35" i="2"/>
  <c r="Q35" i="2"/>
  <c r="X35" i="2"/>
  <c r="T11" i="2"/>
  <c r="P15" i="2"/>
  <c r="W19" i="2"/>
  <c r="T23" i="2"/>
  <c r="T27" i="2"/>
  <c r="V43" i="2"/>
  <c r="S47" i="2"/>
  <c r="W28" i="2"/>
  <c r="O43" i="2"/>
  <c r="W43" i="2"/>
  <c r="T47" i="2"/>
  <c r="Q51" i="2"/>
  <c r="Q55" i="2"/>
  <c r="Q59" i="2"/>
  <c r="X67" i="2"/>
  <c r="S71" i="2"/>
  <c r="U75" i="2"/>
  <c r="W79" i="2"/>
  <c r="S83" i="2"/>
  <c r="Q87" i="2"/>
  <c r="W91" i="2"/>
  <c r="V95" i="2"/>
  <c r="S99" i="2"/>
  <c r="W103" i="2"/>
  <c r="U107" i="2"/>
  <c r="R111" i="2"/>
  <c r="Q115" i="2"/>
  <c r="U119" i="2"/>
  <c r="Q123" i="2"/>
  <c r="O127" i="2"/>
  <c r="AP11" i="2"/>
  <c r="AV27" i="2"/>
  <c r="AW39" i="2"/>
  <c r="V61" i="4"/>
  <c r="AQ103" i="4"/>
  <c r="AT216" i="4"/>
  <c r="P239" i="4"/>
  <c r="P240" i="4"/>
  <c r="W243" i="4"/>
  <c r="P247" i="4"/>
  <c r="O248" i="4"/>
  <c r="P251" i="4"/>
  <c r="P252" i="4"/>
  <c r="W255" i="4"/>
  <c r="O263" i="4"/>
  <c r="O267" i="4"/>
  <c r="W271" i="4"/>
  <c r="V275" i="4"/>
  <c r="O283" i="4"/>
  <c r="O291" i="4"/>
  <c r="T295" i="4"/>
  <c r="O303" i="4"/>
  <c r="AU239" i="4"/>
  <c r="AQ243" i="4"/>
  <c r="AQ247" i="4"/>
  <c r="AV251" i="4"/>
  <c r="AP255" i="4"/>
  <c r="AW259" i="4"/>
  <c r="AX263" i="4"/>
  <c r="AO267" i="4"/>
  <c r="AO271" i="4"/>
  <c r="AW275" i="4"/>
  <c r="AV279" i="4"/>
  <c r="AW283" i="4"/>
  <c r="AW287" i="4"/>
  <c r="AX291" i="4"/>
  <c r="AP299" i="4"/>
  <c r="AQ303" i="4"/>
  <c r="AR307" i="4"/>
  <c r="U43" i="2"/>
  <c r="P47" i="2"/>
  <c r="W51" i="2"/>
  <c r="X59" i="2"/>
  <c r="U63" i="2"/>
  <c r="P67" i="2"/>
  <c r="Q78" i="4"/>
  <c r="AS164" i="4"/>
  <c r="U239" i="4"/>
  <c r="R243" i="4"/>
  <c r="U247" i="4"/>
  <c r="W251" i="4"/>
  <c r="O255" i="4"/>
  <c r="S259" i="4"/>
  <c r="V263" i="4"/>
  <c r="V267" i="4"/>
  <c r="Q271" i="4"/>
  <c r="O275" i="4"/>
  <c r="R279" i="4"/>
  <c r="V283" i="4"/>
  <c r="R287" i="4"/>
  <c r="W291" i="4"/>
  <c r="R299" i="4"/>
  <c r="V303" i="4"/>
  <c r="R307" i="4"/>
  <c r="AO239" i="4"/>
  <c r="AW243" i="4"/>
  <c r="AV247" i="4"/>
  <c r="AQ251" i="4"/>
  <c r="AU255" i="4"/>
  <c r="AR259" i="4"/>
  <c r="AS263" i="4"/>
  <c r="AT267" i="4"/>
  <c r="AU271" i="4"/>
  <c r="AQ275" i="4"/>
  <c r="AQ279" i="4"/>
  <c r="AQ283" i="4"/>
  <c r="AR287" i="4"/>
  <c r="AS291" i="4"/>
  <c r="AS295" i="4"/>
  <c r="AU299" i="4"/>
  <c r="AW303" i="4"/>
  <c r="AW307" i="4"/>
  <c r="W105" i="2"/>
  <c r="V105" i="2"/>
  <c r="U12" i="2"/>
  <c r="S16" i="2"/>
  <c r="S20" i="2"/>
  <c r="S24" i="2"/>
  <c r="Q28" i="2"/>
  <c r="W32" i="2"/>
  <c r="O44" i="2"/>
  <c r="R52" i="2"/>
  <c r="R68" i="2"/>
  <c r="T84" i="2"/>
  <c r="S92" i="2"/>
  <c r="T104" i="2"/>
  <c r="O112" i="2"/>
  <c r="S124" i="2"/>
  <c r="AW17" i="2"/>
  <c r="O12" i="2"/>
  <c r="U25" i="2"/>
  <c r="X12" i="2"/>
  <c r="V12" i="2"/>
  <c r="Q12" i="2"/>
  <c r="X16" i="2"/>
  <c r="V16" i="2"/>
  <c r="Q16" i="2"/>
  <c r="U16" i="2"/>
  <c r="O16" i="2"/>
  <c r="X20" i="2"/>
  <c r="V20" i="2"/>
  <c r="Q20" i="2"/>
  <c r="U20" i="2"/>
  <c r="O20" i="2"/>
  <c r="X24" i="2"/>
  <c r="V24" i="2"/>
  <c r="Q24" i="2"/>
  <c r="U24" i="2"/>
  <c r="O24" i="2"/>
  <c r="X28" i="2"/>
  <c r="U28" i="2"/>
  <c r="O28" i="2"/>
  <c r="S28" i="2"/>
  <c r="X32" i="2"/>
  <c r="U32" i="2"/>
  <c r="O32" i="2"/>
  <c r="S32" i="2"/>
  <c r="X36" i="2"/>
  <c r="V36" i="2"/>
  <c r="Q36" i="2"/>
  <c r="U36" i="2"/>
  <c r="O36" i="2"/>
  <c r="V40" i="2"/>
  <c r="X40" i="2"/>
  <c r="R40" i="2"/>
  <c r="W40" i="2"/>
  <c r="O40" i="2"/>
  <c r="X44" i="2"/>
  <c r="R44" i="2"/>
  <c r="W44" i="2"/>
  <c r="P44" i="2"/>
  <c r="R48" i="2"/>
  <c r="W48" i="2"/>
  <c r="O48" i="2"/>
  <c r="V48" i="2"/>
  <c r="W52" i="2"/>
  <c r="X52" i="2"/>
  <c r="T52" i="2"/>
  <c r="T56" i="2"/>
  <c r="W56" i="2"/>
  <c r="O56" i="2"/>
  <c r="V56" i="2"/>
  <c r="X60" i="2"/>
  <c r="W60" i="2"/>
  <c r="T60" i="2"/>
  <c r="V64" i="2"/>
  <c r="W64" i="2"/>
  <c r="T64" i="2"/>
  <c r="S68" i="2"/>
  <c r="W68" i="2"/>
  <c r="T68" i="2"/>
  <c r="W72" i="2"/>
  <c r="T72" i="2"/>
  <c r="R72" i="2"/>
  <c r="T76" i="2"/>
  <c r="X76" i="2"/>
  <c r="O76" i="2"/>
  <c r="W76" i="2"/>
  <c r="R80" i="2"/>
  <c r="T80" i="2"/>
  <c r="P80" i="2"/>
  <c r="W84" i="2"/>
  <c r="S84" i="2"/>
  <c r="R84" i="2"/>
  <c r="T88" i="2"/>
  <c r="P88" i="2"/>
  <c r="W88" i="2"/>
  <c r="O88" i="2"/>
  <c r="X92" i="2"/>
  <c r="O92" i="2"/>
  <c r="W92" i="2"/>
  <c r="V96" i="2"/>
  <c r="T96" i="2"/>
  <c r="R96" i="2"/>
  <c r="S100" i="2"/>
  <c r="T100" i="2"/>
  <c r="R100" i="2"/>
  <c r="W104" i="2"/>
  <c r="R104" i="2"/>
  <c r="O104" i="2"/>
  <c r="T108" i="2"/>
  <c r="X108" i="2"/>
  <c r="O108" i="2"/>
  <c r="W108" i="2"/>
  <c r="R112" i="2"/>
  <c r="V112" i="2"/>
  <c r="T112" i="2"/>
  <c r="W116" i="2"/>
  <c r="T116" i="2"/>
  <c r="S116" i="2"/>
  <c r="T120" i="2"/>
  <c r="P120" i="2"/>
  <c r="W120" i="2"/>
  <c r="O120" i="2"/>
  <c r="X124" i="2"/>
  <c r="O124" i="2"/>
  <c r="W124" i="2"/>
  <c r="V128" i="2"/>
  <c r="P128" i="2"/>
  <c r="W128" i="2"/>
  <c r="O94" i="2"/>
  <c r="R126" i="2"/>
  <c r="AV15" i="4"/>
  <c r="AO207" i="4"/>
  <c r="AQ232" i="4"/>
  <c r="O239" i="4"/>
  <c r="T239" i="4"/>
  <c r="S243" i="4"/>
  <c r="Q247" i="4"/>
  <c r="V247" i="4"/>
  <c r="R251" i="4"/>
  <c r="R255" i="4"/>
  <c r="X255" i="4"/>
  <c r="T259" i="4"/>
  <c r="Q263" i="4"/>
  <c r="T267" i="4"/>
  <c r="R271" i="4"/>
  <c r="T275" i="4"/>
  <c r="Q279" i="4"/>
  <c r="X279" i="4"/>
  <c r="U283" i="4"/>
  <c r="T287" i="4"/>
  <c r="R291" i="4"/>
  <c r="O295" i="4"/>
  <c r="U295" i="4"/>
  <c r="T299" i="4"/>
  <c r="P303" i="4"/>
  <c r="X303" i="4"/>
  <c r="Q307" i="4"/>
  <c r="W307" i="4"/>
  <c r="AQ239" i="4"/>
  <c r="AV239" i="4"/>
  <c r="AP243" i="4"/>
  <c r="AU243" i="4"/>
  <c r="AO247" i="4"/>
  <c r="AU247" i="4"/>
  <c r="AR251" i="4"/>
  <c r="AX251" i="4"/>
  <c r="AO255" i="4"/>
  <c r="AT255" i="4"/>
  <c r="AS259" i="4"/>
  <c r="AO263" i="4"/>
  <c r="AT263" i="4"/>
  <c r="AP267" i="4"/>
  <c r="AV267" i="4"/>
  <c r="AQ271" i="4"/>
  <c r="AV271" i="4"/>
  <c r="AP275" i="4"/>
  <c r="AU275" i="4"/>
  <c r="AO279" i="4"/>
  <c r="AU279" i="4"/>
  <c r="AP283" i="4"/>
  <c r="AU283" i="4"/>
  <c r="AQ287" i="4"/>
  <c r="AV287" i="4"/>
  <c r="AQ291" i="4"/>
  <c r="AW291" i="4"/>
  <c r="AR295" i="4"/>
  <c r="AW295" i="4"/>
  <c r="AT299" i="4"/>
  <c r="AP303" i="4"/>
  <c r="AU303" i="4"/>
  <c r="AP307" i="4"/>
  <c r="AV307" i="4"/>
  <c r="Q239" i="4"/>
  <c r="W239" i="4"/>
  <c r="Q243" i="4"/>
  <c r="V243" i="4"/>
  <c r="T247" i="4"/>
  <c r="O251" i="4"/>
  <c r="Q259" i="4"/>
  <c r="P267" i="4"/>
  <c r="O271" i="4"/>
  <c r="P275" i="4"/>
  <c r="Q283" i="4"/>
  <c r="P287" i="4"/>
  <c r="P299" i="4"/>
  <c r="AS243" i="4"/>
  <c r="AR247" i="4"/>
  <c r="AP251" i="4"/>
  <c r="AQ255" i="4"/>
  <c r="AQ259" i="4"/>
  <c r="AQ263" i="4"/>
  <c r="AS267" i="4"/>
  <c r="AS275" i="4"/>
  <c r="AR279" i="4"/>
  <c r="AS283" i="4"/>
  <c r="AO291" i="4"/>
  <c r="AO295" i="4"/>
  <c r="AQ299" i="4"/>
  <c r="AS303" i="4"/>
  <c r="AS307" i="4"/>
  <c r="AT212" i="4"/>
  <c r="AP212" i="4"/>
  <c r="V154" i="4"/>
  <c r="AU238" i="4"/>
  <c r="AP238" i="4"/>
  <c r="AT238" i="4"/>
  <c r="AU242" i="4"/>
  <c r="AO242" i="4"/>
  <c r="AS242" i="4"/>
  <c r="AS246" i="4"/>
  <c r="AW246" i="4"/>
  <c r="AR246" i="4"/>
  <c r="AU250" i="4"/>
  <c r="AP250" i="4"/>
  <c r="AT250" i="4"/>
  <c r="AO250" i="4"/>
  <c r="AV254" i="4"/>
  <c r="AQ254" i="4"/>
  <c r="AU254" i="4"/>
  <c r="AO254" i="4"/>
  <c r="AU258" i="4"/>
  <c r="AO258" i="4"/>
  <c r="AS258" i="4"/>
  <c r="AV262" i="4"/>
  <c r="AP262" i="4"/>
  <c r="AT262" i="4"/>
  <c r="AO262" i="4"/>
  <c r="AU266" i="4"/>
  <c r="AP266" i="4"/>
  <c r="AT266" i="4"/>
  <c r="AO266" i="4"/>
  <c r="AU270" i="4"/>
  <c r="AP270" i="4"/>
  <c r="AT270" i="4"/>
  <c r="AU274" i="4"/>
  <c r="AO274" i="4"/>
  <c r="AS274" i="4"/>
  <c r="AS278" i="4"/>
  <c r="AW278" i="4"/>
  <c r="AR278" i="4"/>
  <c r="AT282" i="4"/>
  <c r="AO282" i="4"/>
  <c r="AX282" i="4"/>
  <c r="AS282" i="4"/>
  <c r="AX286" i="4"/>
  <c r="AS286" i="4"/>
  <c r="AW286" i="4"/>
  <c r="AR286" i="4"/>
  <c r="AX290" i="4"/>
  <c r="AS290" i="4"/>
  <c r="AW290" i="4"/>
  <c r="AQ290" i="4"/>
  <c r="AW294" i="4"/>
  <c r="AQ294" i="4"/>
  <c r="AU294" i="4"/>
  <c r="AP294" i="4"/>
  <c r="AW298" i="4"/>
  <c r="AR298" i="4"/>
  <c r="AV298" i="4"/>
  <c r="AQ298" i="4"/>
  <c r="AT302" i="4"/>
  <c r="AO302" i="4"/>
  <c r="AX302" i="4"/>
  <c r="AS302" i="4"/>
  <c r="AT306" i="4"/>
  <c r="AX306" i="4"/>
  <c r="AR306" i="4"/>
  <c r="AX310" i="4"/>
  <c r="AR310" i="4"/>
  <c r="AV310" i="4"/>
  <c r="AQ310" i="4"/>
  <c r="Q86" i="4"/>
  <c r="Q120" i="4"/>
  <c r="V123" i="4"/>
  <c r="R126" i="4"/>
  <c r="AP18" i="4"/>
  <c r="AT228" i="4"/>
  <c r="AP228" i="4"/>
  <c r="V242" i="4"/>
  <c r="R242" i="4"/>
  <c r="U242" i="4"/>
  <c r="Q242" i="4"/>
  <c r="U250" i="4"/>
  <c r="Q250" i="4"/>
  <c r="X250" i="4"/>
  <c r="T250" i="4"/>
  <c r="P250" i="4"/>
  <c r="X258" i="4"/>
  <c r="T258" i="4"/>
  <c r="P258" i="4"/>
  <c r="W258" i="4"/>
  <c r="S258" i="4"/>
  <c r="O258" i="4"/>
  <c r="U266" i="4"/>
  <c r="Q266" i="4"/>
  <c r="X266" i="4"/>
  <c r="T266" i="4"/>
  <c r="P266" i="4"/>
  <c r="U274" i="4"/>
  <c r="Q274" i="4"/>
  <c r="X274" i="4"/>
  <c r="T274" i="4"/>
  <c r="P274" i="4"/>
  <c r="V282" i="4"/>
  <c r="Q282" i="4"/>
  <c r="U282" i="4"/>
  <c r="O282" i="4"/>
  <c r="V290" i="4"/>
  <c r="P290" i="4"/>
  <c r="T290" i="4"/>
  <c r="O290" i="4"/>
  <c r="X298" i="4"/>
  <c r="S298" i="4"/>
  <c r="W298" i="4"/>
  <c r="R298" i="4"/>
  <c r="X306" i="4"/>
  <c r="R306" i="4"/>
  <c r="V306" i="4"/>
  <c r="Q306" i="4"/>
  <c r="T310" i="4"/>
  <c r="O310" i="4"/>
  <c r="X310" i="4"/>
  <c r="S310" i="4"/>
  <c r="R152" i="4"/>
  <c r="R208" i="4"/>
  <c r="AX14" i="4"/>
  <c r="AO24" i="4"/>
  <c r="AT64" i="4"/>
  <c r="AU64" i="4"/>
  <c r="V238" i="4"/>
  <c r="R238" i="4"/>
  <c r="U238" i="4"/>
  <c r="Q238" i="4"/>
  <c r="X246" i="4"/>
  <c r="T246" i="4"/>
  <c r="P246" i="4"/>
  <c r="W246" i="4"/>
  <c r="S246" i="4"/>
  <c r="O246" i="4"/>
  <c r="V254" i="4"/>
  <c r="R254" i="4"/>
  <c r="U254" i="4"/>
  <c r="Q254" i="4"/>
  <c r="W262" i="4"/>
  <c r="S262" i="4"/>
  <c r="O262" i="4"/>
  <c r="V262" i="4"/>
  <c r="R262" i="4"/>
  <c r="X270" i="4"/>
  <c r="T270" i="4"/>
  <c r="P270" i="4"/>
  <c r="W270" i="4"/>
  <c r="S270" i="4"/>
  <c r="O270" i="4"/>
  <c r="U278" i="4"/>
  <c r="P278" i="4"/>
  <c r="T278" i="4"/>
  <c r="T286" i="4"/>
  <c r="X286" i="4"/>
  <c r="R286" i="4"/>
  <c r="W294" i="4"/>
  <c r="R294" i="4"/>
  <c r="V294" i="4"/>
  <c r="Q294" i="4"/>
  <c r="U302" i="4"/>
  <c r="O302" i="4"/>
  <c r="S302" i="4"/>
  <c r="R70" i="4"/>
  <c r="V77" i="4"/>
  <c r="Q118" i="4"/>
  <c r="R142" i="4"/>
  <c r="AP24" i="4"/>
  <c r="AV54" i="4"/>
  <c r="AQ54" i="4"/>
  <c r="AO123" i="4"/>
  <c r="AO126" i="4"/>
  <c r="AQ177" i="4"/>
  <c r="AV177" i="4"/>
  <c r="T238" i="4"/>
  <c r="T242" i="4"/>
  <c r="R246" i="4"/>
  <c r="O250" i="4"/>
  <c r="W250" i="4"/>
  <c r="S254" i="4"/>
  <c r="Q258" i="4"/>
  <c r="Q262" i="4"/>
  <c r="O266" i="4"/>
  <c r="W266" i="4"/>
  <c r="Q270" i="4"/>
  <c r="V274" i="4"/>
  <c r="V278" i="4"/>
  <c r="W282" i="4"/>
  <c r="P286" i="4"/>
  <c r="S290" i="4"/>
  <c r="U294" i="4"/>
  <c r="V298" i="4"/>
  <c r="Q302" i="4"/>
  <c r="T306" i="4"/>
  <c r="W310" i="4"/>
  <c r="P61" i="4"/>
  <c r="R153" i="4"/>
  <c r="AV17" i="4"/>
  <c r="AV23" i="4"/>
  <c r="AV24" i="4"/>
  <c r="AR54" i="4"/>
  <c r="AV70" i="4"/>
  <c r="AQ70" i="4"/>
  <c r="AV226" i="4"/>
  <c r="AT226" i="4"/>
  <c r="AQ226" i="4"/>
  <c r="O238" i="4"/>
  <c r="W238" i="4"/>
  <c r="O242" i="4"/>
  <c r="W242" i="4"/>
  <c r="U246" i="4"/>
  <c r="R250" i="4"/>
  <c r="T254" i="4"/>
  <c r="R258" i="4"/>
  <c r="T262" i="4"/>
  <c r="R266" i="4"/>
  <c r="R270" i="4"/>
  <c r="O274" i="4"/>
  <c r="W274" i="4"/>
  <c r="X278" i="4"/>
  <c r="Q286" i="4"/>
  <c r="W290" i="4"/>
  <c r="O298" i="4"/>
  <c r="R302" i="4"/>
  <c r="U306" i="4"/>
  <c r="P310" i="4"/>
  <c r="AQ238" i="4"/>
  <c r="AW242" i="4"/>
  <c r="AQ246" i="4"/>
  <c r="AW250" i="4"/>
  <c r="AW254" i="4"/>
  <c r="AR258" i="4"/>
  <c r="AS262" i="4"/>
  <c r="AS266" i="4"/>
  <c r="AQ270" i="4"/>
  <c r="AW274" i="4"/>
  <c r="AQ278" i="4"/>
  <c r="AR282" i="4"/>
  <c r="AO286" i="4"/>
  <c r="AO290" i="4"/>
  <c r="AX294" i="4"/>
  <c r="AQ302" i="4"/>
  <c r="AP306" i="4"/>
  <c r="AU310" i="4"/>
  <c r="W14" i="2"/>
  <c r="S30" i="2"/>
  <c r="X38" i="2"/>
  <c r="U66" i="2"/>
  <c r="S70" i="2"/>
  <c r="R74" i="2"/>
  <c r="U13" i="2"/>
  <c r="U18" i="2"/>
  <c r="Q22" i="2"/>
  <c r="O33" i="2"/>
  <c r="P46" i="2"/>
  <c r="W50" i="2"/>
  <c r="U58" i="2"/>
  <c r="Q62" i="2"/>
  <c r="Q14" i="2"/>
  <c r="O23" i="2"/>
  <c r="P27" i="2"/>
  <c r="P35" i="2"/>
  <c r="O47" i="2"/>
  <c r="P51" i="2"/>
  <c r="X82" i="2"/>
  <c r="AU66" i="2"/>
  <c r="R113" i="2"/>
  <c r="R14" i="2"/>
  <c r="P17" i="2"/>
  <c r="U34" i="2"/>
  <c r="P38" i="2"/>
  <c r="T42" i="2"/>
  <c r="Q46" i="2"/>
  <c r="O57" i="2"/>
  <c r="P78" i="2"/>
  <c r="V81" i="2"/>
  <c r="O86" i="2"/>
  <c r="O90" i="2"/>
  <c r="Q102" i="2"/>
  <c r="Q110" i="2"/>
  <c r="W114" i="2"/>
  <c r="P130" i="2"/>
  <c r="AR14" i="2"/>
  <c r="AQ98" i="2"/>
  <c r="V41" i="2"/>
  <c r="W17" i="2"/>
  <c r="V65" i="2"/>
  <c r="Q73" i="2"/>
  <c r="X97" i="2"/>
  <c r="S121" i="2"/>
  <c r="V13" i="2"/>
  <c r="R13" i="2"/>
  <c r="U21" i="2"/>
  <c r="Q21" i="2"/>
  <c r="X21" i="2"/>
  <c r="T21" i="2"/>
  <c r="P21" i="2"/>
  <c r="W29" i="2"/>
  <c r="S29" i="2"/>
  <c r="O29" i="2"/>
  <c r="V29" i="2"/>
  <c r="R29" i="2"/>
  <c r="U37" i="2"/>
  <c r="Q37" i="2"/>
  <c r="X37" i="2"/>
  <c r="T37" i="2"/>
  <c r="P37" i="2"/>
  <c r="U45" i="2"/>
  <c r="Q45" i="2"/>
  <c r="X45" i="2"/>
  <c r="T45" i="2"/>
  <c r="P45" i="2"/>
  <c r="V53" i="2"/>
  <c r="R53" i="2"/>
  <c r="U53" i="2"/>
  <c r="Q53" i="2"/>
  <c r="U61" i="2"/>
  <c r="Q61" i="2"/>
  <c r="X61" i="2"/>
  <c r="T61" i="2"/>
  <c r="P61" i="2"/>
  <c r="W69" i="2"/>
  <c r="S69" i="2"/>
  <c r="O69" i="2"/>
  <c r="V69" i="2"/>
  <c r="R69" i="2"/>
  <c r="U77" i="2"/>
  <c r="Q77" i="2"/>
  <c r="X77" i="2"/>
  <c r="T77" i="2"/>
  <c r="P77" i="2"/>
  <c r="X85" i="2"/>
  <c r="T85" i="2"/>
  <c r="P85" i="2"/>
  <c r="V85" i="2"/>
  <c r="Q85" i="2"/>
  <c r="U85" i="2"/>
  <c r="O85" i="2"/>
  <c r="W93" i="2"/>
  <c r="S93" i="2"/>
  <c r="O93" i="2"/>
  <c r="X93" i="2"/>
  <c r="R93" i="2"/>
  <c r="V93" i="2"/>
  <c r="Q93" i="2"/>
  <c r="U101" i="2"/>
  <c r="Q101" i="2"/>
  <c r="W101" i="2"/>
  <c r="R101" i="2"/>
  <c r="S101" i="2"/>
  <c r="X101" i="2"/>
  <c r="P101" i="2"/>
  <c r="X109" i="2"/>
  <c r="T109" i="2"/>
  <c r="P109" i="2"/>
  <c r="S109" i="2"/>
  <c r="R109" i="2"/>
  <c r="W109" i="2"/>
  <c r="Q109" i="2"/>
  <c r="W117" i="2"/>
  <c r="S117" i="2"/>
  <c r="O117" i="2"/>
  <c r="U117" i="2"/>
  <c r="P117" i="2"/>
  <c r="R117" i="2"/>
  <c r="X117" i="2"/>
  <c r="Q117" i="2"/>
  <c r="W129" i="2"/>
  <c r="S129" i="2"/>
  <c r="O129" i="2"/>
  <c r="T129" i="2"/>
  <c r="V129" i="2"/>
  <c r="P129" i="2"/>
  <c r="U129" i="2"/>
  <c r="AV13" i="2"/>
  <c r="AR13" i="2"/>
  <c r="AX13" i="2"/>
  <c r="AS13" i="2"/>
  <c r="AT13" i="2"/>
  <c r="AQ13" i="2"/>
  <c r="AV21" i="2"/>
  <c r="AR21" i="2"/>
  <c r="AU21" i="2"/>
  <c r="AP21" i="2"/>
  <c r="AW21" i="2"/>
  <c r="AO21" i="2"/>
  <c r="AT21" i="2"/>
  <c r="AX29" i="2"/>
  <c r="AT29" i="2"/>
  <c r="AP29" i="2"/>
  <c r="AW29" i="2"/>
  <c r="AR29" i="2"/>
  <c r="AV29" i="2"/>
  <c r="AQ29" i="2"/>
  <c r="AS29" i="2"/>
  <c r="AO29" i="2"/>
  <c r="AU37" i="2"/>
  <c r="AQ37" i="2"/>
  <c r="AV37" i="2"/>
  <c r="AP37" i="2"/>
  <c r="AT37" i="2"/>
  <c r="AO37" i="2"/>
  <c r="AX37" i="2"/>
  <c r="AW37" i="2"/>
  <c r="AV45" i="2"/>
  <c r="AR45" i="2"/>
  <c r="AT45" i="2"/>
  <c r="AO45" i="2"/>
  <c r="AX45" i="2"/>
  <c r="AS45" i="2"/>
  <c r="AU45" i="2"/>
  <c r="AQ45" i="2"/>
  <c r="AV53" i="2"/>
  <c r="AR53" i="2"/>
  <c r="AW53" i="2"/>
  <c r="AQ53" i="2"/>
  <c r="AU53" i="2"/>
  <c r="AP53" i="2"/>
  <c r="AT53" i="2"/>
  <c r="AS53" i="2"/>
  <c r="AV61" i="2"/>
  <c r="AR61" i="2"/>
  <c r="AT61" i="2"/>
  <c r="AO61" i="2"/>
  <c r="AX61" i="2"/>
  <c r="AS61" i="2"/>
  <c r="AP61" i="2"/>
  <c r="AW61" i="2"/>
  <c r="AX69" i="2"/>
  <c r="AT69" i="2"/>
  <c r="AP69" i="2"/>
  <c r="AV69" i="2"/>
  <c r="AQ69" i="2"/>
  <c r="AU69" i="2"/>
  <c r="AS69" i="2"/>
  <c r="AW69" i="2"/>
  <c r="AW77" i="2"/>
  <c r="AS77" i="2"/>
  <c r="AO77" i="2"/>
  <c r="AX77" i="2"/>
  <c r="AR77" i="2"/>
  <c r="AU77" i="2"/>
  <c r="AT77" i="2"/>
  <c r="AV77" i="2"/>
  <c r="AQ77" i="2"/>
  <c r="AW85" i="2"/>
  <c r="AS85" i="2"/>
  <c r="AO85" i="2"/>
  <c r="AU85" i="2"/>
  <c r="AP85" i="2"/>
  <c r="AR85" i="2"/>
  <c r="AX85" i="2"/>
  <c r="AQ85" i="2"/>
  <c r="AX93" i="2"/>
  <c r="AT93" i="2"/>
  <c r="AP93" i="2"/>
  <c r="AS93" i="2"/>
  <c r="AV93" i="2"/>
  <c r="AO93" i="2"/>
  <c r="AU93" i="2"/>
  <c r="AW93" i="2"/>
  <c r="AR93" i="2"/>
  <c r="AX101" i="2"/>
  <c r="AT101" i="2"/>
  <c r="AP101" i="2"/>
  <c r="AV101" i="2"/>
  <c r="AQ101" i="2"/>
  <c r="AR101" i="2"/>
  <c r="AW101" i="2"/>
  <c r="AO101" i="2"/>
  <c r="AU109" i="2"/>
  <c r="AQ109" i="2"/>
  <c r="AT109" i="2"/>
  <c r="AO109" i="2"/>
  <c r="AW109" i="2"/>
  <c r="AP109" i="2"/>
  <c r="AV109" i="2"/>
  <c r="AS109" i="2"/>
  <c r="AR109" i="2"/>
  <c r="AX117" i="2"/>
  <c r="AT117" i="2"/>
  <c r="AP117" i="2"/>
  <c r="AW117" i="2"/>
  <c r="AV117" i="2"/>
  <c r="AQ117" i="2"/>
  <c r="AR117" i="2"/>
  <c r="AO117" i="2"/>
  <c r="AU117" i="2"/>
  <c r="AS117" i="2"/>
  <c r="AU129" i="2"/>
  <c r="AQ129" i="2"/>
  <c r="AW129" i="2"/>
  <c r="AR129" i="2"/>
  <c r="AV129" i="2"/>
  <c r="AP129" i="2"/>
  <c r="AT129" i="2"/>
  <c r="AS129" i="2"/>
  <c r="AX129" i="2"/>
  <c r="R17" i="2"/>
  <c r="S21" i="2"/>
  <c r="O41" i="2"/>
  <c r="O101" i="2"/>
  <c r="O109" i="2"/>
  <c r="Q129" i="2"/>
  <c r="AP13" i="2"/>
  <c r="AS21" i="2"/>
  <c r="AS37" i="2"/>
  <c r="AU101" i="2"/>
  <c r="X18" i="2"/>
  <c r="T18" i="2"/>
  <c r="P18" i="2"/>
  <c r="W18" i="2"/>
  <c r="S18" i="2"/>
  <c r="O18" i="2"/>
  <c r="V26" i="2"/>
  <c r="R26" i="2"/>
  <c r="U26" i="2"/>
  <c r="Q26" i="2"/>
  <c r="U30" i="2"/>
  <c r="Q30" i="2"/>
  <c r="X30" i="2"/>
  <c r="T30" i="2"/>
  <c r="P30" i="2"/>
  <c r="W38" i="2"/>
  <c r="S38" i="2"/>
  <c r="O38" i="2"/>
  <c r="V38" i="2"/>
  <c r="R38" i="2"/>
  <c r="W46" i="2"/>
  <c r="S46" i="2"/>
  <c r="O46" i="2"/>
  <c r="V46" i="2"/>
  <c r="R46" i="2"/>
  <c r="X54" i="2"/>
  <c r="T54" i="2"/>
  <c r="P54" i="2"/>
  <c r="W54" i="2"/>
  <c r="S54" i="2"/>
  <c r="O54" i="2"/>
  <c r="W62" i="2"/>
  <c r="S62" i="2"/>
  <c r="O62" i="2"/>
  <c r="V62" i="2"/>
  <c r="R62" i="2"/>
  <c r="U70" i="2"/>
  <c r="Q70" i="2"/>
  <c r="X70" i="2"/>
  <c r="T70" i="2"/>
  <c r="P70" i="2"/>
  <c r="V82" i="2"/>
  <c r="R82" i="2"/>
  <c r="U82" i="2"/>
  <c r="P82" i="2"/>
  <c r="T82" i="2"/>
  <c r="O82" i="2"/>
  <c r="V86" i="2"/>
  <c r="R86" i="2"/>
  <c r="W86" i="2"/>
  <c r="Q86" i="2"/>
  <c r="U86" i="2"/>
  <c r="P86" i="2"/>
  <c r="U94" i="2"/>
  <c r="Q94" i="2"/>
  <c r="X94" i="2"/>
  <c r="S94" i="2"/>
  <c r="W94" i="2"/>
  <c r="R94" i="2"/>
  <c r="W106" i="2"/>
  <c r="S106" i="2"/>
  <c r="O106" i="2"/>
  <c r="T106" i="2"/>
  <c r="X106" i="2"/>
  <c r="Q106" i="2"/>
  <c r="V106" i="2"/>
  <c r="P106" i="2"/>
  <c r="V110" i="2"/>
  <c r="R110" i="2"/>
  <c r="T110" i="2"/>
  <c r="O110" i="2"/>
  <c r="W110" i="2"/>
  <c r="P110" i="2"/>
  <c r="U110" i="2"/>
  <c r="X122" i="2"/>
  <c r="T122" i="2"/>
  <c r="P122" i="2"/>
  <c r="U122" i="2"/>
  <c r="O122" i="2"/>
  <c r="V122" i="2"/>
  <c r="S122" i="2"/>
  <c r="X126" i="2"/>
  <c r="T126" i="2"/>
  <c r="P126" i="2"/>
  <c r="V126" i="2"/>
  <c r="Q126" i="2"/>
  <c r="W126" i="2"/>
  <c r="O126" i="2"/>
  <c r="U126" i="2"/>
  <c r="AX14" i="2"/>
  <c r="AT14" i="2"/>
  <c r="AP14" i="2"/>
  <c r="AS14" i="2"/>
  <c r="AW14" i="2"/>
  <c r="AQ14" i="2"/>
  <c r="AV14" i="2"/>
  <c r="AO14" i="2"/>
  <c r="AX22" i="2"/>
  <c r="AT22" i="2"/>
  <c r="AP22" i="2"/>
  <c r="AW22" i="2"/>
  <c r="AV22" i="2"/>
  <c r="AQ22" i="2"/>
  <c r="AS22" i="2"/>
  <c r="AR22" i="2"/>
  <c r="AW34" i="2"/>
  <c r="AS34" i="2"/>
  <c r="AO34" i="2"/>
  <c r="AU34" i="2"/>
  <c r="AP34" i="2"/>
  <c r="AT34" i="2"/>
  <c r="AX34" i="2"/>
  <c r="AV34" i="2"/>
  <c r="AW42" i="2"/>
  <c r="AS42" i="2"/>
  <c r="AO42" i="2"/>
  <c r="AX42" i="2"/>
  <c r="AR42" i="2"/>
  <c r="AV42" i="2"/>
  <c r="AQ42" i="2"/>
  <c r="AP42" i="2"/>
  <c r="AV50" i="2"/>
  <c r="AR50" i="2"/>
  <c r="AT50" i="2"/>
  <c r="AO50" i="2"/>
  <c r="AX50" i="2"/>
  <c r="AS50" i="2"/>
  <c r="AP50" i="2"/>
  <c r="AW50" i="2"/>
  <c r="AV58" i="2"/>
  <c r="AR58" i="2"/>
  <c r="AW58" i="2"/>
  <c r="AQ58" i="2"/>
  <c r="AU58" i="2"/>
  <c r="AP58" i="2"/>
  <c r="AT58" i="2"/>
  <c r="AS58" i="2"/>
  <c r="AX66" i="2"/>
  <c r="AT66" i="2"/>
  <c r="AP66" i="2"/>
  <c r="AW66" i="2"/>
  <c r="AR66" i="2"/>
  <c r="AS66" i="2"/>
  <c r="AQ66" i="2"/>
  <c r="AO66" i="2"/>
  <c r="AW74" i="2"/>
  <c r="AS74" i="2"/>
  <c r="AO74" i="2"/>
  <c r="AT74" i="2"/>
  <c r="AU74" i="2"/>
  <c r="AR74" i="2"/>
  <c r="AP74" i="2"/>
  <c r="AX74" i="2"/>
  <c r="AW82" i="2"/>
  <c r="AS82" i="2"/>
  <c r="AO82" i="2"/>
  <c r="AV82" i="2"/>
  <c r="AQ82" i="2"/>
  <c r="AX82" i="2"/>
  <c r="AP82" i="2"/>
  <c r="AU82" i="2"/>
  <c r="AX90" i="2"/>
  <c r="AT90" i="2"/>
  <c r="AP90" i="2"/>
  <c r="AU90" i="2"/>
  <c r="AO90" i="2"/>
  <c r="AV90" i="2"/>
  <c r="AS90" i="2"/>
  <c r="AW90" i="2"/>
  <c r="AX98" i="2"/>
  <c r="AT98" i="2"/>
  <c r="AP98" i="2"/>
  <c r="AW98" i="2"/>
  <c r="AR98" i="2"/>
  <c r="AV98" i="2"/>
  <c r="AO98" i="2"/>
  <c r="AU98" i="2"/>
  <c r="AV102" i="2"/>
  <c r="AR102" i="2"/>
  <c r="AW102" i="2"/>
  <c r="AQ102" i="2"/>
  <c r="AU102" i="2"/>
  <c r="AO102" i="2"/>
  <c r="AT102" i="2"/>
  <c r="AS102" i="2"/>
  <c r="AP102" i="2"/>
  <c r="AW110" i="2"/>
  <c r="AS110" i="2"/>
  <c r="AO110" i="2"/>
  <c r="AU110" i="2"/>
  <c r="AP110" i="2"/>
  <c r="AT110" i="2"/>
  <c r="AR110" i="2"/>
  <c r="AX110" i="2"/>
  <c r="AV110" i="2"/>
  <c r="AX114" i="2"/>
  <c r="AT114" i="2"/>
  <c r="AP114" i="2"/>
  <c r="AW114" i="2"/>
  <c r="AR114" i="2"/>
  <c r="AV114" i="2"/>
  <c r="AO114" i="2"/>
  <c r="AU114" i="2"/>
  <c r="AS114" i="2"/>
  <c r="AQ114" i="2"/>
  <c r="AV118" i="2"/>
  <c r="AR118" i="2"/>
  <c r="AX118" i="2"/>
  <c r="AS118" i="2"/>
  <c r="AW118" i="2"/>
  <c r="AQ118" i="2"/>
  <c r="AP118" i="2"/>
  <c r="AO118" i="2"/>
  <c r="AW122" i="2"/>
  <c r="AS122" i="2"/>
  <c r="AO122" i="2"/>
  <c r="AU122" i="2"/>
  <c r="AP122" i="2"/>
  <c r="AT122" i="2"/>
  <c r="AV122" i="2"/>
  <c r="AR122" i="2"/>
  <c r="AQ122" i="2"/>
  <c r="AU126" i="2"/>
  <c r="AQ126" i="2"/>
  <c r="AT126" i="2"/>
  <c r="AO126" i="2"/>
  <c r="AX126" i="2"/>
  <c r="AS126" i="2"/>
  <c r="AP126" i="2"/>
  <c r="AW126" i="2"/>
  <c r="AV126" i="2"/>
  <c r="AW130" i="2"/>
  <c r="AS130" i="2"/>
  <c r="AO130" i="2"/>
  <c r="AX130" i="2"/>
  <c r="AR130" i="2"/>
  <c r="AV130" i="2"/>
  <c r="AQ130" i="2"/>
  <c r="AU130" i="2"/>
  <c r="AT130" i="2"/>
  <c r="AP130" i="2"/>
  <c r="V17" i="2"/>
  <c r="U17" i="2"/>
  <c r="Q17" i="2"/>
  <c r="X25" i="2"/>
  <c r="T25" i="2"/>
  <c r="P25" i="2"/>
  <c r="W25" i="2"/>
  <c r="S25" i="2"/>
  <c r="O25" i="2"/>
  <c r="V33" i="2"/>
  <c r="R33" i="2"/>
  <c r="U33" i="2"/>
  <c r="Q33" i="2"/>
  <c r="U41" i="2"/>
  <c r="Q41" i="2"/>
  <c r="X41" i="2"/>
  <c r="T41" i="2"/>
  <c r="P41" i="2"/>
  <c r="W49" i="2"/>
  <c r="S49" i="2"/>
  <c r="O49" i="2"/>
  <c r="V49" i="2"/>
  <c r="R49" i="2"/>
  <c r="V57" i="2"/>
  <c r="R57" i="2"/>
  <c r="U57" i="2"/>
  <c r="Q57" i="2"/>
  <c r="U65" i="2"/>
  <c r="Q65" i="2"/>
  <c r="X65" i="2"/>
  <c r="T65" i="2"/>
  <c r="P65" i="2"/>
  <c r="W73" i="2"/>
  <c r="S73" i="2"/>
  <c r="O73" i="2"/>
  <c r="V73" i="2"/>
  <c r="R73" i="2"/>
  <c r="X81" i="2"/>
  <c r="T81" i="2"/>
  <c r="U81" i="2"/>
  <c r="P81" i="2"/>
  <c r="S81" i="2"/>
  <c r="O81" i="2"/>
  <c r="W89" i="2"/>
  <c r="S89" i="2"/>
  <c r="O89" i="2"/>
  <c r="V89" i="2"/>
  <c r="Q89" i="2"/>
  <c r="U89" i="2"/>
  <c r="P89" i="2"/>
  <c r="V97" i="2"/>
  <c r="R97" i="2"/>
  <c r="W97" i="2"/>
  <c r="Q97" i="2"/>
  <c r="U97" i="2"/>
  <c r="P97" i="2"/>
  <c r="U105" i="2"/>
  <c r="Q105" i="2"/>
  <c r="X105" i="2"/>
  <c r="S105" i="2"/>
  <c r="T105" i="2"/>
  <c r="R105" i="2"/>
  <c r="W113" i="2"/>
  <c r="S113" i="2"/>
  <c r="O113" i="2"/>
  <c r="T113" i="2"/>
  <c r="X113" i="2"/>
  <c r="Q113" i="2"/>
  <c r="V113" i="2"/>
  <c r="P113" i="2"/>
  <c r="V121" i="2"/>
  <c r="R121" i="2"/>
  <c r="T121" i="2"/>
  <c r="O121" i="2"/>
  <c r="X121" i="2"/>
  <c r="Q121" i="2"/>
  <c r="W121" i="2"/>
  <c r="P121" i="2"/>
  <c r="V125" i="2"/>
  <c r="R125" i="2"/>
  <c r="U125" i="2"/>
  <c r="P125" i="2"/>
  <c r="S125" i="2"/>
  <c r="X125" i="2"/>
  <c r="Q125" i="2"/>
  <c r="AV17" i="2"/>
  <c r="AR17" i="2"/>
  <c r="AT17" i="2"/>
  <c r="AO17" i="2"/>
  <c r="AU17" i="2"/>
  <c r="AS17" i="2"/>
  <c r="AU25" i="2"/>
  <c r="AQ25" i="2"/>
  <c r="AW25" i="2"/>
  <c r="AR25" i="2"/>
  <c r="AV25" i="2"/>
  <c r="AP25" i="2"/>
  <c r="AS25" i="2"/>
  <c r="AO25" i="2"/>
  <c r="AU33" i="2"/>
  <c r="AQ33" i="2"/>
  <c r="AT33" i="2"/>
  <c r="AO33" i="2"/>
  <c r="AX33" i="2"/>
  <c r="AS33" i="2"/>
  <c r="AW33" i="2"/>
  <c r="AV33" i="2"/>
  <c r="AU41" i="2"/>
  <c r="AQ41" i="2"/>
  <c r="AW41" i="2"/>
  <c r="AR41" i="2"/>
  <c r="AV41" i="2"/>
  <c r="AP41" i="2"/>
  <c r="AO41" i="2"/>
  <c r="AX41" i="2"/>
  <c r="AX49" i="2"/>
  <c r="AT49" i="2"/>
  <c r="AP49" i="2"/>
  <c r="AS49" i="2"/>
  <c r="AW49" i="2"/>
  <c r="AR49" i="2"/>
  <c r="AO49" i="2"/>
  <c r="AV49" i="2"/>
  <c r="AX57" i="2"/>
  <c r="AT57" i="2"/>
  <c r="AP57" i="2"/>
  <c r="AV57" i="2"/>
  <c r="AQ57" i="2"/>
  <c r="AU57" i="2"/>
  <c r="AO57" i="2"/>
  <c r="AS57" i="2"/>
  <c r="AR57" i="2"/>
  <c r="AV65" i="2"/>
  <c r="AR65" i="2"/>
  <c r="AW65" i="2"/>
  <c r="AQ65" i="2"/>
  <c r="AU65" i="2"/>
  <c r="AO65" i="2"/>
  <c r="AT65" i="2"/>
  <c r="AX65" i="2"/>
  <c r="AU73" i="2"/>
  <c r="AQ73" i="2"/>
  <c r="AX73" i="2"/>
  <c r="AS73" i="2"/>
  <c r="AW73" i="2"/>
  <c r="AP73" i="2"/>
  <c r="AV73" i="2"/>
  <c r="AO73" i="2"/>
  <c r="AT73" i="2"/>
  <c r="AU81" i="2"/>
  <c r="AQ81" i="2"/>
  <c r="AV81" i="2"/>
  <c r="AP81" i="2"/>
  <c r="AS81" i="2"/>
  <c r="AX81" i="2"/>
  <c r="AR81" i="2"/>
  <c r="AW81" i="2"/>
  <c r="AT81" i="2"/>
  <c r="AV89" i="2"/>
  <c r="AR89" i="2"/>
  <c r="AT89" i="2"/>
  <c r="AO89" i="2"/>
  <c r="AX89" i="2"/>
  <c r="AQ89" i="2"/>
  <c r="AW89" i="2"/>
  <c r="AP89" i="2"/>
  <c r="AU89" i="2"/>
  <c r="AS89" i="2"/>
  <c r="AV97" i="2"/>
  <c r="AR97" i="2"/>
  <c r="AW97" i="2"/>
  <c r="AQ97" i="2"/>
  <c r="AS97" i="2"/>
  <c r="AX97" i="2"/>
  <c r="AP97" i="2"/>
  <c r="AU97" i="2"/>
  <c r="AT97" i="2"/>
  <c r="AV105" i="2"/>
  <c r="AR105" i="2"/>
  <c r="AT105" i="2"/>
  <c r="AO105" i="2"/>
  <c r="AW105" i="2"/>
  <c r="AP105" i="2"/>
  <c r="AU105" i="2"/>
  <c r="AQ105" i="2"/>
  <c r="AV113" i="2"/>
  <c r="AR113" i="2"/>
  <c r="AW113" i="2"/>
  <c r="AQ113" i="2"/>
  <c r="AS113" i="2"/>
  <c r="AX113" i="2"/>
  <c r="AP113" i="2"/>
  <c r="AO113" i="2"/>
  <c r="AU121" i="2"/>
  <c r="AQ121" i="2"/>
  <c r="AT121" i="2"/>
  <c r="AO121" i="2"/>
  <c r="AX121" i="2"/>
  <c r="AS121" i="2"/>
  <c r="AV121" i="2"/>
  <c r="AR121" i="2"/>
  <c r="AW121" i="2"/>
  <c r="AW125" i="2"/>
  <c r="AS125" i="2"/>
  <c r="AO125" i="2"/>
  <c r="AT125" i="2"/>
  <c r="AX125" i="2"/>
  <c r="AR125" i="2"/>
  <c r="AP125" i="2"/>
  <c r="AV125" i="2"/>
  <c r="AQ125" i="2"/>
  <c r="Q13" i="2"/>
  <c r="W13" i="2"/>
  <c r="P29" i="2"/>
  <c r="X29" i="2"/>
  <c r="P33" i="2"/>
  <c r="X33" i="2"/>
  <c r="S37" i="2"/>
  <c r="S45" i="2"/>
  <c r="T49" i="2"/>
  <c r="T53" i="2"/>
  <c r="P57" i="2"/>
  <c r="X57" i="2"/>
  <c r="S61" i="2"/>
  <c r="O65" i="2"/>
  <c r="P69" i="2"/>
  <c r="X69" i="2"/>
  <c r="S77" i="2"/>
  <c r="P93" i="2"/>
  <c r="AR33" i="2"/>
  <c r="AT41" i="2"/>
  <c r="AQ49" i="2"/>
  <c r="AQ61" i="2"/>
  <c r="AR69" i="2"/>
  <c r="AS105" i="2"/>
  <c r="AX109" i="2"/>
  <c r="X14" i="2"/>
  <c r="T14" i="2"/>
  <c r="P14" i="2"/>
  <c r="W22" i="2"/>
  <c r="S22" i="2"/>
  <c r="O22" i="2"/>
  <c r="V22" i="2"/>
  <c r="R22" i="2"/>
  <c r="X34" i="2"/>
  <c r="T34" i="2"/>
  <c r="P34" i="2"/>
  <c r="W34" i="2"/>
  <c r="S34" i="2"/>
  <c r="O34" i="2"/>
  <c r="W42" i="2"/>
  <c r="S42" i="2"/>
  <c r="O42" i="2"/>
  <c r="V42" i="2"/>
  <c r="R42" i="2"/>
  <c r="U50" i="2"/>
  <c r="Q50" i="2"/>
  <c r="X50" i="2"/>
  <c r="T50" i="2"/>
  <c r="P50" i="2"/>
  <c r="X58" i="2"/>
  <c r="T58" i="2"/>
  <c r="P58" i="2"/>
  <c r="W58" i="2"/>
  <c r="S58" i="2"/>
  <c r="O58" i="2"/>
  <c r="W66" i="2"/>
  <c r="S66" i="2"/>
  <c r="O66" i="2"/>
  <c r="V66" i="2"/>
  <c r="R66" i="2"/>
  <c r="U74" i="2"/>
  <c r="Q74" i="2"/>
  <c r="X74" i="2"/>
  <c r="T74" i="2"/>
  <c r="P74" i="2"/>
  <c r="W78" i="2"/>
  <c r="S78" i="2"/>
  <c r="O78" i="2"/>
  <c r="V78" i="2"/>
  <c r="R78" i="2"/>
  <c r="U90" i="2"/>
  <c r="Q90" i="2"/>
  <c r="W90" i="2"/>
  <c r="R90" i="2"/>
  <c r="V90" i="2"/>
  <c r="P90" i="2"/>
  <c r="X98" i="2"/>
  <c r="T98" i="2"/>
  <c r="P98" i="2"/>
  <c r="W98" i="2"/>
  <c r="R98" i="2"/>
  <c r="V98" i="2"/>
  <c r="Q98" i="2"/>
  <c r="W102" i="2"/>
  <c r="S102" i="2"/>
  <c r="O102" i="2"/>
  <c r="X102" i="2"/>
  <c r="R102" i="2"/>
  <c r="V102" i="2"/>
  <c r="P102" i="2"/>
  <c r="U102" i="2"/>
  <c r="U114" i="2"/>
  <c r="Q114" i="2"/>
  <c r="T114" i="2"/>
  <c r="O114" i="2"/>
  <c r="V114" i="2"/>
  <c r="S114" i="2"/>
  <c r="U118" i="2"/>
  <c r="Q118" i="2"/>
  <c r="V118" i="2"/>
  <c r="P118" i="2"/>
  <c r="W118" i="2"/>
  <c r="O118" i="2"/>
  <c r="T118" i="2"/>
  <c r="U130" i="2"/>
  <c r="Q130" i="2"/>
  <c r="T130" i="2"/>
  <c r="O130" i="2"/>
  <c r="S130" i="2"/>
  <c r="X130" i="2"/>
  <c r="R130" i="2"/>
  <c r="AX18" i="2"/>
  <c r="AT18" i="2"/>
  <c r="AP18" i="2"/>
  <c r="AU18" i="2"/>
  <c r="AO18" i="2"/>
  <c r="AR18" i="2"/>
  <c r="AW18" i="2"/>
  <c r="AQ18" i="2"/>
  <c r="AW26" i="2"/>
  <c r="AS26" i="2"/>
  <c r="AO26" i="2"/>
  <c r="AX26" i="2"/>
  <c r="AR26" i="2"/>
  <c r="AV26" i="2"/>
  <c r="AQ26" i="2"/>
  <c r="AT26" i="2"/>
  <c r="AP26" i="2"/>
  <c r="AV30" i="2"/>
  <c r="AR30" i="2"/>
  <c r="AX30" i="2"/>
  <c r="AS30" i="2"/>
  <c r="AW30" i="2"/>
  <c r="AQ30" i="2"/>
  <c r="AT30" i="2"/>
  <c r="AP30" i="2"/>
  <c r="AW38" i="2"/>
  <c r="AS38" i="2"/>
  <c r="AO38" i="2"/>
  <c r="AV38" i="2"/>
  <c r="AQ38" i="2"/>
  <c r="AU38" i="2"/>
  <c r="AP38" i="2"/>
  <c r="AX38" i="2"/>
  <c r="AX46" i="2"/>
  <c r="AT46" i="2"/>
  <c r="AP46" i="2"/>
  <c r="AU46" i="2"/>
  <c r="AO46" i="2"/>
  <c r="AS46" i="2"/>
  <c r="AV46" i="2"/>
  <c r="AR46" i="2"/>
  <c r="AX54" i="2"/>
  <c r="AT54" i="2"/>
  <c r="AP54" i="2"/>
  <c r="AW54" i="2"/>
  <c r="AR54" i="2"/>
  <c r="AV54" i="2"/>
  <c r="AQ54" i="2"/>
  <c r="AU54" i="2"/>
  <c r="AS54" i="2"/>
  <c r="AX62" i="2"/>
  <c r="AT62" i="2"/>
  <c r="AP62" i="2"/>
  <c r="AU62" i="2"/>
  <c r="AO62" i="2"/>
  <c r="AS62" i="2"/>
  <c r="AQ62" i="2"/>
  <c r="AW62" i="2"/>
  <c r="AV70" i="2"/>
  <c r="AR70" i="2"/>
  <c r="AW70" i="2"/>
  <c r="AQ70" i="2"/>
  <c r="AS70" i="2"/>
  <c r="AX70" i="2"/>
  <c r="AP70" i="2"/>
  <c r="AO70" i="2"/>
  <c r="AU78" i="2"/>
  <c r="AQ78" i="2"/>
  <c r="AX78" i="2"/>
  <c r="AS78" i="2"/>
  <c r="AR78" i="2"/>
  <c r="AW78" i="2"/>
  <c r="AP78" i="2"/>
  <c r="AV78" i="2"/>
  <c r="AU86" i="2"/>
  <c r="AQ86" i="2"/>
  <c r="AV86" i="2"/>
  <c r="AP86" i="2"/>
  <c r="AW86" i="2"/>
  <c r="AO86" i="2"/>
  <c r="AT86" i="2"/>
  <c r="AS86" i="2"/>
  <c r="AR86" i="2"/>
  <c r="AV94" i="2"/>
  <c r="AR94" i="2"/>
  <c r="AT94" i="2"/>
  <c r="AO94" i="2"/>
  <c r="AS94" i="2"/>
  <c r="AX94" i="2"/>
  <c r="AQ94" i="2"/>
  <c r="AW94" i="2"/>
  <c r="AX106" i="2"/>
  <c r="AT106" i="2"/>
  <c r="AP106" i="2"/>
  <c r="AU106" i="2"/>
  <c r="AO106" i="2"/>
  <c r="AS106" i="2"/>
  <c r="AR106" i="2"/>
  <c r="AV106" i="2"/>
  <c r="AQ106" i="2"/>
  <c r="S13" i="2"/>
  <c r="X13" i="2"/>
  <c r="S14" i="2"/>
  <c r="S17" i="2"/>
  <c r="Q18" i="2"/>
  <c r="V21" i="2"/>
  <c r="T22" i="2"/>
  <c r="Q25" i="2"/>
  <c r="O26" i="2"/>
  <c r="W26" i="2"/>
  <c r="Q29" i="2"/>
  <c r="O30" i="2"/>
  <c r="W30" i="2"/>
  <c r="S33" i="2"/>
  <c r="Q34" i="2"/>
  <c r="V37" i="2"/>
  <c r="T38" i="2"/>
  <c r="R41" i="2"/>
  <c r="P42" i="2"/>
  <c r="X42" i="2"/>
  <c r="V45" i="2"/>
  <c r="T46" i="2"/>
  <c r="U49" i="2"/>
  <c r="S50" i="2"/>
  <c r="O53" i="2"/>
  <c r="W53" i="2"/>
  <c r="U54" i="2"/>
  <c r="S57" i="2"/>
  <c r="Q58" i="2"/>
  <c r="V61" i="2"/>
  <c r="T62" i="2"/>
  <c r="R65" i="2"/>
  <c r="P66" i="2"/>
  <c r="X66" i="2"/>
  <c r="Q69" i="2"/>
  <c r="O70" i="2"/>
  <c r="W70" i="2"/>
  <c r="U73" i="2"/>
  <c r="S74" i="2"/>
  <c r="V77" i="2"/>
  <c r="T78" i="2"/>
  <c r="Q81" i="2"/>
  <c r="Q82" i="2"/>
  <c r="R85" i="2"/>
  <c r="S86" i="2"/>
  <c r="R89" i="2"/>
  <c r="S90" i="2"/>
  <c r="T93" i="2"/>
  <c r="T94" i="2"/>
  <c r="S97" i="2"/>
  <c r="S98" i="2"/>
  <c r="T101" i="2"/>
  <c r="O105" i="2"/>
  <c r="R106" i="2"/>
  <c r="U109" i="2"/>
  <c r="X110" i="2"/>
  <c r="P114" i="2"/>
  <c r="T117" i="2"/>
  <c r="X118" i="2"/>
  <c r="Q122" i="2"/>
  <c r="T125" i="2"/>
  <c r="R129" i="2"/>
  <c r="W130" i="2"/>
  <c r="AU13" i="2"/>
  <c r="AP17" i="2"/>
  <c r="AS18" i="2"/>
  <c r="AX21" i="2"/>
  <c r="AT25" i="2"/>
  <c r="AU29" i="2"/>
  <c r="AQ34" i="2"/>
  <c r="AR38" i="2"/>
  <c r="AT42" i="2"/>
  <c r="AW46" i="2"/>
  <c r="AU49" i="2"/>
  <c r="AX58" i="2"/>
  <c r="AU61" i="2"/>
  <c r="AP65" i="2"/>
  <c r="AT70" i="2"/>
  <c r="AT78" i="2"/>
  <c r="AR82" i="2"/>
  <c r="AT85" i="2"/>
  <c r="AQ90" i="2"/>
  <c r="AQ93" i="2"/>
  <c r="AX102" i="2"/>
  <c r="AX105" i="2"/>
  <c r="AQ110" i="2"/>
  <c r="AT113" i="2"/>
  <c r="O13" i="2"/>
  <c r="T13" i="2"/>
  <c r="O14" i="2"/>
  <c r="U14" i="2"/>
  <c r="O17" i="2"/>
  <c r="T17" i="2"/>
  <c r="R18" i="2"/>
  <c r="O21" i="2"/>
  <c r="W21" i="2"/>
  <c r="U22" i="2"/>
  <c r="R25" i="2"/>
  <c r="P26" i="2"/>
  <c r="X26" i="2"/>
  <c r="T29" i="2"/>
  <c r="R30" i="2"/>
  <c r="T33" i="2"/>
  <c r="R34" i="2"/>
  <c r="O37" i="2"/>
  <c r="W37" i="2"/>
  <c r="U38" i="2"/>
  <c r="S41" i="2"/>
  <c r="Q42" i="2"/>
  <c r="O45" i="2"/>
  <c r="W45" i="2"/>
  <c r="U46" i="2"/>
  <c r="P49" i="2"/>
  <c r="X49" i="2"/>
  <c r="V50" i="2"/>
  <c r="P53" i="2"/>
  <c r="X53" i="2"/>
  <c r="V54" i="2"/>
  <c r="T57" i="2"/>
  <c r="R58" i="2"/>
  <c r="O61" i="2"/>
  <c r="W61" i="2"/>
  <c r="U62" i="2"/>
  <c r="S65" i="2"/>
  <c r="Q66" i="2"/>
  <c r="T69" i="2"/>
  <c r="R70" i="2"/>
  <c r="P73" i="2"/>
  <c r="X73" i="2"/>
  <c r="V74" i="2"/>
  <c r="O77" i="2"/>
  <c r="W77" i="2"/>
  <c r="U78" i="2"/>
  <c r="R81" i="2"/>
  <c r="S82" i="2"/>
  <c r="S85" i="2"/>
  <c r="T86" i="2"/>
  <c r="T89" i="2"/>
  <c r="T90" i="2"/>
  <c r="U93" i="2"/>
  <c r="V94" i="2"/>
  <c r="T97" i="2"/>
  <c r="U98" i="2"/>
  <c r="V101" i="2"/>
  <c r="P105" i="2"/>
  <c r="U106" i="2"/>
  <c r="V109" i="2"/>
  <c r="R114" i="2"/>
  <c r="V117" i="2"/>
  <c r="R122" i="2"/>
  <c r="W125" i="2"/>
  <c r="X129" i="2"/>
  <c r="AW13" i="2"/>
  <c r="AQ17" i="2"/>
  <c r="AV18" i="2"/>
  <c r="AO22" i="2"/>
  <c r="AX25" i="2"/>
  <c r="AO30" i="2"/>
  <c r="AR34" i="2"/>
  <c r="AT38" i="2"/>
  <c r="AU42" i="2"/>
  <c r="AP45" i="2"/>
  <c r="AQ50" i="2"/>
  <c r="AO53" i="2"/>
  <c r="AR62" i="2"/>
  <c r="AS65" i="2"/>
  <c r="AU70" i="2"/>
  <c r="AR73" i="2"/>
  <c r="AT82" i="2"/>
  <c r="AV85" i="2"/>
  <c r="AR90" i="2"/>
  <c r="AP94" i="2"/>
  <c r="AO97" i="2"/>
  <c r="AW106" i="2"/>
  <c r="AU113" i="2"/>
  <c r="AU118" i="2"/>
  <c r="AP121" i="2"/>
  <c r="AU125" i="2"/>
  <c r="AO129" i="2"/>
  <c r="AG123" i="2"/>
  <c r="AI117" i="2"/>
  <c r="AJ106" i="2"/>
  <c r="AG101" i="2"/>
  <c r="AH69" i="2"/>
  <c r="AI66" i="2"/>
  <c r="AC61" i="2"/>
  <c r="AC58" i="2"/>
  <c r="AH49" i="2"/>
  <c r="AG129" i="2"/>
  <c r="AE105" i="2"/>
  <c r="AC86" i="2"/>
  <c r="AE81" i="2"/>
  <c r="AD53" i="2"/>
  <c r="AC46" i="2"/>
  <c r="AH37" i="2"/>
  <c r="AI34" i="2"/>
  <c r="AC29" i="2"/>
  <c r="AC26" i="2"/>
  <c r="AH17" i="2"/>
  <c r="AJ122" i="2"/>
  <c r="AG110" i="2"/>
  <c r="AK102" i="2"/>
  <c r="AB94" i="2"/>
  <c r="AE85" i="2"/>
  <c r="AG78" i="2"/>
  <c r="AC73" i="2"/>
  <c r="AF62" i="2"/>
  <c r="AG57" i="2"/>
  <c r="AB44" i="2"/>
  <c r="AC36" i="2"/>
  <c r="AG32" i="2"/>
  <c r="AE28" i="2"/>
  <c r="AJ24" i="2"/>
  <c r="AD21" i="2"/>
  <c r="AK16" i="2"/>
  <c r="AB14" i="2"/>
  <c r="AI97" i="2"/>
  <c r="AC89" i="2"/>
  <c r="AF82" i="2"/>
  <c r="AJ74" i="2"/>
  <c r="AE70" i="2"/>
  <c r="AE65" i="2"/>
  <c r="AI54" i="2"/>
  <c r="AF50" i="2"/>
  <c r="AE45" i="2"/>
  <c r="AK41" i="2"/>
  <c r="AE38" i="2"/>
  <c r="AB34" i="2"/>
  <c r="AF30" i="2"/>
  <c r="AK26" i="2"/>
  <c r="AI22" i="2"/>
  <c r="AB24" i="2"/>
  <c r="AK38" i="2"/>
  <c r="AB56" i="2"/>
  <c r="AH77" i="2"/>
  <c r="AC109" i="2"/>
  <c r="AK11" i="2"/>
  <c r="AG25" i="2"/>
  <c r="AE48" i="2"/>
  <c r="AJ68" i="2"/>
  <c r="AG80" i="2"/>
  <c r="AF114" i="2"/>
  <c r="AI19" i="2"/>
  <c r="AG42" i="2"/>
  <c r="AK70" i="2"/>
  <c r="AF100" i="2"/>
  <c r="V15" i="2"/>
  <c r="R15" i="2"/>
  <c r="V19" i="2"/>
  <c r="R19" i="2"/>
  <c r="V27" i="2"/>
  <c r="R27" i="2"/>
  <c r="V39" i="2"/>
  <c r="R39" i="2"/>
  <c r="X47" i="2"/>
  <c r="V47" i="2"/>
  <c r="R47" i="2"/>
  <c r="V51" i="2"/>
  <c r="R51" i="2"/>
  <c r="T51" i="2"/>
  <c r="O51" i="2"/>
  <c r="X63" i="2"/>
  <c r="T63" i="2"/>
  <c r="P63" i="2"/>
  <c r="S63" i="2"/>
  <c r="X71" i="2"/>
  <c r="T71" i="2"/>
  <c r="P71" i="2"/>
  <c r="U71" i="2"/>
  <c r="O71" i="2"/>
  <c r="V75" i="2"/>
  <c r="R75" i="2"/>
  <c r="X75" i="2"/>
  <c r="S75" i="2"/>
  <c r="X87" i="2"/>
  <c r="T87" i="2"/>
  <c r="P87" i="2"/>
  <c r="W87" i="2"/>
  <c r="R87" i="2"/>
  <c r="V91" i="2"/>
  <c r="R91" i="2"/>
  <c r="U91" i="2"/>
  <c r="P91" i="2"/>
  <c r="V99" i="2"/>
  <c r="R99" i="2"/>
  <c r="W99" i="2"/>
  <c r="Q99" i="2"/>
  <c r="V107" i="2"/>
  <c r="R107" i="2"/>
  <c r="X107" i="2"/>
  <c r="S107" i="2"/>
  <c r="X119" i="2"/>
  <c r="T119" i="2"/>
  <c r="P119" i="2"/>
  <c r="W119" i="2"/>
  <c r="R119" i="2"/>
  <c r="V123" i="2"/>
  <c r="R123" i="2"/>
  <c r="U123" i="2"/>
  <c r="P123" i="2"/>
  <c r="AE11" i="2"/>
  <c r="AC19" i="2"/>
  <c r="AK31" i="2"/>
  <c r="AG47" i="2"/>
  <c r="AE55" i="2"/>
  <c r="AK63" i="2"/>
  <c r="AI71" i="2"/>
  <c r="AH79" i="2"/>
  <c r="AC87" i="2"/>
  <c r="AK107" i="2"/>
  <c r="AI127" i="2"/>
  <c r="AW11" i="2"/>
  <c r="AS11" i="2"/>
  <c r="AO11" i="2"/>
  <c r="AT11" i="2"/>
  <c r="AX11" i="2"/>
  <c r="AQ11" i="2"/>
  <c r="AU11" i="2"/>
  <c r="AX15" i="2"/>
  <c r="AT15" i="2"/>
  <c r="AP15" i="2"/>
  <c r="AU15" i="2"/>
  <c r="AO15" i="2"/>
  <c r="AW15" i="2"/>
  <c r="AQ15" i="2"/>
  <c r="AS15" i="2"/>
  <c r="AU19" i="2"/>
  <c r="AQ19" i="2"/>
  <c r="AV19" i="2"/>
  <c r="AP19" i="2"/>
  <c r="AW19" i="2"/>
  <c r="AO19" i="2"/>
  <c r="AS19" i="2"/>
  <c r="AV23" i="2"/>
  <c r="AR23" i="2"/>
  <c r="AW23" i="2"/>
  <c r="AQ23" i="2"/>
  <c r="AU23" i="2"/>
  <c r="AO23" i="2"/>
  <c r="AS23" i="2"/>
  <c r="AW27" i="2"/>
  <c r="AS27" i="2"/>
  <c r="AO27" i="2"/>
  <c r="AX27" i="2"/>
  <c r="AR27" i="2"/>
  <c r="AU27" i="2"/>
  <c r="AQ27" i="2"/>
  <c r="AV31" i="2"/>
  <c r="AR31" i="2"/>
  <c r="AW31" i="2"/>
  <c r="AQ31" i="2"/>
  <c r="AU31" i="2"/>
  <c r="AO31" i="2"/>
  <c r="AX31" i="2"/>
  <c r="AS31" i="2"/>
  <c r="AW35" i="2"/>
  <c r="AS35" i="2"/>
  <c r="AO35" i="2"/>
  <c r="AX35" i="2"/>
  <c r="AR35" i="2"/>
  <c r="AU35" i="2"/>
  <c r="AQ35" i="2"/>
  <c r="AV35" i="2"/>
  <c r="AX39" i="2"/>
  <c r="AT39" i="2"/>
  <c r="AP39" i="2"/>
  <c r="AS39" i="2"/>
  <c r="AU39" i="2"/>
  <c r="AV39" i="2"/>
  <c r="AQ39" i="2"/>
  <c r="AU43" i="2"/>
  <c r="AQ43" i="2"/>
  <c r="AT43" i="2"/>
  <c r="AO43" i="2"/>
  <c r="AS43" i="2"/>
  <c r="AX43" i="2"/>
  <c r="AP43" i="2"/>
  <c r="AV43" i="2"/>
  <c r="AW47" i="2"/>
  <c r="AS47" i="2"/>
  <c r="AO47" i="2"/>
  <c r="AV47" i="2"/>
  <c r="AR47" i="2"/>
  <c r="AQ47" i="2"/>
  <c r="AU47" i="2"/>
  <c r="AX47" i="2"/>
  <c r="AP47" i="2"/>
  <c r="AX51" i="2"/>
  <c r="AT51" i="2"/>
  <c r="AP51" i="2"/>
  <c r="AW51" i="2"/>
  <c r="AS51" i="2"/>
  <c r="AO51" i="2"/>
  <c r="AR51" i="2"/>
  <c r="AQ51" i="2"/>
  <c r="AV51" i="2"/>
  <c r="AU55" i="2"/>
  <c r="AQ55" i="2"/>
  <c r="AX55" i="2"/>
  <c r="AT55" i="2"/>
  <c r="AP55" i="2"/>
  <c r="AS55" i="2"/>
  <c r="AW55" i="2"/>
  <c r="AV55" i="2"/>
  <c r="AO55" i="2"/>
  <c r="AW59" i="2"/>
  <c r="AS59" i="2"/>
  <c r="AO59" i="2"/>
  <c r="AV59" i="2"/>
  <c r="AR59" i="2"/>
  <c r="AU59" i="2"/>
  <c r="AT59" i="2"/>
  <c r="AX59" i="2"/>
  <c r="AP59" i="2"/>
  <c r="AV63" i="2"/>
  <c r="AR63" i="2"/>
  <c r="AU63" i="2"/>
  <c r="AQ63" i="2"/>
  <c r="AX63" i="2"/>
  <c r="AP63" i="2"/>
  <c r="AS63" i="2"/>
  <c r="AW63" i="2"/>
  <c r="AO63" i="2"/>
  <c r="AV67" i="2"/>
  <c r="AR67" i="2"/>
  <c r="AU67" i="2"/>
  <c r="AQ67" i="2"/>
  <c r="AT67" i="2"/>
  <c r="AP67" i="2"/>
  <c r="AX67" i="2"/>
  <c r="AS67" i="2"/>
  <c r="AU71" i="2"/>
  <c r="AQ71" i="2"/>
  <c r="AX71" i="2"/>
  <c r="AT71" i="2"/>
  <c r="AP71" i="2"/>
  <c r="AW71" i="2"/>
  <c r="AO71" i="2"/>
  <c r="AS71" i="2"/>
  <c r="AX75" i="2"/>
  <c r="AT75" i="2"/>
  <c r="AP75" i="2"/>
  <c r="AW75" i="2"/>
  <c r="AS75" i="2"/>
  <c r="AO75" i="2"/>
  <c r="AR75" i="2"/>
  <c r="AV75" i="2"/>
  <c r="AU75" i="2"/>
  <c r="AW79" i="2"/>
  <c r="AS79" i="2"/>
  <c r="AO79" i="2"/>
  <c r="AV79" i="2"/>
  <c r="AR79" i="2"/>
  <c r="AU79" i="2"/>
  <c r="AT79" i="2"/>
  <c r="AP79" i="2"/>
  <c r="AX79" i="2"/>
  <c r="AV83" i="2"/>
  <c r="AR83" i="2"/>
  <c r="AU83" i="2"/>
  <c r="AQ83" i="2"/>
  <c r="AX83" i="2"/>
  <c r="AP83" i="2"/>
  <c r="AS83" i="2"/>
  <c r="AO83" i="2"/>
  <c r="AW83" i="2"/>
  <c r="AU87" i="2"/>
  <c r="AQ87" i="2"/>
  <c r="AX87" i="2"/>
  <c r="AT87" i="2"/>
  <c r="AP87" i="2"/>
  <c r="AS87" i="2"/>
  <c r="AO87" i="2"/>
  <c r="AR87" i="2"/>
  <c r="AW87" i="2"/>
  <c r="AX91" i="2"/>
  <c r="AT91" i="2"/>
  <c r="AP91" i="2"/>
  <c r="AW91" i="2"/>
  <c r="AS91" i="2"/>
  <c r="AO91" i="2"/>
  <c r="AV91" i="2"/>
  <c r="AR91" i="2"/>
  <c r="AW95" i="2"/>
  <c r="AS95" i="2"/>
  <c r="AO95" i="2"/>
  <c r="AV95" i="2"/>
  <c r="AR95" i="2"/>
  <c r="AQ95" i="2"/>
  <c r="AU95" i="2"/>
  <c r="AT95" i="2"/>
  <c r="AV99" i="2"/>
  <c r="AR99" i="2"/>
  <c r="AU99" i="2"/>
  <c r="AQ99" i="2"/>
  <c r="AT99" i="2"/>
  <c r="AS99" i="2"/>
  <c r="AW99" i="2"/>
  <c r="AO99" i="2"/>
  <c r="AU103" i="2"/>
  <c r="AQ103" i="2"/>
  <c r="AX103" i="2"/>
  <c r="AT103" i="2"/>
  <c r="AP103" i="2"/>
  <c r="AW103" i="2"/>
  <c r="AO103" i="2"/>
  <c r="AR103" i="2"/>
  <c r="AV103" i="2"/>
  <c r="AU107" i="2"/>
  <c r="AQ107" i="2"/>
  <c r="AX107" i="2"/>
  <c r="AT107" i="2"/>
  <c r="AP107" i="2"/>
  <c r="AS107" i="2"/>
  <c r="AO107" i="2"/>
  <c r="AW107" i="2"/>
  <c r="AR107" i="2"/>
  <c r="AX111" i="2"/>
  <c r="AT111" i="2"/>
  <c r="AP111" i="2"/>
  <c r="AW111" i="2"/>
  <c r="AS111" i="2"/>
  <c r="AO111" i="2"/>
  <c r="AV111" i="2"/>
  <c r="AR111" i="2"/>
  <c r="AW115" i="2"/>
  <c r="AS115" i="2"/>
  <c r="AO115" i="2"/>
  <c r="AV115" i="2"/>
  <c r="AR115" i="2"/>
  <c r="AQ115" i="2"/>
  <c r="AU115" i="2"/>
  <c r="AT115" i="2"/>
  <c r="AV119" i="2"/>
  <c r="AR119" i="2"/>
  <c r="AU119" i="2"/>
  <c r="AQ119" i="2"/>
  <c r="AT119" i="2"/>
  <c r="AS119" i="2"/>
  <c r="AO119" i="2"/>
  <c r="AW119" i="2"/>
  <c r="AX123" i="2"/>
  <c r="AT123" i="2"/>
  <c r="AP123" i="2"/>
  <c r="AW123" i="2"/>
  <c r="AS123" i="2"/>
  <c r="AO123" i="2"/>
  <c r="AV123" i="2"/>
  <c r="AQ123" i="2"/>
  <c r="AU123" i="2"/>
  <c r="AV127" i="2"/>
  <c r="AR127" i="2"/>
  <c r="AU127" i="2"/>
  <c r="AQ127" i="2"/>
  <c r="AX127" i="2"/>
  <c r="AP127" i="2"/>
  <c r="AW127" i="2"/>
  <c r="AO127" i="2"/>
  <c r="AT127" i="2"/>
  <c r="AE16" i="2"/>
  <c r="AD31" i="2"/>
  <c r="AJ46" i="2"/>
  <c r="AB66" i="2"/>
  <c r="AC90" i="2"/>
  <c r="AF18" i="2"/>
  <c r="AE33" i="2"/>
  <c r="AC41" i="2"/>
  <c r="AK58" i="2"/>
  <c r="AG95" i="2"/>
  <c r="AG13" i="2"/>
  <c r="AH27" i="2"/>
  <c r="AG35" i="2"/>
  <c r="AC51" i="2"/>
  <c r="AI61" i="2"/>
  <c r="AE84" i="2"/>
  <c r="AH119" i="2"/>
  <c r="V11" i="2"/>
  <c r="R11" i="2"/>
  <c r="V23" i="2"/>
  <c r="R23" i="2"/>
  <c r="V31" i="2"/>
  <c r="R31" i="2"/>
  <c r="V35" i="2"/>
  <c r="R35" i="2"/>
  <c r="X43" i="2"/>
  <c r="T43" i="2"/>
  <c r="P43" i="2"/>
  <c r="X55" i="2"/>
  <c r="T55" i="2"/>
  <c r="P55" i="2"/>
  <c r="W55" i="2"/>
  <c r="R55" i="2"/>
  <c r="V59" i="2"/>
  <c r="R59" i="2"/>
  <c r="U59" i="2"/>
  <c r="P59" i="2"/>
  <c r="V67" i="2"/>
  <c r="R67" i="2"/>
  <c r="W67" i="2"/>
  <c r="Q67" i="2"/>
  <c r="X79" i="2"/>
  <c r="T79" i="2"/>
  <c r="P79" i="2"/>
  <c r="V79" i="2"/>
  <c r="Q79" i="2"/>
  <c r="V83" i="2"/>
  <c r="R83" i="2"/>
  <c r="T83" i="2"/>
  <c r="O83" i="2"/>
  <c r="X95" i="2"/>
  <c r="T95" i="2"/>
  <c r="P95" i="2"/>
  <c r="S95" i="2"/>
  <c r="X103" i="2"/>
  <c r="T103" i="2"/>
  <c r="P103" i="2"/>
  <c r="U103" i="2"/>
  <c r="O103" i="2"/>
  <c r="X111" i="2"/>
  <c r="T111" i="2"/>
  <c r="P111" i="2"/>
  <c r="V111" i="2"/>
  <c r="Q111" i="2"/>
  <c r="V115" i="2"/>
  <c r="R115" i="2"/>
  <c r="T115" i="2"/>
  <c r="O115" i="2"/>
  <c r="X127" i="2"/>
  <c r="T127" i="2"/>
  <c r="P127" i="2"/>
  <c r="V127" i="2"/>
  <c r="Q127" i="2"/>
  <c r="S127" i="2"/>
  <c r="AC15" i="2"/>
  <c r="AH15" i="2"/>
  <c r="AE23" i="2"/>
  <c r="AI39" i="2"/>
  <c r="AD43" i="2"/>
  <c r="AI51" i="2"/>
  <c r="AH59" i="2"/>
  <c r="AG67" i="2"/>
  <c r="AI75" i="2"/>
  <c r="AE83" i="2"/>
  <c r="AG91" i="2"/>
  <c r="AD99" i="2"/>
  <c r="AI111" i="2"/>
  <c r="Q11" i="2"/>
  <c r="W11" i="2"/>
  <c r="S15" i="2"/>
  <c r="X15" i="2"/>
  <c r="O19" i="2"/>
  <c r="T19" i="2"/>
  <c r="P23" i="2"/>
  <c r="U23" i="2"/>
  <c r="Q27" i="2"/>
  <c r="W27" i="2"/>
  <c r="S31" i="2"/>
  <c r="X31" i="2"/>
  <c r="O35" i="2"/>
  <c r="T35" i="2"/>
  <c r="P39" i="2"/>
  <c r="U39" i="2"/>
  <c r="S43" i="2"/>
  <c r="Q47" i="2"/>
  <c r="W47" i="2"/>
  <c r="S51" i="2"/>
  <c r="O55" i="2"/>
  <c r="V55" i="2"/>
  <c r="S59" i="2"/>
  <c r="O63" i="2"/>
  <c r="V63" i="2"/>
  <c r="S67" i="2"/>
  <c r="V71" i="2"/>
  <c r="Q75" i="2"/>
  <c r="U79" i="2"/>
  <c r="Q83" i="2"/>
  <c r="X83" i="2"/>
  <c r="U87" i="2"/>
  <c r="Q91" i="2"/>
  <c r="X91" i="2"/>
  <c r="U95" i="2"/>
  <c r="P99" i="2"/>
  <c r="X99" i="2"/>
  <c r="S103" i="2"/>
  <c r="P107" i="2"/>
  <c r="W107" i="2"/>
  <c r="S111" i="2"/>
  <c r="P115" i="2"/>
  <c r="W115" i="2"/>
  <c r="S119" i="2"/>
  <c r="O123" i="2"/>
  <c r="W123" i="2"/>
  <c r="U127" i="2"/>
  <c r="AG14" i="2"/>
  <c r="AK21" i="2"/>
  <c r="AI29" i="2"/>
  <c r="AJ36" i="2"/>
  <c r="AI44" i="2"/>
  <c r="AK53" i="2"/>
  <c r="AD63" i="2"/>
  <c r="AK73" i="2"/>
  <c r="AC88" i="2"/>
  <c r="AC104" i="2"/>
  <c r="AE126" i="2"/>
  <c r="AF12" i="2"/>
  <c r="AB116" i="2"/>
  <c r="P12" i="2"/>
  <c r="T12" i="2"/>
  <c r="P16" i="2"/>
  <c r="T16" i="2"/>
  <c r="P20" i="2"/>
  <c r="T20" i="2"/>
  <c r="P24" i="2"/>
  <c r="T24" i="2"/>
  <c r="P28" i="2"/>
  <c r="T28" i="2"/>
  <c r="P32" i="2"/>
  <c r="T32" i="2"/>
  <c r="P36" i="2"/>
  <c r="T36" i="2"/>
  <c r="P40" i="2"/>
  <c r="S44" i="2"/>
  <c r="O52" i="2"/>
  <c r="R60" i="2"/>
  <c r="O64" i="2"/>
  <c r="P72" i="2"/>
  <c r="O84" i="2"/>
  <c r="R92" i="2"/>
  <c r="O96" i="2"/>
  <c r="P104" i="2"/>
  <c r="O116" i="2"/>
  <c r="R124" i="2"/>
  <c r="O128" i="2"/>
  <c r="X48" i="2"/>
  <c r="S48" i="2"/>
  <c r="V52" i="2"/>
  <c r="P52" i="2"/>
  <c r="X56" i="2"/>
  <c r="S56" i="2"/>
  <c r="V60" i="2"/>
  <c r="P60" i="2"/>
  <c r="X64" i="2"/>
  <c r="S64" i="2"/>
  <c r="V68" i="2"/>
  <c r="P68" i="2"/>
  <c r="X72" i="2"/>
  <c r="S72" i="2"/>
  <c r="V76" i="2"/>
  <c r="P76" i="2"/>
  <c r="X80" i="2"/>
  <c r="S80" i="2"/>
  <c r="V84" i="2"/>
  <c r="P84" i="2"/>
  <c r="X88" i="2"/>
  <c r="S88" i="2"/>
  <c r="V92" i="2"/>
  <c r="P92" i="2"/>
  <c r="X96" i="2"/>
  <c r="S96" i="2"/>
  <c r="V100" i="2"/>
  <c r="P100" i="2"/>
  <c r="X104" i="2"/>
  <c r="S104" i="2"/>
  <c r="V108" i="2"/>
  <c r="P108" i="2"/>
  <c r="X112" i="2"/>
  <c r="S112" i="2"/>
  <c r="V116" i="2"/>
  <c r="P116" i="2"/>
  <c r="X120" i="2"/>
  <c r="S120" i="2"/>
  <c r="V124" i="2"/>
  <c r="P124" i="2"/>
  <c r="X128" i="2"/>
  <c r="S128" i="2"/>
  <c r="AK12" i="2"/>
  <c r="AG20" i="2"/>
  <c r="AF40" i="2"/>
  <c r="AK48" i="2"/>
  <c r="AG52" i="2"/>
  <c r="AJ56" i="2"/>
  <c r="AE60" i="2"/>
  <c r="AG64" i="2"/>
  <c r="AC68" i="2"/>
  <c r="AF72" i="2"/>
  <c r="AJ76" i="2"/>
  <c r="AJ92" i="2"/>
  <c r="AG96" i="2"/>
  <c r="AJ112" i="2"/>
  <c r="AK120" i="2"/>
  <c r="AG124" i="2"/>
  <c r="AT12" i="2"/>
  <c r="AO12" i="2"/>
  <c r="AW16" i="2"/>
  <c r="AR16" i="2"/>
  <c r="AW20" i="2"/>
  <c r="AO20" i="2"/>
  <c r="AT20" i="2"/>
  <c r="AR24" i="2"/>
  <c r="AW24" i="2"/>
  <c r="AW28" i="2"/>
  <c r="AT28" i="2"/>
  <c r="AR32" i="2"/>
  <c r="AW32" i="2"/>
  <c r="AX32" i="2"/>
  <c r="AT36" i="2"/>
  <c r="AW36" i="2"/>
  <c r="AV36" i="2"/>
  <c r="AW40" i="2"/>
  <c r="AO40" i="2"/>
  <c r="AT40" i="2"/>
  <c r="AW44" i="2"/>
  <c r="AO44" i="2"/>
  <c r="AP44" i="2"/>
  <c r="AT44" i="2"/>
  <c r="AT48" i="2"/>
  <c r="AR48" i="2"/>
  <c r="AO48" i="2"/>
  <c r="AV52" i="2"/>
  <c r="AT52" i="2"/>
  <c r="AP52" i="2"/>
  <c r="AW52" i="2"/>
  <c r="AO56" i="2"/>
  <c r="AW56" i="2"/>
  <c r="AT56" i="2"/>
  <c r="AU60" i="2"/>
  <c r="AR60" i="2"/>
  <c r="AU64" i="2"/>
  <c r="AQ64" i="2"/>
  <c r="AU68" i="2"/>
  <c r="AS68" i="2"/>
  <c r="AW68" i="2"/>
  <c r="AQ72" i="2"/>
  <c r="AR72" i="2"/>
  <c r="AV76" i="2"/>
  <c r="AR76" i="2"/>
  <c r="AV80" i="2"/>
  <c r="AS80" i="2"/>
  <c r="AS84" i="2"/>
  <c r="AR84" i="2"/>
  <c r="AQ88" i="2"/>
  <c r="AW88" i="2"/>
  <c r="AS88" i="2"/>
  <c r="AV92" i="2"/>
  <c r="AQ92" i="2"/>
  <c r="AV96" i="2"/>
  <c r="AU96" i="2"/>
  <c r="AO96" i="2"/>
  <c r="AR100" i="2"/>
  <c r="AO100" i="2"/>
  <c r="AR108" i="2"/>
  <c r="AV108" i="2"/>
  <c r="AU108" i="2"/>
  <c r="AV112" i="2"/>
  <c r="AO112" i="2"/>
  <c r="AW116" i="2"/>
  <c r="AU116" i="2"/>
  <c r="AR116" i="2"/>
  <c r="AV120" i="2"/>
  <c r="AR120" i="2"/>
  <c r="AQ120" i="2"/>
  <c r="AW120" i="2"/>
  <c r="AV124" i="2"/>
  <c r="AW124" i="2"/>
  <c r="AU124" i="2"/>
  <c r="AV128" i="2"/>
  <c r="AS128" i="2"/>
  <c r="AQ128" i="2"/>
  <c r="Q196" i="4"/>
  <c r="AV11" i="4"/>
  <c r="AS13" i="4"/>
  <c r="AO16" i="4"/>
  <c r="AX18" i="4"/>
  <c r="AX24" i="4"/>
  <c r="AR32" i="4"/>
  <c r="AR37" i="4"/>
  <c r="AQ48" i="4"/>
  <c r="AO122" i="4"/>
  <c r="AU123" i="4"/>
  <c r="AO184" i="4"/>
  <c r="AQ187" i="4"/>
  <c r="AP211" i="4"/>
  <c r="AQ212" i="4"/>
  <c r="AV222" i="4"/>
  <c r="AP227" i="4"/>
  <c r="AQ228" i="4"/>
  <c r="W278" i="4"/>
  <c r="S278" i="4"/>
  <c r="O278" i="4"/>
  <c r="X282" i="4"/>
  <c r="T282" i="4"/>
  <c r="P282" i="4"/>
  <c r="W286" i="4"/>
  <c r="S286" i="4"/>
  <c r="O286" i="4"/>
  <c r="U290" i="4"/>
  <c r="Q290" i="4"/>
  <c r="X294" i="4"/>
  <c r="T294" i="4"/>
  <c r="P294" i="4"/>
  <c r="U298" i="4"/>
  <c r="Q298" i="4"/>
  <c r="X302" i="4"/>
  <c r="T302" i="4"/>
  <c r="P302" i="4"/>
  <c r="W306" i="4"/>
  <c r="S306" i="4"/>
  <c r="O306" i="4"/>
  <c r="U310" i="4"/>
  <c r="Q310" i="4"/>
  <c r="AW238" i="4"/>
  <c r="AS238" i="4"/>
  <c r="AO238" i="4"/>
  <c r="AX242" i="4"/>
  <c r="AT242" i="4"/>
  <c r="AP242" i="4"/>
  <c r="AX246" i="4"/>
  <c r="AT246" i="4"/>
  <c r="AP246" i="4"/>
  <c r="AV250" i="4"/>
  <c r="AR250" i="4"/>
  <c r="AX254" i="4"/>
  <c r="AT254" i="4"/>
  <c r="AP254" i="4"/>
  <c r="AX258" i="4"/>
  <c r="AT258" i="4"/>
  <c r="AP258" i="4"/>
  <c r="AU262" i="4"/>
  <c r="AQ262" i="4"/>
  <c r="AV266" i="4"/>
  <c r="AR266" i="4"/>
  <c r="AW270" i="4"/>
  <c r="AS270" i="4"/>
  <c r="AO270" i="4"/>
  <c r="AX274" i="4"/>
  <c r="AT274" i="4"/>
  <c r="AP274" i="4"/>
  <c r="AX278" i="4"/>
  <c r="AT278" i="4"/>
  <c r="AP278" i="4"/>
  <c r="AU282" i="4"/>
  <c r="AQ282" i="4"/>
  <c r="AU286" i="4"/>
  <c r="AQ286" i="4"/>
  <c r="AV290" i="4"/>
  <c r="AR290" i="4"/>
  <c r="AV294" i="4"/>
  <c r="AR294" i="4"/>
  <c r="AX298" i="4"/>
  <c r="AT298" i="4"/>
  <c r="AP298" i="4"/>
  <c r="AV302" i="4"/>
  <c r="AR302" i="4"/>
  <c r="AW306" i="4"/>
  <c r="AS306" i="4"/>
  <c r="AO306" i="4"/>
  <c r="AW310" i="4"/>
  <c r="AS310" i="4"/>
  <c r="AO310" i="4"/>
  <c r="AU227" i="4"/>
  <c r="AX16" i="4"/>
  <c r="R196" i="4"/>
  <c r="AP16" i="4"/>
  <c r="AR48" i="4"/>
  <c r="AU122" i="4"/>
  <c r="AU211" i="4"/>
  <c r="P66" i="4"/>
  <c r="R78" i="4"/>
  <c r="Q88" i="4"/>
  <c r="V91" i="4"/>
  <c r="R94" i="4"/>
  <c r="V109" i="4"/>
  <c r="R118" i="4"/>
  <c r="Q142" i="4"/>
  <c r="V148" i="4"/>
  <c r="AT12" i="4"/>
  <c r="AT14" i="4"/>
  <c r="AV16" i="4"/>
  <c r="AV19" i="4"/>
  <c r="AS21" i="4"/>
  <c r="AS25" i="4"/>
  <c r="AR33" i="4"/>
  <c r="AQ36" i="4"/>
  <c r="AT80" i="4"/>
  <c r="AQ99" i="4"/>
  <c r="AS124" i="4"/>
  <c r="AQ150" i="4"/>
  <c r="AQ183" i="4"/>
  <c r="AU188" i="4"/>
  <c r="AU201" i="4"/>
  <c r="AT210" i="4"/>
  <c r="Q280" i="4"/>
  <c r="O280" i="4"/>
  <c r="W288" i="4"/>
  <c r="P288" i="4"/>
  <c r="Q296" i="4"/>
  <c r="W296" i="4"/>
  <c r="W308" i="4"/>
  <c r="P308" i="4"/>
  <c r="R139" i="4"/>
  <c r="V139" i="4"/>
  <c r="AU22" i="4"/>
  <c r="AP22" i="4"/>
  <c r="AR89" i="4"/>
  <c r="AQ89" i="4"/>
  <c r="AV156" i="4"/>
  <c r="AS156" i="4"/>
  <c r="V134" i="4"/>
  <c r="Q134" i="4"/>
  <c r="R102" i="4"/>
  <c r="U229" i="4"/>
  <c r="V229" i="4"/>
  <c r="AU20" i="4"/>
  <c r="AX20" i="4"/>
  <c r="AO20" i="4"/>
  <c r="AV20" i="4"/>
  <c r="AV22" i="4"/>
  <c r="AU26" i="4"/>
  <c r="AV26" i="4"/>
  <c r="AT26" i="4"/>
  <c r="AV27" i="4"/>
  <c r="AV34" i="4"/>
  <c r="AQ34" i="4"/>
  <c r="AR35" i="4"/>
  <c r="AV43" i="4"/>
  <c r="AP68" i="4"/>
  <c r="AU68" i="4"/>
  <c r="AV116" i="4"/>
  <c r="AS116" i="4"/>
  <c r="AO154" i="4"/>
  <c r="AU154" i="4"/>
  <c r="AS193" i="4"/>
  <c r="AO193" i="4"/>
  <c r="Q70" i="4"/>
  <c r="Q72" i="4"/>
  <c r="V75" i="4"/>
  <c r="R86" i="4"/>
  <c r="Q94" i="4"/>
  <c r="Q126" i="4"/>
  <c r="V136" i="4"/>
  <c r="Q136" i="4"/>
  <c r="V176" i="4"/>
  <c r="Q176" i="4"/>
  <c r="Q208" i="4"/>
  <c r="P229" i="4"/>
  <c r="AX22" i="4"/>
  <c r="AX26" i="4"/>
  <c r="AV28" i="4"/>
  <c r="AQ28" i="4"/>
  <c r="AQ52" i="4"/>
  <c r="AV72" i="4"/>
  <c r="AP72" i="4"/>
  <c r="AQ74" i="4"/>
  <c r="AV74" i="4"/>
  <c r="AW166" i="4"/>
  <c r="AR166" i="4"/>
  <c r="AO166" i="4"/>
  <c r="AV179" i="4"/>
  <c r="AQ179" i="4"/>
  <c r="AV192" i="4"/>
  <c r="AO192" i="4"/>
  <c r="AT220" i="4"/>
  <c r="AV220" i="4"/>
  <c r="AP220" i="4"/>
  <c r="V204" i="4"/>
  <c r="R204" i="4"/>
  <c r="AR39" i="4"/>
  <c r="AV39" i="4"/>
  <c r="AV115" i="4"/>
  <c r="AS115" i="4"/>
  <c r="AO115" i="4"/>
  <c r="AV151" i="4"/>
  <c r="AU151" i="4"/>
  <c r="AS189" i="4"/>
  <c r="AQ189" i="4"/>
  <c r="AS197" i="4"/>
  <c r="AQ197" i="4"/>
  <c r="V93" i="4"/>
  <c r="Q102" i="4"/>
  <c r="Q104" i="4"/>
  <c r="V107" i="4"/>
  <c r="V110" i="4"/>
  <c r="R110" i="4"/>
  <c r="R125" i="4"/>
  <c r="V125" i="4"/>
  <c r="R134" i="4"/>
  <c r="V141" i="4"/>
  <c r="Q150" i="4"/>
  <c r="R150" i="4"/>
  <c r="V188" i="4"/>
  <c r="R188" i="4"/>
  <c r="Q204" i="4"/>
  <c r="AU12" i="4"/>
  <c r="AX12" i="4"/>
  <c r="AO12" i="4"/>
  <c r="AV12" i="4"/>
  <c r="AU14" i="4"/>
  <c r="AP14" i="4"/>
  <c r="AV14" i="4"/>
  <c r="AU18" i="4"/>
  <c r="AV18" i="4"/>
  <c r="AT18" i="4"/>
  <c r="AT20" i="4"/>
  <c r="AT22" i="4"/>
  <c r="AP26" i="4"/>
  <c r="AR38" i="4"/>
  <c r="AQ38" i="4"/>
  <c r="AV71" i="4"/>
  <c r="AP71" i="4"/>
  <c r="AV134" i="4"/>
  <c r="AU134" i="4"/>
  <c r="AV148" i="4"/>
  <c r="AS148" i="4"/>
  <c r="AS169" i="4"/>
  <c r="AQ169" i="4"/>
  <c r="AS177" i="4"/>
  <c r="AO177" i="4"/>
  <c r="AV180" i="4"/>
  <c r="AU180" i="4"/>
  <c r="AS185" i="4"/>
  <c r="AO185" i="4"/>
  <c r="AV193" i="4"/>
  <c r="AV219" i="4"/>
  <c r="AP219" i="4"/>
  <c r="AV212" i="4"/>
  <c r="X251" i="4"/>
  <c r="T251" i="4"/>
  <c r="U255" i="4"/>
  <c r="Q255" i="4"/>
  <c r="V259" i="4"/>
  <c r="R259" i="4"/>
  <c r="X263" i="4"/>
  <c r="T263" i="4"/>
  <c r="P263" i="4"/>
  <c r="U267" i="4"/>
  <c r="Q267" i="4"/>
  <c r="X271" i="4"/>
  <c r="T271" i="4"/>
  <c r="P271" i="4"/>
  <c r="U275" i="4"/>
  <c r="Q275" i="4"/>
  <c r="W279" i="4"/>
  <c r="S279" i="4"/>
  <c r="O279" i="4"/>
  <c r="X283" i="4"/>
  <c r="T283" i="4"/>
  <c r="P283" i="4"/>
  <c r="W287" i="4"/>
  <c r="S287" i="4"/>
  <c r="O287" i="4"/>
  <c r="X291" i="4"/>
  <c r="T291" i="4"/>
  <c r="P291" i="4"/>
  <c r="V295" i="4"/>
  <c r="R295" i="4"/>
  <c r="W299" i="4"/>
  <c r="S299" i="4"/>
  <c r="O299" i="4"/>
  <c r="U303" i="4"/>
  <c r="Q303" i="4"/>
  <c r="X307" i="4"/>
  <c r="T307" i="4"/>
  <c r="P307" i="4"/>
  <c r="AX239" i="4"/>
  <c r="AT239" i="4"/>
  <c r="AP239" i="4"/>
  <c r="AV243" i="4"/>
  <c r="AR243" i="4"/>
  <c r="AX247" i="4"/>
  <c r="AT247" i="4"/>
  <c r="AP247" i="4"/>
  <c r="AW251" i="4"/>
  <c r="AS251" i="4"/>
  <c r="AO251" i="4"/>
  <c r="AV255" i="4"/>
  <c r="AR255" i="4"/>
  <c r="AX259" i="4"/>
  <c r="AT259" i="4"/>
  <c r="AP259" i="4"/>
  <c r="AV263" i="4"/>
  <c r="AR263" i="4"/>
  <c r="AU267" i="4"/>
  <c r="AQ267" i="4"/>
  <c r="AX271" i="4"/>
  <c r="AT271" i="4"/>
  <c r="AP271" i="4"/>
  <c r="AV275" i="4"/>
  <c r="AR275" i="4"/>
  <c r="AX279" i="4"/>
  <c r="AT279" i="4"/>
  <c r="AP279" i="4"/>
  <c r="AV283" i="4"/>
  <c r="AR283" i="4"/>
  <c r="AX287" i="4"/>
  <c r="AT287" i="4"/>
  <c r="AP287" i="4"/>
  <c r="AV291" i="4"/>
  <c r="AR291" i="4"/>
  <c r="AX295" i="4"/>
  <c r="AT295" i="4"/>
  <c r="AP295" i="4"/>
  <c r="AW299" i="4"/>
  <c r="AS299" i="4"/>
  <c r="AO299" i="4"/>
  <c r="AV303" i="4"/>
  <c r="AR303" i="4"/>
  <c r="AU307" i="4"/>
  <c r="AQ307" i="4"/>
  <c r="AT16" i="4"/>
  <c r="AT24" i="4"/>
  <c r="AV228" i="4"/>
  <c r="R239" i="4"/>
  <c r="P243" i="4"/>
  <c r="T243" i="4"/>
  <c r="O247" i="4"/>
  <c r="S247" i="4"/>
  <c r="Q251" i="4"/>
  <c r="V251" i="4"/>
  <c r="P255" i="4"/>
  <c r="V255" i="4"/>
  <c r="P259" i="4"/>
  <c r="U259" i="4"/>
  <c r="R263" i="4"/>
  <c r="W263" i="4"/>
  <c r="R267" i="4"/>
  <c r="W267" i="4"/>
  <c r="S271" i="4"/>
  <c r="S275" i="4"/>
  <c r="X275" i="4"/>
  <c r="T279" i="4"/>
  <c r="S283" i="4"/>
  <c r="Q287" i="4"/>
  <c r="V287" i="4"/>
  <c r="Q291" i="4"/>
  <c r="V291" i="4"/>
  <c r="Q295" i="4"/>
  <c r="W295" i="4"/>
  <c r="Q299" i="4"/>
  <c r="V299" i="4"/>
  <c r="R303" i="4"/>
  <c r="W303" i="4"/>
  <c r="S307" i="4"/>
  <c r="AV309" i="4"/>
  <c r="AW309" i="4"/>
  <c r="AO309" i="4"/>
  <c r="AT309" i="4"/>
  <c r="AX309" i="4"/>
  <c r="AS309" i="4"/>
  <c r="P45" i="4"/>
  <c r="U60" i="4"/>
  <c r="Q60" i="4"/>
  <c r="Q76" i="4"/>
  <c r="R76" i="4"/>
  <c r="Q108" i="4"/>
  <c r="R108" i="4"/>
  <c r="Q124" i="4"/>
  <c r="R124" i="4"/>
  <c r="R133" i="4"/>
  <c r="V143" i="4"/>
  <c r="V147" i="4"/>
  <c r="R151" i="4"/>
  <c r="U233" i="4"/>
  <c r="P233" i="4"/>
  <c r="AV75" i="4"/>
  <c r="AP75" i="4"/>
  <c r="AU158" i="4"/>
  <c r="AQ158" i="4"/>
  <c r="AV158" i="4"/>
  <c r="AW168" i="4"/>
  <c r="AU168" i="4"/>
  <c r="AV196" i="4"/>
  <c r="AU196" i="4"/>
  <c r="Q36" i="4"/>
  <c r="Q37" i="4"/>
  <c r="T38" i="4"/>
  <c r="Q44" i="4"/>
  <c r="Q45" i="4"/>
  <c r="Q52" i="4"/>
  <c r="Q53" i="4"/>
  <c r="T54" i="4"/>
  <c r="V60" i="4"/>
  <c r="Q67" i="4"/>
  <c r="V69" i="4"/>
  <c r="V71" i="4"/>
  <c r="R71" i="4"/>
  <c r="Q80" i="4"/>
  <c r="V83" i="4"/>
  <c r="V85" i="4"/>
  <c r="V87" i="4"/>
  <c r="R87" i="4"/>
  <c r="Q96" i="4"/>
  <c r="V99" i="4"/>
  <c r="V101" i="4"/>
  <c r="V103" i="4"/>
  <c r="R103" i="4"/>
  <c r="Q112" i="4"/>
  <c r="V115" i="4"/>
  <c r="V117" i="4"/>
  <c r="V119" i="4"/>
  <c r="R119" i="4"/>
  <c r="Q128" i="4"/>
  <c r="V131" i="4"/>
  <c r="V135" i="4"/>
  <c r="R135" i="4"/>
  <c r="V144" i="4"/>
  <c r="R144" i="4"/>
  <c r="R146" i="4"/>
  <c r="Q146" i="4"/>
  <c r="Q162" i="4"/>
  <c r="V164" i="4"/>
  <c r="Q184" i="4"/>
  <c r="V192" i="4"/>
  <c r="R192" i="4"/>
  <c r="AV44" i="4"/>
  <c r="AQ44" i="4"/>
  <c r="AV119" i="4"/>
  <c r="AO119" i="4"/>
  <c r="AV135" i="4"/>
  <c r="AS135" i="4"/>
  <c r="AO135" i="4"/>
  <c r="AV139" i="4"/>
  <c r="AO139" i="4"/>
  <c r="AS139" i="4"/>
  <c r="AV143" i="4"/>
  <c r="AU143" i="4"/>
  <c r="AO143" i="4"/>
  <c r="AS181" i="4"/>
  <c r="AQ181" i="4"/>
  <c r="AU181" i="4"/>
  <c r="AU203" i="4"/>
  <c r="AS203" i="4"/>
  <c r="AQ203" i="4"/>
  <c r="AV205" i="4"/>
  <c r="AS205" i="4"/>
  <c r="AQ205" i="4"/>
  <c r="AU224" i="4"/>
  <c r="AQ224" i="4"/>
  <c r="AW236" i="4"/>
  <c r="AR236" i="4"/>
  <c r="AT236" i="4"/>
  <c r="V37" i="4"/>
  <c r="V45" i="4"/>
  <c r="V53" i="4"/>
  <c r="V79" i="4"/>
  <c r="R79" i="4"/>
  <c r="V95" i="4"/>
  <c r="R95" i="4"/>
  <c r="V111" i="4"/>
  <c r="R111" i="4"/>
  <c r="V127" i="4"/>
  <c r="R127" i="4"/>
  <c r="Q158" i="4"/>
  <c r="R158" i="4"/>
  <c r="V172" i="4"/>
  <c r="R172" i="4"/>
  <c r="AQ42" i="4"/>
  <c r="AR42" i="4"/>
  <c r="AV76" i="4"/>
  <c r="AP76" i="4"/>
  <c r="AV136" i="4"/>
  <c r="AS136" i="4"/>
  <c r="AO138" i="4"/>
  <c r="AQ138" i="4"/>
  <c r="AU138" i="4"/>
  <c r="AV144" i="4"/>
  <c r="AS144" i="4"/>
  <c r="AO146" i="4"/>
  <c r="AU146" i="4"/>
  <c r="AS173" i="4"/>
  <c r="AO173" i="4"/>
  <c r="AV173" i="4"/>
  <c r="AU173" i="4"/>
  <c r="AQ173" i="4"/>
  <c r="P37" i="4"/>
  <c r="P53" i="4"/>
  <c r="Q92" i="4"/>
  <c r="R92" i="4"/>
  <c r="Q140" i="4"/>
  <c r="R140" i="4"/>
  <c r="R145" i="4"/>
  <c r="V149" i="4"/>
  <c r="Q172" i="4"/>
  <c r="V200" i="4"/>
  <c r="R200" i="4"/>
  <c r="AR31" i="4"/>
  <c r="AV31" i="4"/>
  <c r="AV50" i="4"/>
  <c r="AR50" i="4"/>
  <c r="AQ50" i="4"/>
  <c r="AV56" i="4"/>
  <c r="AR56" i="4"/>
  <c r="AQ56" i="4"/>
  <c r="AR91" i="4"/>
  <c r="AQ91" i="4"/>
  <c r="AR97" i="4"/>
  <c r="AQ97" i="4"/>
  <c r="AV120" i="4"/>
  <c r="AS120" i="4"/>
  <c r="T46" i="4"/>
  <c r="P34" i="4"/>
  <c r="V36" i="4"/>
  <c r="U37" i="4"/>
  <c r="P42" i="4"/>
  <c r="V44" i="4"/>
  <c r="U45" i="4"/>
  <c r="P50" i="4"/>
  <c r="V52" i="4"/>
  <c r="U53" i="4"/>
  <c r="P58" i="4"/>
  <c r="T61" i="4"/>
  <c r="Q61" i="4"/>
  <c r="P62" i="4"/>
  <c r="T62" i="4"/>
  <c r="Q84" i="4"/>
  <c r="R84" i="4"/>
  <c r="Q100" i="4"/>
  <c r="R100" i="4"/>
  <c r="Q116" i="4"/>
  <c r="R116" i="4"/>
  <c r="Q132" i="4"/>
  <c r="R132" i="4"/>
  <c r="Q144" i="4"/>
  <c r="V146" i="4"/>
  <c r="Q152" i="4"/>
  <c r="V160" i="4"/>
  <c r="R162" i="4"/>
  <c r="V168" i="4"/>
  <c r="Q168" i="4"/>
  <c r="V180" i="4"/>
  <c r="R180" i="4"/>
  <c r="R184" i="4"/>
  <c r="Q192" i="4"/>
  <c r="AR30" i="4"/>
  <c r="AV30" i="4"/>
  <c r="AQ30" i="4"/>
  <c r="AV46" i="4"/>
  <c r="AR46" i="4"/>
  <c r="AQ46" i="4"/>
  <c r="AU75" i="4"/>
  <c r="AR105" i="4"/>
  <c r="AQ105" i="4"/>
  <c r="AR111" i="4"/>
  <c r="AQ111" i="4"/>
  <c r="AP309" i="4"/>
  <c r="AS12" i="4"/>
  <c r="AS14" i="4"/>
  <c r="AS16" i="4"/>
  <c r="AS18" i="4"/>
  <c r="AS20" i="4"/>
  <c r="AS22" i="4"/>
  <c r="AS24" i="4"/>
  <c r="AS26" i="4"/>
  <c r="AV32" i="4"/>
  <c r="AR34" i="4"/>
  <c r="AR36" i="4"/>
  <c r="AR52" i="4"/>
  <c r="AU71" i="4"/>
  <c r="AT72" i="4"/>
  <c r="AQ126" i="4"/>
  <c r="AV160" i="4"/>
  <c r="AS160" i="4"/>
  <c r="AV126" i="4"/>
  <c r="AV142" i="4"/>
  <c r="AU142" i="4"/>
  <c r="AU150" i="4"/>
  <c r="AO150" i="4"/>
  <c r="AV159" i="4"/>
  <c r="AO159" i="4"/>
  <c r="AQ199" i="4"/>
  <c r="AV199" i="4"/>
  <c r="AV204" i="4"/>
  <c r="AU204" i="4"/>
  <c r="AO204" i="4"/>
  <c r="AX209" i="4"/>
  <c r="AU209" i="4"/>
  <c r="X240" i="4"/>
  <c r="U240" i="4"/>
  <c r="O240" i="4"/>
  <c r="T240" i="4"/>
  <c r="T244" i="4"/>
  <c r="X244" i="4"/>
  <c r="Q244" i="4"/>
  <c r="W244" i="4"/>
  <c r="P244" i="4"/>
  <c r="U248" i="4"/>
  <c r="S248" i="4"/>
  <c r="X248" i="4"/>
  <c r="Q248" i="4"/>
  <c r="W252" i="4"/>
  <c r="T252" i="4"/>
  <c r="S252" i="4"/>
  <c r="X256" i="4"/>
  <c r="U256" i="4"/>
  <c r="O256" i="4"/>
  <c r="T256" i="4"/>
  <c r="T260" i="4"/>
  <c r="X260" i="4"/>
  <c r="Q260" i="4"/>
  <c r="W260" i="4"/>
  <c r="P260" i="4"/>
  <c r="U264" i="4"/>
  <c r="T264" i="4"/>
  <c r="S264" i="4"/>
  <c r="W268" i="4"/>
  <c r="X268" i="4"/>
  <c r="P268" i="4"/>
  <c r="U268" i="4"/>
  <c r="O268" i="4"/>
  <c r="X272" i="4"/>
  <c r="T272" i="4"/>
  <c r="Q272" i="4"/>
  <c r="T276" i="4"/>
  <c r="X276" i="4"/>
  <c r="Q276" i="4"/>
  <c r="W276" i="4"/>
  <c r="P276" i="4"/>
  <c r="U280" i="4"/>
  <c r="T280" i="4"/>
  <c r="S280" i="4"/>
  <c r="W284" i="4"/>
  <c r="X284" i="4"/>
  <c r="P284" i="4"/>
  <c r="U284" i="4"/>
  <c r="O284" i="4"/>
  <c r="X288" i="4"/>
  <c r="T288" i="4"/>
  <c r="Q288" i="4"/>
  <c r="T292" i="4"/>
  <c r="X292" i="4"/>
  <c r="Q292" i="4"/>
  <c r="W292" i="4"/>
  <c r="P292" i="4"/>
  <c r="U296" i="4"/>
  <c r="T296" i="4"/>
  <c r="S296" i="4"/>
  <c r="W300" i="4"/>
  <c r="U300" i="4"/>
  <c r="O300" i="4"/>
  <c r="T300" i="4"/>
  <c r="X304" i="4"/>
  <c r="W304" i="4"/>
  <c r="P304" i="4"/>
  <c r="U304" i="4"/>
  <c r="O304" i="4"/>
  <c r="T308" i="4"/>
  <c r="S308" i="4"/>
  <c r="X308" i="4"/>
  <c r="Q308" i="4"/>
  <c r="AT240" i="4"/>
  <c r="AW240" i="4"/>
  <c r="AP240" i="4"/>
  <c r="AU240" i="4"/>
  <c r="AX244" i="4"/>
  <c r="AR244" i="4"/>
  <c r="AP244" i="4"/>
  <c r="AQ248" i="4"/>
  <c r="AU248" i="4"/>
  <c r="AR248" i="4"/>
  <c r="AU252" i="4"/>
  <c r="AV252" i="4"/>
  <c r="AR252" i="4"/>
  <c r="AQ256" i="4"/>
  <c r="AV256" i="4"/>
  <c r="AU260" i="4"/>
  <c r="AQ260" i="4"/>
  <c r="AQ264" i="4"/>
  <c r="AU264" i="4"/>
  <c r="AR264" i="4"/>
  <c r="AU268" i="4"/>
  <c r="AV268" i="4"/>
  <c r="AR268" i="4"/>
  <c r="AQ272" i="4"/>
  <c r="AV272" i="4"/>
  <c r="AU276" i="4"/>
  <c r="AV276" i="4"/>
  <c r="AQ280" i="4"/>
  <c r="AV280" i="4"/>
  <c r="AU284" i="4"/>
  <c r="AQ284" i="4"/>
  <c r="AQ288" i="4"/>
  <c r="AR288" i="4"/>
  <c r="AU292" i="4"/>
  <c r="AQ292" i="4"/>
  <c r="AQ296" i="4"/>
  <c r="AU296" i="4"/>
  <c r="AR296" i="4"/>
  <c r="AU300" i="4"/>
  <c r="AV300" i="4"/>
  <c r="AR300" i="4"/>
  <c r="AQ304" i="4"/>
  <c r="AV304" i="4"/>
  <c r="AU304" i="4"/>
  <c r="AU308" i="4"/>
  <c r="AV308" i="4"/>
  <c r="AU169" i="4"/>
  <c r="AU177" i="4"/>
  <c r="AU184" i="4"/>
  <c r="AQ185" i="4"/>
  <c r="AU193" i="4"/>
  <c r="AV197" i="4"/>
  <c r="AU212" i="4"/>
  <c r="AU219" i="4"/>
  <c r="AQ220" i="4"/>
  <c r="AU228" i="4"/>
  <c r="AU185" i="4"/>
  <c r="AU220" i="4"/>
  <c r="T33" i="4"/>
  <c r="T41" i="4"/>
  <c r="T49" i="4"/>
  <c r="T57" i="4"/>
  <c r="V74" i="4"/>
  <c r="V90" i="4"/>
  <c r="V98" i="4"/>
  <c r="V106" i="4"/>
  <c r="V114" i="4"/>
  <c r="V122" i="4"/>
  <c r="V130" i="4"/>
  <c r="V138" i="4"/>
  <c r="V178" i="4"/>
  <c r="Q178" i="4"/>
  <c r="R178" i="4"/>
  <c r="V190" i="4"/>
  <c r="Q190" i="4"/>
  <c r="U217" i="4"/>
  <c r="Q217" i="4"/>
  <c r="V221" i="4"/>
  <c r="U225" i="4"/>
  <c r="V225" i="4"/>
  <c r="AU195" i="4"/>
  <c r="AS195" i="4"/>
  <c r="AV195" i="4"/>
  <c r="AQ195" i="4"/>
  <c r="AT230" i="4"/>
  <c r="AV230" i="4"/>
  <c r="AQ230" i="4"/>
  <c r="X241" i="4"/>
  <c r="T241" i="4"/>
  <c r="P241" i="4"/>
  <c r="V241" i="4"/>
  <c r="Q241" i="4"/>
  <c r="S241" i="4"/>
  <c r="R241" i="4"/>
  <c r="O241" i="4"/>
  <c r="X249" i="4"/>
  <c r="T249" i="4"/>
  <c r="P249" i="4"/>
  <c r="S249" i="4"/>
  <c r="V249" i="4"/>
  <c r="Q249" i="4"/>
  <c r="U249" i="4"/>
  <c r="R249" i="4"/>
  <c r="X257" i="4"/>
  <c r="T257" i="4"/>
  <c r="P257" i="4"/>
  <c r="V257" i="4"/>
  <c r="Q257" i="4"/>
  <c r="S257" i="4"/>
  <c r="W257" i="4"/>
  <c r="U257" i="4"/>
  <c r="X265" i="4"/>
  <c r="T265" i="4"/>
  <c r="P265" i="4"/>
  <c r="S265" i="4"/>
  <c r="V265" i="4"/>
  <c r="Q265" i="4"/>
  <c r="O265" i="4"/>
  <c r="W265" i="4"/>
  <c r="X273" i="4"/>
  <c r="T273" i="4"/>
  <c r="P273" i="4"/>
  <c r="V273" i="4"/>
  <c r="Q273" i="4"/>
  <c r="S273" i="4"/>
  <c r="R273" i="4"/>
  <c r="O273" i="4"/>
  <c r="X281" i="4"/>
  <c r="T281" i="4"/>
  <c r="P281" i="4"/>
  <c r="S281" i="4"/>
  <c r="V281" i="4"/>
  <c r="Q281" i="4"/>
  <c r="U281" i="4"/>
  <c r="R281" i="4"/>
  <c r="X289" i="4"/>
  <c r="T289" i="4"/>
  <c r="P289" i="4"/>
  <c r="V289" i="4"/>
  <c r="Q289" i="4"/>
  <c r="S289" i="4"/>
  <c r="W289" i="4"/>
  <c r="U289" i="4"/>
  <c r="X297" i="4"/>
  <c r="T297" i="4"/>
  <c r="P297" i="4"/>
  <c r="S297" i="4"/>
  <c r="V297" i="4"/>
  <c r="Q297" i="4"/>
  <c r="O297" i="4"/>
  <c r="W297" i="4"/>
  <c r="X309" i="4"/>
  <c r="T309" i="4"/>
  <c r="P309" i="4"/>
  <c r="W309" i="4"/>
  <c r="R309" i="4"/>
  <c r="U309" i="4"/>
  <c r="O309" i="4"/>
  <c r="V309" i="4"/>
  <c r="AX241" i="4"/>
  <c r="AT241" i="4"/>
  <c r="AP241" i="4"/>
  <c r="AW241" i="4"/>
  <c r="AR241" i="4"/>
  <c r="AU241" i="4"/>
  <c r="AO241" i="4"/>
  <c r="AQ241" i="4"/>
  <c r="AV249" i="4"/>
  <c r="AR249" i="4"/>
  <c r="AU249" i="4"/>
  <c r="AQ249" i="4"/>
  <c r="AW249" i="4"/>
  <c r="AO249" i="4"/>
  <c r="AP249" i="4"/>
  <c r="AT249" i="4"/>
  <c r="AV257" i="4"/>
  <c r="AR257" i="4"/>
  <c r="AU257" i="4"/>
  <c r="AQ257" i="4"/>
  <c r="AW257" i="4"/>
  <c r="AO257" i="4"/>
  <c r="AS257" i="4"/>
  <c r="AX257" i="4"/>
  <c r="AP257" i="4"/>
  <c r="AV265" i="4"/>
  <c r="AR265" i="4"/>
  <c r="AU265" i="4"/>
  <c r="AQ265" i="4"/>
  <c r="AW265" i="4"/>
  <c r="AO265" i="4"/>
  <c r="AT265" i="4"/>
  <c r="AP265" i="4"/>
  <c r="AX265" i="4"/>
  <c r="AV273" i="4"/>
  <c r="AR273" i="4"/>
  <c r="AU273" i="4"/>
  <c r="AQ273" i="4"/>
  <c r="AW273" i="4"/>
  <c r="AO273" i="4"/>
  <c r="AX273" i="4"/>
  <c r="AS273" i="4"/>
  <c r="AV281" i="4"/>
  <c r="AR281" i="4"/>
  <c r="AU281" i="4"/>
  <c r="AQ281" i="4"/>
  <c r="AW281" i="4"/>
  <c r="AO281" i="4"/>
  <c r="AP281" i="4"/>
  <c r="AT281" i="4"/>
  <c r="AX281" i="4"/>
  <c r="AS281" i="4"/>
  <c r="AV289" i="4"/>
  <c r="AR289" i="4"/>
  <c r="AU289" i="4"/>
  <c r="AQ289" i="4"/>
  <c r="AW289" i="4"/>
  <c r="AO289" i="4"/>
  <c r="AS289" i="4"/>
  <c r="AX289" i="4"/>
  <c r="AT289" i="4"/>
  <c r="AV297" i="4"/>
  <c r="AR297" i="4"/>
  <c r="AU297" i="4"/>
  <c r="AQ297" i="4"/>
  <c r="AW297" i="4"/>
  <c r="AO297" i="4"/>
  <c r="AT297" i="4"/>
  <c r="AP297" i="4"/>
  <c r="AS297" i="4"/>
  <c r="AV305" i="4"/>
  <c r="AR305" i="4"/>
  <c r="AU305" i="4"/>
  <c r="AQ305" i="4"/>
  <c r="AW305" i="4"/>
  <c r="AO305" i="4"/>
  <c r="AX305" i="4"/>
  <c r="AS305" i="4"/>
  <c r="AT305" i="4"/>
  <c r="AP305" i="4"/>
  <c r="U33" i="4"/>
  <c r="U38" i="4"/>
  <c r="U41" i="4"/>
  <c r="U54" i="4"/>
  <c r="U57" i="4"/>
  <c r="U62" i="4"/>
  <c r="U65" i="4"/>
  <c r="V84" i="4"/>
  <c r="V108" i="4"/>
  <c r="V116" i="4"/>
  <c r="V132" i="4"/>
  <c r="V140" i="4"/>
  <c r="V174" i="4"/>
  <c r="Q174" i="4"/>
  <c r="V198" i="4"/>
  <c r="Q198" i="4"/>
  <c r="V226" i="4"/>
  <c r="P226" i="4"/>
  <c r="V230" i="4"/>
  <c r="P230" i="4"/>
  <c r="U230" i="4"/>
  <c r="AQ78" i="4"/>
  <c r="AV78" i="4"/>
  <c r="AR85" i="4"/>
  <c r="AQ85" i="4"/>
  <c r="AO118" i="4"/>
  <c r="AU118" i="4"/>
  <c r="AQ118" i="4"/>
  <c r="AV130" i="4"/>
  <c r="AQ130" i="4"/>
  <c r="AO130" i="4"/>
  <c r="AV162" i="4"/>
  <c r="AQ162" i="4"/>
  <c r="AU162" i="4"/>
  <c r="AO162" i="4"/>
  <c r="AU235" i="4"/>
  <c r="AX235" i="4"/>
  <c r="AP235" i="4"/>
  <c r="AT235" i="4"/>
  <c r="AV235" i="4"/>
  <c r="AR235" i="4"/>
  <c r="U273" i="4"/>
  <c r="Q277" i="4"/>
  <c r="O281" i="4"/>
  <c r="S285" i="4"/>
  <c r="O289" i="4"/>
  <c r="U297" i="4"/>
  <c r="AS249" i="4"/>
  <c r="P33" i="4"/>
  <c r="V33" i="4"/>
  <c r="T34" i="4"/>
  <c r="Q40" i="4"/>
  <c r="P41" i="4"/>
  <c r="V41" i="4"/>
  <c r="T42" i="4"/>
  <c r="Q48" i="4"/>
  <c r="P49" i="4"/>
  <c r="V49" i="4"/>
  <c r="T50" i="4"/>
  <c r="Q56" i="4"/>
  <c r="P57" i="4"/>
  <c r="V57" i="4"/>
  <c r="T58" i="4"/>
  <c r="Q64" i="4"/>
  <c r="P65" i="4"/>
  <c r="V65" i="4"/>
  <c r="T67" i="4"/>
  <c r="R72" i="4"/>
  <c r="R73" i="4"/>
  <c r="Q74" i="4"/>
  <c r="R80" i="4"/>
  <c r="R81" i="4"/>
  <c r="Q82" i="4"/>
  <c r="R88" i="4"/>
  <c r="R89" i="4"/>
  <c r="Q90" i="4"/>
  <c r="R96" i="4"/>
  <c r="R97" i="4"/>
  <c r="Q98" i="4"/>
  <c r="R104" i="4"/>
  <c r="R105" i="4"/>
  <c r="Q106" i="4"/>
  <c r="R112" i="4"/>
  <c r="R113" i="4"/>
  <c r="Q114" i="4"/>
  <c r="R120" i="4"/>
  <c r="R121" i="4"/>
  <c r="Q122" i="4"/>
  <c r="R128" i="4"/>
  <c r="R129" i="4"/>
  <c r="Q130" i="4"/>
  <c r="R136" i="4"/>
  <c r="R137" i="4"/>
  <c r="Q138" i="4"/>
  <c r="R156" i="4"/>
  <c r="V157" i="4"/>
  <c r="V158" i="4"/>
  <c r="V182" i="4"/>
  <c r="Q182" i="4"/>
  <c r="R190" i="4"/>
  <c r="T214" i="4"/>
  <c r="P214" i="4"/>
  <c r="U214" i="4"/>
  <c r="P217" i="4"/>
  <c r="P225" i="4"/>
  <c r="AU11" i="4"/>
  <c r="AT11" i="4"/>
  <c r="AO11" i="4"/>
  <c r="AX11" i="4"/>
  <c r="AR11" i="4"/>
  <c r="AW11" i="4"/>
  <c r="AP11" i="4"/>
  <c r="AU13" i="4"/>
  <c r="AT13" i="4"/>
  <c r="AO13" i="4"/>
  <c r="AX13" i="4"/>
  <c r="AR13" i="4"/>
  <c r="AW13" i="4"/>
  <c r="AP13" i="4"/>
  <c r="AU15" i="4"/>
  <c r="AT15" i="4"/>
  <c r="AO15" i="4"/>
  <c r="AX15" i="4"/>
  <c r="AR15" i="4"/>
  <c r="AW15" i="4"/>
  <c r="AP15" i="4"/>
  <c r="AU17" i="4"/>
  <c r="AT17" i="4"/>
  <c r="AO17" i="4"/>
  <c r="AX17" i="4"/>
  <c r="AR17" i="4"/>
  <c r="AW17" i="4"/>
  <c r="AP17" i="4"/>
  <c r="AU19" i="4"/>
  <c r="AT19" i="4"/>
  <c r="AO19" i="4"/>
  <c r="AX19" i="4"/>
  <c r="AR19" i="4"/>
  <c r="AW19" i="4"/>
  <c r="AP19" i="4"/>
  <c r="AU21" i="4"/>
  <c r="AT21" i="4"/>
  <c r="AO21" i="4"/>
  <c r="AX21" i="4"/>
  <c r="AR21" i="4"/>
  <c r="AW21" i="4"/>
  <c r="AP21" i="4"/>
  <c r="AU23" i="4"/>
  <c r="AT23" i="4"/>
  <c r="AO23" i="4"/>
  <c r="AX23" i="4"/>
  <c r="AR23" i="4"/>
  <c r="AW23" i="4"/>
  <c r="AP23" i="4"/>
  <c r="AU25" i="4"/>
  <c r="AT25" i="4"/>
  <c r="AO25" i="4"/>
  <c r="AX25" i="4"/>
  <c r="AR25" i="4"/>
  <c r="AW25" i="4"/>
  <c r="AP25" i="4"/>
  <c r="AU27" i="4"/>
  <c r="AT27" i="4"/>
  <c r="AO27" i="4"/>
  <c r="AX27" i="4"/>
  <c r="AR27" i="4"/>
  <c r="AW27" i="4"/>
  <c r="AP27" i="4"/>
  <c r="AV29" i="4"/>
  <c r="AR29" i="4"/>
  <c r="AV41" i="4"/>
  <c r="AV60" i="4"/>
  <c r="AP60" i="4"/>
  <c r="AT60" i="4"/>
  <c r="AV66" i="4"/>
  <c r="AQ66" i="4"/>
  <c r="AV132" i="4"/>
  <c r="AS132" i="4"/>
  <c r="AO134" i="4"/>
  <c r="AQ134" i="4"/>
  <c r="AU191" i="4"/>
  <c r="AS191" i="4"/>
  <c r="AV191" i="4"/>
  <c r="AQ191" i="4"/>
  <c r="AT218" i="4"/>
  <c r="AQ218" i="4"/>
  <c r="R265" i="4"/>
  <c r="W273" i="4"/>
  <c r="W281" i="4"/>
  <c r="R289" i="4"/>
  <c r="AX249" i="4"/>
  <c r="AT257" i="4"/>
  <c r="T65" i="4"/>
  <c r="V82" i="4"/>
  <c r="V217" i="4"/>
  <c r="U221" i="4"/>
  <c r="P221" i="4"/>
  <c r="T225" i="4"/>
  <c r="AV131" i="4"/>
  <c r="AU131" i="4"/>
  <c r="AO131" i="4"/>
  <c r="AV176" i="4"/>
  <c r="AQ176" i="4"/>
  <c r="AO176" i="4"/>
  <c r="X237" i="4"/>
  <c r="T237" i="4"/>
  <c r="P237" i="4"/>
  <c r="U237" i="4"/>
  <c r="O237" i="4"/>
  <c r="W237" i="4"/>
  <c r="R237" i="4"/>
  <c r="V237" i="4"/>
  <c r="S237" i="4"/>
  <c r="X245" i="4"/>
  <c r="T245" i="4"/>
  <c r="P245" i="4"/>
  <c r="W245" i="4"/>
  <c r="R245" i="4"/>
  <c r="U245" i="4"/>
  <c r="O245" i="4"/>
  <c r="V245" i="4"/>
  <c r="X253" i="4"/>
  <c r="T253" i="4"/>
  <c r="P253" i="4"/>
  <c r="U253" i="4"/>
  <c r="O253" i="4"/>
  <c r="W253" i="4"/>
  <c r="R253" i="4"/>
  <c r="Q253" i="4"/>
  <c r="X261" i="4"/>
  <c r="T261" i="4"/>
  <c r="P261" i="4"/>
  <c r="W261" i="4"/>
  <c r="R261" i="4"/>
  <c r="U261" i="4"/>
  <c r="O261" i="4"/>
  <c r="S261" i="4"/>
  <c r="Q261" i="4"/>
  <c r="X269" i="4"/>
  <c r="T269" i="4"/>
  <c r="P269" i="4"/>
  <c r="U269" i="4"/>
  <c r="O269" i="4"/>
  <c r="W269" i="4"/>
  <c r="R269" i="4"/>
  <c r="V269" i="4"/>
  <c r="S269" i="4"/>
  <c r="X277" i="4"/>
  <c r="T277" i="4"/>
  <c r="P277" i="4"/>
  <c r="W277" i="4"/>
  <c r="R277" i="4"/>
  <c r="U277" i="4"/>
  <c r="O277" i="4"/>
  <c r="V277" i="4"/>
  <c r="X285" i="4"/>
  <c r="T285" i="4"/>
  <c r="P285" i="4"/>
  <c r="U285" i="4"/>
  <c r="O285" i="4"/>
  <c r="W285" i="4"/>
  <c r="R285" i="4"/>
  <c r="Q285" i="4"/>
  <c r="X293" i="4"/>
  <c r="T293" i="4"/>
  <c r="P293" i="4"/>
  <c r="W293" i="4"/>
  <c r="R293" i="4"/>
  <c r="U293" i="4"/>
  <c r="O293" i="4"/>
  <c r="S293" i="4"/>
  <c r="Q293" i="4"/>
  <c r="X301" i="4"/>
  <c r="T301" i="4"/>
  <c r="P301" i="4"/>
  <c r="U301" i="4"/>
  <c r="O301" i="4"/>
  <c r="W301" i="4"/>
  <c r="R301" i="4"/>
  <c r="V301" i="4"/>
  <c r="S301" i="4"/>
  <c r="X305" i="4"/>
  <c r="T305" i="4"/>
  <c r="P305" i="4"/>
  <c r="V305" i="4"/>
  <c r="Q305" i="4"/>
  <c r="S305" i="4"/>
  <c r="R305" i="4"/>
  <c r="O305" i="4"/>
  <c r="AX237" i="4"/>
  <c r="AT237" i="4"/>
  <c r="AP237" i="4"/>
  <c r="AV237" i="4"/>
  <c r="AQ237" i="4"/>
  <c r="AS237" i="4"/>
  <c r="AU237" i="4"/>
  <c r="AR237" i="4"/>
  <c r="AU245" i="4"/>
  <c r="AQ245" i="4"/>
  <c r="AT245" i="4"/>
  <c r="AO245" i="4"/>
  <c r="AX245" i="4"/>
  <c r="AR245" i="4"/>
  <c r="AV245" i="4"/>
  <c r="AS245" i="4"/>
  <c r="AP245" i="4"/>
  <c r="AV253" i="4"/>
  <c r="AR253" i="4"/>
  <c r="AU253" i="4"/>
  <c r="AQ253" i="4"/>
  <c r="AS253" i="4"/>
  <c r="AP253" i="4"/>
  <c r="AW253" i="4"/>
  <c r="AX253" i="4"/>
  <c r="AT253" i="4"/>
  <c r="AV261" i="4"/>
  <c r="AR261" i="4"/>
  <c r="AU261" i="4"/>
  <c r="AQ261" i="4"/>
  <c r="AS261" i="4"/>
  <c r="AT261" i="4"/>
  <c r="AX261" i="4"/>
  <c r="AO261" i="4"/>
  <c r="AV269" i="4"/>
  <c r="AR269" i="4"/>
  <c r="AU269" i="4"/>
  <c r="AQ269" i="4"/>
  <c r="AS269" i="4"/>
  <c r="AW269" i="4"/>
  <c r="AP269" i="4"/>
  <c r="AT269" i="4"/>
  <c r="AO269" i="4"/>
  <c r="AV277" i="4"/>
  <c r="AR277" i="4"/>
  <c r="AU277" i="4"/>
  <c r="AQ277" i="4"/>
  <c r="AS277" i="4"/>
  <c r="AX277" i="4"/>
  <c r="AO277" i="4"/>
  <c r="AT277" i="4"/>
  <c r="AW277" i="4"/>
  <c r="AV285" i="4"/>
  <c r="AR285" i="4"/>
  <c r="AU285" i="4"/>
  <c r="AQ285" i="4"/>
  <c r="AS285" i="4"/>
  <c r="AP285" i="4"/>
  <c r="AW285" i="4"/>
  <c r="AO285" i="4"/>
  <c r="AV293" i="4"/>
  <c r="AR293" i="4"/>
  <c r="AU293" i="4"/>
  <c r="AQ293" i="4"/>
  <c r="AS293" i="4"/>
  <c r="AT293" i="4"/>
  <c r="AX293" i="4"/>
  <c r="AO293" i="4"/>
  <c r="AW293" i="4"/>
  <c r="AP293" i="4"/>
  <c r="AV301" i="4"/>
  <c r="AR301" i="4"/>
  <c r="AU301" i="4"/>
  <c r="AQ301" i="4"/>
  <c r="AS301" i="4"/>
  <c r="AW301" i="4"/>
  <c r="AP301" i="4"/>
  <c r="AX301" i="4"/>
  <c r="U46" i="4"/>
  <c r="U49" i="4"/>
  <c r="V76" i="4"/>
  <c r="V92" i="4"/>
  <c r="V100" i="4"/>
  <c r="V124" i="4"/>
  <c r="V150" i="4"/>
  <c r="V218" i="4"/>
  <c r="P218" i="4"/>
  <c r="AQ40" i="4"/>
  <c r="AR40" i="4"/>
  <c r="AX61" i="4"/>
  <c r="AR61" i="4"/>
  <c r="AR83" i="4"/>
  <c r="AQ83" i="4"/>
  <c r="AR87" i="4"/>
  <c r="AQ87" i="4"/>
  <c r="AV128" i="4"/>
  <c r="AS128" i="4"/>
  <c r="AR171" i="4"/>
  <c r="AW171" i="4"/>
  <c r="AQ171" i="4"/>
  <c r="V40" i="4"/>
  <c r="V48" i="4"/>
  <c r="V56" i="4"/>
  <c r="V64" i="4"/>
  <c r="R148" i="4"/>
  <c r="Q154" i="4"/>
  <c r="V155" i="4"/>
  <c r="V156" i="4"/>
  <c r="Q160" i="4"/>
  <c r="R164" i="4"/>
  <c r="V166" i="4"/>
  <c r="Q166" i="4"/>
  <c r="R174" i="4"/>
  <c r="V194" i="4"/>
  <c r="Q194" i="4"/>
  <c r="R194" i="4"/>
  <c r="R198" i="4"/>
  <c r="V206" i="4"/>
  <c r="Q206" i="4"/>
  <c r="T217" i="4"/>
  <c r="U218" i="4"/>
  <c r="T221" i="4"/>
  <c r="Q225" i="4"/>
  <c r="U226" i="4"/>
  <c r="V233" i="4"/>
  <c r="Q233" i="4"/>
  <c r="V234" i="4"/>
  <c r="U234" i="4"/>
  <c r="P234" i="4"/>
  <c r="AV40" i="4"/>
  <c r="AQ62" i="4"/>
  <c r="AV62" i="4"/>
  <c r="AV79" i="4"/>
  <c r="AP79" i="4"/>
  <c r="AU79" i="4"/>
  <c r="AV82" i="4"/>
  <c r="AQ82" i="4"/>
  <c r="AR93" i="4"/>
  <c r="AQ93" i="4"/>
  <c r="AR95" i="4"/>
  <c r="AQ95" i="4"/>
  <c r="AR107" i="4"/>
  <c r="AQ107" i="4"/>
  <c r="AV118" i="4"/>
  <c r="AV127" i="4"/>
  <c r="AO127" i="4"/>
  <c r="AU127" i="4"/>
  <c r="AU130" i="4"/>
  <c r="AV140" i="4"/>
  <c r="AS140" i="4"/>
  <c r="AO142" i="4"/>
  <c r="AQ142" i="4"/>
  <c r="AV163" i="4"/>
  <c r="AU163" i="4"/>
  <c r="AO163" i="4"/>
  <c r="AR170" i="4"/>
  <c r="AW170" i="4"/>
  <c r="AO170" i="4"/>
  <c r="AW176" i="4"/>
  <c r="AV215" i="4"/>
  <c r="AP215" i="4"/>
  <c r="AU215" i="4"/>
  <c r="AU234" i="4"/>
  <c r="AV234" i="4"/>
  <c r="AR234" i="4"/>
  <c r="AX234" i="4"/>
  <c r="AT234" i="4"/>
  <c r="AP234" i="4"/>
  <c r="U241" i="4"/>
  <c r="Q245" i="4"/>
  <c r="O249" i="4"/>
  <c r="S253" i="4"/>
  <c r="O257" i="4"/>
  <c r="V261" i="4"/>
  <c r="U265" i="4"/>
  <c r="U305" i="4"/>
  <c r="Q309" i="4"/>
  <c r="AO237" i="4"/>
  <c r="AS241" i="4"/>
  <c r="AW261" i="4"/>
  <c r="AS265" i="4"/>
  <c r="AX269" i="4"/>
  <c r="AP273" i="4"/>
  <c r="AT285" i="4"/>
  <c r="AX297" i="4"/>
  <c r="AO301" i="4"/>
  <c r="V170" i="4"/>
  <c r="Q170" i="4"/>
  <c r="V186" i="4"/>
  <c r="Q186" i="4"/>
  <c r="V202" i="4"/>
  <c r="Q202" i="4"/>
  <c r="V222" i="4"/>
  <c r="P222" i="4"/>
  <c r="T229" i="4"/>
  <c r="AV64" i="4"/>
  <c r="AP64" i="4"/>
  <c r="AV68" i="4"/>
  <c r="AT68" i="4"/>
  <c r="AU76" i="4"/>
  <c r="AR109" i="4"/>
  <c r="AQ109" i="4"/>
  <c r="AV122" i="4"/>
  <c r="AR175" i="4"/>
  <c r="AW175" i="4"/>
  <c r="AU179" i="4"/>
  <c r="AS179" i="4"/>
  <c r="AV201" i="4"/>
  <c r="AO201" i="4"/>
  <c r="AS201" i="4"/>
  <c r="AW207" i="4"/>
  <c r="AQ207" i="4"/>
  <c r="AT214" i="4"/>
  <c r="AV214" i="4"/>
  <c r="AV224" i="4"/>
  <c r="AP224" i="4"/>
  <c r="AT224" i="4"/>
  <c r="AV63" i="4"/>
  <c r="AP63" i="4"/>
  <c r="AV67" i="4"/>
  <c r="AU67" i="4"/>
  <c r="AV80" i="4"/>
  <c r="AP80" i="4"/>
  <c r="AR101" i="4"/>
  <c r="AQ101" i="4"/>
  <c r="AV138" i="4"/>
  <c r="AV146" i="4"/>
  <c r="AQ146" i="4"/>
  <c r="AV147" i="4"/>
  <c r="AU147" i="4"/>
  <c r="AQ154" i="4"/>
  <c r="AV154" i="4"/>
  <c r="AV155" i="4"/>
  <c r="AU155" i="4"/>
  <c r="AU183" i="4"/>
  <c r="AS183" i="4"/>
  <c r="AU187" i="4"/>
  <c r="AS187" i="4"/>
  <c r="AV231" i="4"/>
  <c r="AP231" i="4"/>
  <c r="AR12" i="4"/>
  <c r="AW12" i="4"/>
  <c r="AR14" i="4"/>
  <c r="AW14" i="4"/>
  <c r="AR16" i="4"/>
  <c r="AW16" i="4"/>
  <c r="AR18" i="4"/>
  <c r="AW18" i="4"/>
  <c r="AR20" i="4"/>
  <c r="AW20" i="4"/>
  <c r="AR22" i="4"/>
  <c r="AW22" i="4"/>
  <c r="AR24" i="4"/>
  <c r="AW24" i="4"/>
  <c r="AR26" i="4"/>
  <c r="AW26" i="4"/>
  <c r="AU72" i="4"/>
  <c r="AU115" i="4"/>
  <c r="AU135" i="4"/>
  <c r="AU139" i="4"/>
  <c r="AO151" i="4"/>
  <c r="AS152" i="4"/>
  <c r="AO158" i="4"/>
  <c r="AO169" i="4"/>
  <c r="AV169" i="4"/>
  <c r="AO180" i="4"/>
  <c r="AO181" i="4"/>
  <c r="AV181" i="4"/>
  <c r="AO188" i="4"/>
  <c r="AO189" i="4"/>
  <c r="AV189" i="4"/>
  <c r="AO196" i="4"/>
  <c r="AO197" i="4"/>
  <c r="AV203" i="4"/>
  <c r="AQ209" i="4"/>
  <c r="AQ210" i="4"/>
  <c r="AQ222" i="4"/>
  <c r="AV232" i="4"/>
  <c r="AP232" i="4"/>
  <c r="AU232" i="4"/>
  <c r="AO236" i="4"/>
  <c r="S240" i="4"/>
  <c r="O244" i="4"/>
  <c r="P248" i="4"/>
  <c r="Q252" i="4"/>
  <c r="S256" i="4"/>
  <c r="O260" i="4"/>
  <c r="P264" i="4"/>
  <c r="Q268" i="4"/>
  <c r="S272" i="4"/>
  <c r="O276" i="4"/>
  <c r="P280" i="4"/>
  <c r="Q284" i="4"/>
  <c r="S288" i="4"/>
  <c r="O292" i="4"/>
  <c r="P296" i="4"/>
  <c r="Q300" i="4"/>
  <c r="S304" i="4"/>
  <c r="O308" i="4"/>
  <c r="AO240" i="4"/>
  <c r="AQ244" i="4"/>
  <c r="AU197" i="4"/>
  <c r="AU199" i="4"/>
  <c r="AS199" i="4"/>
  <c r="AV200" i="4"/>
  <c r="AO200" i="4"/>
  <c r="AV216" i="4"/>
  <c r="AP216" i="4"/>
  <c r="AU216" i="4"/>
  <c r="AV223" i="4"/>
  <c r="AP223" i="4"/>
  <c r="AU236" i="4"/>
  <c r="AV236" i="4"/>
  <c r="AP236" i="4"/>
  <c r="AS236" i="4"/>
  <c r="V240" i="4"/>
  <c r="R240" i="4"/>
  <c r="V244" i="4"/>
  <c r="R244" i="4"/>
  <c r="V248" i="4"/>
  <c r="R248" i="4"/>
  <c r="V252" i="4"/>
  <c r="R252" i="4"/>
  <c r="V256" i="4"/>
  <c r="R256" i="4"/>
  <c r="V260" i="4"/>
  <c r="R260" i="4"/>
  <c r="V264" i="4"/>
  <c r="R264" i="4"/>
  <c r="V268" i="4"/>
  <c r="R268" i="4"/>
  <c r="V272" i="4"/>
  <c r="R272" i="4"/>
  <c r="V276" i="4"/>
  <c r="R276" i="4"/>
  <c r="V280" i="4"/>
  <c r="R280" i="4"/>
  <c r="V284" i="4"/>
  <c r="R284" i="4"/>
  <c r="V288" i="4"/>
  <c r="R288" i="4"/>
  <c r="V292" i="4"/>
  <c r="R292" i="4"/>
  <c r="V296" i="4"/>
  <c r="R296" i="4"/>
  <c r="V300" i="4"/>
  <c r="R300" i="4"/>
  <c r="V304" i="4"/>
  <c r="R304" i="4"/>
  <c r="V308" i="4"/>
  <c r="R308" i="4"/>
  <c r="AV240" i="4"/>
  <c r="AR240" i="4"/>
  <c r="AW244" i="4"/>
  <c r="AS244" i="4"/>
  <c r="AO244" i="4"/>
  <c r="AT244" i="4"/>
  <c r="AX248" i="4"/>
  <c r="AT248" i="4"/>
  <c r="AP248" i="4"/>
  <c r="AW248" i="4"/>
  <c r="AS248" i="4"/>
  <c r="AO248" i="4"/>
  <c r="AX252" i="4"/>
  <c r="AT252" i="4"/>
  <c r="AP252" i="4"/>
  <c r="AW252" i="4"/>
  <c r="AS252" i="4"/>
  <c r="AO252" i="4"/>
  <c r="AX256" i="4"/>
  <c r="AT256" i="4"/>
  <c r="AP256" i="4"/>
  <c r="AW256" i="4"/>
  <c r="AS256" i="4"/>
  <c r="AO256" i="4"/>
  <c r="AX260" i="4"/>
  <c r="AT260" i="4"/>
  <c r="AP260" i="4"/>
  <c r="AW260" i="4"/>
  <c r="AS260" i="4"/>
  <c r="AO260" i="4"/>
  <c r="AX264" i="4"/>
  <c r="AT264" i="4"/>
  <c r="AP264" i="4"/>
  <c r="AW264" i="4"/>
  <c r="AS264" i="4"/>
  <c r="AO264" i="4"/>
  <c r="AX268" i="4"/>
  <c r="AT268" i="4"/>
  <c r="AP268" i="4"/>
  <c r="AW268" i="4"/>
  <c r="AS268" i="4"/>
  <c r="AO268" i="4"/>
  <c r="AX272" i="4"/>
  <c r="AT272" i="4"/>
  <c r="AP272" i="4"/>
  <c r="AW272" i="4"/>
  <c r="AS272" i="4"/>
  <c r="AO272" i="4"/>
  <c r="AX276" i="4"/>
  <c r="AT276" i="4"/>
  <c r="AP276" i="4"/>
  <c r="AW276" i="4"/>
  <c r="AS276" i="4"/>
  <c r="AO276" i="4"/>
  <c r="AX280" i="4"/>
  <c r="AT280" i="4"/>
  <c r="AP280" i="4"/>
  <c r="AW280" i="4"/>
  <c r="AS280" i="4"/>
  <c r="AO280" i="4"/>
  <c r="AX284" i="4"/>
  <c r="AT284" i="4"/>
  <c r="AP284" i="4"/>
  <c r="AW284" i="4"/>
  <c r="AS284" i="4"/>
  <c r="AO284" i="4"/>
  <c r="AX288" i="4"/>
  <c r="AT288" i="4"/>
  <c r="AP288" i="4"/>
  <c r="AW288" i="4"/>
  <c r="AS288" i="4"/>
  <c r="AO288" i="4"/>
  <c r="AX292" i="4"/>
  <c r="AT292" i="4"/>
  <c r="AP292" i="4"/>
  <c r="AW292" i="4"/>
  <c r="AS292" i="4"/>
  <c r="AO292" i="4"/>
  <c r="AX296" i="4"/>
  <c r="AT296" i="4"/>
  <c r="AP296" i="4"/>
  <c r="AW296" i="4"/>
  <c r="AS296" i="4"/>
  <c r="AO296" i="4"/>
  <c r="AX300" i="4"/>
  <c r="AT300" i="4"/>
  <c r="AP300" i="4"/>
  <c r="AW300" i="4"/>
  <c r="AS300" i="4"/>
  <c r="AO300" i="4"/>
  <c r="AX304" i="4"/>
  <c r="AT304" i="4"/>
  <c r="AP304" i="4"/>
  <c r="AW304" i="4"/>
  <c r="AS304" i="4"/>
  <c r="AO304" i="4"/>
  <c r="AX308" i="4"/>
  <c r="AT308" i="4"/>
  <c r="AP308" i="4"/>
  <c r="AW308" i="4"/>
  <c r="AS308" i="4"/>
  <c r="AO308" i="4"/>
  <c r="AQ309" i="4"/>
  <c r="AU309" i="4"/>
  <c r="AR309" i="4"/>
  <c r="P11" i="4"/>
  <c r="T11" i="4"/>
  <c r="X11" i="4"/>
  <c r="P12" i="4"/>
  <c r="T12" i="4"/>
  <c r="X12" i="4"/>
  <c r="P13" i="4"/>
  <c r="T13" i="4"/>
  <c r="X13" i="4"/>
  <c r="P14" i="4"/>
  <c r="T14" i="4"/>
  <c r="X14" i="4"/>
  <c r="P15" i="4"/>
  <c r="T15" i="4"/>
  <c r="X15" i="4"/>
  <c r="P16" i="4"/>
  <c r="T16" i="4"/>
  <c r="X16" i="4"/>
  <c r="P17" i="4"/>
  <c r="T17" i="4"/>
  <c r="X17" i="4"/>
  <c r="P18" i="4"/>
  <c r="T18" i="4"/>
  <c r="X18" i="4"/>
  <c r="P19" i="4"/>
  <c r="T19" i="4"/>
  <c r="X19" i="4"/>
  <c r="P20" i="4"/>
  <c r="T20" i="4"/>
  <c r="X20" i="4"/>
  <c r="P21" i="4"/>
  <c r="T21" i="4"/>
  <c r="X21" i="4"/>
  <c r="P22" i="4"/>
  <c r="T22" i="4"/>
  <c r="X22" i="4"/>
  <c r="P23" i="4"/>
  <c r="T23" i="4"/>
  <c r="X23" i="4"/>
  <c r="P24" i="4"/>
  <c r="T24" i="4"/>
  <c r="X24" i="4"/>
  <c r="P25" i="4"/>
  <c r="T25" i="4"/>
  <c r="X25" i="4"/>
  <c r="P26" i="4"/>
  <c r="T26" i="4"/>
  <c r="X26" i="4"/>
  <c r="P27" i="4"/>
  <c r="T27" i="4"/>
  <c r="X27" i="4"/>
  <c r="P28" i="4"/>
  <c r="T28" i="4"/>
  <c r="X28" i="4"/>
  <c r="P29" i="4"/>
  <c r="T29" i="4"/>
  <c r="X29" i="4"/>
  <c r="P30" i="4"/>
  <c r="T30" i="4"/>
  <c r="X30" i="4"/>
  <c r="P31" i="4"/>
  <c r="T31" i="4"/>
  <c r="X31" i="4"/>
  <c r="P32" i="4"/>
  <c r="W34" i="4"/>
  <c r="S34" i="4"/>
  <c r="O34" i="4"/>
  <c r="R34" i="4"/>
  <c r="X34" i="4"/>
  <c r="Q35" i="4"/>
  <c r="P36" i="4"/>
  <c r="W38" i="4"/>
  <c r="S38" i="4"/>
  <c r="O38" i="4"/>
  <c r="R38" i="4"/>
  <c r="X38" i="4"/>
  <c r="Q39" i="4"/>
  <c r="P40" i="4"/>
  <c r="W42" i="4"/>
  <c r="S42" i="4"/>
  <c r="O42" i="4"/>
  <c r="R42" i="4"/>
  <c r="X42" i="4"/>
  <c r="Q43" i="4"/>
  <c r="P44" i="4"/>
  <c r="W46" i="4"/>
  <c r="S46" i="4"/>
  <c r="O46" i="4"/>
  <c r="R46" i="4"/>
  <c r="X46" i="4"/>
  <c r="Q47" i="4"/>
  <c r="P48" i="4"/>
  <c r="W50" i="4"/>
  <c r="S50" i="4"/>
  <c r="O50" i="4"/>
  <c r="R50" i="4"/>
  <c r="X50" i="4"/>
  <c r="Q51" i="4"/>
  <c r="P52" i="4"/>
  <c r="W54" i="4"/>
  <c r="S54" i="4"/>
  <c r="O54" i="4"/>
  <c r="R54" i="4"/>
  <c r="X54" i="4"/>
  <c r="Q55" i="4"/>
  <c r="P56" i="4"/>
  <c r="W58" i="4"/>
  <c r="S58" i="4"/>
  <c r="O58" i="4"/>
  <c r="R58" i="4"/>
  <c r="X58" i="4"/>
  <c r="Q59" i="4"/>
  <c r="P60" i="4"/>
  <c r="W62" i="4"/>
  <c r="S62" i="4"/>
  <c r="O62" i="4"/>
  <c r="R62" i="4"/>
  <c r="X62" i="4"/>
  <c r="Q63" i="4"/>
  <c r="P64" i="4"/>
  <c r="W66" i="4"/>
  <c r="S66" i="4"/>
  <c r="O66" i="4"/>
  <c r="R66" i="4"/>
  <c r="X66" i="4"/>
  <c r="P68" i="4"/>
  <c r="V68" i="4"/>
  <c r="AI12" i="4"/>
  <c r="AI14" i="4"/>
  <c r="AI16" i="4"/>
  <c r="AI18" i="4"/>
  <c r="AI20" i="4"/>
  <c r="AD22" i="4"/>
  <c r="AE54" i="4"/>
  <c r="AE56" i="4"/>
  <c r="AE58" i="4"/>
  <c r="AE60" i="4"/>
  <c r="AE62" i="4"/>
  <c r="AE64" i="4"/>
  <c r="AE66" i="4"/>
  <c r="AE68" i="4"/>
  <c r="AE70" i="4"/>
  <c r="AE72" i="4"/>
  <c r="AE74" i="4"/>
  <c r="AE76" i="4"/>
  <c r="AE78" i="4"/>
  <c r="AE80" i="4"/>
  <c r="AE82" i="4"/>
  <c r="Q11" i="4"/>
  <c r="U11" i="4"/>
  <c r="Q12" i="4"/>
  <c r="U12" i="4"/>
  <c r="Q13" i="4"/>
  <c r="U13" i="4"/>
  <c r="Q14" i="4"/>
  <c r="U14" i="4"/>
  <c r="Q15" i="4"/>
  <c r="U15" i="4"/>
  <c r="Q16" i="4"/>
  <c r="U16" i="4"/>
  <c r="Q17" i="4"/>
  <c r="U17" i="4"/>
  <c r="Q18" i="4"/>
  <c r="U18" i="4"/>
  <c r="Q19" i="4"/>
  <c r="U19" i="4"/>
  <c r="Q20" i="4"/>
  <c r="U20" i="4"/>
  <c r="Q21" i="4"/>
  <c r="U21" i="4"/>
  <c r="Q22" i="4"/>
  <c r="U22" i="4"/>
  <c r="Q23" i="4"/>
  <c r="U23" i="4"/>
  <c r="Q24" i="4"/>
  <c r="U24" i="4"/>
  <c r="Q25" i="4"/>
  <c r="U25" i="4"/>
  <c r="Q26" i="4"/>
  <c r="U26" i="4"/>
  <c r="Q27" i="4"/>
  <c r="U27" i="4"/>
  <c r="Q28" i="4"/>
  <c r="U28" i="4"/>
  <c r="Q29" i="4"/>
  <c r="U29" i="4"/>
  <c r="Q30" i="4"/>
  <c r="U30" i="4"/>
  <c r="Q31" i="4"/>
  <c r="U31" i="4"/>
  <c r="W32" i="4"/>
  <c r="S32" i="4"/>
  <c r="Q32" i="4"/>
  <c r="V32" i="4"/>
  <c r="W35" i="4"/>
  <c r="S35" i="4"/>
  <c r="O35" i="4"/>
  <c r="R35" i="4"/>
  <c r="X35" i="4"/>
  <c r="W39" i="4"/>
  <c r="S39" i="4"/>
  <c r="O39" i="4"/>
  <c r="R39" i="4"/>
  <c r="X39" i="4"/>
  <c r="W43" i="4"/>
  <c r="S43" i="4"/>
  <c r="O43" i="4"/>
  <c r="R43" i="4"/>
  <c r="X43" i="4"/>
  <c r="W47" i="4"/>
  <c r="S47" i="4"/>
  <c r="O47" i="4"/>
  <c r="R47" i="4"/>
  <c r="X47" i="4"/>
  <c r="W51" i="4"/>
  <c r="S51" i="4"/>
  <c r="O51" i="4"/>
  <c r="R51" i="4"/>
  <c r="X51" i="4"/>
  <c r="W55" i="4"/>
  <c r="S55" i="4"/>
  <c r="O55" i="4"/>
  <c r="R55" i="4"/>
  <c r="X55" i="4"/>
  <c r="W59" i="4"/>
  <c r="S59" i="4"/>
  <c r="O59" i="4"/>
  <c r="R59" i="4"/>
  <c r="X59" i="4"/>
  <c r="W63" i="4"/>
  <c r="S63" i="4"/>
  <c r="O63" i="4"/>
  <c r="R63" i="4"/>
  <c r="X63" i="4"/>
  <c r="T66" i="4"/>
  <c r="W67" i="4"/>
  <c r="S67" i="4"/>
  <c r="O67" i="4"/>
  <c r="R67" i="4"/>
  <c r="X67" i="4"/>
  <c r="X69" i="4"/>
  <c r="T69" i="4"/>
  <c r="P69" i="4"/>
  <c r="W69" i="4"/>
  <c r="S69" i="4"/>
  <c r="O69" i="4"/>
  <c r="U69" i="4"/>
  <c r="X71" i="4"/>
  <c r="T71" i="4"/>
  <c r="P71" i="4"/>
  <c r="W71" i="4"/>
  <c r="S71" i="4"/>
  <c r="O71" i="4"/>
  <c r="U71" i="4"/>
  <c r="X73" i="4"/>
  <c r="T73" i="4"/>
  <c r="P73" i="4"/>
  <c r="W73" i="4"/>
  <c r="S73" i="4"/>
  <c r="O73" i="4"/>
  <c r="U73" i="4"/>
  <c r="X75" i="4"/>
  <c r="T75" i="4"/>
  <c r="P75" i="4"/>
  <c r="W75" i="4"/>
  <c r="S75" i="4"/>
  <c r="O75" i="4"/>
  <c r="U75" i="4"/>
  <c r="X77" i="4"/>
  <c r="T77" i="4"/>
  <c r="P77" i="4"/>
  <c r="W77" i="4"/>
  <c r="S77" i="4"/>
  <c r="O77" i="4"/>
  <c r="U77" i="4"/>
  <c r="X79" i="4"/>
  <c r="T79" i="4"/>
  <c r="P79" i="4"/>
  <c r="W79" i="4"/>
  <c r="S79" i="4"/>
  <c r="O79" i="4"/>
  <c r="U79" i="4"/>
  <c r="X81" i="4"/>
  <c r="T81" i="4"/>
  <c r="P81" i="4"/>
  <c r="W81" i="4"/>
  <c r="S81" i="4"/>
  <c r="O81" i="4"/>
  <c r="U81" i="4"/>
  <c r="X83" i="4"/>
  <c r="T83" i="4"/>
  <c r="P83" i="4"/>
  <c r="W83" i="4"/>
  <c r="S83" i="4"/>
  <c r="O83" i="4"/>
  <c r="U83" i="4"/>
  <c r="X85" i="4"/>
  <c r="T85" i="4"/>
  <c r="P85" i="4"/>
  <c r="W85" i="4"/>
  <c r="S85" i="4"/>
  <c r="O85" i="4"/>
  <c r="U85" i="4"/>
  <c r="X87" i="4"/>
  <c r="T87" i="4"/>
  <c r="P87" i="4"/>
  <c r="W87" i="4"/>
  <c r="S87" i="4"/>
  <c r="O87" i="4"/>
  <c r="U87" i="4"/>
  <c r="X89" i="4"/>
  <c r="T89" i="4"/>
  <c r="P89" i="4"/>
  <c r="W89" i="4"/>
  <c r="S89" i="4"/>
  <c r="O89" i="4"/>
  <c r="U89" i="4"/>
  <c r="X91" i="4"/>
  <c r="T91" i="4"/>
  <c r="P91" i="4"/>
  <c r="W91" i="4"/>
  <c r="S91" i="4"/>
  <c r="O91" i="4"/>
  <c r="U91" i="4"/>
  <c r="X93" i="4"/>
  <c r="T93" i="4"/>
  <c r="P93" i="4"/>
  <c r="W93" i="4"/>
  <c r="S93" i="4"/>
  <c r="O93" i="4"/>
  <c r="U93" i="4"/>
  <c r="X95" i="4"/>
  <c r="T95" i="4"/>
  <c r="P95" i="4"/>
  <c r="W95" i="4"/>
  <c r="S95" i="4"/>
  <c r="O95" i="4"/>
  <c r="U95" i="4"/>
  <c r="X97" i="4"/>
  <c r="T97" i="4"/>
  <c r="P97" i="4"/>
  <c r="W97" i="4"/>
  <c r="S97" i="4"/>
  <c r="O97" i="4"/>
  <c r="U97" i="4"/>
  <c r="X99" i="4"/>
  <c r="T99" i="4"/>
  <c r="P99" i="4"/>
  <c r="W99" i="4"/>
  <c r="S99" i="4"/>
  <c r="O99" i="4"/>
  <c r="U99" i="4"/>
  <c r="X101" i="4"/>
  <c r="T101" i="4"/>
  <c r="P101" i="4"/>
  <c r="W101" i="4"/>
  <c r="S101" i="4"/>
  <c r="O101" i="4"/>
  <c r="U101" i="4"/>
  <c r="X103" i="4"/>
  <c r="T103" i="4"/>
  <c r="P103" i="4"/>
  <c r="W103" i="4"/>
  <c r="S103" i="4"/>
  <c r="O103" i="4"/>
  <c r="U103" i="4"/>
  <c r="X105" i="4"/>
  <c r="T105" i="4"/>
  <c r="P105" i="4"/>
  <c r="W105" i="4"/>
  <c r="S105" i="4"/>
  <c r="O105" i="4"/>
  <c r="U105" i="4"/>
  <c r="X107" i="4"/>
  <c r="T107" i="4"/>
  <c r="P107" i="4"/>
  <c r="W107" i="4"/>
  <c r="S107" i="4"/>
  <c r="O107" i="4"/>
  <c r="U107" i="4"/>
  <c r="X109" i="4"/>
  <c r="T109" i="4"/>
  <c r="P109" i="4"/>
  <c r="W109" i="4"/>
  <c r="S109" i="4"/>
  <c r="O109" i="4"/>
  <c r="U109" i="4"/>
  <c r="X111" i="4"/>
  <c r="T111" i="4"/>
  <c r="P111" i="4"/>
  <c r="W111" i="4"/>
  <c r="S111" i="4"/>
  <c r="O111" i="4"/>
  <c r="U111" i="4"/>
  <c r="X113" i="4"/>
  <c r="T113" i="4"/>
  <c r="P113" i="4"/>
  <c r="W113" i="4"/>
  <c r="S113" i="4"/>
  <c r="O113" i="4"/>
  <c r="U113" i="4"/>
  <c r="X115" i="4"/>
  <c r="T115" i="4"/>
  <c r="P115" i="4"/>
  <c r="W115" i="4"/>
  <c r="S115" i="4"/>
  <c r="O115" i="4"/>
  <c r="U115" i="4"/>
  <c r="X117" i="4"/>
  <c r="T117" i="4"/>
  <c r="P117" i="4"/>
  <c r="W117" i="4"/>
  <c r="S117" i="4"/>
  <c r="O117" i="4"/>
  <c r="U117" i="4"/>
  <c r="X119" i="4"/>
  <c r="T119" i="4"/>
  <c r="P119" i="4"/>
  <c r="W119" i="4"/>
  <c r="S119" i="4"/>
  <c r="O119" i="4"/>
  <c r="U119" i="4"/>
  <c r="X121" i="4"/>
  <c r="T121" i="4"/>
  <c r="P121" i="4"/>
  <c r="W121" i="4"/>
  <c r="S121" i="4"/>
  <c r="O121" i="4"/>
  <c r="U121" i="4"/>
  <c r="X123" i="4"/>
  <c r="T123" i="4"/>
  <c r="P123" i="4"/>
  <c r="W123" i="4"/>
  <c r="S123" i="4"/>
  <c r="O123" i="4"/>
  <c r="U123" i="4"/>
  <c r="X125" i="4"/>
  <c r="T125" i="4"/>
  <c r="P125" i="4"/>
  <c r="W125" i="4"/>
  <c r="S125" i="4"/>
  <c r="O125" i="4"/>
  <c r="U125" i="4"/>
  <c r="X127" i="4"/>
  <c r="T127" i="4"/>
  <c r="P127" i="4"/>
  <c r="W127" i="4"/>
  <c r="S127" i="4"/>
  <c r="O127" i="4"/>
  <c r="U127" i="4"/>
  <c r="X129" i="4"/>
  <c r="T129" i="4"/>
  <c r="P129" i="4"/>
  <c r="W129" i="4"/>
  <c r="S129" i="4"/>
  <c r="O129" i="4"/>
  <c r="U129" i="4"/>
  <c r="X131" i="4"/>
  <c r="T131" i="4"/>
  <c r="P131" i="4"/>
  <c r="W131" i="4"/>
  <c r="S131" i="4"/>
  <c r="O131" i="4"/>
  <c r="U131" i="4"/>
  <c r="X133" i="4"/>
  <c r="T133" i="4"/>
  <c r="P133" i="4"/>
  <c r="W133" i="4"/>
  <c r="S133" i="4"/>
  <c r="O133" i="4"/>
  <c r="U133" i="4"/>
  <c r="X135" i="4"/>
  <c r="T135" i="4"/>
  <c r="P135" i="4"/>
  <c r="W135" i="4"/>
  <c r="S135" i="4"/>
  <c r="O135" i="4"/>
  <c r="U135" i="4"/>
  <c r="X137" i="4"/>
  <c r="T137" i="4"/>
  <c r="P137" i="4"/>
  <c r="W137" i="4"/>
  <c r="S137" i="4"/>
  <c r="O137" i="4"/>
  <c r="U137" i="4"/>
  <c r="X139" i="4"/>
  <c r="T139" i="4"/>
  <c r="P139" i="4"/>
  <c r="W139" i="4"/>
  <c r="S139" i="4"/>
  <c r="O139" i="4"/>
  <c r="U139" i="4"/>
  <c r="X141" i="4"/>
  <c r="T141" i="4"/>
  <c r="P141" i="4"/>
  <c r="W141" i="4"/>
  <c r="S141" i="4"/>
  <c r="O141" i="4"/>
  <c r="U141" i="4"/>
  <c r="X143" i="4"/>
  <c r="T143" i="4"/>
  <c r="P143" i="4"/>
  <c r="W143" i="4"/>
  <c r="S143" i="4"/>
  <c r="O143" i="4"/>
  <c r="U143" i="4"/>
  <c r="X145" i="4"/>
  <c r="T145" i="4"/>
  <c r="P145" i="4"/>
  <c r="W145" i="4"/>
  <c r="S145" i="4"/>
  <c r="O145" i="4"/>
  <c r="U145" i="4"/>
  <c r="X147" i="4"/>
  <c r="T147" i="4"/>
  <c r="P147" i="4"/>
  <c r="W147" i="4"/>
  <c r="S147" i="4"/>
  <c r="O147" i="4"/>
  <c r="U147" i="4"/>
  <c r="X149" i="4"/>
  <c r="T149" i="4"/>
  <c r="P149" i="4"/>
  <c r="W149" i="4"/>
  <c r="S149" i="4"/>
  <c r="O149" i="4"/>
  <c r="U149" i="4"/>
  <c r="X151" i="4"/>
  <c r="T151" i="4"/>
  <c r="P151" i="4"/>
  <c r="W151" i="4"/>
  <c r="S151" i="4"/>
  <c r="O151" i="4"/>
  <c r="U151" i="4"/>
  <c r="X153" i="4"/>
  <c r="T153" i="4"/>
  <c r="P153" i="4"/>
  <c r="W153" i="4"/>
  <c r="S153" i="4"/>
  <c r="O153" i="4"/>
  <c r="U153" i="4"/>
  <c r="X155" i="4"/>
  <c r="T155" i="4"/>
  <c r="P155" i="4"/>
  <c r="W155" i="4"/>
  <c r="S155" i="4"/>
  <c r="O155" i="4"/>
  <c r="U155" i="4"/>
  <c r="X157" i="4"/>
  <c r="T157" i="4"/>
  <c r="P157" i="4"/>
  <c r="W157" i="4"/>
  <c r="S157" i="4"/>
  <c r="O157" i="4"/>
  <c r="U157" i="4"/>
  <c r="X159" i="4"/>
  <c r="T159" i="4"/>
  <c r="P159" i="4"/>
  <c r="W159" i="4"/>
  <c r="S159" i="4"/>
  <c r="O159" i="4"/>
  <c r="U159" i="4"/>
  <c r="X161" i="4"/>
  <c r="T161" i="4"/>
  <c r="P161" i="4"/>
  <c r="W161" i="4"/>
  <c r="S161" i="4"/>
  <c r="O161" i="4"/>
  <c r="U161" i="4"/>
  <c r="X163" i="4"/>
  <c r="T163" i="4"/>
  <c r="P163" i="4"/>
  <c r="W163" i="4"/>
  <c r="S163" i="4"/>
  <c r="O163" i="4"/>
  <c r="U163" i="4"/>
  <c r="X165" i="4"/>
  <c r="T165" i="4"/>
  <c r="P165" i="4"/>
  <c r="W165" i="4"/>
  <c r="S165" i="4"/>
  <c r="O165" i="4"/>
  <c r="U165" i="4"/>
  <c r="X167" i="4"/>
  <c r="T167" i="4"/>
  <c r="P167" i="4"/>
  <c r="W167" i="4"/>
  <c r="S167" i="4"/>
  <c r="O167" i="4"/>
  <c r="U167" i="4"/>
  <c r="X169" i="4"/>
  <c r="T169" i="4"/>
  <c r="P169" i="4"/>
  <c r="W169" i="4"/>
  <c r="S169" i="4"/>
  <c r="O169" i="4"/>
  <c r="U169" i="4"/>
  <c r="X171" i="4"/>
  <c r="T171" i="4"/>
  <c r="P171" i="4"/>
  <c r="W171" i="4"/>
  <c r="S171" i="4"/>
  <c r="O171" i="4"/>
  <c r="U171" i="4"/>
  <c r="X173" i="4"/>
  <c r="T173" i="4"/>
  <c r="P173" i="4"/>
  <c r="W173" i="4"/>
  <c r="S173" i="4"/>
  <c r="O173" i="4"/>
  <c r="U173" i="4"/>
  <c r="X175" i="4"/>
  <c r="T175" i="4"/>
  <c r="P175" i="4"/>
  <c r="W175" i="4"/>
  <c r="S175" i="4"/>
  <c r="O175" i="4"/>
  <c r="U175" i="4"/>
  <c r="X177" i="4"/>
  <c r="T177" i="4"/>
  <c r="P177" i="4"/>
  <c r="W177" i="4"/>
  <c r="S177" i="4"/>
  <c r="O177" i="4"/>
  <c r="U177" i="4"/>
  <c r="X179" i="4"/>
  <c r="T179" i="4"/>
  <c r="P179" i="4"/>
  <c r="W179" i="4"/>
  <c r="S179" i="4"/>
  <c r="O179" i="4"/>
  <c r="U179" i="4"/>
  <c r="X181" i="4"/>
  <c r="T181" i="4"/>
  <c r="P181" i="4"/>
  <c r="W181" i="4"/>
  <c r="S181" i="4"/>
  <c r="O181" i="4"/>
  <c r="U181" i="4"/>
  <c r="X183" i="4"/>
  <c r="T183" i="4"/>
  <c r="P183" i="4"/>
  <c r="W183" i="4"/>
  <c r="S183" i="4"/>
  <c r="O183" i="4"/>
  <c r="U183" i="4"/>
  <c r="X185" i="4"/>
  <c r="T185" i="4"/>
  <c r="P185" i="4"/>
  <c r="W185" i="4"/>
  <c r="S185" i="4"/>
  <c r="O185" i="4"/>
  <c r="U185" i="4"/>
  <c r="X187" i="4"/>
  <c r="T187" i="4"/>
  <c r="P187" i="4"/>
  <c r="W187" i="4"/>
  <c r="S187" i="4"/>
  <c r="O187" i="4"/>
  <c r="U187" i="4"/>
  <c r="X189" i="4"/>
  <c r="T189" i="4"/>
  <c r="P189" i="4"/>
  <c r="W189" i="4"/>
  <c r="S189" i="4"/>
  <c r="O189" i="4"/>
  <c r="U189" i="4"/>
  <c r="X191" i="4"/>
  <c r="T191" i="4"/>
  <c r="P191" i="4"/>
  <c r="W191" i="4"/>
  <c r="S191" i="4"/>
  <c r="O191" i="4"/>
  <c r="U191" i="4"/>
  <c r="X193" i="4"/>
  <c r="T193" i="4"/>
  <c r="P193" i="4"/>
  <c r="W193" i="4"/>
  <c r="S193" i="4"/>
  <c r="O193" i="4"/>
  <c r="U193" i="4"/>
  <c r="X195" i="4"/>
  <c r="T195" i="4"/>
  <c r="P195" i="4"/>
  <c r="W195" i="4"/>
  <c r="S195" i="4"/>
  <c r="O195" i="4"/>
  <c r="U195" i="4"/>
  <c r="X197" i="4"/>
  <c r="T197" i="4"/>
  <c r="P197" i="4"/>
  <c r="W197" i="4"/>
  <c r="S197" i="4"/>
  <c r="O197" i="4"/>
  <c r="U197" i="4"/>
  <c r="X199" i="4"/>
  <c r="T199" i="4"/>
  <c r="P199" i="4"/>
  <c r="W199" i="4"/>
  <c r="S199" i="4"/>
  <c r="O199" i="4"/>
  <c r="U199" i="4"/>
  <c r="X201" i="4"/>
  <c r="T201" i="4"/>
  <c r="P201" i="4"/>
  <c r="W201" i="4"/>
  <c r="S201" i="4"/>
  <c r="O201" i="4"/>
  <c r="U201" i="4"/>
  <c r="X203" i="4"/>
  <c r="T203" i="4"/>
  <c r="P203" i="4"/>
  <c r="W203" i="4"/>
  <c r="S203" i="4"/>
  <c r="O203" i="4"/>
  <c r="U203" i="4"/>
  <c r="X205" i="4"/>
  <c r="T205" i="4"/>
  <c r="P205" i="4"/>
  <c r="W205" i="4"/>
  <c r="S205" i="4"/>
  <c r="O205" i="4"/>
  <c r="U205" i="4"/>
  <c r="X207" i="4"/>
  <c r="T207" i="4"/>
  <c r="P207" i="4"/>
  <c r="W207" i="4"/>
  <c r="S207" i="4"/>
  <c r="O207" i="4"/>
  <c r="U207" i="4"/>
  <c r="U209" i="4"/>
  <c r="X209" i="4"/>
  <c r="T209" i="4"/>
  <c r="P209" i="4"/>
  <c r="W209" i="4"/>
  <c r="S209" i="4"/>
  <c r="O209" i="4"/>
  <c r="V209" i="4"/>
  <c r="AJ310" i="4"/>
  <c r="AF310" i="4"/>
  <c r="AB310" i="4"/>
  <c r="AH309" i="4"/>
  <c r="AD309" i="4"/>
  <c r="AJ308" i="4"/>
  <c r="AF308" i="4"/>
  <c r="AB308" i="4"/>
  <c r="AH307" i="4"/>
  <c r="AD307" i="4"/>
  <c r="AJ306" i="4"/>
  <c r="AF306" i="4"/>
  <c r="AB306" i="4"/>
  <c r="AH305" i="4"/>
  <c r="AD305" i="4"/>
  <c r="AJ304" i="4"/>
  <c r="AF304" i="4"/>
  <c r="AB304" i="4"/>
  <c r="AH303" i="4"/>
  <c r="AD303" i="4"/>
  <c r="AJ302" i="4"/>
  <c r="AF302" i="4"/>
  <c r="AB302" i="4"/>
  <c r="AH301" i="4"/>
  <c r="AD301" i="4"/>
  <c r="AJ300" i="4"/>
  <c r="AF300" i="4"/>
  <c r="AB300" i="4"/>
  <c r="AH299" i="4"/>
  <c r="AD299" i="4"/>
  <c r="AJ298" i="4"/>
  <c r="AF298" i="4"/>
  <c r="AB298" i="4"/>
  <c r="AH297" i="4"/>
  <c r="AD297" i="4"/>
  <c r="AJ296" i="4"/>
  <c r="AF296" i="4"/>
  <c r="AB296" i="4"/>
  <c r="AH295" i="4"/>
  <c r="AD295" i="4"/>
  <c r="AJ294" i="4"/>
  <c r="AF294" i="4"/>
  <c r="AB294" i="4"/>
  <c r="AH293" i="4"/>
  <c r="AD293" i="4"/>
  <c r="AJ292" i="4"/>
  <c r="AF292" i="4"/>
  <c r="AB292" i="4"/>
  <c r="AH291" i="4"/>
  <c r="AD291" i="4"/>
  <c r="AJ290" i="4"/>
  <c r="AF290" i="4"/>
  <c r="AB290" i="4"/>
  <c r="AH289" i="4"/>
  <c r="AD289" i="4"/>
  <c r="AJ288" i="4"/>
  <c r="AI310" i="4"/>
  <c r="AD310" i="4"/>
  <c r="AI309" i="4"/>
  <c r="AC309" i="4"/>
  <c r="AH308" i="4"/>
  <c r="AC308" i="4"/>
  <c r="AG307" i="4"/>
  <c r="AB307" i="4"/>
  <c r="AG306" i="4"/>
  <c r="AK305" i="4"/>
  <c r="AF305" i="4"/>
  <c r="AK304" i="4"/>
  <c r="AE304" i="4"/>
  <c r="AJ303" i="4"/>
  <c r="AE303" i="4"/>
  <c r="AI302" i="4"/>
  <c r="AD302" i="4"/>
  <c r="AI301" i="4"/>
  <c r="AC301" i="4"/>
  <c r="AH300" i="4"/>
  <c r="AC300" i="4"/>
  <c r="AG299" i="4"/>
  <c r="AB299" i="4"/>
  <c r="AG298" i="4"/>
  <c r="AK297" i="4"/>
  <c r="AF297" i="4"/>
  <c r="AK296" i="4"/>
  <c r="AE296" i="4"/>
  <c r="AJ295" i="4"/>
  <c r="AE295" i="4"/>
  <c r="AI294" i="4"/>
  <c r="AD294" i="4"/>
  <c r="AI293" i="4"/>
  <c r="AC293" i="4"/>
  <c r="AH292" i="4"/>
  <c r="AC292" i="4"/>
  <c r="AG291" i="4"/>
  <c r="AB291" i="4"/>
  <c r="AG290" i="4"/>
  <c r="AK289" i="4"/>
  <c r="AF289" i="4"/>
  <c r="AK288" i="4"/>
  <c r="AF288" i="4"/>
  <c r="AB288" i="4"/>
  <c r="AH287" i="4"/>
  <c r="AD287" i="4"/>
  <c r="AJ286" i="4"/>
  <c r="AF286" i="4"/>
  <c r="AB286" i="4"/>
  <c r="AH285" i="4"/>
  <c r="AD285" i="4"/>
  <c r="AJ284" i="4"/>
  <c r="AF284" i="4"/>
  <c r="AB284" i="4"/>
  <c r="AH283" i="4"/>
  <c r="AD283" i="4"/>
  <c r="AJ282" i="4"/>
  <c r="AF282" i="4"/>
  <c r="AB282" i="4"/>
  <c r="AH281" i="4"/>
  <c r="AD281" i="4"/>
  <c r="AJ280" i="4"/>
  <c r="AF280" i="4"/>
  <c r="AB280" i="4"/>
  <c r="AH279" i="4"/>
  <c r="AD279" i="4"/>
  <c r="AJ278" i="4"/>
  <c r="AF278" i="4"/>
  <c r="AB278" i="4"/>
  <c r="AH277" i="4"/>
  <c r="AD277" i="4"/>
  <c r="AJ276" i="4"/>
  <c r="AF276" i="4"/>
  <c r="AB276" i="4"/>
  <c r="AH275" i="4"/>
  <c r="AD275" i="4"/>
  <c r="AJ274" i="4"/>
  <c r="AF274" i="4"/>
  <c r="AB274" i="4"/>
  <c r="AH273" i="4"/>
  <c r="AD273" i="4"/>
  <c r="AJ272" i="4"/>
  <c r="AH310" i="4"/>
  <c r="AK309" i="4"/>
  <c r="AE309" i="4"/>
  <c r="AG308" i="4"/>
  <c r="AJ307" i="4"/>
  <c r="AC307" i="4"/>
  <c r="AE306" i="4"/>
  <c r="AI305" i="4"/>
  <c r="AB305" i="4"/>
  <c r="AD304" i="4"/>
  <c r="AG303" i="4"/>
  <c r="AK302" i="4"/>
  <c r="AC302" i="4"/>
  <c r="AF301" i="4"/>
  <c r="AI300" i="4"/>
  <c r="AK299" i="4"/>
  <c r="AE299" i="4"/>
  <c r="AH298" i="4"/>
  <c r="AJ297" i="4"/>
  <c r="AC297" i="4"/>
  <c r="AG296" i="4"/>
  <c r="AI295" i="4"/>
  <c r="AB295" i="4"/>
  <c r="AE294" i="4"/>
  <c r="AG293" i="4"/>
  <c r="AK292" i="4"/>
  <c r="AD292" i="4"/>
  <c r="AF291" i="4"/>
  <c r="AI290" i="4"/>
  <c r="AC290" i="4"/>
  <c r="AE289" i="4"/>
  <c r="AH288" i="4"/>
  <c r="AC288" i="4"/>
  <c r="AG287" i="4"/>
  <c r="AB287" i="4"/>
  <c r="AG286" i="4"/>
  <c r="AK285" i="4"/>
  <c r="AF285" i="4"/>
  <c r="AK284" i="4"/>
  <c r="AE284" i="4"/>
  <c r="AJ283" i="4"/>
  <c r="AE283" i="4"/>
  <c r="AI282" i="4"/>
  <c r="AD282" i="4"/>
  <c r="AI281" i="4"/>
  <c r="AC281" i="4"/>
  <c r="AH280" i="4"/>
  <c r="AC280" i="4"/>
  <c r="AG279" i="4"/>
  <c r="AB279" i="4"/>
  <c r="AG278" i="4"/>
  <c r="AK277" i="4"/>
  <c r="AF277" i="4"/>
  <c r="AK276" i="4"/>
  <c r="AE276" i="4"/>
  <c r="AJ275" i="4"/>
  <c r="AE275" i="4"/>
  <c r="AI274" i="4"/>
  <c r="AD274" i="4"/>
  <c r="AI273" i="4"/>
  <c r="AC273" i="4"/>
  <c r="AH272" i="4"/>
  <c r="AD272" i="4"/>
  <c r="AJ271" i="4"/>
  <c r="AF271" i="4"/>
  <c r="AB271" i="4"/>
  <c r="AH270" i="4"/>
  <c r="AD270" i="4"/>
  <c r="AJ269" i="4"/>
  <c r="AF269" i="4"/>
  <c r="AB269" i="4"/>
  <c r="AH268" i="4"/>
  <c r="AD268" i="4"/>
  <c r="AJ267" i="4"/>
  <c r="AF267" i="4"/>
  <c r="AB267" i="4"/>
  <c r="AH266" i="4"/>
  <c r="AD266" i="4"/>
  <c r="AJ265" i="4"/>
  <c r="AF265" i="4"/>
  <c r="AB265" i="4"/>
  <c r="AH264" i="4"/>
  <c r="AD264" i="4"/>
  <c r="AJ263" i="4"/>
  <c r="AF263" i="4"/>
  <c r="AB263" i="4"/>
  <c r="AH262" i="4"/>
  <c r="AD262" i="4"/>
  <c r="AJ261" i="4"/>
  <c r="AF261" i="4"/>
  <c r="AB261" i="4"/>
  <c r="AH260" i="4"/>
  <c r="AD260" i="4"/>
  <c r="AJ259" i="4"/>
  <c r="AF259" i="4"/>
  <c r="AB259" i="4"/>
  <c r="AH258" i="4"/>
  <c r="AD258" i="4"/>
  <c r="AJ257" i="4"/>
  <c r="AF257" i="4"/>
  <c r="AB257" i="4"/>
  <c r="AH256" i="4"/>
  <c r="AD256" i="4"/>
  <c r="AJ255" i="4"/>
  <c r="AF255" i="4"/>
  <c r="AB255" i="4"/>
  <c r="AH254" i="4"/>
  <c r="AD254" i="4"/>
  <c r="AJ253" i="4"/>
  <c r="AF253" i="4"/>
  <c r="AB253" i="4"/>
  <c r="AH252" i="4"/>
  <c r="AD252" i="4"/>
  <c r="AJ251" i="4"/>
  <c r="AF251" i="4"/>
  <c r="AB251" i="4"/>
  <c r="AH250" i="4"/>
  <c r="AD250" i="4"/>
  <c r="AJ249" i="4"/>
  <c r="AF249" i="4"/>
  <c r="AB249" i="4"/>
  <c r="AH248" i="4"/>
  <c r="AD248" i="4"/>
  <c r="AJ247" i="4"/>
  <c r="AF247" i="4"/>
  <c r="AB247" i="4"/>
  <c r="AH246" i="4"/>
  <c r="AD246" i="4"/>
  <c r="AJ245" i="4"/>
  <c r="AF245" i="4"/>
  <c r="AB245" i="4"/>
  <c r="AH244" i="4"/>
  <c r="AD244" i="4"/>
  <c r="AJ243" i="4"/>
  <c r="AF243" i="4"/>
  <c r="AB243" i="4"/>
  <c r="AH242" i="4"/>
  <c r="AD242" i="4"/>
  <c r="AJ241" i="4"/>
  <c r="AF241" i="4"/>
  <c r="AB241" i="4"/>
  <c r="AH240" i="4"/>
  <c r="AD240" i="4"/>
  <c r="AJ239" i="4"/>
  <c r="AF239" i="4"/>
  <c r="AB239" i="4"/>
  <c r="AH238" i="4"/>
  <c r="AD238" i="4"/>
  <c r="AJ237" i="4"/>
  <c r="AF237" i="4"/>
  <c r="AB237" i="4"/>
  <c r="AE310" i="4"/>
  <c r="AG309" i="4"/>
  <c r="AK308" i="4"/>
  <c r="AD308" i="4"/>
  <c r="AF307" i="4"/>
  <c r="AI306" i="4"/>
  <c r="AC306" i="4"/>
  <c r="AE305" i="4"/>
  <c r="AH304" i="4"/>
  <c r="AK303" i="4"/>
  <c r="AC303" i="4"/>
  <c r="AG302" i="4"/>
  <c r="AJ301" i="4"/>
  <c r="AB301" i="4"/>
  <c r="AE300" i="4"/>
  <c r="AI299" i="4"/>
  <c r="AK298" i="4"/>
  <c r="AD298" i="4"/>
  <c r="AG297" i="4"/>
  <c r="AI296" i="4"/>
  <c r="AC296" i="4"/>
  <c r="AF295" i="4"/>
  <c r="AH294" i="4"/>
  <c r="AK293" i="4"/>
  <c r="AE293" i="4"/>
  <c r="AG292" i="4"/>
  <c r="AJ291" i="4"/>
  <c r="AC291" i="4"/>
  <c r="AE290" i="4"/>
  <c r="AI289" i="4"/>
  <c r="AB289" i="4"/>
  <c r="AE288" i="4"/>
  <c r="AJ287" i="4"/>
  <c r="AE287" i="4"/>
  <c r="AI286" i="4"/>
  <c r="AD286" i="4"/>
  <c r="AI285" i="4"/>
  <c r="AC285" i="4"/>
  <c r="AH284" i="4"/>
  <c r="AC284" i="4"/>
  <c r="AG283" i="4"/>
  <c r="AB283" i="4"/>
  <c r="AG282" i="4"/>
  <c r="AK281" i="4"/>
  <c r="AF281" i="4"/>
  <c r="AK280" i="4"/>
  <c r="AE280" i="4"/>
  <c r="AJ279" i="4"/>
  <c r="AE279" i="4"/>
  <c r="AI278" i="4"/>
  <c r="AD278" i="4"/>
  <c r="AI277" i="4"/>
  <c r="AC277" i="4"/>
  <c r="AH276" i="4"/>
  <c r="AC276" i="4"/>
  <c r="AG275" i="4"/>
  <c r="AB275" i="4"/>
  <c r="AG274" i="4"/>
  <c r="AK273" i="4"/>
  <c r="AF273" i="4"/>
  <c r="AK272" i="4"/>
  <c r="AF272" i="4"/>
  <c r="AB272" i="4"/>
  <c r="AH271" i="4"/>
  <c r="AD271" i="4"/>
  <c r="AJ270" i="4"/>
  <c r="AF270" i="4"/>
  <c r="AB270" i="4"/>
  <c r="AH269" i="4"/>
  <c r="AD269" i="4"/>
  <c r="AJ268" i="4"/>
  <c r="AF268" i="4"/>
  <c r="AB268" i="4"/>
  <c r="AH267" i="4"/>
  <c r="AD267" i="4"/>
  <c r="AJ266" i="4"/>
  <c r="AF266" i="4"/>
  <c r="AB266" i="4"/>
  <c r="AH265" i="4"/>
  <c r="AD265" i="4"/>
  <c r="AJ264" i="4"/>
  <c r="AF264" i="4"/>
  <c r="AB264" i="4"/>
  <c r="AH263" i="4"/>
  <c r="AD263" i="4"/>
  <c r="AG310" i="4"/>
  <c r="AB309" i="4"/>
  <c r="AI307" i="4"/>
  <c r="AD306" i="4"/>
  <c r="AI304" i="4"/>
  <c r="AF303" i="4"/>
  <c r="AK301" i="4"/>
  <c r="AG300" i="4"/>
  <c r="AC299" i="4"/>
  <c r="AI297" i="4"/>
  <c r="AD296" i="4"/>
  <c r="AK294" i="4"/>
  <c r="AF293" i="4"/>
  <c r="AK291" i="4"/>
  <c r="AH290" i="4"/>
  <c r="AC289" i="4"/>
  <c r="AK287" i="4"/>
  <c r="AK286" i="4"/>
  <c r="AJ285" i="4"/>
  <c r="AI284" i="4"/>
  <c r="AI283" i="4"/>
  <c r="AH282" i="4"/>
  <c r="AG281" i="4"/>
  <c r="AG280" i="4"/>
  <c r="AF279" i="4"/>
  <c r="AE278" i="4"/>
  <c r="AE277" i="4"/>
  <c r="AD276" i="4"/>
  <c r="AC275" i="4"/>
  <c r="AC274" i="4"/>
  <c r="AB273" i="4"/>
  <c r="AC272" i="4"/>
  <c r="AE271" i="4"/>
  <c r="AG270" i="4"/>
  <c r="AI269" i="4"/>
  <c r="AK268" i="4"/>
  <c r="AC268" i="4"/>
  <c r="AE267" i="4"/>
  <c r="AG266" i="4"/>
  <c r="AI265" i="4"/>
  <c r="AK264" i="4"/>
  <c r="AC264" i="4"/>
  <c r="AE263" i="4"/>
  <c r="AI262" i="4"/>
  <c r="AC262" i="4"/>
  <c r="AH261" i="4"/>
  <c r="AC261" i="4"/>
  <c r="AG260" i="4"/>
  <c r="AB260" i="4"/>
  <c r="AG259" i="4"/>
  <c r="AK258" i="4"/>
  <c r="AF258" i="4"/>
  <c r="AK257" i="4"/>
  <c r="AE257" i="4"/>
  <c r="AJ256" i="4"/>
  <c r="AE256" i="4"/>
  <c r="AI255" i="4"/>
  <c r="AD255" i="4"/>
  <c r="AI254" i="4"/>
  <c r="AC254" i="4"/>
  <c r="AH253" i="4"/>
  <c r="AC253" i="4"/>
  <c r="AG252" i="4"/>
  <c r="AB252" i="4"/>
  <c r="AG251" i="4"/>
  <c r="AK250" i="4"/>
  <c r="AF250" i="4"/>
  <c r="AK249" i="4"/>
  <c r="AE249" i="4"/>
  <c r="AJ248" i="4"/>
  <c r="AE248" i="4"/>
  <c r="AI247" i="4"/>
  <c r="AD247" i="4"/>
  <c r="AI246" i="4"/>
  <c r="AC246" i="4"/>
  <c r="AH245" i="4"/>
  <c r="AC245" i="4"/>
  <c r="AG244" i="4"/>
  <c r="AB244" i="4"/>
  <c r="AG243" i="4"/>
  <c r="AK242" i="4"/>
  <c r="AF242" i="4"/>
  <c r="AK241" i="4"/>
  <c r="AE241" i="4"/>
  <c r="AJ240" i="4"/>
  <c r="AE240" i="4"/>
  <c r="AI239" i="4"/>
  <c r="AD239" i="4"/>
  <c r="AI238" i="4"/>
  <c r="AC238" i="4"/>
  <c r="AH237" i="4"/>
  <c r="AC237" i="4"/>
  <c r="AC310" i="4"/>
  <c r="AI308" i="4"/>
  <c r="AE307" i="4"/>
  <c r="AJ305" i="4"/>
  <c r="AG304" i="4"/>
  <c r="AB303" i="4"/>
  <c r="AG301" i="4"/>
  <c r="AD300" i="4"/>
  <c r="AI298" i="4"/>
  <c r="AE297" i="4"/>
  <c r="AK295" i="4"/>
  <c r="AG294" i="4"/>
  <c r="AB293" i="4"/>
  <c r="AI291" i="4"/>
  <c r="AD290" i="4"/>
  <c r="AI288" i="4"/>
  <c r="AI287" i="4"/>
  <c r="AH286" i="4"/>
  <c r="AG285" i="4"/>
  <c r="AG284" i="4"/>
  <c r="AF283" i="4"/>
  <c r="AE282" i="4"/>
  <c r="AE281" i="4"/>
  <c r="AD280" i="4"/>
  <c r="AC279" i="4"/>
  <c r="AC278" i="4"/>
  <c r="AB277" i="4"/>
  <c r="AK275" i="4"/>
  <c r="AK274" i="4"/>
  <c r="AJ273" i="4"/>
  <c r="AI272" i="4"/>
  <c r="AK271" i="4"/>
  <c r="AC271" i="4"/>
  <c r="AE270" i="4"/>
  <c r="AG269" i="4"/>
  <c r="AI268" i="4"/>
  <c r="AK267" i="4"/>
  <c r="AC267" i="4"/>
  <c r="AE266" i="4"/>
  <c r="AG265" i="4"/>
  <c r="AI264" i="4"/>
  <c r="AK263" i="4"/>
  <c r="AC263" i="4"/>
  <c r="AG262" i="4"/>
  <c r="AB262" i="4"/>
  <c r="AG261" i="4"/>
  <c r="AK260" i="4"/>
  <c r="AF260" i="4"/>
  <c r="AK259" i="4"/>
  <c r="AE259" i="4"/>
  <c r="AJ258" i="4"/>
  <c r="AE258" i="4"/>
  <c r="AI257" i="4"/>
  <c r="AD257" i="4"/>
  <c r="AI256" i="4"/>
  <c r="AC256" i="4"/>
  <c r="AH255" i="4"/>
  <c r="AC255" i="4"/>
  <c r="AG254" i="4"/>
  <c r="AB254" i="4"/>
  <c r="AG253" i="4"/>
  <c r="AK252" i="4"/>
  <c r="AF252" i="4"/>
  <c r="AK251" i="4"/>
  <c r="AE251" i="4"/>
  <c r="AJ250" i="4"/>
  <c r="AE250" i="4"/>
  <c r="AI249" i="4"/>
  <c r="AD249" i="4"/>
  <c r="AI248" i="4"/>
  <c r="AC248" i="4"/>
  <c r="AH247" i="4"/>
  <c r="AC247" i="4"/>
  <c r="AG246" i="4"/>
  <c r="AB246" i="4"/>
  <c r="AG245" i="4"/>
  <c r="AK244" i="4"/>
  <c r="AF244" i="4"/>
  <c r="AK243" i="4"/>
  <c r="AE243" i="4"/>
  <c r="AJ242" i="4"/>
  <c r="AE242" i="4"/>
  <c r="AI241" i="4"/>
  <c r="AD241" i="4"/>
  <c r="AI240" i="4"/>
  <c r="AC240" i="4"/>
  <c r="AH239" i="4"/>
  <c r="AC239" i="4"/>
  <c r="AG238" i="4"/>
  <c r="AB238" i="4"/>
  <c r="AG237" i="4"/>
  <c r="AJ309" i="4"/>
  <c r="AE308" i="4"/>
  <c r="AK306" i="4"/>
  <c r="AG305" i="4"/>
  <c r="AC304" i="4"/>
  <c r="AH302" i="4"/>
  <c r="AE301" i="4"/>
  <c r="AJ299" i="4"/>
  <c r="AE298" i="4"/>
  <c r="AB297" i="4"/>
  <c r="AG295" i="4"/>
  <c r="AC294" i="4"/>
  <c r="AI292" i="4"/>
  <c r="AE291" i="4"/>
  <c r="AJ289" i="4"/>
  <c r="AG288" i="4"/>
  <c r="AF287" i="4"/>
  <c r="AE286" i="4"/>
  <c r="AE285" i="4"/>
  <c r="AD284" i="4"/>
  <c r="AC283" i="4"/>
  <c r="AC282" i="4"/>
  <c r="AB281" i="4"/>
  <c r="AK279" i="4"/>
  <c r="AK278" i="4"/>
  <c r="AJ277" i="4"/>
  <c r="AI276" i="4"/>
  <c r="AI275" i="4"/>
  <c r="AH274" i="4"/>
  <c r="AG273" i="4"/>
  <c r="AG272" i="4"/>
  <c r="AI271" i="4"/>
  <c r="AK270" i="4"/>
  <c r="AC270" i="4"/>
  <c r="AE269" i="4"/>
  <c r="AG268" i="4"/>
  <c r="AI267" i="4"/>
  <c r="AK266" i="4"/>
  <c r="AC266" i="4"/>
  <c r="AE265" i="4"/>
  <c r="AG264" i="4"/>
  <c r="AI263" i="4"/>
  <c r="AK262" i="4"/>
  <c r="AF262" i="4"/>
  <c r="AK261" i="4"/>
  <c r="AE261" i="4"/>
  <c r="AJ260" i="4"/>
  <c r="AE260" i="4"/>
  <c r="AI259" i="4"/>
  <c r="AD259" i="4"/>
  <c r="AI258" i="4"/>
  <c r="AC258" i="4"/>
  <c r="AH257" i="4"/>
  <c r="AC257" i="4"/>
  <c r="AG256" i="4"/>
  <c r="AB256" i="4"/>
  <c r="AG255" i="4"/>
  <c r="AK254" i="4"/>
  <c r="AF254" i="4"/>
  <c r="AK253" i="4"/>
  <c r="AE253" i="4"/>
  <c r="AJ252" i="4"/>
  <c r="AE252" i="4"/>
  <c r="AI251" i="4"/>
  <c r="AD251" i="4"/>
  <c r="AI250" i="4"/>
  <c r="AC250" i="4"/>
  <c r="AH249" i="4"/>
  <c r="AC249" i="4"/>
  <c r="AG248" i="4"/>
  <c r="AB248" i="4"/>
  <c r="AG247" i="4"/>
  <c r="AK246" i="4"/>
  <c r="AF246" i="4"/>
  <c r="AK245" i="4"/>
  <c r="AE245" i="4"/>
  <c r="AJ244" i="4"/>
  <c r="AE244" i="4"/>
  <c r="AI243" i="4"/>
  <c r="AD243" i="4"/>
  <c r="AI242" i="4"/>
  <c r="AC242" i="4"/>
  <c r="AH241" i="4"/>
  <c r="AC241" i="4"/>
  <c r="AG240" i="4"/>
  <c r="AB240" i="4"/>
  <c r="AG239" i="4"/>
  <c r="AK238" i="4"/>
  <c r="AF238" i="4"/>
  <c r="AK237" i="4"/>
  <c r="AE237" i="4"/>
  <c r="AF309" i="4"/>
  <c r="AI303" i="4"/>
  <c r="AC298" i="4"/>
  <c r="AE292" i="4"/>
  <c r="AC287" i="4"/>
  <c r="AK282" i="4"/>
  <c r="AH278" i="4"/>
  <c r="AE274" i="4"/>
  <c r="AI270" i="4"/>
  <c r="AG267" i="4"/>
  <c r="AE264" i="4"/>
  <c r="AI261" i="4"/>
  <c r="AH259" i="4"/>
  <c r="AG257" i="4"/>
  <c r="AE255" i="4"/>
  <c r="AD253" i="4"/>
  <c r="AC251" i="4"/>
  <c r="AK248" i="4"/>
  <c r="AJ246" i="4"/>
  <c r="AI244" i="4"/>
  <c r="AG242" i="4"/>
  <c r="AF240" i="4"/>
  <c r="AE238" i="4"/>
  <c r="AK307" i="4"/>
  <c r="AE302" i="4"/>
  <c r="AH296" i="4"/>
  <c r="AK290" i="4"/>
  <c r="AC286" i="4"/>
  <c r="AJ281" i="4"/>
  <c r="AG277" i="4"/>
  <c r="AE273" i="4"/>
  <c r="AK269" i="4"/>
  <c r="AI266" i="4"/>
  <c r="AG263" i="4"/>
  <c r="AD261" i="4"/>
  <c r="AC259" i="4"/>
  <c r="AK256" i="4"/>
  <c r="AJ254" i="4"/>
  <c r="AI252" i="4"/>
  <c r="AG250" i="4"/>
  <c r="AF248" i="4"/>
  <c r="AE246" i="4"/>
  <c r="AC244" i="4"/>
  <c r="AB242" i="4"/>
  <c r="AK239" i="4"/>
  <c r="AI237" i="4"/>
  <c r="AH306" i="4"/>
  <c r="AK300" i="4"/>
  <c r="AC295" i="4"/>
  <c r="AG289" i="4"/>
  <c r="AB285" i="4"/>
  <c r="AI280" i="4"/>
  <c r="AG276" i="4"/>
  <c r="AE272" i="4"/>
  <c r="AC269" i="4"/>
  <c r="AK265" i="4"/>
  <c r="AJ262" i="4"/>
  <c r="AI260" i="4"/>
  <c r="AG258" i="4"/>
  <c r="AF256" i="4"/>
  <c r="AE254" i="4"/>
  <c r="AC252" i="4"/>
  <c r="AB250" i="4"/>
  <c r="AK247" i="4"/>
  <c r="AI245" i="4"/>
  <c r="AH243" i="4"/>
  <c r="AG241" i="4"/>
  <c r="AE239" i="4"/>
  <c r="AD237" i="4"/>
  <c r="AK310" i="4"/>
  <c r="AC305" i="4"/>
  <c r="AF299" i="4"/>
  <c r="AJ293" i="4"/>
  <c r="AD288" i="4"/>
  <c r="AK283" i="4"/>
  <c r="AI279" i="4"/>
  <c r="AF275" i="4"/>
  <c r="AG271" i="4"/>
  <c r="AE268" i="4"/>
  <c r="AC265" i="4"/>
  <c r="AE262" i="4"/>
  <c r="AC260" i="4"/>
  <c r="AB258" i="4"/>
  <c r="AK255" i="4"/>
  <c r="AI253" i="4"/>
  <c r="AH251" i="4"/>
  <c r="AG249" i="4"/>
  <c r="AE247" i="4"/>
  <c r="AD245" i="4"/>
  <c r="AC243" i="4"/>
  <c r="AK240" i="4"/>
  <c r="AJ238" i="4"/>
  <c r="AK236" i="4"/>
  <c r="AG236" i="4"/>
  <c r="AC236" i="4"/>
  <c r="AE231" i="4"/>
  <c r="AI230" i="4"/>
  <c r="AE229" i="4"/>
  <c r="AI228" i="4"/>
  <c r="AE227" i="4"/>
  <c r="AI226" i="4"/>
  <c r="AE225" i="4"/>
  <c r="AI224" i="4"/>
  <c r="AE223" i="4"/>
  <c r="AI222" i="4"/>
  <c r="AE221" i="4"/>
  <c r="AI220" i="4"/>
  <c r="AE219" i="4"/>
  <c r="AI218" i="4"/>
  <c r="AE217" i="4"/>
  <c r="AI216" i="4"/>
  <c r="AE215" i="4"/>
  <c r="AI214" i="4"/>
  <c r="AE213" i="4"/>
  <c r="AI212" i="4"/>
  <c r="AE211" i="4"/>
  <c r="AI210" i="4"/>
  <c r="AE209" i="4"/>
  <c r="AI208" i="4"/>
  <c r="AE207" i="4"/>
  <c r="AI206" i="4"/>
  <c r="AE205" i="4"/>
  <c r="AI204" i="4"/>
  <c r="AE203" i="4"/>
  <c r="AI202" i="4"/>
  <c r="AE201" i="4"/>
  <c r="AI200" i="4"/>
  <c r="AE199" i="4"/>
  <c r="AI198" i="4"/>
  <c r="AE197" i="4"/>
  <c r="AI196" i="4"/>
  <c r="AE195" i="4"/>
  <c r="AI194" i="4"/>
  <c r="AE193" i="4"/>
  <c r="AI192" i="4"/>
  <c r="AE191" i="4"/>
  <c r="AI190" i="4"/>
  <c r="AE189" i="4"/>
  <c r="AI188" i="4"/>
  <c r="AE187" i="4"/>
  <c r="AI186" i="4"/>
  <c r="AE185" i="4"/>
  <c r="AI184" i="4"/>
  <c r="AE183" i="4"/>
  <c r="AI182" i="4"/>
  <c r="AE181" i="4"/>
  <c r="AI180" i="4"/>
  <c r="AE179" i="4"/>
  <c r="AI178" i="4"/>
  <c r="AE177" i="4"/>
  <c r="AI176" i="4"/>
  <c r="AE175" i="4"/>
  <c r="AI174" i="4"/>
  <c r="AE173" i="4"/>
  <c r="AI172" i="4"/>
  <c r="AE171" i="4"/>
  <c r="AI170" i="4"/>
  <c r="AE169" i="4"/>
  <c r="AI168" i="4"/>
  <c r="AE167" i="4"/>
  <c r="AI166" i="4"/>
  <c r="AE165" i="4"/>
  <c r="AI164" i="4"/>
  <c r="AE163" i="4"/>
  <c r="AI162" i="4"/>
  <c r="AE161" i="4"/>
  <c r="AI160" i="4"/>
  <c r="AE159" i="4"/>
  <c r="AI158" i="4"/>
  <c r="AE157" i="4"/>
  <c r="AI156" i="4"/>
  <c r="AE155" i="4"/>
  <c r="AI154" i="4"/>
  <c r="AE153" i="4"/>
  <c r="AI152" i="4"/>
  <c r="AE151" i="4"/>
  <c r="AI150" i="4"/>
  <c r="AE149" i="4"/>
  <c r="AI148" i="4"/>
  <c r="AE147" i="4"/>
  <c r="AI146" i="4"/>
  <c r="AE145" i="4"/>
  <c r="AI144" i="4"/>
  <c r="AE143" i="4"/>
  <c r="AI142" i="4"/>
  <c r="AE141" i="4"/>
  <c r="AI140" i="4"/>
  <c r="AE139" i="4"/>
  <c r="AI138" i="4"/>
  <c r="AE137" i="4"/>
  <c r="AI136" i="4"/>
  <c r="AE135" i="4"/>
  <c r="AI134" i="4"/>
  <c r="AE133" i="4"/>
  <c r="AI132" i="4"/>
  <c r="AE131" i="4"/>
  <c r="AI130" i="4"/>
  <c r="AE129" i="4"/>
  <c r="AI128" i="4"/>
  <c r="AE127" i="4"/>
  <c r="AI126" i="4"/>
  <c r="AC126" i="4"/>
  <c r="AI125" i="4"/>
  <c r="AD125" i="4"/>
  <c r="AG123" i="4"/>
  <c r="AH122" i="4"/>
  <c r="AC122" i="4"/>
  <c r="AI121" i="4"/>
  <c r="AD121" i="4"/>
  <c r="AG119" i="4"/>
  <c r="AI236" i="4"/>
  <c r="AI235" i="4"/>
  <c r="AI234" i="4"/>
  <c r="AI233" i="4"/>
  <c r="AI232" i="4"/>
  <c r="AE230" i="4"/>
  <c r="AE228" i="4"/>
  <c r="AE226" i="4"/>
  <c r="AE224" i="4"/>
  <c r="AE222" i="4"/>
  <c r="AE220" i="4"/>
  <c r="AE218" i="4"/>
  <c r="AE216" i="4"/>
  <c r="AE214" i="4"/>
  <c r="AE212" i="4"/>
  <c r="AE210" i="4"/>
  <c r="AE208" i="4"/>
  <c r="AE206" i="4"/>
  <c r="AE204" i="4"/>
  <c r="AE202" i="4"/>
  <c r="AI201" i="4"/>
  <c r="AE200" i="4"/>
  <c r="AI199" i="4"/>
  <c r="AE198" i="4"/>
  <c r="AI197" i="4"/>
  <c r="AE196" i="4"/>
  <c r="AI195" i="4"/>
  <c r="AE194" i="4"/>
  <c r="AI193" i="4"/>
  <c r="AE192" i="4"/>
  <c r="AI191" i="4"/>
  <c r="AE190" i="4"/>
  <c r="AI189" i="4"/>
  <c r="AE188" i="4"/>
  <c r="AI187" i="4"/>
  <c r="AE186" i="4"/>
  <c r="AI185" i="4"/>
  <c r="AE184" i="4"/>
  <c r="AI183" i="4"/>
  <c r="AE182" i="4"/>
  <c r="AI181" i="4"/>
  <c r="AE180" i="4"/>
  <c r="AI179" i="4"/>
  <c r="AE178" i="4"/>
  <c r="AI177" i="4"/>
  <c r="AE176" i="4"/>
  <c r="AI175" i="4"/>
  <c r="AE174" i="4"/>
  <c r="AI173" i="4"/>
  <c r="AE172" i="4"/>
  <c r="AI171" i="4"/>
  <c r="AE170" i="4"/>
  <c r="AI169" i="4"/>
  <c r="AE168" i="4"/>
  <c r="AI167" i="4"/>
  <c r="AE166" i="4"/>
  <c r="AI165" i="4"/>
  <c r="AE164" i="4"/>
  <c r="AI163" i="4"/>
  <c r="AE162" i="4"/>
  <c r="AI161" i="4"/>
  <c r="AE160" i="4"/>
  <c r="AI159" i="4"/>
  <c r="AE158" i="4"/>
  <c r="AI157" i="4"/>
  <c r="AE156" i="4"/>
  <c r="AI155" i="4"/>
  <c r="AE154" i="4"/>
  <c r="AI153" i="4"/>
  <c r="AE152" i="4"/>
  <c r="AI151" i="4"/>
  <c r="AE150" i="4"/>
  <c r="AI149" i="4"/>
  <c r="AE148" i="4"/>
  <c r="AI147" i="4"/>
  <c r="AE146" i="4"/>
  <c r="AI145" i="4"/>
  <c r="AE144" i="4"/>
  <c r="AI143" i="4"/>
  <c r="AE142" i="4"/>
  <c r="AI141" i="4"/>
  <c r="AE140" i="4"/>
  <c r="AI139" i="4"/>
  <c r="AE138" i="4"/>
  <c r="AI137" i="4"/>
  <c r="AE136" i="4"/>
  <c r="AI135" i="4"/>
  <c r="AE134" i="4"/>
  <c r="AI133" i="4"/>
  <c r="AE132" i="4"/>
  <c r="AI131" i="4"/>
  <c r="AE130" i="4"/>
  <c r="AI129" i="4"/>
  <c r="AE128" i="4"/>
  <c r="AI127" i="4"/>
  <c r="AG125" i="4"/>
  <c r="AI123" i="4"/>
  <c r="AD123" i="4"/>
  <c r="AG121" i="4"/>
  <c r="AI119" i="4"/>
  <c r="AD119" i="4"/>
  <c r="AG117" i="4"/>
  <c r="AI115" i="4"/>
  <c r="AD115" i="4"/>
  <c r="AG113" i="4"/>
  <c r="AI111" i="4"/>
  <c r="AD111" i="4"/>
  <c r="AE236" i="4"/>
  <c r="AE235" i="4"/>
  <c r="AE234" i="4"/>
  <c r="AE233" i="4"/>
  <c r="AE232" i="4"/>
  <c r="AD230" i="4"/>
  <c r="AD228" i="4"/>
  <c r="AD226" i="4"/>
  <c r="AD224" i="4"/>
  <c r="AD222" i="4"/>
  <c r="AD220" i="4"/>
  <c r="AD218" i="4"/>
  <c r="AD216" i="4"/>
  <c r="AD214" i="4"/>
  <c r="AD212" i="4"/>
  <c r="AD210" i="4"/>
  <c r="AD208" i="4"/>
  <c r="AD206" i="4"/>
  <c r="AD204" i="4"/>
  <c r="AD202" i="4"/>
  <c r="AD200" i="4"/>
  <c r="AD198" i="4"/>
  <c r="AD196" i="4"/>
  <c r="AD194" i="4"/>
  <c r="AD192" i="4"/>
  <c r="AD190" i="4"/>
  <c r="AD188" i="4"/>
  <c r="AD186" i="4"/>
  <c r="AD184" i="4"/>
  <c r="AD182" i="4"/>
  <c r="AD180" i="4"/>
  <c r="AD178" i="4"/>
  <c r="AD176" i="4"/>
  <c r="AD174" i="4"/>
  <c r="AD172" i="4"/>
  <c r="AD170" i="4"/>
  <c r="AD168" i="4"/>
  <c r="AD166" i="4"/>
  <c r="AD164" i="4"/>
  <c r="AD162" i="4"/>
  <c r="AD160" i="4"/>
  <c r="AD158" i="4"/>
  <c r="AD156" i="4"/>
  <c r="AD154" i="4"/>
  <c r="AD152" i="4"/>
  <c r="AD150" i="4"/>
  <c r="AD148" i="4"/>
  <c r="AD146" i="4"/>
  <c r="AD144" i="4"/>
  <c r="AD142" i="4"/>
  <c r="AD140" i="4"/>
  <c r="AD138" i="4"/>
  <c r="AD136" i="4"/>
  <c r="AH123" i="4"/>
  <c r="AC123" i="4"/>
  <c r="AH119" i="4"/>
  <c r="AC119" i="4"/>
  <c r="AH115" i="4"/>
  <c r="AC115" i="4"/>
  <c r="AH111" i="4"/>
  <c r="AC111" i="4"/>
  <c r="AH107" i="4"/>
  <c r="AC107" i="4"/>
  <c r="AH103" i="4"/>
  <c r="AC103" i="4"/>
  <c r="AH110" i="4"/>
  <c r="AI109" i="4"/>
  <c r="AG107" i="4"/>
  <c r="AD105" i="4"/>
  <c r="AI99" i="4"/>
  <c r="AD99" i="4"/>
  <c r="AI95" i="4"/>
  <c r="AD95" i="4"/>
  <c r="AI91" i="4"/>
  <c r="AD91" i="4"/>
  <c r="AI87" i="4"/>
  <c r="AD87" i="4"/>
  <c r="AH114" i="4"/>
  <c r="AI113" i="4"/>
  <c r="AG111" i="4"/>
  <c r="AC110" i="4"/>
  <c r="AG109" i="4"/>
  <c r="AD107" i="4"/>
  <c r="AE104" i="4"/>
  <c r="AI103" i="4"/>
  <c r="AG100" i="4"/>
  <c r="AH99" i="4"/>
  <c r="AC99" i="4"/>
  <c r="AI98" i="4"/>
  <c r="AD98" i="4"/>
  <c r="AG96" i="4"/>
  <c r="AH95" i="4"/>
  <c r="AC95" i="4"/>
  <c r="AI94" i="4"/>
  <c r="AD94" i="4"/>
  <c r="AG92" i="4"/>
  <c r="AH91" i="4"/>
  <c r="AC91" i="4"/>
  <c r="AI90" i="4"/>
  <c r="AD90" i="4"/>
  <c r="AG88" i="4"/>
  <c r="AH87" i="4"/>
  <c r="AC87" i="4"/>
  <c r="AI86" i="4"/>
  <c r="AD86" i="4"/>
  <c r="AH118" i="4"/>
  <c r="AI117" i="4"/>
  <c r="AG115" i="4"/>
  <c r="AC114" i="4"/>
  <c r="AD113" i="4"/>
  <c r="AD109" i="4"/>
  <c r="AE106" i="4"/>
  <c r="AI105" i="4"/>
  <c r="AC104" i="4"/>
  <c r="AG103" i="4"/>
  <c r="AG99" i="4"/>
  <c r="AH98" i="4"/>
  <c r="AC98" i="4"/>
  <c r="AG95" i="4"/>
  <c r="AH94" i="4"/>
  <c r="AC94" i="4"/>
  <c r="AG91" i="4"/>
  <c r="AH90" i="4"/>
  <c r="AC90" i="4"/>
  <c r="AG87" i="4"/>
  <c r="AH86" i="4"/>
  <c r="AC86" i="4"/>
  <c r="AC118" i="4"/>
  <c r="AD117" i="4"/>
  <c r="AI107" i="4"/>
  <c r="AC106" i="4"/>
  <c r="AG105" i="4"/>
  <c r="AK104" i="4"/>
  <c r="AD103" i="4"/>
  <c r="AI60" i="4"/>
  <c r="AI58" i="4"/>
  <c r="AI56" i="4"/>
  <c r="AI54" i="4"/>
  <c r="AI52" i="4"/>
  <c r="AI50" i="4"/>
  <c r="AI48" i="4"/>
  <c r="AE47" i="4"/>
  <c r="AI46" i="4"/>
  <c r="AE45" i="4"/>
  <c r="AI44" i="4"/>
  <c r="AE43" i="4"/>
  <c r="AI42" i="4"/>
  <c r="AE41" i="4"/>
  <c r="AI40" i="4"/>
  <c r="AE39" i="4"/>
  <c r="AI38" i="4"/>
  <c r="AE37" i="4"/>
  <c r="AI36" i="4"/>
  <c r="AE35" i="4"/>
  <c r="AI34" i="4"/>
  <c r="AE33" i="4"/>
  <c r="AI32" i="4"/>
  <c r="AE31" i="4"/>
  <c r="AI30" i="4"/>
  <c r="AE29" i="4"/>
  <c r="AI28" i="4"/>
  <c r="AE27" i="4"/>
  <c r="AI26" i="4"/>
  <c r="AE25" i="4"/>
  <c r="AI24" i="4"/>
  <c r="AE23" i="4"/>
  <c r="AI22" i="4"/>
  <c r="AC22" i="4"/>
  <c r="AI21" i="4"/>
  <c r="AD21" i="4"/>
  <c r="AG19" i="4"/>
  <c r="AH18" i="4"/>
  <c r="AC18" i="4"/>
  <c r="AI17" i="4"/>
  <c r="AD17" i="4"/>
  <c r="AG15" i="4"/>
  <c r="AH14" i="4"/>
  <c r="AC14" i="4"/>
  <c r="AI13" i="4"/>
  <c r="AD13" i="4"/>
  <c r="AG11" i="4"/>
  <c r="AE52" i="4"/>
  <c r="AE50" i="4"/>
  <c r="AE48" i="4"/>
  <c r="AE46" i="4"/>
  <c r="AE44" i="4"/>
  <c r="AE42" i="4"/>
  <c r="AE40" i="4"/>
  <c r="AE38" i="4"/>
  <c r="AE36" i="4"/>
  <c r="AE34" i="4"/>
  <c r="AE32" i="4"/>
  <c r="AE30" i="4"/>
  <c r="AE28" i="4"/>
  <c r="AE26" i="4"/>
  <c r="AI25" i="4"/>
  <c r="AE24" i="4"/>
  <c r="AI23" i="4"/>
  <c r="AG21" i="4"/>
  <c r="AI19" i="4"/>
  <c r="AD19" i="4"/>
  <c r="AG17" i="4"/>
  <c r="AI15" i="4"/>
  <c r="AD15" i="4"/>
  <c r="AG13" i="4"/>
  <c r="AI11" i="4"/>
  <c r="AD11" i="4"/>
  <c r="AD82" i="4"/>
  <c r="AD80" i="4"/>
  <c r="AD78" i="4"/>
  <c r="AD76" i="4"/>
  <c r="AD74" i="4"/>
  <c r="AD72" i="4"/>
  <c r="AD70" i="4"/>
  <c r="AD68" i="4"/>
  <c r="AD66" i="4"/>
  <c r="AD64" i="4"/>
  <c r="AD62" i="4"/>
  <c r="AD60" i="4"/>
  <c r="AD58" i="4"/>
  <c r="AD56" i="4"/>
  <c r="AD54" i="4"/>
  <c r="AD52" i="4"/>
  <c r="AD50" i="4"/>
  <c r="AD48" i="4"/>
  <c r="AD46" i="4"/>
  <c r="AD44" i="4"/>
  <c r="AD42" i="4"/>
  <c r="AD40" i="4"/>
  <c r="AD38" i="4"/>
  <c r="AD36" i="4"/>
  <c r="AD34" i="4"/>
  <c r="AD32" i="4"/>
  <c r="AD30" i="4"/>
  <c r="AD28" i="4"/>
  <c r="AD26" i="4"/>
  <c r="AD24" i="4"/>
  <c r="AH19" i="4"/>
  <c r="AC19" i="4"/>
  <c r="AH15" i="4"/>
  <c r="AC15" i="4"/>
  <c r="AH11" i="4"/>
  <c r="AC11" i="4"/>
  <c r="R11" i="4"/>
  <c r="V11" i="4"/>
  <c r="R12" i="4"/>
  <c r="V12" i="4"/>
  <c r="R13" i="4"/>
  <c r="V13" i="4"/>
  <c r="R14" i="4"/>
  <c r="V14" i="4"/>
  <c r="R15" i="4"/>
  <c r="V15" i="4"/>
  <c r="R16" i="4"/>
  <c r="V16" i="4"/>
  <c r="R17" i="4"/>
  <c r="V17" i="4"/>
  <c r="R18" i="4"/>
  <c r="V18" i="4"/>
  <c r="R19" i="4"/>
  <c r="V19" i="4"/>
  <c r="R20" i="4"/>
  <c r="V20" i="4"/>
  <c r="R21" i="4"/>
  <c r="V21" i="4"/>
  <c r="R22" i="4"/>
  <c r="V22" i="4"/>
  <c r="R23" i="4"/>
  <c r="V23" i="4"/>
  <c r="R24" i="4"/>
  <c r="V24" i="4"/>
  <c r="R25" i="4"/>
  <c r="V25" i="4"/>
  <c r="R26" i="4"/>
  <c r="V26" i="4"/>
  <c r="R27" i="4"/>
  <c r="V27" i="4"/>
  <c r="R28" i="4"/>
  <c r="V28" i="4"/>
  <c r="R29" i="4"/>
  <c r="V29" i="4"/>
  <c r="R30" i="4"/>
  <c r="V30" i="4"/>
  <c r="R31" i="4"/>
  <c r="V31" i="4"/>
  <c r="R32" i="4"/>
  <c r="X32" i="4"/>
  <c r="T35" i="4"/>
  <c r="W36" i="4"/>
  <c r="S36" i="4"/>
  <c r="O36" i="4"/>
  <c r="R36" i="4"/>
  <c r="X36" i="4"/>
  <c r="T39" i="4"/>
  <c r="W40" i="4"/>
  <c r="S40" i="4"/>
  <c r="O40" i="4"/>
  <c r="R40" i="4"/>
  <c r="X40" i="4"/>
  <c r="T43" i="4"/>
  <c r="W44" i="4"/>
  <c r="S44" i="4"/>
  <c r="O44" i="4"/>
  <c r="R44" i="4"/>
  <c r="X44" i="4"/>
  <c r="T47" i="4"/>
  <c r="W48" i="4"/>
  <c r="S48" i="4"/>
  <c r="O48" i="4"/>
  <c r="R48" i="4"/>
  <c r="X48" i="4"/>
  <c r="T51" i="4"/>
  <c r="W52" i="4"/>
  <c r="S52" i="4"/>
  <c r="O52" i="4"/>
  <c r="R52" i="4"/>
  <c r="X52" i="4"/>
  <c r="T55" i="4"/>
  <c r="W56" i="4"/>
  <c r="S56" i="4"/>
  <c r="O56" i="4"/>
  <c r="R56" i="4"/>
  <c r="X56" i="4"/>
  <c r="T59" i="4"/>
  <c r="W60" i="4"/>
  <c r="S60" i="4"/>
  <c r="O60" i="4"/>
  <c r="R60" i="4"/>
  <c r="X60" i="4"/>
  <c r="T63" i="4"/>
  <c r="W64" i="4"/>
  <c r="S64" i="4"/>
  <c r="O64" i="4"/>
  <c r="R64" i="4"/>
  <c r="X64" i="4"/>
  <c r="X68" i="4"/>
  <c r="T68" i="4"/>
  <c r="W68" i="4"/>
  <c r="S68" i="4"/>
  <c r="O68" i="4"/>
  <c r="R68" i="4"/>
  <c r="V159" i="4"/>
  <c r="V161" i="4"/>
  <c r="V163" i="4"/>
  <c r="V165" i="4"/>
  <c r="V167" i="4"/>
  <c r="V169" i="4"/>
  <c r="V171" i="4"/>
  <c r="V173" i="4"/>
  <c r="V175" i="4"/>
  <c r="V177" i="4"/>
  <c r="V179" i="4"/>
  <c r="V181" i="4"/>
  <c r="V183" i="4"/>
  <c r="V185" i="4"/>
  <c r="V187" i="4"/>
  <c r="V189" i="4"/>
  <c r="V191" i="4"/>
  <c r="V193" i="4"/>
  <c r="V195" i="4"/>
  <c r="V197" i="4"/>
  <c r="V199" i="4"/>
  <c r="V201" i="4"/>
  <c r="V203" i="4"/>
  <c r="V205" i="4"/>
  <c r="V207" i="4"/>
  <c r="O11" i="4"/>
  <c r="S11" i="4"/>
  <c r="O12" i="4"/>
  <c r="S12" i="4"/>
  <c r="O13" i="4"/>
  <c r="S13" i="4"/>
  <c r="O14" i="4"/>
  <c r="S14" i="4"/>
  <c r="O15" i="4"/>
  <c r="S15" i="4"/>
  <c r="O16" i="4"/>
  <c r="S16" i="4"/>
  <c r="O17" i="4"/>
  <c r="S17" i="4"/>
  <c r="O18" i="4"/>
  <c r="S18" i="4"/>
  <c r="O19" i="4"/>
  <c r="S19" i="4"/>
  <c r="O20" i="4"/>
  <c r="S20" i="4"/>
  <c r="O21" i="4"/>
  <c r="S21" i="4"/>
  <c r="O22" i="4"/>
  <c r="S22" i="4"/>
  <c r="O23" i="4"/>
  <c r="S23" i="4"/>
  <c r="O24" i="4"/>
  <c r="S24" i="4"/>
  <c r="O25" i="4"/>
  <c r="S25" i="4"/>
  <c r="O26" i="4"/>
  <c r="S26" i="4"/>
  <c r="O27" i="4"/>
  <c r="S27" i="4"/>
  <c r="O28" i="4"/>
  <c r="S28" i="4"/>
  <c r="O29" i="4"/>
  <c r="S29" i="4"/>
  <c r="O30" i="4"/>
  <c r="S30" i="4"/>
  <c r="O31" i="4"/>
  <c r="S31" i="4"/>
  <c r="O32" i="4"/>
  <c r="T32" i="4"/>
  <c r="W33" i="4"/>
  <c r="S33" i="4"/>
  <c r="O33" i="4"/>
  <c r="R33" i="4"/>
  <c r="X33" i="4"/>
  <c r="Q34" i="4"/>
  <c r="V34" i="4"/>
  <c r="P35" i="4"/>
  <c r="U35" i="4"/>
  <c r="T36" i="4"/>
  <c r="W37" i="4"/>
  <c r="S37" i="4"/>
  <c r="O37" i="4"/>
  <c r="R37" i="4"/>
  <c r="X37" i="4"/>
  <c r="Q38" i="4"/>
  <c r="V38" i="4"/>
  <c r="P39" i="4"/>
  <c r="U39" i="4"/>
  <c r="T40" i="4"/>
  <c r="W41" i="4"/>
  <c r="S41" i="4"/>
  <c r="O41" i="4"/>
  <c r="R41" i="4"/>
  <c r="X41" i="4"/>
  <c r="Q42" i="4"/>
  <c r="V42" i="4"/>
  <c r="P43" i="4"/>
  <c r="U43" i="4"/>
  <c r="T44" i="4"/>
  <c r="W45" i="4"/>
  <c r="S45" i="4"/>
  <c r="O45" i="4"/>
  <c r="R45" i="4"/>
  <c r="X45" i="4"/>
  <c r="Q46" i="4"/>
  <c r="V46" i="4"/>
  <c r="P47" i="4"/>
  <c r="U47" i="4"/>
  <c r="T48" i="4"/>
  <c r="W49" i="4"/>
  <c r="S49" i="4"/>
  <c r="O49" i="4"/>
  <c r="R49" i="4"/>
  <c r="X49" i="4"/>
  <c r="Q50" i="4"/>
  <c r="V50" i="4"/>
  <c r="P51" i="4"/>
  <c r="U51" i="4"/>
  <c r="T52" i="4"/>
  <c r="W53" i="4"/>
  <c r="S53" i="4"/>
  <c r="O53" i="4"/>
  <c r="R53" i="4"/>
  <c r="X53" i="4"/>
  <c r="Q54" i="4"/>
  <c r="V54" i="4"/>
  <c r="P55" i="4"/>
  <c r="U55" i="4"/>
  <c r="T56" i="4"/>
  <c r="W57" i="4"/>
  <c r="S57" i="4"/>
  <c r="O57" i="4"/>
  <c r="R57" i="4"/>
  <c r="X57" i="4"/>
  <c r="Q58" i="4"/>
  <c r="V58" i="4"/>
  <c r="P59" i="4"/>
  <c r="U59" i="4"/>
  <c r="T60" i="4"/>
  <c r="W61" i="4"/>
  <c r="S61" i="4"/>
  <c r="O61" i="4"/>
  <c r="R61" i="4"/>
  <c r="X61" i="4"/>
  <c r="Q62" i="4"/>
  <c r="V62" i="4"/>
  <c r="P63" i="4"/>
  <c r="U63" i="4"/>
  <c r="T64" i="4"/>
  <c r="W65" i="4"/>
  <c r="S65" i="4"/>
  <c r="O65" i="4"/>
  <c r="R65" i="4"/>
  <c r="X65" i="4"/>
  <c r="Q66" i="4"/>
  <c r="V66" i="4"/>
  <c r="P67" i="4"/>
  <c r="U67" i="4"/>
  <c r="U68" i="4"/>
  <c r="Q69" i="4"/>
  <c r="X70" i="4"/>
  <c r="T70" i="4"/>
  <c r="P70" i="4"/>
  <c r="W70" i="4"/>
  <c r="S70" i="4"/>
  <c r="O70" i="4"/>
  <c r="U70" i="4"/>
  <c r="Q71" i="4"/>
  <c r="X72" i="4"/>
  <c r="T72" i="4"/>
  <c r="P72" i="4"/>
  <c r="W72" i="4"/>
  <c r="S72" i="4"/>
  <c r="O72" i="4"/>
  <c r="U72" i="4"/>
  <c r="Q73" i="4"/>
  <c r="X74" i="4"/>
  <c r="T74" i="4"/>
  <c r="P74" i="4"/>
  <c r="W74" i="4"/>
  <c r="S74" i="4"/>
  <c r="O74" i="4"/>
  <c r="U74" i="4"/>
  <c r="Q75" i="4"/>
  <c r="X76" i="4"/>
  <c r="T76" i="4"/>
  <c r="P76" i="4"/>
  <c r="W76" i="4"/>
  <c r="S76" i="4"/>
  <c r="O76" i="4"/>
  <c r="U76" i="4"/>
  <c r="Q77" i="4"/>
  <c r="X78" i="4"/>
  <c r="T78" i="4"/>
  <c r="P78" i="4"/>
  <c r="W78" i="4"/>
  <c r="S78" i="4"/>
  <c r="O78" i="4"/>
  <c r="U78" i="4"/>
  <c r="Q79" i="4"/>
  <c r="X80" i="4"/>
  <c r="T80" i="4"/>
  <c r="P80" i="4"/>
  <c r="W80" i="4"/>
  <c r="S80" i="4"/>
  <c r="O80" i="4"/>
  <c r="U80" i="4"/>
  <c r="Q81" i="4"/>
  <c r="X82" i="4"/>
  <c r="T82" i="4"/>
  <c r="P82" i="4"/>
  <c r="W82" i="4"/>
  <c r="S82" i="4"/>
  <c r="O82" i="4"/>
  <c r="U82" i="4"/>
  <c r="Q83" i="4"/>
  <c r="X84" i="4"/>
  <c r="T84" i="4"/>
  <c r="P84" i="4"/>
  <c r="W84" i="4"/>
  <c r="S84" i="4"/>
  <c r="O84" i="4"/>
  <c r="U84" i="4"/>
  <c r="Q85" i="4"/>
  <c r="X86" i="4"/>
  <c r="T86" i="4"/>
  <c r="P86" i="4"/>
  <c r="W86" i="4"/>
  <c r="S86" i="4"/>
  <c r="O86" i="4"/>
  <c r="U86" i="4"/>
  <c r="Q87" i="4"/>
  <c r="X88" i="4"/>
  <c r="T88" i="4"/>
  <c r="P88" i="4"/>
  <c r="W88" i="4"/>
  <c r="S88" i="4"/>
  <c r="O88" i="4"/>
  <c r="U88" i="4"/>
  <c r="Q89" i="4"/>
  <c r="X90" i="4"/>
  <c r="T90" i="4"/>
  <c r="P90" i="4"/>
  <c r="W90" i="4"/>
  <c r="S90" i="4"/>
  <c r="O90" i="4"/>
  <c r="U90" i="4"/>
  <c r="Q91" i="4"/>
  <c r="X92" i="4"/>
  <c r="T92" i="4"/>
  <c r="P92" i="4"/>
  <c r="W92" i="4"/>
  <c r="S92" i="4"/>
  <c r="O92" i="4"/>
  <c r="U92" i="4"/>
  <c r="Q93" i="4"/>
  <c r="X94" i="4"/>
  <c r="T94" i="4"/>
  <c r="P94" i="4"/>
  <c r="W94" i="4"/>
  <c r="S94" i="4"/>
  <c r="O94" i="4"/>
  <c r="U94" i="4"/>
  <c r="Q95" i="4"/>
  <c r="X96" i="4"/>
  <c r="T96" i="4"/>
  <c r="P96" i="4"/>
  <c r="W96" i="4"/>
  <c r="S96" i="4"/>
  <c r="O96" i="4"/>
  <c r="U96" i="4"/>
  <c r="Q97" i="4"/>
  <c r="X98" i="4"/>
  <c r="T98" i="4"/>
  <c r="P98" i="4"/>
  <c r="W98" i="4"/>
  <c r="S98" i="4"/>
  <c r="O98" i="4"/>
  <c r="U98" i="4"/>
  <c r="Q99" i="4"/>
  <c r="X100" i="4"/>
  <c r="T100" i="4"/>
  <c r="P100" i="4"/>
  <c r="W100" i="4"/>
  <c r="S100" i="4"/>
  <c r="O100" i="4"/>
  <c r="U100" i="4"/>
  <c r="Q101" i="4"/>
  <c r="X102" i="4"/>
  <c r="T102" i="4"/>
  <c r="P102" i="4"/>
  <c r="W102" i="4"/>
  <c r="S102" i="4"/>
  <c r="O102" i="4"/>
  <c r="U102" i="4"/>
  <c r="Q103" i="4"/>
  <c r="X104" i="4"/>
  <c r="T104" i="4"/>
  <c r="P104" i="4"/>
  <c r="W104" i="4"/>
  <c r="S104" i="4"/>
  <c r="O104" i="4"/>
  <c r="U104" i="4"/>
  <c r="Q105" i="4"/>
  <c r="X106" i="4"/>
  <c r="T106" i="4"/>
  <c r="P106" i="4"/>
  <c r="W106" i="4"/>
  <c r="S106" i="4"/>
  <c r="O106" i="4"/>
  <c r="U106" i="4"/>
  <c r="Q107" i="4"/>
  <c r="X108" i="4"/>
  <c r="T108" i="4"/>
  <c r="P108" i="4"/>
  <c r="W108" i="4"/>
  <c r="S108" i="4"/>
  <c r="O108" i="4"/>
  <c r="U108" i="4"/>
  <c r="Q109" i="4"/>
  <c r="X110" i="4"/>
  <c r="T110" i="4"/>
  <c r="P110" i="4"/>
  <c r="W110" i="4"/>
  <c r="S110" i="4"/>
  <c r="O110" i="4"/>
  <c r="U110" i="4"/>
  <c r="Q111" i="4"/>
  <c r="X112" i="4"/>
  <c r="T112" i="4"/>
  <c r="P112" i="4"/>
  <c r="W112" i="4"/>
  <c r="S112" i="4"/>
  <c r="O112" i="4"/>
  <c r="U112" i="4"/>
  <c r="Q113" i="4"/>
  <c r="X114" i="4"/>
  <c r="T114" i="4"/>
  <c r="P114" i="4"/>
  <c r="W114" i="4"/>
  <c r="S114" i="4"/>
  <c r="O114" i="4"/>
  <c r="U114" i="4"/>
  <c r="Q115" i="4"/>
  <c r="X116" i="4"/>
  <c r="T116" i="4"/>
  <c r="P116" i="4"/>
  <c r="W116" i="4"/>
  <c r="S116" i="4"/>
  <c r="O116" i="4"/>
  <c r="U116" i="4"/>
  <c r="Q117" i="4"/>
  <c r="X118" i="4"/>
  <c r="T118" i="4"/>
  <c r="P118" i="4"/>
  <c r="W118" i="4"/>
  <c r="S118" i="4"/>
  <c r="O118" i="4"/>
  <c r="U118" i="4"/>
  <c r="Q119" i="4"/>
  <c r="X120" i="4"/>
  <c r="T120" i="4"/>
  <c r="P120" i="4"/>
  <c r="W120" i="4"/>
  <c r="S120" i="4"/>
  <c r="O120" i="4"/>
  <c r="U120" i="4"/>
  <c r="Q121" i="4"/>
  <c r="X122" i="4"/>
  <c r="T122" i="4"/>
  <c r="P122" i="4"/>
  <c r="W122" i="4"/>
  <c r="S122" i="4"/>
  <c r="O122" i="4"/>
  <c r="U122" i="4"/>
  <c r="Q123" i="4"/>
  <c r="X124" i="4"/>
  <c r="T124" i="4"/>
  <c r="P124" i="4"/>
  <c r="W124" i="4"/>
  <c r="S124" i="4"/>
  <c r="O124" i="4"/>
  <c r="U124" i="4"/>
  <c r="Q125" i="4"/>
  <c r="X126" i="4"/>
  <c r="T126" i="4"/>
  <c r="P126" i="4"/>
  <c r="W126" i="4"/>
  <c r="S126" i="4"/>
  <c r="O126" i="4"/>
  <c r="U126" i="4"/>
  <c r="Q127" i="4"/>
  <c r="X128" i="4"/>
  <c r="T128" i="4"/>
  <c r="P128" i="4"/>
  <c r="W128" i="4"/>
  <c r="S128" i="4"/>
  <c r="O128" i="4"/>
  <c r="U128" i="4"/>
  <c r="Q129" i="4"/>
  <c r="X130" i="4"/>
  <c r="T130" i="4"/>
  <c r="P130" i="4"/>
  <c r="W130" i="4"/>
  <c r="S130" i="4"/>
  <c r="O130" i="4"/>
  <c r="U130" i="4"/>
  <c r="Q131" i="4"/>
  <c r="X132" i="4"/>
  <c r="T132" i="4"/>
  <c r="P132" i="4"/>
  <c r="W132" i="4"/>
  <c r="S132" i="4"/>
  <c r="O132" i="4"/>
  <c r="U132" i="4"/>
  <c r="Q133" i="4"/>
  <c r="X134" i="4"/>
  <c r="T134" i="4"/>
  <c r="P134" i="4"/>
  <c r="W134" i="4"/>
  <c r="S134" i="4"/>
  <c r="O134" i="4"/>
  <c r="U134" i="4"/>
  <c r="Q135" i="4"/>
  <c r="X136" i="4"/>
  <c r="T136" i="4"/>
  <c r="P136" i="4"/>
  <c r="W136" i="4"/>
  <c r="S136" i="4"/>
  <c r="O136" i="4"/>
  <c r="U136" i="4"/>
  <c r="Q137" i="4"/>
  <c r="X138" i="4"/>
  <c r="T138" i="4"/>
  <c r="P138" i="4"/>
  <c r="W138" i="4"/>
  <c r="S138" i="4"/>
  <c r="O138" i="4"/>
  <c r="U138" i="4"/>
  <c r="Q139" i="4"/>
  <c r="X140" i="4"/>
  <c r="T140" i="4"/>
  <c r="P140" i="4"/>
  <c r="W140" i="4"/>
  <c r="S140" i="4"/>
  <c r="O140" i="4"/>
  <c r="U140" i="4"/>
  <c r="Q141" i="4"/>
  <c r="X142" i="4"/>
  <c r="T142" i="4"/>
  <c r="P142" i="4"/>
  <c r="W142" i="4"/>
  <c r="S142" i="4"/>
  <c r="O142" i="4"/>
  <c r="U142" i="4"/>
  <c r="Q143" i="4"/>
  <c r="X144" i="4"/>
  <c r="T144" i="4"/>
  <c r="P144" i="4"/>
  <c r="W144" i="4"/>
  <c r="S144" i="4"/>
  <c r="O144" i="4"/>
  <c r="U144" i="4"/>
  <c r="Q145" i="4"/>
  <c r="X146" i="4"/>
  <c r="T146" i="4"/>
  <c r="P146" i="4"/>
  <c r="W146" i="4"/>
  <c r="S146" i="4"/>
  <c r="O146" i="4"/>
  <c r="U146" i="4"/>
  <c r="Q147" i="4"/>
  <c r="X148" i="4"/>
  <c r="T148" i="4"/>
  <c r="P148" i="4"/>
  <c r="W148" i="4"/>
  <c r="S148" i="4"/>
  <c r="O148" i="4"/>
  <c r="U148" i="4"/>
  <c r="Q149" i="4"/>
  <c r="X150" i="4"/>
  <c r="T150" i="4"/>
  <c r="P150" i="4"/>
  <c r="W150" i="4"/>
  <c r="S150" i="4"/>
  <c r="O150" i="4"/>
  <c r="U150" i="4"/>
  <c r="Q151" i="4"/>
  <c r="X152" i="4"/>
  <c r="T152" i="4"/>
  <c r="P152" i="4"/>
  <c r="W152" i="4"/>
  <c r="S152" i="4"/>
  <c r="O152" i="4"/>
  <c r="U152" i="4"/>
  <c r="Q153" i="4"/>
  <c r="X154" i="4"/>
  <c r="T154" i="4"/>
  <c r="P154" i="4"/>
  <c r="W154" i="4"/>
  <c r="S154" i="4"/>
  <c r="O154" i="4"/>
  <c r="U154" i="4"/>
  <c r="Q155" i="4"/>
  <c r="X156" i="4"/>
  <c r="T156" i="4"/>
  <c r="P156" i="4"/>
  <c r="W156" i="4"/>
  <c r="S156" i="4"/>
  <c r="O156" i="4"/>
  <c r="U156" i="4"/>
  <c r="Q157" i="4"/>
  <c r="X158" i="4"/>
  <c r="T158" i="4"/>
  <c r="P158" i="4"/>
  <c r="W158" i="4"/>
  <c r="S158" i="4"/>
  <c r="O158" i="4"/>
  <c r="U158" i="4"/>
  <c r="Q159" i="4"/>
  <c r="X160" i="4"/>
  <c r="T160" i="4"/>
  <c r="P160" i="4"/>
  <c r="W160" i="4"/>
  <c r="S160" i="4"/>
  <c r="O160" i="4"/>
  <c r="U160" i="4"/>
  <c r="Q161" i="4"/>
  <c r="X162" i="4"/>
  <c r="T162" i="4"/>
  <c r="P162" i="4"/>
  <c r="W162" i="4"/>
  <c r="S162" i="4"/>
  <c r="O162" i="4"/>
  <c r="U162" i="4"/>
  <c r="Q163" i="4"/>
  <c r="X164" i="4"/>
  <c r="T164" i="4"/>
  <c r="P164" i="4"/>
  <c r="W164" i="4"/>
  <c r="S164" i="4"/>
  <c r="O164" i="4"/>
  <c r="U164" i="4"/>
  <c r="Q165" i="4"/>
  <c r="X166" i="4"/>
  <c r="T166" i="4"/>
  <c r="P166" i="4"/>
  <c r="W166" i="4"/>
  <c r="S166" i="4"/>
  <c r="O166" i="4"/>
  <c r="U166" i="4"/>
  <c r="Q167" i="4"/>
  <c r="X168" i="4"/>
  <c r="T168" i="4"/>
  <c r="P168" i="4"/>
  <c r="W168" i="4"/>
  <c r="S168" i="4"/>
  <c r="O168" i="4"/>
  <c r="U168" i="4"/>
  <c r="Q169" i="4"/>
  <c r="X170" i="4"/>
  <c r="T170" i="4"/>
  <c r="P170" i="4"/>
  <c r="W170" i="4"/>
  <c r="S170" i="4"/>
  <c r="O170" i="4"/>
  <c r="U170" i="4"/>
  <c r="Q171" i="4"/>
  <c r="X172" i="4"/>
  <c r="T172" i="4"/>
  <c r="P172" i="4"/>
  <c r="W172" i="4"/>
  <c r="S172" i="4"/>
  <c r="O172" i="4"/>
  <c r="U172" i="4"/>
  <c r="Q173" i="4"/>
  <c r="X174" i="4"/>
  <c r="T174" i="4"/>
  <c r="P174" i="4"/>
  <c r="W174" i="4"/>
  <c r="S174" i="4"/>
  <c r="O174" i="4"/>
  <c r="U174" i="4"/>
  <c r="Q175" i="4"/>
  <c r="X176" i="4"/>
  <c r="T176" i="4"/>
  <c r="P176" i="4"/>
  <c r="W176" i="4"/>
  <c r="S176" i="4"/>
  <c r="O176" i="4"/>
  <c r="U176" i="4"/>
  <c r="Q177" i="4"/>
  <c r="X178" i="4"/>
  <c r="T178" i="4"/>
  <c r="P178" i="4"/>
  <c r="W178" i="4"/>
  <c r="S178" i="4"/>
  <c r="O178" i="4"/>
  <c r="U178" i="4"/>
  <c r="Q179" i="4"/>
  <c r="X180" i="4"/>
  <c r="T180" i="4"/>
  <c r="P180" i="4"/>
  <c r="W180" i="4"/>
  <c r="S180" i="4"/>
  <c r="O180" i="4"/>
  <c r="U180" i="4"/>
  <c r="Q181" i="4"/>
  <c r="X182" i="4"/>
  <c r="T182" i="4"/>
  <c r="P182" i="4"/>
  <c r="W182" i="4"/>
  <c r="S182" i="4"/>
  <c r="O182" i="4"/>
  <c r="U182" i="4"/>
  <c r="Q183" i="4"/>
  <c r="X184" i="4"/>
  <c r="T184" i="4"/>
  <c r="P184" i="4"/>
  <c r="W184" i="4"/>
  <c r="S184" i="4"/>
  <c r="O184" i="4"/>
  <c r="U184" i="4"/>
  <c r="Q185" i="4"/>
  <c r="X186" i="4"/>
  <c r="T186" i="4"/>
  <c r="P186" i="4"/>
  <c r="W186" i="4"/>
  <c r="S186" i="4"/>
  <c r="O186" i="4"/>
  <c r="U186" i="4"/>
  <c r="Q187" i="4"/>
  <c r="X188" i="4"/>
  <c r="T188" i="4"/>
  <c r="P188" i="4"/>
  <c r="W188" i="4"/>
  <c r="S188" i="4"/>
  <c r="O188" i="4"/>
  <c r="U188" i="4"/>
  <c r="Q189" i="4"/>
  <c r="X190" i="4"/>
  <c r="T190" i="4"/>
  <c r="P190" i="4"/>
  <c r="W190" i="4"/>
  <c r="S190" i="4"/>
  <c r="O190" i="4"/>
  <c r="U190" i="4"/>
  <c r="Q191" i="4"/>
  <c r="X192" i="4"/>
  <c r="T192" i="4"/>
  <c r="P192" i="4"/>
  <c r="W192" i="4"/>
  <c r="S192" i="4"/>
  <c r="O192" i="4"/>
  <c r="U192" i="4"/>
  <c r="Q193" i="4"/>
  <c r="X194" i="4"/>
  <c r="T194" i="4"/>
  <c r="P194" i="4"/>
  <c r="W194" i="4"/>
  <c r="S194" i="4"/>
  <c r="O194" i="4"/>
  <c r="U194" i="4"/>
  <c r="Q195" i="4"/>
  <c r="X196" i="4"/>
  <c r="T196" i="4"/>
  <c r="P196" i="4"/>
  <c r="W196" i="4"/>
  <c r="S196" i="4"/>
  <c r="O196" i="4"/>
  <c r="U196" i="4"/>
  <c r="Q197" i="4"/>
  <c r="X198" i="4"/>
  <c r="T198" i="4"/>
  <c r="P198" i="4"/>
  <c r="W198" i="4"/>
  <c r="S198" i="4"/>
  <c r="O198" i="4"/>
  <c r="U198" i="4"/>
  <c r="Q199" i="4"/>
  <c r="X200" i="4"/>
  <c r="T200" i="4"/>
  <c r="P200" i="4"/>
  <c r="W200" i="4"/>
  <c r="S200" i="4"/>
  <c r="O200" i="4"/>
  <c r="U200" i="4"/>
  <c r="Q201" i="4"/>
  <c r="X202" i="4"/>
  <c r="T202" i="4"/>
  <c r="P202" i="4"/>
  <c r="W202" i="4"/>
  <c r="S202" i="4"/>
  <c r="O202" i="4"/>
  <c r="U202" i="4"/>
  <c r="Q203" i="4"/>
  <c r="X204" i="4"/>
  <c r="T204" i="4"/>
  <c r="P204" i="4"/>
  <c r="W204" i="4"/>
  <c r="S204" i="4"/>
  <c r="O204" i="4"/>
  <c r="U204" i="4"/>
  <c r="Q205" i="4"/>
  <c r="X206" i="4"/>
  <c r="T206" i="4"/>
  <c r="P206" i="4"/>
  <c r="W206" i="4"/>
  <c r="S206" i="4"/>
  <c r="O206" i="4"/>
  <c r="U206" i="4"/>
  <c r="Q207" i="4"/>
  <c r="X208" i="4"/>
  <c r="T208" i="4"/>
  <c r="P208" i="4"/>
  <c r="W208" i="4"/>
  <c r="S208" i="4"/>
  <c r="O208" i="4"/>
  <c r="U208" i="4"/>
  <c r="Q209" i="4"/>
  <c r="O210" i="4"/>
  <c r="S210" i="4"/>
  <c r="W210" i="4"/>
  <c r="O211" i="4"/>
  <c r="S211" i="4"/>
  <c r="W211" i="4"/>
  <c r="O212" i="4"/>
  <c r="S212" i="4"/>
  <c r="W212" i="4"/>
  <c r="O213" i="4"/>
  <c r="S213" i="4"/>
  <c r="W213" i="4"/>
  <c r="O214" i="4"/>
  <c r="W215" i="4"/>
  <c r="S215" i="4"/>
  <c r="O215" i="4"/>
  <c r="R215" i="4"/>
  <c r="X215" i="4"/>
  <c r="Q216" i="4"/>
  <c r="T218" i="4"/>
  <c r="W219" i="4"/>
  <c r="S219" i="4"/>
  <c r="O219" i="4"/>
  <c r="R219" i="4"/>
  <c r="X219" i="4"/>
  <c r="Q220" i="4"/>
  <c r="T222" i="4"/>
  <c r="W223" i="4"/>
  <c r="S223" i="4"/>
  <c r="O223" i="4"/>
  <c r="R223" i="4"/>
  <c r="X223" i="4"/>
  <c r="Q224" i="4"/>
  <c r="T226" i="4"/>
  <c r="W227" i="4"/>
  <c r="S227" i="4"/>
  <c r="O227" i="4"/>
  <c r="R227" i="4"/>
  <c r="X227" i="4"/>
  <c r="Q228" i="4"/>
  <c r="T230" i="4"/>
  <c r="W231" i="4"/>
  <c r="S231" i="4"/>
  <c r="O231" i="4"/>
  <c r="R231" i="4"/>
  <c r="X231" i="4"/>
  <c r="Q232" i="4"/>
  <c r="T234" i="4"/>
  <c r="W235" i="4"/>
  <c r="S235" i="4"/>
  <c r="O235" i="4"/>
  <c r="R235" i="4"/>
  <c r="X235" i="4"/>
  <c r="Q236" i="4"/>
  <c r="AG12" i="4"/>
  <c r="AJ13" i="4"/>
  <c r="AF13" i="4"/>
  <c r="AB13" i="4"/>
  <c r="AE13" i="4"/>
  <c r="AK13" i="4"/>
  <c r="AD14" i="4"/>
  <c r="AG16" i="4"/>
  <c r="AJ17" i="4"/>
  <c r="AF17" i="4"/>
  <c r="AB17" i="4"/>
  <c r="AE17" i="4"/>
  <c r="AK17" i="4"/>
  <c r="AD18" i="4"/>
  <c r="AG20" i="4"/>
  <c r="AJ21" i="4"/>
  <c r="AF21" i="4"/>
  <c r="AB21" i="4"/>
  <c r="AE21" i="4"/>
  <c r="AK21" i="4"/>
  <c r="AK23" i="4"/>
  <c r="AG23" i="4"/>
  <c r="AC23" i="4"/>
  <c r="AJ23" i="4"/>
  <c r="AF23" i="4"/>
  <c r="AB23" i="4"/>
  <c r="AH23" i="4"/>
  <c r="AK25" i="4"/>
  <c r="AG25" i="4"/>
  <c r="AC25" i="4"/>
  <c r="AJ25" i="4"/>
  <c r="AF25" i="4"/>
  <c r="AB25" i="4"/>
  <c r="AH25" i="4"/>
  <c r="AK27" i="4"/>
  <c r="AG27" i="4"/>
  <c r="AC27" i="4"/>
  <c r="AJ27" i="4"/>
  <c r="AF27" i="4"/>
  <c r="AB27" i="4"/>
  <c r="AH27" i="4"/>
  <c r="AK29" i="4"/>
  <c r="AG29" i="4"/>
  <c r="AC29" i="4"/>
  <c r="AJ29" i="4"/>
  <c r="AF29" i="4"/>
  <c r="AB29" i="4"/>
  <c r="AH29" i="4"/>
  <c r="AK31" i="4"/>
  <c r="AG31" i="4"/>
  <c r="AC31" i="4"/>
  <c r="AJ31" i="4"/>
  <c r="AF31" i="4"/>
  <c r="AB31" i="4"/>
  <c r="AH31" i="4"/>
  <c r="AK33" i="4"/>
  <c r="AG33" i="4"/>
  <c r="AC33" i="4"/>
  <c r="AJ33" i="4"/>
  <c r="AF33" i="4"/>
  <c r="AB33" i="4"/>
  <c r="AH33" i="4"/>
  <c r="AK35" i="4"/>
  <c r="AG35" i="4"/>
  <c r="AC35" i="4"/>
  <c r="AJ35" i="4"/>
  <c r="AF35" i="4"/>
  <c r="AB35" i="4"/>
  <c r="AH35" i="4"/>
  <c r="AK37" i="4"/>
  <c r="AG37" i="4"/>
  <c r="AC37" i="4"/>
  <c r="AJ37" i="4"/>
  <c r="AF37" i="4"/>
  <c r="AB37" i="4"/>
  <c r="AH37" i="4"/>
  <c r="AK39" i="4"/>
  <c r="AG39" i="4"/>
  <c r="AC39" i="4"/>
  <c r="AJ39" i="4"/>
  <c r="AF39" i="4"/>
  <c r="AB39" i="4"/>
  <c r="AH39" i="4"/>
  <c r="AK41" i="4"/>
  <c r="AG41" i="4"/>
  <c r="AC41" i="4"/>
  <c r="AJ41" i="4"/>
  <c r="AF41" i="4"/>
  <c r="AB41" i="4"/>
  <c r="AH41" i="4"/>
  <c r="AK43" i="4"/>
  <c r="AG43" i="4"/>
  <c r="AC43" i="4"/>
  <c r="AJ43" i="4"/>
  <c r="AF43" i="4"/>
  <c r="AB43" i="4"/>
  <c r="AH43" i="4"/>
  <c r="AK45" i="4"/>
  <c r="AG45" i="4"/>
  <c r="AC45" i="4"/>
  <c r="AJ45" i="4"/>
  <c r="AF45" i="4"/>
  <c r="AB45" i="4"/>
  <c r="AH45" i="4"/>
  <c r="AK47" i="4"/>
  <c r="AG47" i="4"/>
  <c r="AC47" i="4"/>
  <c r="AJ47" i="4"/>
  <c r="AF47" i="4"/>
  <c r="AB47" i="4"/>
  <c r="AH47" i="4"/>
  <c r="AK49" i="4"/>
  <c r="AG49" i="4"/>
  <c r="AC49" i="4"/>
  <c r="AJ49" i="4"/>
  <c r="AF49" i="4"/>
  <c r="AB49" i="4"/>
  <c r="AH49" i="4"/>
  <c r="AK51" i="4"/>
  <c r="AG51" i="4"/>
  <c r="AC51" i="4"/>
  <c r="AJ51" i="4"/>
  <c r="AF51" i="4"/>
  <c r="AB51" i="4"/>
  <c r="AH51" i="4"/>
  <c r="AK53" i="4"/>
  <c r="AG53" i="4"/>
  <c r="AC53" i="4"/>
  <c r="AJ53" i="4"/>
  <c r="AF53" i="4"/>
  <c r="AB53" i="4"/>
  <c r="AH53" i="4"/>
  <c r="AK55" i="4"/>
  <c r="AG55" i="4"/>
  <c r="AC55" i="4"/>
  <c r="AJ55" i="4"/>
  <c r="AF55" i="4"/>
  <c r="AB55" i="4"/>
  <c r="AH55" i="4"/>
  <c r="AK57" i="4"/>
  <c r="AG57" i="4"/>
  <c r="AC57" i="4"/>
  <c r="AJ57" i="4"/>
  <c r="AF57" i="4"/>
  <c r="AB57" i="4"/>
  <c r="AH57" i="4"/>
  <c r="AK59" i="4"/>
  <c r="AG59" i="4"/>
  <c r="AC59" i="4"/>
  <c r="AJ59" i="4"/>
  <c r="AF59" i="4"/>
  <c r="AB59" i="4"/>
  <c r="AH59" i="4"/>
  <c r="AK61" i="4"/>
  <c r="AG61" i="4"/>
  <c r="AC61" i="4"/>
  <c r="AJ61" i="4"/>
  <c r="AF61" i="4"/>
  <c r="AB61" i="4"/>
  <c r="AH61" i="4"/>
  <c r="AK63" i="4"/>
  <c r="AG63" i="4"/>
  <c r="AC63" i="4"/>
  <c r="AJ63" i="4"/>
  <c r="AF63" i="4"/>
  <c r="AB63" i="4"/>
  <c r="AH63" i="4"/>
  <c r="AK65" i="4"/>
  <c r="AG65" i="4"/>
  <c r="AC65" i="4"/>
  <c r="AJ65" i="4"/>
  <c r="AF65" i="4"/>
  <c r="AB65" i="4"/>
  <c r="AH65" i="4"/>
  <c r="AK67" i="4"/>
  <c r="AG67" i="4"/>
  <c r="AC67" i="4"/>
  <c r="AJ67" i="4"/>
  <c r="AF67" i="4"/>
  <c r="AB67" i="4"/>
  <c r="AH67" i="4"/>
  <c r="AK69" i="4"/>
  <c r="AG69" i="4"/>
  <c r="AC69" i="4"/>
  <c r="AJ69" i="4"/>
  <c r="AF69" i="4"/>
  <c r="AB69" i="4"/>
  <c r="AH69" i="4"/>
  <c r="AK71" i="4"/>
  <c r="AG71" i="4"/>
  <c r="AC71" i="4"/>
  <c r="AJ71" i="4"/>
  <c r="AF71" i="4"/>
  <c r="AB71" i="4"/>
  <c r="AH71" i="4"/>
  <c r="AK73" i="4"/>
  <c r="AG73" i="4"/>
  <c r="AC73" i="4"/>
  <c r="AJ73" i="4"/>
  <c r="AF73" i="4"/>
  <c r="AB73" i="4"/>
  <c r="AH73" i="4"/>
  <c r="AK75" i="4"/>
  <c r="AG75" i="4"/>
  <c r="AC75" i="4"/>
  <c r="AJ75" i="4"/>
  <c r="AF75" i="4"/>
  <c r="AB75" i="4"/>
  <c r="AH75" i="4"/>
  <c r="AK77" i="4"/>
  <c r="AG77" i="4"/>
  <c r="AC77" i="4"/>
  <c r="AJ77" i="4"/>
  <c r="AF77" i="4"/>
  <c r="AB77" i="4"/>
  <c r="AH77" i="4"/>
  <c r="AK79" i="4"/>
  <c r="AG79" i="4"/>
  <c r="AC79" i="4"/>
  <c r="AJ79" i="4"/>
  <c r="AF79" i="4"/>
  <c r="AB79" i="4"/>
  <c r="AH79" i="4"/>
  <c r="AK81" i="4"/>
  <c r="AG81" i="4"/>
  <c r="AC81" i="4"/>
  <c r="AJ81" i="4"/>
  <c r="AF81" i="4"/>
  <c r="AB81" i="4"/>
  <c r="AH81" i="4"/>
  <c r="AI83" i="4"/>
  <c r="AE83" i="4"/>
  <c r="AK83" i="4"/>
  <c r="AG83" i="4"/>
  <c r="AC83" i="4"/>
  <c r="AJ83" i="4"/>
  <c r="AF83" i="4"/>
  <c r="AB83" i="4"/>
  <c r="AI84" i="4"/>
  <c r="AG86" i="4"/>
  <c r="AI88" i="4"/>
  <c r="AG90" i="4"/>
  <c r="AI92" i="4"/>
  <c r="AG94" i="4"/>
  <c r="AI96" i="4"/>
  <c r="AG98" i="4"/>
  <c r="AI100" i="4"/>
  <c r="AK102" i="4"/>
  <c r="AE108" i="4"/>
  <c r="AK112" i="4"/>
  <c r="AK116" i="4"/>
  <c r="P210" i="4"/>
  <c r="T210" i="4"/>
  <c r="X210" i="4"/>
  <c r="P211" i="4"/>
  <c r="T211" i="4"/>
  <c r="X211" i="4"/>
  <c r="P212" i="4"/>
  <c r="T212" i="4"/>
  <c r="X212" i="4"/>
  <c r="P213" i="4"/>
  <c r="T213" i="4"/>
  <c r="X213" i="4"/>
  <c r="W216" i="4"/>
  <c r="S216" i="4"/>
  <c r="O216" i="4"/>
  <c r="R216" i="4"/>
  <c r="X216" i="4"/>
  <c r="W220" i="4"/>
  <c r="S220" i="4"/>
  <c r="O220" i="4"/>
  <c r="R220" i="4"/>
  <c r="X220" i="4"/>
  <c r="W224" i="4"/>
  <c r="S224" i="4"/>
  <c r="O224" i="4"/>
  <c r="R224" i="4"/>
  <c r="X224" i="4"/>
  <c r="W228" i="4"/>
  <c r="S228" i="4"/>
  <c r="O228" i="4"/>
  <c r="R228" i="4"/>
  <c r="X228" i="4"/>
  <c r="W232" i="4"/>
  <c r="S232" i="4"/>
  <c r="O232" i="4"/>
  <c r="R232" i="4"/>
  <c r="X232" i="4"/>
  <c r="W236" i="4"/>
  <c r="S236" i="4"/>
  <c r="O236" i="4"/>
  <c r="R236" i="4"/>
  <c r="X236" i="4"/>
  <c r="AC12" i="4"/>
  <c r="AH12" i="4"/>
  <c r="AJ14" i="4"/>
  <c r="AF14" i="4"/>
  <c r="AB14" i="4"/>
  <c r="AE14" i="4"/>
  <c r="AK14" i="4"/>
  <c r="AC16" i="4"/>
  <c r="AH16" i="4"/>
  <c r="AJ18" i="4"/>
  <c r="AF18" i="4"/>
  <c r="AB18" i="4"/>
  <c r="AE18" i="4"/>
  <c r="AK18" i="4"/>
  <c r="AC20" i="4"/>
  <c r="AH20" i="4"/>
  <c r="AK22" i="4"/>
  <c r="AG22" i="4"/>
  <c r="AJ22" i="4"/>
  <c r="AF22" i="4"/>
  <c r="AB22" i="4"/>
  <c r="AE22" i="4"/>
  <c r="AI27" i="4"/>
  <c r="AI29" i="4"/>
  <c r="AI31" i="4"/>
  <c r="AI33" i="4"/>
  <c r="AI35" i="4"/>
  <c r="AI37" i="4"/>
  <c r="AI39" i="4"/>
  <c r="AI41" i="4"/>
  <c r="AI43" i="4"/>
  <c r="AI45" i="4"/>
  <c r="AI47" i="4"/>
  <c r="AI49" i="4"/>
  <c r="AI51" i="4"/>
  <c r="AI53" i="4"/>
  <c r="AI55" i="4"/>
  <c r="AI57" i="4"/>
  <c r="AI59" i="4"/>
  <c r="AI61" i="4"/>
  <c r="AI63" i="4"/>
  <c r="AI65" i="4"/>
  <c r="AI67" i="4"/>
  <c r="AI69" i="4"/>
  <c r="AI71" i="4"/>
  <c r="AI73" i="4"/>
  <c r="AI75" i="4"/>
  <c r="AI77" i="4"/>
  <c r="AI79" i="4"/>
  <c r="AI81" i="4"/>
  <c r="Q210" i="4"/>
  <c r="U210" i="4"/>
  <c r="Q211" i="4"/>
  <c r="U211" i="4"/>
  <c r="Q212" i="4"/>
  <c r="U212" i="4"/>
  <c r="Q213" i="4"/>
  <c r="U213" i="4"/>
  <c r="W214" i="4"/>
  <c r="S214" i="4"/>
  <c r="Q214" i="4"/>
  <c r="V214" i="4"/>
  <c r="P215" i="4"/>
  <c r="U215" i="4"/>
  <c r="T216" i="4"/>
  <c r="W217" i="4"/>
  <c r="S217" i="4"/>
  <c r="O217" i="4"/>
  <c r="R217" i="4"/>
  <c r="X217" i="4"/>
  <c r="Q218" i="4"/>
  <c r="P219" i="4"/>
  <c r="U219" i="4"/>
  <c r="T220" i="4"/>
  <c r="W221" i="4"/>
  <c r="S221" i="4"/>
  <c r="O221" i="4"/>
  <c r="R221" i="4"/>
  <c r="X221" i="4"/>
  <c r="Q222" i="4"/>
  <c r="P223" i="4"/>
  <c r="U223" i="4"/>
  <c r="T224" i="4"/>
  <c r="W225" i="4"/>
  <c r="S225" i="4"/>
  <c r="O225" i="4"/>
  <c r="R225" i="4"/>
  <c r="X225" i="4"/>
  <c r="Q226" i="4"/>
  <c r="P227" i="4"/>
  <c r="U227" i="4"/>
  <c r="T228" i="4"/>
  <c r="W229" i="4"/>
  <c r="S229" i="4"/>
  <c r="O229" i="4"/>
  <c r="R229" i="4"/>
  <c r="X229" i="4"/>
  <c r="Q230" i="4"/>
  <c r="P231" i="4"/>
  <c r="U231" i="4"/>
  <c r="T232" i="4"/>
  <c r="W233" i="4"/>
  <c r="S233" i="4"/>
  <c r="O233" i="4"/>
  <c r="R233" i="4"/>
  <c r="X233" i="4"/>
  <c r="Q234" i="4"/>
  <c r="P235" i="4"/>
  <c r="U235" i="4"/>
  <c r="T236" i="4"/>
  <c r="AJ11" i="4"/>
  <c r="AF11" i="4"/>
  <c r="AB11" i="4"/>
  <c r="AE11" i="4"/>
  <c r="AK11" i="4"/>
  <c r="AD12" i="4"/>
  <c r="AC13" i="4"/>
  <c r="AH13" i="4"/>
  <c r="AG14" i="4"/>
  <c r="AJ15" i="4"/>
  <c r="AF15" i="4"/>
  <c r="AB15" i="4"/>
  <c r="AE15" i="4"/>
  <c r="AK15" i="4"/>
  <c r="AD16" i="4"/>
  <c r="AC17" i="4"/>
  <c r="AH17" i="4"/>
  <c r="AG18" i="4"/>
  <c r="AJ19" i="4"/>
  <c r="AF19" i="4"/>
  <c r="AB19" i="4"/>
  <c r="AE19" i="4"/>
  <c r="AK19" i="4"/>
  <c r="AD20" i="4"/>
  <c r="AC21" i="4"/>
  <c r="AH21" i="4"/>
  <c r="AH22" i="4"/>
  <c r="AD23" i="4"/>
  <c r="AK24" i="4"/>
  <c r="AG24" i="4"/>
  <c r="AC24" i="4"/>
  <c r="AJ24" i="4"/>
  <c r="AF24" i="4"/>
  <c r="AB24" i="4"/>
  <c r="AH24" i="4"/>
  <c r="AD25" i="4"/>
  <c r="AK26" i="4"/>
  <c r="AG26" i="4"/>
  <c r="AC26" i="4"/>
  <c r="AJ26" i="4"/>
  <c r="AF26" i="4"/>
  <c r="AB26" i="4"/>
  <c r="AH26" i="4"/>
  <c r="AD27" i="4"/>
  <c r="AK28" i="4"/>
  <c r="AG28" i="4"/>
  <c r="AC28" i="4"/>
  <c r="AJ28" i="4"/>
  <c r="AF28" i="4"/>
  <c r="AB28" i="4"/>
  <c r="AH28" i="4"/>
  <c r="AD29" i="4"/>
  <c r="AK30" i="4"/>
  <c r="AG30" i="4"/>
  <c r="AC30" i="4"/>
  <c r="AJ30" i="4"/>
  <c r="AF30" i="4"/>
  <c r="AB30" i="4"/>
  <c r="AH30" i="4"/>
  <c r="AD31" i="4"/>
  <c r="AK32" i="4"/>
  <c r="AG32" i="4"/>
  <c r="AC32" i="4"/>
  <c r="AJ32" i="4"/>
  <c r="AF32" i="4"/>
  <c r="AB32" i="4"/>
  <c r="AH32" i="4"/>
  <c r="AD33" i="4"/>
  <c r="AK34" i="4"/>
  <c r="AG34" i="4"/>
  <c r="AC34" i="4"/>
  <c r="AJ34" i="4"/>
  <c r="AF34" i="4"/>
  <c r="AB34" i="4"/>
  <c r="AH34" i="4"/>
  <c r="AD35" i="4"/>
  <c r="AK36" i="4"/>
  <c r="AG36" i="4"/>
  <c r="AC36" i="4"/>
  <c r="AJ36" i="4"/>
  <c r="AF36" i="4"/>
  <c r="AB36" i="4"/>
  <c r="AH36" i="4"/>
  <c r="AD37" i="4"/>
  <c r="AK38" i="4"/>
  <c r="AG38" i="4"/>
  <c r="AC38" i="4"/>
  <c r="AJ38" i="4"/>
  <c r="AF38" i="4"/>
  <c r="AB38" i="4"/>
  <c r="AH38" i="4"/>
  <c r="AD39" i="4"/>
  <c r="AK40" i="4"/>
  <c r="AG40" i="4"/>
  <c r="AC40" i="4"/>
  <c r="AJ40" i="4"/>
  <c r="AF40" i="4"/>
  <c r="AB40" i="4"/>
  <c r="AH40" i="4"/>
  <c r="AD41" i="4"/>
  <c r="AK42" i="4"/>
  <c r="AG42" i="4"/>
  <c r="AC42" i="4"/>
  <c r="AJ42" i="4"/>
  <c r="AF42" i="4"/>
  <c r="AB42" i="4"/>
  <c r="AH42" i="4"/>
  <c r="AD43" i="4"/>
  <c r="AK44" i="4"/>
  <c r="AG44" i="4"/>
  <c r="AC44" i="4"/>
  <c r="AJ44" i="4"/>
  <c r="AF44" i="4"/>
  <c r="AB44" i="4"/>
  <c r="AH44" i="4"/>
  <c r="AD45" i="4"/>
  <c r="AK46" i="4"/>
  <c r="AG46" i="4"/>
  <c r="AC46" i="4"/>
  <c r="AJ46" i="4"/>
  <c r="AF46" i="4"/>
  <c r="AB46" i="4"/>
  <c r="AH46" i="4"/>
  <c r="AD47" i="4"/>
  <c r="AK48" i="4"/>
  <c r="AG48" i="4"/>
  <c r="AC48" i="4"/>
  <c r="AJ48" i="4"/>
  <c r="AF48" i="4"/>
  <c r="AB48" i="4"/>
  <c r="AH48" i="4"/>
  <c r="AD49" i="4"/>
  <c r="AK50" i="4"/>
  <c r="AG50" i="4"/>
  <c r="AC50" i="4"/>
  <c r="AJ50" i="4"/>
  <c r="AF50" i="4"/>
  <c r="AB50" i="4"/>
  <c r="AH50" i="4"/>
  <c r="AD51" i="4"/>
  <c r="AK52" i="4"/>
  <c r="AG52" i="4"/>
  <c r="AC52" i="4"/>
  <c r="AJ52" i="4"/>
  <c r="AF52" i="4"/>
  <c r="AB52" i="4"/>
  <c r="AH52" i="4"/>
  <c r="AD53" i="4"/>
  <c r="AK54" i="4"/>
  <c r="AG54" i="4"/>
  <c r="AC54" i="4"/>
  <c r="AJ54" i="4"/>
  <c r="AF54" i="4"/>
  <c r="AB54" i="4"/>
  <c r="AH54" i="4"/>
  <c r="AD55" i="4"/>
  <c r="AK56" i="4"/>
  <c r="AG56" i="4"/>
  <c r="AC56" i="4"/>
  <c r="AJ56" i="4"/>
  <c r="AF56" i="4"/>
  <c r="AB56" i="4"/>
  <c r="AH56" i="4"/>
  <c r="AD57" i="4"/>
  <c r="AK58" i="4"/>
  <c r="AG58" i="4"/>
  <c r="AC58" i="4"/>
  <c r="AJ58" i="4"/>
  <c r="AF58" i="4"/>
  <c r="AB58" i="4"/>
  <c r="AH58" i="4"/>
  <c r="AD59" i="4"/>
  <c r="AK60" i="4"/>
  <c r="AG60" i="4"/>
  <c r="AC60" i="4"/>
  <c r="AJ60" i="4"/>
  <c r="AF60" i="4"/>
  <c r="AB60" i="4"/>
  <c r="AH60" i="4"/>
  <c r="AD61" i="4"/>
  <c r="AK62" i="4"/>
  <c r="AG62" i="4"/>
  <c r="AC62" i="4"/>
  <c r="AJ62" i="4"/>
  <c r="AF62" i="4"/>
  <c r="AB62" i="4"/>
  <c r="AH62" i="4"/>
  <c r="AD63" i="4"/>
  <c r="AK64" i="4"/>
  <c r="AG64" i="4"/>
  <c r="AC64" i="4"/>
  <c r="AJ64" i="4"/>
  <c r="AF64" i="4"/>
  <c r="AB64" i="4"/>
  <c r="AH64" i="4"/>
  <c r="AD65" i="4"/>
  <c r="AK66" i="4"/>
  <c r="AG66" i="4"/>
  <c r="AC66" i="4"/>
  <c r="AJ66" i="4"/>
  <c r="AF66" i="4"/>
  <c r="AB66" i="4"/>
  <c r="AH66" i="4"/>
  <c r="AD67" i="4"/>
  <c r="AK68" i="4"/>
  <c r="AG68" i="4"/>
  <c r="AC68" i="4"/>
  <c r="AJ68" i="4"/>
  <c r="AF68" i="4"/>
  <c r="AB68" i="4"/>
  <c r="AH68" i="4"/>
  <c r="AD69" i="4"/>
  <c r="AK70" i="4"/>
  <c r="AG70" i="4"/>
  <c r="AC70" i="4"/>
  <c r="AJ70" i="4"/>
  <c r="AF70" i="4"/>
  <c r="AB70" i="4"/>
  <c r="AH70" i="4"/>
  <c r="AD71" i="4"/>
  <c r="AK72" i="4"/>
  <c r="AG72" i="4"/>
  <c r="AC72" i="4"/>
  <c r="AJ72" i="4"/>
  <c r="AF72" i="4"/>
  <c r="AB72" i="4"/>
  <c r="AH72" i="4"/>
  <c r="AD73" i="4"/>
  <c r="AK74" i="4"/>
  <c r="AG74" i="4"/>
  <c r="AC74" i="4"/>
  <c r="AJ74" i="4"/>
  <c r="AF74" i="4"/>
  <c r="AB74" i="4"/>
  <c r="AH74" i="4"/>
  <c r="AD75" i="4"/>
  <c r="AK76" i="4"/>
  <c r="AG76" i="4"/>
  <c r="AC76" i="4"/>
  <c r="AJ76" i="4"/>
  <c r="AF76" i="4"/>
  <c r="AB76" i="4"/>
  <c r="AH76" i="4"/>
  <c r="AD77" i="4"/>
  <c r="AK78" i="4"/>
  <c r="AG78" i="4"/>
  <c r="AC78" i="4"/>
  <c r="AJ78" i="4"/>
  <c r="AF78" i="4"/>
  <c r="AB78" i="4"/>
  <c r="AH78" i="4"/>
  <c r="AD79" i="4"/>
  <c r="AK80" i="4"/>
  <c r="AG80" i="4"/>
  <c r="AC80" i="4"/>
  <c r="AJ80" i="4"/>
  <c r="AF80" i="4"/>
  <c r="AB80" i="4"/>
  <c r="AH80" i="4"/>
  <c r="AD81" i="4"/>
  <c r="AK82" i="4"/>
  <c r="AG82" i="4"/>
  <c r="AC82" i="4"/>
  <c r="AJ82" i="4"/>
  <c r="AF82" i="4"/>
  <c r="AB82" i="4"/>
  <c r="AH82" i="4"/>
  <c r="AD83" i="4"/>
  <c r="AI85" i="4"/>
  <c r="AI89" i="4"/>
  <c r="AI93" i="4"/>
  <c r="AI97" i="4"/>
  <c r="AK101" i="4"/>
  <c r="R210" i="4"/>
  <c r="R211" i="4"/>
  <c r="R212" i="4"/>
  <c r="R213" i="4"/>
  <c r="R214" i="4"/>
  <c r="X214" i="4"/>
  <c r="Q215" i="4"/>
  <c r="V215" i="4"/>
  <c r="P216" i="4"/>
  <c r="U216" i="4"/>
  <c r="W218" i="4"/>
  <c r="S218" i="4"/>
  <c r="O218" i="4"/>
  <c r="R218" i="4"/>
  <c r="X218" i="4"/>
  <c r="Q219" i="4"/>
  <c r="V219" i="4"/>
  <c r="P220" i="4"/>
  <c r="U220" i="4"/>
  <c r="W222" i="4"/>
  <c r="S222" i="4"/>
  <c r="O222" i="4"/>
  <c r="R222" i="4"/>
  <c r="X222" i="4"/>
  <c r="Q223" i="4"/>
  <c r="V223" i="4"/>
  <c r="P224" i="4"/>
  <c r="U224" i="4"/>
  <c r="W226" i="4"/>
  <c r="S226" i="4"/>
  <c r="O226" i="4"/>
  <c r="R226" i="4"/>
  <c r="X226" i="4"/>
  <c r="Q227" i="4"/>
  <c r="V227" i="4"/>
  <c r="P228" i="4"/>
  <c r="U228" i="4"/>
  <c r="W230" i="4"/>
  <c r="S230" i="4"/>
  <c r="O230" i="4"/>
  <c r="R230" i="4"/>
  <c r="X230" i="4"/>
  <c r="Q231" i="4"/>
  <c r="V231" i="4"/>
  <c r="P232" i="4"/>
  <c r="U232" i="4"/>
  <c r="T233" i="4"/>
  <c r="W234" i="4"/>
  <c r="S234" i="4"/>
  <c r="O234" i="4"/>
  <c r="R234" i="4"/>
  <c r="X234" i="4"/>
  <c r="Q235" i="4"/>
  <c r="V235" i="4"/>
  <c r="P236" i="4"/>
  <c r="U236" i="4"/>
  <c r="AJ12" i="4"/>
  <c r="AF12" i="4"/>
  <c r="AB12" i="4"/>
  <c r="AE12" i="4"/>
  <c r="AK12" i="4"/>
  <c r="AJ16" i="4"/>
  <c r="AF16" i="4"/>
  <c r="AB16" i="4"/>
  <c r="AE16" i="4"/>
  <c r="AK16" i="4"/>
  <c r="AJ20" i="4"/>
  <c r="AF20" i="4"/>
  <c r="AB20" i="4"/>
  <c r="AE20" i="4"/>
  <c r="AK20" i="4"/>
  <c r="AE49" i="4"/>
  <c r="AE51" i="4"/>
  <c r="AE53" i="4"/>
  <c r="AE55" i="4"/>
  <c r="AE57" i="4"/>
  <c r="AE59" i="4"/>
  <c r="AE61" i="4"/>
  <c r="AI62" i="4"/>
  <c r="AE63" i="4"/>
  <c r="AI64" i="4"/>
  <c r="AE65" i="4"/>
  <c r="AI66" i="4"/>
  <c r="AE67" i="4"/>
  <c r="AI68" i="4"/>
  <c r="AE69" i="4"/>
  <c r="AI70" i="4"/>
  <c r="AE71" i="4"/>
  <c r="AI72" i="4"/>
  <c r="AE73" i="4"/>
  <c r="AI74" i="4"/>
  <c r="AE75" i="4"/>
  <c r="AI76" i="4"/>
  <c r="AE77" i="4"/>
  <c r="AI78" i="4"/>
  <c r="AE79" i="4"/>
  <c r="AI80" i="4"/>
  <c r="AE81" i="4"/>
  <c r="AI82" i="4"/>
  <c r="AH83" i="4"/>
  <c r="AB84" i="4"/>
  <c r="AF84" i="4"/>
  <c r="AJ84" i="4"/>
  <c r="AC85" i="4"/>
  <c r="AH85" i="4"/>
  <c r="AJ87" i="4"/>
  <c r="AF87" i="4"/>
  <c r="AB87" i="4"/>
  <c r="AE87" i="4"/>
  <c r="AK87" i="4"/>
  <c r="AD88" i="4"/>
  <c r="AC89" i="4"/>
  <c r="AH89" i="4"/>
  <c r="AJ91" i="4"/>
  <c r="AF91" i="4"/>
  <c r="AB91" i="4"/>
  <c r="AE91" i="4"/>
  <c r="AK91" i="4"/>
  <c r="AD92" i="4"/>
  <c r="AC93" i="4"/>
  <c r="AH93" i="4"/>
  <c r="AJ95" i="4"/>
  <c r="AF95" i="4"/>
  <c r="AB95" i="4"/>
  <c r="AE95" i="4"/>
  <c r="AK95" i="4"/>
  <c r="AD96" i="4"/>
  <c r="AC97" i="4"/>
  <c r="AH97" i="4"/>
  <c r="AJ99" i="4"/>
  <c r="AF99" i="4"/>
  <c r="AB99" i="4"/>
  <c r="AE99" i="4"/>
  <c r="AK99" i="4"/>
  <c r="AD100" i="4"/>
  <c r="AC101" i="4"/>
  <c r="AI101" i="4"/>
  <c r="AC102" i="4"/>
  <c r="AI102" i="4"/>
  <c r="AI110" i="4"/>
  <c r="AE116" i="4"/>
  <c r="AI120" i="4"/>
  <c r="AI122" i="4"/>
  <c r="AI124" i="4"/>
  <c r="AD126" i="4"/>
  <c r="AD128" i="4"/>
  <c r="AD130" i="4"/>
  <c r="AD132" i="4"/>
  <c r="AD134" i="4"/>
  <c r="AC84" i="4"/>
  <c r="AG84" i="4"/>
  <c r="AK84" i="4"/>
  <c r="AD85" i="4"/>
  <c r="AJ88" i="4"/>
  <c r="AF88" i="4"/>
  <c r="AB88" i="4"/>
  <c r="AE88" i="4"/>
  <c r="AK88" i="4"/>
  <c r="AD89" i="4"/>
  <c r="AJ92" i="4"/>
  <c r="AF92" i="4"/>
  <c r="AB92" i="4"/>
  <c r="AE92" i="4"/>
  <c r="AK92" i="4"/>
  <c r="AD93" i="4"/>
  <c r="AJ96" i="4"/>
  <c r="AF96" i="4"/>
  <c r="AB96" i="4"/>
  <c r="AE96" i="4"/>
  <c r="AK96" i="4"/>
  <c r="AD97" i="4"/>
  <c r="AJ100" i="4"/>
  <c r="AF100" i="4"/>
  <c r="AB100" i="4"/>
  <c r="AE100" i="4"/>
  <c r="AK100" i="4"/>
  <c r="AD101" i="4"/>
  <c r="AD102" i="4"/>
  <c r="AJ108" i="4"/>
  <c r="AF108" i="4"/>
  <c r="AB108" i="4"/>
  <c r="AI108" i="4"/>
  <c r="AD108" i="4"/>
  <c r="AG108" i="4"/>
  <c r="AH108" i="4"/>
  <c r="AE112" i="4"/>
  <c r="AD84" i="4"/>
  <c r="AH84" i="4"/>
  <c r="AJ85" i="4"/>
  <c r="AF85" i="4"/>
  <c r="AB85" i="4"/>
  <c r="AE85" i="4"/>
  <c r="AK85" i="4"/>
  <c r="AJ89" i="4"/>
  <c r="AF89" i="4"/>
  <c r="AB89" i="4"/>
  <c r="AE89" i="4"/>
  <c r="AK89" i="4"/>
  <c r="AJ93" i="4"/>
  <c r="AF93" i="4"/>
  <c r="AB93" i="4"/>
  <c r="AE93" i="4"/>
  <c r="AK93" i="4"/>
  <c r="AJ97" i="4"/>
  <c r="AF97" i="4"/>
  <c r="AB97" i="4"/>
  <c r="AE97" i="4"/>
  <c r="AK97" i="4"/>
  <c r="AJ101" i="4"/>
  <c r="AF101" i="4"/>
  <c r="AB101" i="4"/>
  <c r="AH101" i="4"/>
  <c r="AE101" i="4"/>
  <c r="AJ102" i="4"/>
  <c r="AF102" i="4"/>
  <c r="AB102" i="4"/>
  <c r="AG102" i="4"/>
  <c r="AE102" i="4"/>
  <c r="AJ106" i="4"/>
  <c r="AF106" i="4"/>
  <c r="AB106" i="4"/>
  <c r="AG106" i="4"/>
  <c r="AI106" i="4"/>
  <c r="AD106" i="4"/>
  <c r="AH106" i="4"/>
  <c r="AK108" i="4"/>
  <c r="AJ116" i="4"/>
  <c r="AF116" i="4"/>
  <c r="AB116" i="4"/>
  <c r="AI116" i="4"/>
  <c r="AD116" i="4"/>
  <c r="AH116" i="4"/>
  <c r="AC116" i="4"/>
  <c r="AG116" i="4"/>
  <c r="AI118" i="4"/>
  <c r="AE84" i="4"/>
  <c r="AG85" i="4"/>
  <c r="AJ86" i="4"/>
  <c r="AF86" i="4"/>
  <c r="AB86" i="4"/>
  <c r="AE86" i="4"/>
  <c r="AK86" i="4"/>
  <c r="AC88" i="4"/>
  <c r="AH88" i="4"/>
  <c r="AG89" i="4"/>
  <c r="AJ90" i="4"/>
  <c r="AF90" i="4"/>
  <c r="AB90" i="4"/>
  <c r="AE90" i="4"/>
  <c r="AK90" i="4"/>
  <c r="AC92" i="4"/>
  <c r="AH92" i="4"/>
  <c r="AG93" i="4"/>
  <c r="AJ94" i="4"/>
  <c r="AF94" i="4"/>
  <c r="AB94" i="4"/>
  <c r="AE94" i="4"/>
  <c r="AK94" i="4"/>
  <c r="AC96" i="4"/>
  <c r="AH96" i="4"/>
  <c r="AG97" i="4"/>
  <c r="AJ98" i="4"/>
  <c r="AF98" i="4"/>
  <c r="AB98" i="4"/>
  <c r="AE98" i="4"/>
  <c r="AK98" i="4"/>
  <c r="AC100" i="4"/>
  <c r="AH100" i="4"/>
  <c r="AG101" i="4"/>
  <c r="AH102" i="4"/>
  <c r="AJ104" i="4"/>
  <c r="AF104" i="4"/>
  <c r="AB104" i="4"/>
  <c r="AI104" i="4"/>
  <c r="AD104" i="4"/>
  <c r="AG104" i="4"/>
  <c r="AH104" i="4"/>
  <c r="AK106" i="4"/>
  <c r="AC108" i="4"/>
  <c r="AJ112" i="4"/>
  <c r="AF112" i="4"/>
  <c r="AB112" i="4"/>
  <c r="AI112" i="4"/>
  <c r="AD112" i="4"/>
  <c r="AH112" i="4"/>
  <c r="AC112" i="4"/>
  <c r="AG112" i="4"/>
  <c r="AI114" i="4"/>
  <c r="AJ105" i="4"/>
  <c r="AF105" i="4"/>
  <c r="AB105" i="4"/>
  <c r="AE105" i="4"/>
  <c r="AK105" i="4"/>
  <c r="AJ109" i="4"/>
  <c r="AF109" i="4"/>
  <c r="AB109" i="4"/>
  <c r="AE109" i="4"/>
  <c r="AK109" i="4"/>
  <c r="AD110" i="4"/>
  <c r="AJ113" i="4"/>
  <c r="AF113" i="4"/>
  <c r="AB113" i="4"/>
  <c r="AE113" i="4"/>
  <c r="AK113" i="4"/>
  <c r="AD114" i="4"/>
  <c r="AJ117" i="4"/>
  <c r="AF117" i="4"/>
  <c r="AB117" i="4"/>
  <c r="AE117" i="4"/>
  <c r="AK117" i="4"/>
  <c r="AD118" i="4"/>
  <c r="AG120" i="4"/>
  <c r="AJ121" i="4"/>
  <c r="AF121" i="4"/>
  <c r="AB121" i="4"/>
  <c r="AE121" i="4"/>
  <c r="AK121" i="4"/>
  <c r="AD122" i="4"/>
  <c r="AG124" i="4"/>
  <c r="AJ125" i="4"/>
  <c r="AF125" i="4"/>
  <c r="AB125" i="4"/>
  <c r="AE125" i="4"/>
  <c r="AK125" i="4"/>
  <c r="AK127" i="4"/>
  <c r="AG127" i="4"/>
  <c r="AC127" i="4"/>
  <c r="AJ127" i="4"/>
  <c r="AF127" i="4"/>
  <c r="AB127" i="4"/>
  <c r="AH127" i="4"/>
  <c r="AK129" i="4"/>
  <c r="AG129" i="4"/>
  <c r="AC129" i="4"/>
  <c r="AJ129" i="4"/>
  <c r="AF129" i="4"/>
  <c r="AB129" i="4"/>
  <c r="AH129" i="4"/>
  <c r="AK131" i="4"/>
  <c r="AG131" i="4"/>
  <c r="AC131" i="4"/>
  <c r="AJ131" i="4"/>
  <c r="AF131" i="4"/>
  <c r="AB131" i="4"/>
  <c r="AH131" i="4"/>
  <c r="AK133" i="4"/>
  <c r="AG133" i="4"/>
  <c r="AC133" i="4"/>
  <c r="AJ133" i="4"/>
  <c r="AF133" i="4"/>
  <c r="AB133" i="4"/>
  <c r="AH133" i="4"/>
  <c r="AK135" i="4"/>
  <c r="AG135" i="4"/>
  <c r="AC135" i="4"/>
  <c r="AJ135" i="4"/>
  <c r="AF135" i="4"/>
  <c r="AB135" i="4"/>
  <c r="AH135" i="4"/>
  <c r="AK137" i="4"/>
  <c r="AG137" i="4"/>
  <c r="AC137" i="4"/>
  <c r="AJ137" i="4"/>
  <c r="AF137" i="4"/>
  <c r="AB137" i="4"/>
  <c r="AH137" i="4"/>
  <c r="AK139" i="4"/>
  <c r="AG139" i="4"/>
  <c r="AC139" i="4"/>
  <c r="AJ139" i="4"/>
  <c r="AF139" i="4"/>
  <c r="AB139" i="4"/>
  <c r="AH139" i="4"/>
  <c r="AK141" i="4"/>
  <c r="AG141" i="4"/>
  <c r="AC141" i="4"/>
  <c r="AJ141" i="4"/>
  <c r="AF141" i="4"/>
  <c r="AB141" i="4"/>
  <c r="AH141" i="4"/>
  <c r="AK143" i="4"/>
  <c r="AG143" i="4"/>
  <c r="AC143" i="4"/>
  <c r="AJ143" i="4"/>
  <c r="AF143" i="4"/>
  <c r="AB143" i="4"/>
  <c r="AH143" i="4"/>
  <c r="AK145" i="4"/>
  <c r="AG145" i="4"/>
  <c r="AC145" i="4"/>
  <c r="AJ145" i="4"/>
  <c r="AF145" i="4"/>
  <c r="AB145" i="4"/>
  <c r="AH145" i="4"/>
  <c r="AK147" i="4"/>
  <c r="AG147" i="4"/>
  <c r="AC147" i="4"/>
  <c r="AJ147" i="4"/>
  <c r="AF147" i="4"/>
  <c r="AB147" i="4"/>
  <c r="AH147" i="4"/>
  <c r="AK149" i="4"/>
  <c r="AG149" i="4"/>
  <c r="AC149" i="4"/>
  <c r="AJ149" i="4"/>
  <c r="AF149" i="4"/>
  <c r="AB149" i="4"/>
  <c r="AH149" i="4"/>
  <c r="AK151" i="4"/>
  <c r="AG151" i="4"/>
  <c r="AC151" i="4"/>
  <c r="AJ151" i="4"/>
  <c r="AF151" i="4"/>
  <c r="AB151" i="4"/>
  <c r="AH151" i="4"/>
  <c r="AK153" i="4"/>
  <c r="AG153" i="4"/>
  <c r="AC153" i="4"/>
  <c r="AJ153" i="4"/>
  <c r="AF153" i="4"/>
  <c r="AB153" i="4"/>
  <c r="AH153" i="4"/>
  <c r="AK155" i="4"/>
  <c r="AG155" i="4"/>
  <c r="AC155" i="4"/>
  <c r="AJ155" i="4"/>
  <c r="AF155" i="4"/>
  <c r="AB155" i="4"/>
  <c r="AH155" i="4"/>
  <c r="AK157" i="4"/>
  <c r="AG157" i="4"/>
  <c r="AC157" i="4"/>
  <c r="AJ157" i="4"/>
  <c r="AF157" i="4"/>
  <c r="AB157" i="4"/>
  <c r="AH157" i="4"/>
  <c r="AK159" i="4"/>
  <c r="AG159" i="4"/>
  <c r="AC159" i="4"/>
  <c r="AJ159" i="4"/>
  <c r="AF159" i="4"/>
  <c r="AB159" i="4"/>
  <c r="AH159" i="4"/>
  <c r="AK161" i="4"/>
  <c r="AG161" i="4"/>
  <c r="AC161" i="4"/>
  <c r="AJ161" i="4"/>
  <c r="AF161" i="4"/>
  <c r="AB161" i="4"/>
  <c r="AH161" i="4"/>
  <c r="AK163" i="4"/>
  <c r="AG163" i="4"/>
  <c r="AC163" i="4"/>
  <c r="AJ163" i="4"/>
  <c r="AF163" i="4"/>
  <c r="AB163" i="4"/>
  <c r="AH163" i="4"/>
  <c r="AK165" i="4"/>
  <c r="AG165" i="4"/>
  <c r="AC165" i="4"/>
  <c r="AJ165" i="4"/>
  <c r="AF165" i="4"/>
  <c r="AB165" i="4"/>
  <c r="AH165" i="4"/>
  <c r="AK167" i="4"/>
  <c r="AG167" i="4"/>
  <c r="AC167" i="4"/>
  <c r="AJ167" i="4"/>
  <c r="AF167" i="4"/>
  <c r="AB167" i="4"/>
  <c r="AH167" i="4"/>
  <c r="AK169" i="4"/>
  <c r="AG169" i="4"/>
  <c r="AC169" i="4"/>
  <c r="AJ169" i="4"/>
  <c r="AF169" i="4"/>
  <c r="AB169" i="4"/>
  <c r="AH169" i="4"/>
  <c r="AK171" i="4"/>
  <c r="AG171" i="4"/>
  <c r="AC171" i="4"/>
  <c r="AJ171" i="4"/>
  <c r="AF171" i="4"/>
  <c r="AB171" i="4"/>
  <c r="AH171" i="4"/>
  <c r="AK173" i="4"/>
  <c r="AG173" i="4"/>
  <c r="AC173" i="4"/>
  <c r="AJ173" i="4"/>
  <c r="AF173" i="4"/>
  <c r="AB173" i="4"/>
  <c r="AH173" i="4"/>
  <c r="AK175" i="4"/>
  <c r="AG175" i="4"/>
  <c r="AC175" i="4"/>
  <c r="AJ175" i="4"/>
  <c r="AF175" i="4"/>
  <c r="AB175" i="4"/>
  <c r="AH175" i="4"/>
  <c r="AK177" i="4"/>
  <c r="AG177" i="4"/>
  <c r="AC177" i="4"/>
  <c r="AJ177" i="4"/>
  <c r="AF177" i="4"/>
  <c r="AB177" i="4"/>
  <c r="AH177" i="4"/>
  <c r="AK179" i="4"/>
  <c r="AG179" i="4"/>
  <c r="AC179" i="4"/>
  <c r="AJ179" i="4"/>
  <c r="AF179" i="4"/>
  <c r="AB179" i="4"/>
  <c r="AH179" i="4"/>
  <c r="AK181" i="4"/>
  <c r="AG181" i="4"/>
  <c r="AC181" i="4"/>
  <c r="AJ181" i="4"/>
  <c r="AF181" i="4"/>
  <c r="AB181" i="4"/>
  <c r="AH181" i="4"/>
  <c r="AK183" i="4"/>
  <c r="AG183" i="4"/>
  <c r="AC183" i="4"/>
  <c r="AJ183" i="4"/>
  <c r="AF183" i="4"/>
  <c r="AB183" i="4"/>
  <c r="AH183" i="4"/>
  <c r="AK185" i="4"/>
  <c r="AG185" i="4"/>
  <c r="AC185" i="4"/>
  <c r="AJ185" i="4"/>
  <c r="AF185" i="4"/>
  <c r="AB185" i="4"/>
  <c r="AH185" i="4"/>
  <c r="AK187" i="4"/>
  <c r="AG187" i="4"/>
  <c r="AC187" i="4"/>
  <c r="AJ187" i="4"/>
  <c r="AF187" i="4"/>
  <c r="AB187" i="4"/>
  <c r="AH187" i="4"/>
  <c r="AK189" i="4"/>
  <c r="AG189" i="4"/>
  <c r="AC189" i="4"/>
  <c r="AJ189" i="4"/>
  <c r="AF189" i="4"/>
  <c r="AB189" i="4"/>
  <c r="AH189" i="4"/>
  <c r="AK191" i="4"/>
  <c r="AG191" i="4"/>
  <c r="AC191" i="4"/>
  <c r="AJ191" i="4"/>
  <c r="AF191" i="4"/>
  <c r="AB191" i="4"/>
  <c r="AH191" i="4"/>
  <c r="AK193" i="4"/>
  <c r="AG193" i="4"/>
  <c r="AC193" i="4"/>
  <c r="AJ193" i="4"/>
  <c r="AF193" i="4"/>
  <c r="AB193" i="4"/>
  <c r="AH193" i="4"/>
  <c r="AK195" i="4"/>
  <c r="AG195" i="4"/>
  <c r="AC195" i="4"/>
  <c r="AJ195" i="4"/>
  <c r="AF195" i="4"/>
  <c r="AB195" i="4"/>
  <c r="AH195" i="4"/>
  <c r="AK197" i="4"/>
  <c r="AG197" i="4"/>
  <c r="AC197" i="4"/>
  <c r="AJ197" i="4"/>
  <c r="AF197" i="4"/>
  <c r="AB197" i="4"/>
  <c r="AH197" i="4"/>
  <c r="AK199" i="4"/>
  <c r="AG199" i="4"/>
  <c r="AC199" i="4"/>
  <c r="AJ199" i="4"/>
  <c r="AF199" i="4"/>
  <c r="AB199" i="4"/>
  <c r="AH199" i="4"/>
  <c r="AK201" i="4"/>
  <c r="AG201" i="4"/>
  <c r="AC201" i="4"/>
  <c r="AJ201" i="4"/>
  <c r="AF201" i="4"/>
  <c r="AB201" i="4"/>
  <c r="AH201" i="4"/>
  <c r="AK203" i="4"/>
  <c r="AG203" i="4"/>
  <c r="AC203" i="4"/>
  <c r="AJ203" i="4"/>
  <c r="AF203" i="4"/>
  <c r="AB203" i="4"/>
  <c r="AH203" i="4"/>
  <c r="AK205" i="4"/>
  <c r="AG205" i="4"/>
  <c r="AC205" i="4"/>
  <c r="AJ205" i="4"/>
  <c r="AF205" i="4"/>
  <c r="AB205" i="4"/>
  <c r="AH205" i="4"/>
  <c r="AK207" i="4"/>
  <c r="AG207" i="4"/>
  <c r="AC207" i="4"/>
  <c r="AJ207" i="4"/>
  <c r="AF207" i="4"/>
  <c r="AB207" i="4"/>
  <c r="AH207" i="4"/>
  <c r="AK209" i="4"/>
  <c r="AG209" i="4"/>
  <c r="AC209" i="4"/>
  <c r="AJ209" i="4"/>
  <c r="AF209" i="4"/>
  <c r="AB209" i="4"/>
  <c r="AH209" i="4"/>
  <c r="AK211" i="4"/>
  <c r="AG211" i="4"/>
  <c r="AC211" i="4"/>
  <c r="AJ211" i="4"/>
  <c r="AF211" i="4"/>
  <c r="AB211" i="4"/>
  <c r="AH211" i="4"/>
  <c r="AK213" i="4"/>
  <c r="AG213" i="4"/>
  <c r="AC213" i="4"/>
  <c r="AJ213" i="4"/>
  <c r="AF213" i="4"/>
  <c r="AB213" i="4"/>
  <c r="AH213" i="4"/>
  <c r="AK215" i="4"/>
  <c r="AG215" i="4"/>
  <c r="AC215" i="4"/>
  <c r="AJ215" i="4"/>
  <c r="AF215" i="4"/>
  <c r="AB215" i="4"/>
  <c r="AH215" i="4"/>
  <c r="AK217" i="4"/>
  <c r="AG217" i="4"/>
  <c r="AC217" i="4"/>
  <c r="AJ217" i="4"/>
  <c r="AF217" i="4"/>
  <c r="AB217" i="4"/>
  <c r="AH217" i="4"/>
  <c r="AK219" i="4"/>
  <c r="AG219" i="4"/>
  <c r="AC219" i="4"/>
  <c r="AJ219" i="4"/>
  <c r="AF219" i="4"/>
  <c r="AB219" i="4"/>
  <c r="AH219" i="4"/>
  <c r="AK221" i="4"/>
  <c r="AG221" i="4"/>
  <c r="AC221" i="4"/>
  <c r="AJ221" i="4"/>
  <c r="AF221" i="4"/>
  <c r="AB221" i="4"/>
  <c r="AH221" i="4"/>
  <c r="AK223" i="4"/>
  <c r="AG223" i="4"/>
  <c r="AC223" i="4"/>
  <c r="AJ223" i="4"/>
  <c r="AF223" i="4"/>
  <c r="AB223" i="4"/>
  <c r="AH223" i="4"/>
  <c r="AK225" i="4"/>
  <c r="AG225" i="4"/>
  <c r="AC225" i="4"/>
  <c r="AJ225" i="4"/>
  <c r="AF225" i="4"/>
  <c r="AB225" i="4"/>
  <c r="AH225" i="4"/>
  <c r="AK227" i="4"/>
  <c r="AG227" i="4"/>
  <c r="AC227" i="4"/>
  <c r="AJ227" i="4"/>
  <c r="AF227" i="4"/>
  <c r="AB227" i="4"/>
  <c r="AH227" i="4"/>
  <c r="AK229" i="4"/>
  <c r="AG229" i="4"/>
  <c r="AC229" i="4"/>
  <c r="AJ229" i="4"/>
  <c r="AF229" i="4"/>
  <c r="AB229" i="4"/>
  <c r="AH229" i="4"/>
  <c r="AK231" i="4"/>
  <c r="AG231" i="4"/>
  <c r="AC231" i="4"/>
  <c r="AJ231" i="4"/>
  <c r="AF231" i="4"/>
  <c r="AB231" i="4"/>
  <c r="AH231" i="4"/>
  <c r="AJ110" i="4"/>
  <c r="AF110" i="4"/>
  <c r="AB110" i="4"/>
  <c r="AE110" i="4"/>
  <c r="AK110" i="4"/>
  <c r="AJ114" i="4"/>
  <c r="AF114" i="4"/>
  <c r="AB114" i="4"/>
  <c r="AE114" i="4"/>
  <c r="AK114" i="4"/>
  <c r="AJ118" i="4"/>
  <c r="AF118" i="4"/>
  <c r="AB118" i="4"/>
  <c r="AE118" i="4"/>
  <c r="AK118" i="4"/>
  <c r="AC120" i="4"/>
  <c r="AH120" i="4"/>
  <c r="AJ122" i="4"/>
  <c r="AF122" i="4"/>
  <c r="AB122" i="4"/>
  <c r="AE122" i="4"/>
  <c r="AK122" i="4"/>
  <c r="AC124" i="4"/>
  <c r="AH124" i="4"/>
  <c r="AK126" i="4"/>
  <c r="AG126" i="4"/>
  <c r="AJ126" i="4"/>
  <c r="AF126" i="4"/>
  <c r="AB126" i="4"/>
  <c r="AE126" i="4"/>
  <c r="AI203" i="4"/>
  <c r="AI205" i="4"/>
  <c r="AI207" i="4"/>
  <c r="AI209" i="4"/>
  <c r="AI211" i="4"/>
  <c r="AI213" i="4"/>
  <c r="AI215" i="4"/>
  <c r="AI217" i="4"/>
  <c r="AI219" i="4"/>
  <c r="AI221" i="4"/>
  <c r="AI223" i="4"/>
  <c r="AI225" i="4"/>
  <c r="AI227" i="4"/>
  <c r="AI229" i="4"/>
  <c r="AI231" i="4"/>
  <c r="AJ103" i="4"/>
  <c r="AF103" i="4"/>
  <c r="AB103" i="4"/>
  <c r="AE103" i="4"/>
  <c r="AK103" i="4"/>
  <c r="AC105" i="4"/>
  <c r="AH105" i="4"/>
  <c r="AJ107" i="4"/>
  <c r="AF107" i="4"/>
  <c r="AB107" i="4"/>
  <c r="AE107" i="4"/>
  <c r="AK107" i="4"/>
  <c r="AC109" i="4"/>
  <c r="AH109" i="4"/>
  <c r="AG110" i="4"/>
  <c r="AJ111" i="4"/>
  <c r="AF111" i="4"/>
  <c r="AB111" i="4"/>
  <c r="AE111" i="4"/>
  <c r="AK111" i="4"/>
  <c r="AC113" i="4"/>
  <c r="AH113" i="4"/>
  <c r="AG114" i="4"/>
  <c r="AJ115" i="4"/>
  <c r="AF115" i="4"/>
  <c r="AB115" i="4"/>
  <c r="AE115" i="4"/>
  <c r="AK115" i="4"/>
  <c r="AC117" i="4"/>
  <c r="AH117" i="4"/>
  <c r="AG118" i="4"/>
  <c r="AJ119" i="4"/>
  <c r="AF119" i="4"/>
  <c r="AB119" i="4"/>
  <c r="AE119" i="4"/>
  <c r="AK119" i="4"/>
  <c r="AD120" i="4"/>
  <c r="AC121" i="4"/>
  <c r="AH121" i="4"/>
  <c r="AG122" i="4"/>
  <c r="AJ123" i="4"/>
  <c r="AF123" i="4"/>
  <c r="AB123" i="4"/>
  <c r="AE123" i="4"/>
  <c r="AK123" i="4"/>
  <c r="AD124" i="4"/>
  <c r="AC125" i="4"/>
  <c r="AH125" i="4"/>
  <c r="AH126" i="4"/>
  <c r="AD127" i="4"/>
  <c r="AK128" i="4"/>
  <c r="AG128" i="4"/>
  <c r="AC128" i="4"/>
  <c r="AJ128" i="4"/>
  <c r="AF128" i="4"/>
  <c r="AB128" i="4"/>
  <c r="AH128" i="4"/>
  <c r="AD129" i="4"/>
  <c r="AK130" i="4"/>
  <c r="AG130" i="4"/>
  <c r="AC130" i="4"/>
  <c r="AJ130" i="4"/>
  <c r="AF130" i="4"/>
  <c r="AB130" i="4"/>
  <c r="AH130" i="4"/>
  <c r="AD131" i="4"/>
  <c r="AK132" i="4"/>
  <c r="AG132" i="4"/>
  <c r="AC132" i="4"/>
  <c r="AJ132" i="4"/>
  <c r="AF132" i="4"/>
  <c r="AB132" i="4"/>
  <c r="AH132" i="4"/>
  <c r="AD133" i="4"/>
  <c r="AK134" i="4"/>
  <c r="AG134" i="4"/>
  <c r="AC134" i="4"/>
  <c r="AJ134" i="4"/>
  <c r="AF134" i="4"/>
  <c r="AB134" i="4"/>
  <c r="AH134" i="4"/>
  <c r="AD135" i="4"/>
  <c r="AK136" i="4"/>
  <c r="AG136" i="4"/>
  <c r="AC136" i="4"/>
  <c r="AJ136" i="4"/>
  <c r="AF136" i="4"/>
  <c r="AB136" i="4"/>
  <c r="AH136" i="4"/>
  <c r="AD137" i="4"/>
  <c r="AK138" i="4"/>
  <c r="AG138" i="4"/>
  <c r="AC138" i="4"/>
  <c r="AJ138" i="4"/>
  <c r="AF138" i="4"/>
  <c r="AB138" i="4"/>
  <c r="AH138" i="4"/>
  <c r="AD139" i="4"/>
  <c r="AK140" i="4"/>
  <c r="AG140" i="4"/>
  <c r="AC140" i="4"/>
  <c r="AJ140" i="4"/>
  <c r="AF140" i="4"/>
  <c r="AB140" i="4"/>
  <c r="AH140" i="4"/>
  <c r="AD141" i="4"/>
  <c r="AK142" i="4"/>
  <c r="AG142" i="4"/>
  <c r="AC142" i="4"/>
  <c r="AJ142" i="4"/>
  <c r="AF142" i="4"/>
  <c r="AB142" i="4"/>
  <c r="AH142" i="4"/>
  <c r="AD143" i="4"/>
  <c r="AK144" i="4"/>
  <c r="AG144" i="4"/>
  <c r="AC144" i="4"/>
  <c r="AJ144" i="4"/>
  <c r="AF144" i="4"/>
  <c r="AB144" i="4"/>
  <c r="AH144" i="4"/>
  <c r="AD145" i="4"/>
  <c r="AK146" i="4"/>
  <c r="AG146" i="4"/>
  <c r="AC146" i="4"/>
  <c r="AJ146" i="4"/>
  <c r="AF146" i="4"/>
  <c r="AB146" i="4"/>
  <c r="AH146" i="4"/>
  <c r="AD147" i="4"/>
  <c r="AK148" i="4"/>
  <c r="AG148" i="4"/>
  <c r="AC148" i="4"/>
  <c r="AJ148" i="4"/>
  <c r="AF148" i="4"/>
  <c r="AB148" i="4"/>
  <c r="AH148" i="4"/>
  <c r="AD149" i="4"/>
  <c r="AK150" i="4"/>
  <c r="AG150" i="4"/>
  <c r="AC150" i="4"/>
  <c r="AJ150" i="4"/>
  <c r="AF150" i="4"/>
  <c r="AB150" i="4"/>
  <c r="AH150" i="4"/>
  <c r="AD151" i="4"/>
  <c r="AK152" i="4"/>
  <c r="AG152" i="4"/>
  <c r="AC152" i="4"/>
  <c r="AJ152" i="4"/>
  <c r="AF152" i="4"/>
  <c r="AB152" i="4"/>
  <c r="AH152" i="4"/>
  <c r="AD153" i="4"/>
  <c r="AK154" i="4"/>
  <c r="AG154" i="4"/>
  <c r="AC154" i="4"/>
  <c r="AJ154" i="4"/>
  <c r="AF154" i="4"/>
  <c r="AB154" i="4"/>
  <c r="AH154" i="4"/>
  <c r="AD155" i="4"/>
  <c r="AK156" i="4"/>
  <c r="AG156" i="4"/>
  <c r="AC156" i="4"/>
  <c r="AJ156" i="4"/>
  <c r="AF156" i="4"/>
  <c r="AB156" i="4"/>
  <c r="AH156" i="4"/>
  <c r="AD157" i="4"/>
  <c r="AK158" i="4"/>
  <c r="AG158" i="4"/>
  <c r="AC158" i="4"/>
  <c r="AJ158" i="4"/>
  <c r="AF158" i="4"/>
  <c r="AB158" i="4"/>
  <c r="AH158" i="4"/>
  <c r="AD159" i="4"/>
  <c r="AK160" i="4"/>
  <c r="AG160" i="4"/>
  <c r="AC160" i="4"/>
  <c r="AJ160" i="4"/>
  <c r="AF160" i="4"/>
  <c r="AB160" i="4"/>
  <c r="AH160" i="4"/>
  <c r="AD161" i="4"/>
  <c r="AK162" i="4"/>
  <c r="AG162" i="4"/>
  <c r="AC162" i="4"/>
  <c r="AJ162" i="4"/>
  <c r="AF162" i="4"/>
  <c r="AB162" i="4"/>
  <c r="AH162" i="4"/>
  <c r="AD163" i="4"/>
  <c r="AK164" i="4"/>
  <c r="AG164" i="4"/>
  <c r="AC164" i="4"/>
  <c r="AJ164" i="4"/>
  <c r="AF164" i="4"/>
  <c r="AB164" i="4"/>
  <c r="AH164" i="4"/>
  <c r="AD165" i="4"/>
  <c r="AK166" i="4"/>
  <c r="AG166" i="4"/>
  <c r="AC166" i="4"/>
  <c r="AJ166" i="4"/>
  <c r="AF166" i="4"/>
  <c r="AB166" i="4"/>
  <c r="AH166" i="4"/>
  <c r="AD167" i="4"/>
  <c r="AK168" i="4"/>
  <c r="AG168" i="4"/>
  <c r="AC168" i="4"/>
  <c r="AJ168" i="4"/>
  <c r="AF168" i="4"/>
  <c r="AB168" i="4"/>
  <c r="AH168" i="4"/>
  <c r="AD169" i="4"/>
  <c r="AK170" i="4"/>
  <c r="AG170" i="4"/>
  <c r="AC170" i="4"/>
  <c r="AJ170" i="4"/>
  <c r="AF170" i="4"/>
  <c r="AB170" i="4"/>
  <c r="AH170" i="4"/>
  <c r="AD171" i="4"/>
  <c r="AK172" i="4"/>
  <c r="AG172" i="4"/>
  <c r="AC172" i="4"/>
  <c r="AJ172" i="4"/>
  <c r="AF172" i="4"/>
  <c r="AB172" i="4"/>
  <c r="AH172" i="4"/>
  <c r="AD173" i="4"/>
  <c r="AK174" i="4"/>
  <c r="AG174" i="4"/>
  <c r="AC174" i="4"/>
  <c r="AJ174" i="4"/>
  <c r="AF174" i="4"/>
  <c r="AB174" i="4"/>
  <c r="AH174" i="4"/>
  <c r="AD175" i="4"/>
  <c r="AK176" i="4"/>
  <c r="AG176" i="4"/>
  <c r="AC176" i="4"/>
  <c r="AJ176" i="4"/>
  <c r="AF176" i="4"/>
  <c r="AB176" i="4"/>
  <c r="AH176" i="4"/>
  <c r="AD177" i="4"/>
  <c r="AK178" i="4"/>
  <c r="AG178" i="4"/>
  <c r="AC178" i="4"/>
  <c r="AJ178" i="4"/>
  <c r="AF178" i="4"/>
  <c r="AB178" i="4"/>
  <c r="AH178" i="4"/>
  <c r="AD179" i="4"/>
  <c r="AK180" i="4"/>
  <c r="AG180" i="4"/>
  <c r="AC180" i="4"/>
  <c r="AJ180" i="4"/>
  <c r="AF180" i="4"/>
  <c r="AB180" i="4"/>
  <c r="AH180" i="4"/>
  <c r="AD181" i="4"/>
  <c r="AK182" i="4"/>
  <c r="AG182" i="4"/>
  <c r="AC182" i="4"/>
  <c r="AJ182" i="4"/>
  <c r="AF182" i="4"/>
  <c r="AB182" i="4"/>
  <c r="AH182" i="4"/>
  <c r="AD183" i="4"/>
  <c r="AK184" i="4"/>
  <c r="AG184" i="4"/>
  <c r="AC184" i="4"/>
  <c r="AJ184" i="4"/>
  <c r="AF184" i="4"/>
  <c r="AB184" i="4"/>
  <c r="AH184" i="4"/>
  <c r="AD185" i="4"/>
  <c r="AK186" i="4"/>
  <c r="AG186" i="4"/>
  <c r="AC186" i="4"/>
  <c r="AJ186" i="4"/>
  <c r="AF186" i="4"/>
  <c r="AB186" i="4"/>
  <c r="AH186" i="4"/>
  <c r="AD187" i="4"/>
  <c r="AK188" i="4"/>
  <c r="AG188" i="4"/>
  <c r="AC188" i="4"/>
  <c r="AJ188" i="4"/>
  <c r="AF188" i="4"/>
  <c r="AB188" i="4"/>
  <c r="AH188" i="4"/>
  <c r="AD189" i="4"/>
  <c r="AK190" i="4"/>
  <c r="AG190" i="4"/>
  <c r="AC190" i="4"/>
  <c r="AJ190" i="4"/>
  <c r="AF190" i="4"/>
  <c r="AB190" i="4"/>
  <c r="AH190" i="4"/>
  <c r="AD191" i="4"/>
  <c r="AK192" i="4"/>
  <c r="AG192" i="4"/>
  <c r="AC192" i="4"/>
  <c r="AJ192" i="4"/>
  <c r="AF192" i="4"/>
  <c r="AB192" i="4"/>
  <c r="AH192" i="4"/>
  <c r="AD193" i="4"/>
  <c r="AK194" i="4"/>
  <c r="AG194" i="4"/>
  <c r="AC194" i="4"/>
  <c r="AJ194" i="4"/>
  <c r="AF194" i="4"/>
  <c r="AB194" i="4"/>
  <c r="AH194" i="4"/>
  <c r="AD195" i="4"/>
  <c r="AK196" i="4"/>
  <c r="AG196" i="4"/>
  <c r="AC196" i="4"/>
  <c r="AJ196" i="4"/>
  <c r="AF196" i="4"/>
  <c r="AB196" i="4"/>
  <c r="AH196" i="4"/>
  <c r="AD197" i="4"/>
  <c r="AK198" i="4"/>
  <c r="AG198" i="4"/>
  <c r="AC198" i="4"/>
  <c r="AJ198" i="4"/>
  <c r="AF198" i="4"/>
  <c r="AB198" i="4"/>
  <c r="AH198" i="4"/>
  <c r="AD199" i="4"/>
  <c r="AK200" i="4"/>
  <c r="AG200" i="4"/>
  <c r="AC200" i="4"/>
  <c r="AJ200" i="4"/>
  <c r="AF200" i="4"/>
  <c r="AB200" i="4"/>
  <c r="AH200" i="4"/>
  <c r="AD201" i="4"/>
  <c r="AK202" i="4"/>
  <c r="AG202" i="4"/>
  <c r="AC202" i="4"/>
  <c r="AJ202" i="4"/>
  <c r="AF202" i="4"/>
  <c r="AB202" i="4"/>
  <c r="AH202" i="4"/>
  <c r="AD203" i="4"/>
  <c r="AK204" i="4"/>
  <c r="AG204" i="4"/>
  <c r="AC204" i="4"/>
  <c r="AJ204" i="4"/>
  <c r="AF204" i="4"/>
  <c r="AB204" i="4"/>
  <c r="AH204" i="4"/>
  <c r="AD205" i="4"/>
  <c r="AK206" i="4"/>
  <c r="AG206" i="4"/>
  <c r="AC206" i="4"/>
  <c r="AJ206" i="4"/>
  <c r="AF206" i="4"/>
  <c r="AB206" i="4"/>
  <c r="AH206" i="4"/>
  <c r="AD207" i="4"/>
  <c r="AK208" i="4"/>
  <c r="AG208" i="4"/>
  <c r="AC208" i="4"/>
  <c r="AJ208" i="4"/>
  <c r="AF208" i="4"/>
  <c r="AB208" i="4"/>
  <c r="AH208" i="4"/>
  <c r="AD209" i="4"/>
  <c r="AK210" i="4"/>
  <c r="AG210" i="4"/>
  <c r="AC210" i="4"/>
  <c r="AJ210" i="4"/>
  <c r="AF210" i="4"/>
  <c r="AB210" i="4"/>
  <c r="AH210" i="4"/>
  <c r="AD211" i="4"/>
  <c r="AK212" i="4"/>
  <c r="AG212" i="4"/>
  <c r="AC212" i="4"/>
  <c r="AJ212" i="4"/>
  <c r="AF212" i="4"/>
  <c r="AB212" i="4"/>
  <c r="AH212" i="4"/>
  <c r="AD213" i="4"/>
  <c r="AK214" i="4"/>
  <c r="AG214" i="4"/>
  <c r="AC214" i="4"/>
  <c r="AJ214" i="4"/>
  <c r="AF214" i="4"/>
  <c r="AB214" i="4"/>
  <c r="AH214" i="4"/>
  <c r="AD215" i="4"/>
  <c r="AK216" i="4"/>
  <c r="AG216" i="4"/>
  <c r="AC216" i="4"/>
  <c r="AJ216" i="4"/>
  <c r="AF216" i="4"/>
  <c r="AB216" i="4"/>
  <c r="AH216" i="4"/>
  <c r="AD217" i="4"/>
  <c r="AK218" i="4"/>
  <c r="AG218" i="4"/>
  <c r="AC218" i="4"/>
  <c r="AJ218" i="4"/>
  <c r="AF218" i="4"/>
  <c r="AB218" i="4"/>
  <c r="AH218" i="4"/>
  <c r="AD219" i="4"/>
  <c r="AK220" i="4"/>
  <c r="AG220" i="4"/>
  <c r="AC220" i="4"/>
  <c r="AJ220" i="4"/>
  <c r="AF220" i="4"/>
  <c r="AB220" i="4"/>
  <c r="AH220" i="4"/>
  <c r="AD221" i="4"/>
  <c r="AK222" i="4"/>
  <c r="AG222" i="4"/>
  <c r="AC222" i="4"/>
  <c r="AJ222" i="4"/>
  <c r="AF222" i="4"/>
  <c r="AB222" i="4"/>
  <c r="AH222" i="4"/>
  <c r="AD223" i="4"/>
  <c r="AK224" i="4"/>
  <c r="AG224" i="4"/>
  <c r="AC224" i="4"/>
  <c r="AJ224" i="4"/>
  <c r="AF224" i="4"/>
  <c r="AB224" i="4"/>
  <c r="AH224" i="4"/>
  <c r="AD225" i="4"/>
  <c r="AK226" i="4"/>
  <c r="AG226" i="4"/>
  <c r="AC226" i="4"/>
  <c r="AJ226" i="4"/>
  <c r="AF226" i="4"/>
  <c r="AB226" i="4"/>
  <c r="AH226" i="4"/>
  <c r="AD227" i="4"/>
  <c r="AK228" i="4"/>
  <c r="AG228" i="4"/>
  <c r="AC228" i="4"/>
  <c r="AJ228" i="4"/>
  <c r="AF228" i="4"/>
  <c r="AB228" i="4"/>
  <c r="AH228" i="4"/>
  <c r="AD229" i="4"/>
  <c r="AK230" i="4"/>
  <c r="AG230" i="4"/>
  <c r="AC230" i="4"/>
  <c r="AJ230" i="4"/>
  <c r="AF230" i="4"/>
  <c r="AB230" i="4"/>
  <c r="AH230" i="4"/>
  <c r="AD231" i="4"/>
  <c r="AH232" i="4"/>
  <c r="AH233" i="4"/>
  <c r="AH234" i="4"/>
  <c r="AH235" i="4"/>
  <c r="AH236" i="4"/>
  <c r="AJ120" i="4"/>
  <c r="AF120" i="4"/>
  <c r="AB120" i="4"/>
  <c r="AE120" i="4"/>
  <c r="AK120" i="4"/>
  <c r="AJ124" i="4"/>
  <c r="AF124" i="4"/>
  <c r="AB124" i="4"/>
  <c r="AE124" i="4"/>
  <c r="AK124" i="4"/>
  <c r="AB232" i="4"/>
  <c r="AF232" i="4"/>
  <c r="AJ232" i="4"/>
  <c r="AB233" i="4"/>
  <c r="AF233" i="4"/>
  <c r="AJ233" i="4"/>
  <c r="AB234" i="4"/>
  <c r="AF234" i="4"/>
  <c r="AJ234" i="4"/>
  <c r="AB235" i="4"/>
  <c r="AF235" i="4"/>
  <c r="AJ235" i="4"/>
  <c r="AB236" i="4"/>
  <c r="AF236" i="4"/>
  <c r="AJ236" i="4"/>
  <c r="AX29" i="4"/>
  <c r="AT29" i="4"/>
  <c r="AP29" i="4"/>
  <c r="AW29" i="4"/>
  <c r="AS29" i="4"/>
  <c r="AO29" i="4"/>
  <c r="AU29" i="4"/>
  <c r="AX31" i="4"/>
  <c r="AT31" i="4"/>
  <c r="AP31" i="4"/>
  <c r="AW31" i="4"/>
  <c r="AS31" i="4"/>
  <c r="AO31" i="4"/>
  <c r="AU31" i="4"/>
  <c r="AX33" i="4"/>
  <c r="AT33" i="4"/>
  <c r="AP33" i="4"/>
  <c r="AW33" i="4"/>
  <c r="AS33" i="4"/>
  <c r="AO33" i="4"/>
  <c r="AU33" i="4"/>
  <c r="AX35" i="4"/>
  <c r="AT35" i="4"/>
  <c r="AP35" i="4"/>
  <c r="AW35" i="4"/>
  <c r="AS35" i="4"/>
  <c r="AO35" i="4"/>
  <c r="AU35" i="4"/>
  <c r="AX37" i="4"/>
  <c r="AT37" i="4"/>
  <c r="AP37" i="4"/>
  <c r="AW37" i="4"/>
  <c r="AS37" i="4"/>
  <c r="AO37" i="4"/>
  <c r="AU37" i="4"/>
  <c r="AX39" i="4"/>
  <c r="AT39" i="4"/>
  <c r="AP39" i="4"/>
  <c r="AW39" i="4"/>
  <c r="AS39" i="4"/>
  <c r="AO39" i="4"/>
  <c r="AU39" i="4"/>
  <c r="AX41" i="4"/>
  <c r="AT41" i="4"/>
  <c r="AP41" i="4"/>
  <c r="AW41" i="4"/>
  <c r="AS41" i="4"/>
  <c r="AO41" i="4"/>
  <c r="AU41" i="4"/>
  <c r="AX43" i="4"/>
  <c r="AT43" i="4"/>
  <c r="AP43" i="4"/>
  <c r="AW43" i="4"/>
  <c r="AS43" i="4"/>
  <c r="AO43" i="4"/>
  <c r="AU43" i="4"/>
  <c r="AX45" i="4"/>
  <c r="AT45" i="4"/>
  <c r="AP45" i="4"/>
  <c r="AW45" i="4"/>
  <c r="AS45" i="4"/>
  <c r="AO45" i="4"/>
  <c r="AU45" i="4"/>
  <c r="AX47" i="4"/>
  <c r="AT47" i="4"/>
  <c r="AP47" i="4"/>
  <c r="AW47" i="4"/>
  <c r="AS47" i="4"/>
  <c r="AO47" i="4"/>
  <c r="AU47" i="4"/>
  <c r="AX49" i="4"/>
  <c r="AT49" i="4"/>
  <c r="AP49" i="4"/>
  <c r="AW49" i="4"/>
  <c r="AS49" i="4"/>
  <c r="AO49" i="4"/>
  <c r="AU49" i="4"/>
  <c r="AX51" i="4"/>
  <c r="AT51" i="4"/>
  <c r="AP51" i="4"/>
  <c r="AW51" i="4"/>
  <c r="AS51" i="4"/>
  <c r="AO51" i="4"/>
  <c r="AU51" i="4"/>
  <c r="AX53" i="4"/>
  <c r="AT53" i="4"/>
  <c r="AP53" i="4"/>
  <c r="AW53" i="4"/>
  <c r="AS53" i="4"/>
  <c r="AO53" i="4"/>
  <c r="AU53" i="4"/>
  <c r="AX55" i="4"/>
  <c r="AT55" i="4"/>
  <c r="AP55" i="4"/>
  <c r="AW55" i="4"/>
  <c r="AS55" i="4"/>
  <c r="AO55" i="4"/>
  <c r="AU55" i="4"/>
  <c r="AX57" i="4"/>
  <c r="AT57" i="4"/>
  <c r="AP57" i="4"/>
  <c r="AW57" i="4"/>
  <c r="AS57" i="4"/>
  <c r="AO57" i="4"/>
  <c r="AV57" i="4"/>
  <c r="AR57" i="4"/>
  <c r="AX58" i="4"/>
  <c r="AT58" i="4"/>
  <c r="AP58" i="4"/>
  <c r="AW58" i="4"/>
  <c r="AS58" i="4"/>
  <c r="AO58" i="4"/>
  <c r="AV58" i="4"/>
  <c r="AR58" i="4"/>
  <c r="AW59" i="4"/>
  <c r="AT59" i="4"/>
  <c r="AP59" i="4"/>
  <c r="AX59" i="4"/>
  <c r="AS59" i="4"/>
  <c r="AO59" i="4"/>
  <c r="AV59" i="4"/>
  <c r="AR59" i="4"/>
  <c r="AC232" i="4"/>
  <c r="AG232" i="4"/>
  <c r="AK232" i="4"/>
  <c r="AC233" i="4"/>
  <c r="AG233" i="4"/>
  <c r="AK233" i="4"/>
  <c r="AC234" i="4"/>
  <c r="AG234" i="4"/>
  <c r="AK234" i="4"/>
  <c r="AC235" i="4"/>
  <c r="AG235" i="4"/>
  <c r="AK235" i="4"/>
  <c r="AV45" i="4"/>
  <c r="AV47" i="4"/>
  <c r="AV49" i="4"/>
  <c r="AV51" i="4"/>
  <c r="AV53" i="4"/>
  <c r="AV55" i="4"/>
  <c r="AW61" i="4"/>
  <c r="AS61" i="4"/>
  <c r="AO61" i="4"/>
  <c r="AV61" i="4"/>
  <c r="AQ61" i="4"/>
  <c r="AU61" i="4"/>
  <c r="AP61" i="4"/>
  <c r="AT61" i="4"/>
  <c r="AD232" i="4"/>
  <c r="AD233" i="4"/>
  <c r="AD234" i="4"/>
  <c r="AD235" i="4"/>
  <c r="AD236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X28" i="4"/>
  <c r="AT28" i="4"/>
  <c r="AP28" i="4"/>
  <c r="AW28" i="4"/>
  <c r="AS28" i="4"/>
  <c r="AO28" i="4"/>
  <c r="AU28" i="4"/>
  <c r="AQ29" i="4"/>
  <c r="AX30" i="4"/>
  <c r="AT30" i="4"/>
  <c r="AP30" i="4"/>
  <c r="AW30" i="4"/>
  <c r="AS30" i="4"/>
  <c r="AO30" i="4"/>
  <c r="AU30" i="4"/>
  <c r="AQ31" i="4"/>
  <c r="AX32" i="4"/>
  <c r="AT32" i="4"/>
  <c r="AP32" i="4"/>
  <c r="AW32" i="4"/>
  <c r="AS32" i="4"/>
  <c r="AO32" i="4"/>
  <c r="AU32" i="4"/>
  <c r="AQ33" i="4"/>
  <c r="AX34" i="4"/>
  <c r="AT34" i="4"/>
  <c r="AP34" i="4"/>
  <c r="AW34" i="4"/>
  <c r="AS34" i="4"/>
  <c r="AO34" i="4"/>
  <c r="AU34" i="4"/>
  <c r="AQ35" i="4"/>
  <c r="AX36" i="4"/>
  <c r="AT36" i="4"/>
  <c r="AP36" i="4"/>
  <c r="AW36" i="4"/>
  <c r="AS36" i="4"/>
  <c r="AO36" i="4"/>
  <c r="AU36" i="4"/>
  <c r="AQ37" i="4"/>
  <c r="AX38" i="4"/>
  <c r="AT38" i="4"/>
  <c r="AP38" i="4"/>
  <c r="AW38" i="4"/>
  <c r="AS38" i="4"/>
  <c r="AO38" i="4"/>
  <c r="AU38" i="4"/>
  <c r="AQ39" i="4"/>
  <c r="AX40" i="4"/>
  <c r="AT40" i="4"/>
  <c r="AP40" i="4"/>
  <c r="AW40" i="4"/>
  <c r="AS40" i="4"/>
  <c r="AO40" i="4"/>
  <c r="AU40" i="4"/>
  <c r="AQ41" i="4"/>
  <c r="AX42" i="4"/>
  <c r="AT42" i="4"/>
  <c r="AP42" i="4"/>
  <c r="AW42" i="4"/>
  <c r="AS42" i="4"/>
  <c r="AO42" i="4"/>
  <c r="AU42" i="4"/>
  <c r="AQ43" i="4"/>
  <c r="AX44" i="4"/>
  <c r="AT44" i="4"/>
  <c r="AP44" i="4"/>
  <c r="AW44" i="4"/>
  <c r="AS44" i="4"/>
  <c r="AO44" i="4"/>
  <c r="AU44" i="4"/>
  <c r="AQ45" i="4"/>
  <c r="AX46" i="4"/>
  <c r="AT46" i="4"/>
  <c r="AP46" i="4"/>
  <c r="AW46" i="4"/>
  <c r="AS46" i="4"/>
  <c r="AO46" i="4"/>
  <c r="AU46" i="4"/>
  <c r="AQ47" i="4"/>
  <c r="AX48" i="4"/>
  <c r="AT48" i="4"/>
  <c r="AP48" i="4"/>
  <c r="AW48" i="4"/>
  <c r="AS48" i="4"/>
  <c r="AO48" i="4"/>
  <c r="AU48" i="4"/>
  <c r="AQ49" i="4"/>
  <c r="AX50" i="4"/>
  <c r="AT50" i="4"/>
  <c r="AP50" i="4"/>
  <c r="AW50" i="4"/>
  <c r="AS50" i="4"/>
  <c r="AO50" i="4"/>
  <c r="AU50" i="4"/>
  <c r="AQ51" i="4"/>
  <c r="AX52" i="4"/>
  <c r="AT52" i="4"/>
  <c r="AP52" i="4"/>
  <c r="AW52" i="4"/>
  <c r="AS52" i="4"/>
  <c r="AO52" i="4"/>
  <c r="AU52" i="4"/>
  <c r="AQ53" i="4"/>
  <c r="AX54" i="4"/>
  <c r="AT54" i="4"/>
  <c r="AP54" i="4"/>
  <c r="AW54" i="4"/>
  <c r="AS54" i="4"/>
  <c r="AO54" i="4"/>
  <c r="AU54" i="4"/>
  <c r="AQ55" i="4"/>
  <c r="AX56" i="4"/>
  <c r="AT56" i="4"/>
  <c r="AP56" i="4"/>
  <c r="AW56" i="4"/>
  <c r="AS56" i="4"/>
  <c r="AO56" i="4"/>
  <c r="AU56" i="4"/>
  <c r="AQ57" i="4"/>
  <c r="AQ58" i="4"/>
  <c r="AQ59" i="4"/>
  <c r="AW65" i="4"/>
  <c r="AS65" i="4"/>
  <c r="AO65" i="4"/>
  <c r="AR65" i="4"/>
  <c r="AX65" i="4"/>
  <c r="AW69" i="4"/>
  <c r="AS69" i="4"/>
  <c r="AO69" i="4"/>
  <c r="AR69" i="4"/>
  <c r="AX69" i="4"/>
  <c r="AW73" i="4"/>
  <c r="AS73" i="4"/>
  <c r="AO73" i="4"/>
  <c r="AR73" i="4"/>
  <c r="AX73" i="4"/>
  <c r="AW77" i="4"/>
  <c r="AS77" i="4"/>
  <c r="AO77" i="4"/>
  <c r="AR77" i="4"/>
  <c r="AX77" i="4"/>
  <c r="AW81" i="4"/>
  <c r="AS81" i="4"/>
  <c r="AO81" i="4"/>
  <c r="AR81" i="4"/>
  <c r="AX81" i="4"/>
  <c r="AX84" i="4"/>
  <c r="AT84" i="4"/>
  <c r="AP84" i="4"/>
  <c r="AW84" i="4"/>
  <c r="AS84" i="4"/>
  <c r="AO84" i="4"/>
  <c r="AU84" i="4"/>
  <c r="AX86" i="4"/>
  <c r="AT86" i="4"/>
  <c r="AP86" i="4"/>
  <c r="AW86" i="4"/>
  <c r="AS86" i="4"/>
  <c r="AO86" i="4"/>
  <c r="AU86" i="4"/>
  <c r="AX88" i="4"/>
  <c r="AT88" i="4"/>
  <c r="AP88" i="4"/>
  <c r="AW88" i="4"/>
  <c r="AS88" i="4"/>
  <c r="AO88" i="4"/>
  <c r="AU88" i="4"/>
  <c r="AX90" i="4"/>
  <c r="AT90" i="4"/>
  <c r="AP90" i="4"/>
  <c r="AW90" i="4"/>
  <c r="AS90" i="4"/>
  <c r="AO90" i="4"/>
  <c r="AU90" i="4"/>
  <c r="AX92" i="4"/>
  <c r="AT92" i="4"/>
  <c r="AP92" i="4"/>
  <c r="AW92" i="4"/>
  <c r="AS92" i="4"/>
  <c r="AO92" i="4"/>
  <c r="AU92" i="4"/>
  <c r="AX94" i="4"/>
  <c r="AT94" i="4"/>
  <c r="AP94" i="4"/>
  <c r="AW94" i="4"/>
  <c r="AS94" i="4"/>
  <c r="AO94" i="4"/>
  <c r="AU94" i="4"/>
  <c r="AX96" i="4"/>
  <c r="AT96" i="4"/>
  <c r="AP96" i="4"/>
  <c r="AW96" i="4"/>
  <c r="AS96" i="4"/>
  <c r="AO96" i="4"/>
  <c r="AU96" i="4"/>
  <c r="AX98" i="4"/>
  <c r="AT98" i="4"/>
  <c r="AP98" i="4"/>
  <c r="AW98" i="4"/>
  <c r="AS98" i="4"/>
  <c r="AO98" i="4"/>
  <c r="AU98" i="4"/>
  <c r="AX100" i="4"/>
  <c r="AT100" i="4"/>
  <c r="AP100" i="4"/>
  <c r="AW100" i="4"/>
  <c r="AS100" i="4"/>
  <c r="AO100" i="4"/>
  <c r="AU100" i="4"/>
  <c r="AX102" i="4"/>
  <c r="AT102" i="4"/>
  <c r="AP102" i="4"/>
  <c r="AW102" i="4"/>
  <c r="AS102" i="4"/>
  <c r="AO102" i="4"/>
  <c r="AU102" i="4"/>
  <c r="AX104" i="4"/>
  <c r="AT104" i="4"/>
  <c r="AP104" i="4"/>
  <c r="AW104" i="4"/>
  <c r="AS104" i="4"/>
  <c r="AO104" i="4"/>
  <c r="AU104" i="4"/>
  <c r="AX106" i="4"/>
  <c r="AT106" i="4"/>
  <c r="AP106" i="4"/>
  <c r="AW106" i="4"/>
  <c r="AS106" i="4"/>
  <c r="AO106" i="4"/>
  <c r="AU106" i="4"/>
  <c r="AX108" i="4"/>
  <c r="AT108" i="4"/>
  <c r="AP108" i="4"/>
  <c r="AW108" i="4"/>
  <c r="AS108" i="4"/>
  <c r="AO108" i="4"/>
  <c r="AU108" i="4"/>
  <c r="AX110" i="4"/>
  <c r="AT110" i="4"/>
  <c r="AP110" i="4"/>
  <c r="AW110" i="4"/>
  <c r="AS110" i="4"/>
  <c r="AO110" i="4"/>
  <c r="AU110" i="4"/>
  <c r="AX112" i="4"/>
  <c r="AT112" i="4"/>
  <c r="AP112" i="4"/>
  <c r="AW112" i="4"/>
  <c r="AS112" i="4"/>
  <c r="AO112" i="4"/>
  <c r="AV112" i="4"/>
  <c r="AR112" i="4"/>
  <c r="AX113" i="4"/>
  <c r="AT113" i="4"/>
  <c r="AP113" i="4"/>
  <c r="AW113" i="4"/>
  <c r="AS113" i="4"/>
  <c r="AO113" i="4"/>
  <c r="AV113" i="4"/>
  <c r="AR113" i="4"/>
  <c r="AX114" i="4"/>
  <c r="AT114" i="4"/>
  <c r="AU114" i="4"/>
  <c r="AP114" i="4"/>
  <c r="AS114" i="4"/>
  <c r="AO114" i="4"/>
  <c r="AW114" i="4"/>
  <c r="AR114" i="4"/>
  <c r="AW62" i="4"/>
  <c r="AS62" i="4"/>
  <c r="AO62" i="4"/>
  <c r="AR62" i="4"/>
  <c r="AX62" i="4"/>
  <c r="AQ63" i="4"/>
  <c r="AT65" i="4"/>
  <c r="AW66" i="4"/>
  <c r="AS66" i="4"/>
  <c r="AO66" i="4"/>
  <c r="AR66" i="4"/>
  <c r="AX66" i="4"/>
  <c r="AQ67" i="4"/>
  <c r="AT69" i="4"/>
  <c r="AW70" i="4"/>
  <c r="AS70" i="4"/>
  <c r="AO70" i="4"/>
  <c r="AR70" i="4"/>
  <c r="AX70" i="4"/>
  <c r="AQ71" i="4"/>
  <c r="AT73" i="4"/>
  <c r="AW74" i="4"/>
  <c r="AS74" i="4"/>
  <c r="AO74" i="4"/>
  <c r="AR74" i="4"/>
  <c r="AX74" i="4"/>
  <c r="AQ75" i="4"/>
  <c r="AT77" i="4"/>
  <c r="AW78" i="4"/>
  <c r="AS78" i="4"/>
  <c r="AO78" i="4"/>
  <c r="AR78" i="4"/>
  <c r="AX78" i="4"/>
  <c r="AQ79" i="4"/>
  <c r="AT81" i="4"/>
  <c r="AW82" i="4"/>
  <c r="AS82" i="4"/>
  <c r="AO82" i="4"/>
  <c r="AR82" i="4"/>
  <c r="AX82" i="4"/>
  <c r="AV84" i="4"/>
  <c r="AV86" i="4"/>
  <c r="AV88" i="4"/>
  <c r="AV90" i="4"/>
  <c r="AV92" i="4"/>
  <c r="AV94" i="4"/>
  <c r="AV96" i="4"/>
  <c r="AV98" i="4"/>
  <c r="AV100" i="4"/>
  <c r="AV102" i="4"/>
  <c r="AV104" i="4"/>
  <c r="AV106" i="4"/>
  <c r="AV108" i="4"/>
  <c r="AV110" i="4"/>
  <c r="AQ60" i="4"/>
  <c r="AT62" i="4"/>
  <c r="AW63" i="4"/>
  <c r="AS63" i="4"/>
  <c r="AO63" i="4"/>
  <c r="AR63" i="4"/>
  <c r="AX63" i="4"/>
  <c r="AQ64" i="4"/>
  <c r="AP65" i="4"/>
  <c r="AU65" i="4"/>
  <c r="AT66" i="4"/>
  <c r="AW67" i="4"/>
  <c r="AS67" i="4"/>
  <c r="AO67" i="4"/>
  <c r="AR67" i="4"/>
  <c r="AX67" i="4"/>
  <c r="AQ68" i="4"/>
  <c r="AP69" i="4"/>
  <c r="AU69" i="4"/>
  <c r="AT70" i="4"/>
  <c r="AW71" i="4"/>
  <c r="AS71" i="4"/>
  <c r="AO71" i="4"/>
  <c r="AR71" i="4"/>
  <c r="AX71" i="4"/>
  <c r="AQ72" i="4"/>
  <c r="AP73" i="4"/>
  <c r="AU73" i="4"/>
  <c r="AT74" i="4"/>
  <c r="AW75" i="4"/>
  <c r="AS75" i="4"/>
  <c r="AO75" i="4"/>
  <c r="AR75" i="4"/>
  <c r="AX75" i="4"/>
  <c r="AQ76" i="4"/>
  <c r="AP77" i="4"/>
  <c r="AU77" i="4"/>
  <c r="AT78" i="4"/>
  <c r="AW79" i="4"/>
  <c r="AS79" i="4"/>
  <c r="AO79" i="4"/>
  <c r="AR79" i="4"/>
  <c r="AX79" i="4"/>
  <c r="AQ80" i="4"/>
  <c r="AP81" i="4"/>
  <c r="AU81" i="4"/>
  <c r="AT82" i="4"/>
  <c r="AX83" i="4"/>
  <c r="AT83" i="4"/>
  <c r="AP83" i="4"/>
  <c r="AW83" i="4"/>
  <c r="AS83" i="4"/>
  <c r="AO83" i="4"/>
  <c r="AU83" i="4"/>
  <c r="AQ84" i="4"/>
  <c r="AX85" i="4"/>
  <c r="AT85" i="4"/>
  <c r="AP85" i="4"/>
  <c r="AW85" i="4"/>
  <c r="AS85" i="4"/>
  <c r="AO85" i="4"/>
  <c r="AU85" i="4"/>
  <c r="AQ86" i="4"/>
  <c r="AX87" i="4"/>
  <c r="AT87" i="4"/>
  <c r="AP87" i="4"/>
  <c r="AW87" i="4"/>
  <c r="AS87" i="4"/>
  <c r="AO87" i="4"/>
  <c r="AU87" i="4"/>
  <c r="AQ88" i="4"/>
  <c r="AX89" i="4"/>
  <c r="AT89" i="4"/>
  <c r="AP89" i="4"/>
  <c r="AW89" i="4"/>
  <c r="AS89" i="4"/>
  <c r="AO89" i="4"/>
  <c r="AU89" i="4"/>
  <c r="AQ90" i="4"/>
  <c r="AX91" i="4"/>
  <c r="AT91" i="4"/>
  <c r="AP91" i="4"/>
  <c r="AW91" i="4"/>
  <c r="AS91" i="4"/>
  <c r="AO91" i="4"/>
  <c r="AU91" i="4"/>
  <c r="AQ92" i="4"/>
  <c r="AX93" i="4"/>
  <c r="AT93" i="4"/>
  <c r="AP93" i="4"/>
  <c r="AW93" i="4"/>
  <c r="AS93" i="4"/>
  <c r="AO93" i="4"/>
  <c r="AU93" i="4"/>
  <c r="AQ94" i="4"/>
  <c r="AX95" i="4"/>
  <c r="AT95" i="4"/>
  <c r="AP95" i="4"/>
  <c r="AW95" i="4"/>
  <c r="AS95" i="4"/>
  <c r="AO95" i="4"/>
  <c r="AU95" i="4"/>
  <c r="AQ96" i="4"/>
  <c r="AX97" i="4"/>
  <c r="AT97" i="4"/>
  <c r="AP97" i="4"/>
  <c r="AW97" i="4"/>
  <c r="AS97" i="4"/>
  <c r="AO97" i="4"/>
  <c r="AU97" i="4"/>
  <c r="AQ98" i="4"/>
  <c r="AX99" i="4"/>
  <c r="AT99" i="4"/>
  <c r="AP99" i="4"/>
  <c r="AW99" i="4"/>
  <c r="AS99" i="4"/>
  <c r="AO99" i="4"/>
  <c r="AU99" i="4"/>
  <c r="AQ100" i="4"/>
  <c r="AX101" i="4"/>
  <c r="AT101" i="4"/>
  <c r="AP101" i="4"/>
  <c r="AW101" i="4"/>
  <c r="AS101" i="4"/>
  <c r="AO101" i="4"/>
  <c r="AU101" i="4"/>
  <c r="AQ102" i="4"/>
  <c r="AX103" i="4"/>
  <c r="AT103" i="4"/>
  <c r="AP103" i="4"/>
  <c r="AW103" i="4"/>
  <c r="AS103" i="4"/>
  <c r="AO103" i="4"/>
  <c r="AU103" i="4"/>
  <c r="AQ104" i="4"/>
  <c r="AX105" i="4"/>
  <c r="AT105" i="4"/>
  <c r="AP105" i="4"/>
  <c r="AW105" i="4"/>
  <c r="AS105" i="4"/>
  <c r="AO105" i="4"/>
  <c r="AU105" i="4"/>
  <c r="AQ106" i="4"/>
  <c r="AX107" i="4"/>
  <c r="AT107" i="4"/>
  <c r="AP107" i="4"/>
  <c r="AW107" i="4"/>
  <c r="AS107" i="4"/>
  <c r="AO107" i="4"/>
  <c r="AU107" i="4"/>
  <c r="AQ108" i="4"/>
  <c r="AX109" i="4"/>
  <c r="AT109" i="4"/>
  <c r="AP109" i="4"/>
  <c r="AW109" i="4"/>
  <c r="AS109" i="4"/>
  <c r="AO109" i="4"/>
  <c r="AU109" i="4"/>
  <c r="AQ110" i="4"/>
  <c r="AX111" i="4"/>
  <c r="AT111" i="4"/>
  <c r="AP111" i="4"/>
  <c r="AW111" i="4"/>
  <c r="AS111" i="4"/>
  <c r="AO111" i="4"/>
  <c r="AU111" i="4"/>
  <c r="AQ112" i="4"/>
  <c r="AQ113" i="4"/>
  <c r="AQ114" i="4"/>
  <c r="AW60" i="4"/>
  <c r="AS60" i="4"/>
  <c r="AO60" i="4"/>
  <c r="AR60" i="4"/>
  <c r="AX60" i="4"/>
  <c r="AP62" i="4"/>
  <c r="AU62" i="4"/>
  <c r="AT63" i="4"/>
  <c r="AW64" i="4"/>
  <c r="AS64" i="4"/>
  <c r="AO64" i="4"/>
  <c r="AR64" i="4"/>
  <c r="AX64" i="4"/>
  <c r="AQ65" i="4"/>
  <c r="AV65" i="4"/>
  <c r="AP66" i="4"/>
  <c r="AU66" i="4"/>
  <c r="AT67" i="4"/>
  <c r="AW68" i="4"/>
  <c r="AS68" i="4"/>
  <c r="AO68" i="4"/>
  <c r="AR68" i="4"/>
  <c r="AX68" i="4"/>
  <c r="AQ69" i="4"/>
  <c r="AV69" i="4"/>
  <c r="AP70" i="4"/>
  <c r="AU70" i="4"/>
  <c r="AT71" i="4"/>
  <c r="AW72" i="4"/>
  <c r="AS72" i="4"/>
  <c r="AO72" i="4"/>
  <c r="AR72" i="4"/>
  <c r="AX72" i="4"/>
  <c r="AQ73" i="4"/>
  <c r="AV73" i="4"/>
  <c r="AP74" i="4"/>
  <c r="AU74" i="4"/>
  <c r="AT75" i="4"/>
  <c r="AW76" i="4"/>
  <c r="AS76" i="4"/>
  <c r="AO76" i="4"/>
  <c r="AR76" i="4"/>
  <c r="AX76" i="4"/>
  <c r="AQ77" i="4"/>
  <c r="AV77" i="4"/>
  <c r="AP78" i="4"/>
  <c r="AU78" i="4"/>
  <c r="AT79" i="4"/>
  <c r="AW80" i="4"/>
  <c r="AS80" i="4"/>
  <c r="AO80" i="4"/>
  <c r="AR80" i="4"/>
  <c r="AX80" i="4"/>
  <c r="AQ81" i="4"/>
  <c r="AV81" i="4"/>
  <c r="AP82" i="4"/>
  <c r="AU82" i="4"/>
  <c r="AV83" i="4"/>
  <c r="AR84" i="4"/>
  <c r="AV85" i="4"/>
  <c r="AR86" i="4"/>
  <c r="AV87" i="4"/>
  <c r="AR88" i="4"/>
  <c r="AV89" i="4"/>
  <c r="AR90" i="4"/>
  <c r="AV91" i="4"/>
  <c r="AR92" i="4"/>
  <c r="AV93" i="4"/>
  <c r="AR94" i="4"/>
  <c r="AV95" i="4"/>
  <c r="AR96" i="4"/>
  <c r="AV97" i="4"/>
  <c r="AR98" i="4"/>
  <c r="AV99" i="4"/>
  <c r="AR100" i="4"/>
  <c r="AV101" i="4"/>
  <c r="AR102" i="4"/>
  <c r="AV103" i="4"/>
  <c r="AR104" i="4"/>
  <c r="AV105" i="4"/>
  <c r="AR106" i="4"/>
  <c r="AV107" i="4"/>
  <c r="AR108" i="4"/>
  <c r="AV109" i="4"/>
  <c r="AR110" i="4"/>
  <c r="AV111" i="4"/>
  <c r="AU112" i="4"/>
  <c r="AU113" i="4"/>
  <c r="AV114" i="4"/>
  <c r="AQ115" i="4"/>
  <c r="AO116" i="4"/>
  <c r="AU116" i="4"/>
  <c r="AS117" i="4"/>
  <c r="AX118" i="4"/>
  <c r="AT118" i="4"/>
  <c r="AP118" i="4"/>
  <c r="AR118" i="4"/>
  <c r="AW118" i="4"/>
  <c r="AQ119" i="4"/>
  <c r="AO120" i="4"/>
  <c r="AU120" i="4"/>
  <c r="AS121" i="4"/>
  <c r="AX122" i="4"/>
  <c r="AT122" i="4"/>
  <c r="AP122" i="4"/>
  <c r="AR122" i="4"/>
  <c r="AW122" i="4"/>
  <c r="AQ123" i="4"/>
  <c r="AO124" i="4"/>
  <c r="AU124" i="4"/>
  <c r="AS125" i="4"/>
  <c r="AX126" i="4"/>
  <c r="AT126" i="4"/>
  <c r="AP126" i="4"/>
  <c r="AR126" i="4"/>
  <c r="AW126" i="4"/>
  <c r="AQ127" i="4"/>
  <c r="AO128" i="4"/>
  <c r="AU128" i="4"/>
  <c r="AS129" i="4"/>
  <c r="AX130" i="4"/>
  <c r="AT130" i="4"/>
  <c r="AP130" i="4"/>
  <c r="AR130" i="4"/>
  <c r="AW130" i="4"/>
  <c r="AQ131" i="4"/>
  <c r="AO132" i="4"/>
  <c r="AU132" i="4"/>
  <c r="AS133" i="4"/>
  <c r="AX134" i="4"/>
  <c r="AT134" i="4"/>
  <c r="AP134" i="4"/>
  <c r="AR134" i="4"/>
  <c r="AW134" i="4"/>
  <c r="AQ135" i="4"/>
  <c r="AO136" i="4"/>
  <c r="AU136" i="4"/>
  <c r="AS137" i="4"/>
  <c r="AX138" i="4"/>
  <c r="AT138" i="4"/>
  <c r="AP138" i="4"/>
  <c r="AR138" i="4"/>
  <c r="AW138" i="4"/>
  <c r="AQ139" i="4"/>
  <c r="AO140" i="4"/>
  <c r="AU140" i="4"/>
  <c r="AS141" i="4"/>
  <c r="AX142" i="4"/>
  <c r="AT142" i="4"/>
  <c r="AP142" i="4"/>
  <c r="AR142" i="4"/>
  <c r="AW142" i="4"/>
  <c r="AQ143" i="4"/>
  <c r="AO144" i="4"/>
  <c r="AU144" i="4"/>
  <c r="AS145" i="4"/>
  <c r="AX146" i="4"/>
  <c r="AT146" i="4"/>
  <c r="AP146" i="4"/>
  <c r="AR146" i="4"/>
  <c r="AW146" i="4"/>
  <c r="AQ147" i="4"/>
  <c r="AO148" i="4"/>
  <c r="AU148" i="4"/>
  <c r="AS149" i="4"/>
  <c r="AX150" i="4"/>
  <c r="AT150" i="4"/>
  <c r="AP150" i="4"/>
  <c r="AR150" i="4"/>
  <c r="AW150" i="4"/>
  <c r="AQ151" i="4"/>
  <c r="AO152" i="4"/>
  <c r="AU152" i="4"/>
  <c r="AS153" i="4"/>
  <c r="AX154" i="4"/>
  <c r="AT154" i="4"/>
  <c r="AP154" i="4"/>
  <c r="AR154" i="4"/>
  <c r="AW154" i="4"/>
  <c r="AQ155" i="4"/>
  <c r="AO156" i="4"/>
  <c r="AU156" i="4"/>
  <c r="AS157" i="4"/>
  <c r="AX158" i="4"/>
  <c r="AT158" i="4"/>
  <c r="AP158" i="4"/>
  <c r="AR158" i="4"/>
  <c r="AW158" i="4"/>
  <c r="AQ159" i="4"/>
  <c r="AO160" i="4"/>
  <c r="AU160" i="4"/>
  <c r="AS161" i="4"/>
  <c r="AX162" i="4"/>
  <c r="AT162" i="4"/>
  <c r="AP162" i="4"/>
  <c r="AR162" i="4"/>
  <c r="AW162" i="4"/>
  <c r="AQ163" i="4"/>
  <c r="AO164" i="4"/>
  <c r="AU164" i="4"/>
  <c r="AS165" i="4"/>
  <c r="AX166" i="4"/>
  <c r="AT166" i="4"/>
  <c r="AP166" i="4"/>
  <c r="AV166" i="4"/>
  <c r="AQ166" i="4"/>
  <c r="AS166" i="4"/>
  <c r="AV167" i="4"/>
  <c r="AO168" i="4"/>
  <c r="AV168" i="4"/>
  <c r="AX171" i="4"/>
  <c r="AT171" i="4"/>
  <c r="AP171" i="4"/>
  <c r="AU171" i="4"/>
  <c r="AO171" i="4"/>
  <c r="AS171" i="4"/>
  <c r="AU172" i="4"/>
  <c r="AO174" i="4"/>
  <c r="AW174" i="4"/>
  <c r="AX176" i="4"/>
  <c r="AT176" i="4"/>
  <c r="AP176" i="4"/>
  <c r="AS176" i="4"/>
  <c r="AR176" i="4"/>
  <c r="AW178" i="4"/>
  <c r="AX115" i="4"/>
  <c r="AT115" i="4"/>
  <c r="AP115" i="4"/>
  <c r="AR115" i="4"/>
  <c r="AW115" i="4"/>
  <c r="AQ116" i="4"/>
  <c r="AO117" i="4"/>
  <c r="AU117" i="4"/>
  <c r="AS118" i="4"/>
  <c r="AX119" i="4"/>
  <c r="AT119" i="4"/>
  <c r="AP119" i="4"/>
  <c r="AR119" i="4"/>
  <c r="AW119" i="4"/>
  <c r="AQ120" i="4"/>
  <c r="AO121" i="4"/>
  <c r="AU121" i="4"/>
  <c r="AS122" i="4"/>
  <c r="AX123" i="4"/>
  <c r="AT123" i="4"/>
  <c r="AP123" i="4"/>
  <c r="AR123" i="4"/>
  <c r="AW123" i="4"/>
  <c r="AQ124" i="4"/>
  <c r="AO125" i="4"/>
  <c r="AU125" i="4"/>
  <c r="AS126" i="4"/>
  <c r="AX127" i="4"/>
  <c r="AT127" i="4"/>
  <c r="AP127" i="4"/>
  <c r="AR127" i="4"/>
  <c r="AW127" i="4"/>
  <c r="AQ128" i="4"/>
  <c r="AO129" i="4"/>
  <c r="AU129" i="4"/>
  <c r="AS130" i="4"/>
  <c r="AX131" i="4"/>
  <c r="AT131" i="4"/>
  <c r="AP131" i="4"/>
  <c r="AR131" i="4"/>
  <c r="AW131" i="4"/>
  <c r="AQ132" i="4"/>
  <c r="AO133" i="4"/>
  <c r="AU133" i="4"/>
  <c r="AS134" i="4"/>
  <c r="AX135" i="4"/>
  <c r="AT135" i="4"/>
  <c r="AP135" i="4"/>
  <c r="AR135" i="4"/>
  <c r="AW135" i="4"/>
  <c r="AQ136" i="4"/>
  <c r="AO137" i="4"/>
  <c r="AU137" i="4"/>
  <c r="AS138" i="4"/>
  <c r="AX139" i="4"/>
  <c r="AT139" i="4"/>
  <c r="AP139" i="4"/>
  <c r="AR139" i="4"/>
  <c r="AW139" i="4"/>
  <c r="AQ140" i="4"/>
  <c r="AO141" i="4"/>
  <c r="AU141" i="4"/>
  <c r="AS142" i="4"/>
  <c r="AX143" i="4"/>
  <c r="AT143" i="4"/>
  <c r="AP143" i="4"/>
  <c r="AR143" i="4"/>
  <c r="AW143" i="4"/>
  <c r="AQ144" i="4"/>
  <c r="AO145" i="4"/>
  <c r="AU145" i="4"/>
  <c r="AS146" i="4"/>
  <c r="AX147" i="4"/>
  <c r="AT147" i="4"/>
  <c r="AP147" i="4"/>
  <c r="AR147" i="4"/>
  <c r="AW147" i="4"/>
  <c r="AQ148" i="4"/>
  <c r="AO149" i="4"/>
  <c r="AU149" i="4"/>
  <c r="AS150" i="4"/>
  <c r="AX151" i="4"/>
  <c r="AT151" i="4"/>
  <c r="AP151" i="4"/>
  <c r="AR151" i="4"/>
  <c r="AW151" i="4"/>
  <c r="AQ152" i="4"/>
  <c r="AO153" i="4"/>
  <c r="AU153" i="4"/>
  <c r="AS154" i="4"/>
  <c r="AX155" i="4"/>
  <c r="AT155" i="4"/>
  <c r="AP155" i="4"/>
  <c r="AR155" i="4"/>
  <c r="AW155" i="4"/>
  <c r="AQ156" i="4"/>
  <c r="AO157" i="4"/>
  <c r="AU157" i="4"/>
  <c r="AS158" i="4"/>
  <c r="AX159" i="4"/>
  <c r="AT159" i="4"/>
  <c r="AP159" i="4"/>
  <c r="AR159" i="4"/>
  <c r="AW159" i="4"/>
  <c r="AQ160" i="4"/>
  <c r="AO161" i="4"/>
  <c r="AU161" i="4"/>
  <c r="AS162" i="4"/>
  <c r="AX163" i="4"/>
  <c r="AT163" i="4"/>
  <c r="AP163" i="4"/>
  <c r="AR163" i="4"/>
  <c r="AW163" i="4"/>
  <c r="AQ164" i="4"/>
  <c r="AO165" i="4"/>
  <c r="AU165" i="4"/>
  <c r="AU166" i="4"/>
  <c r="AQ167" i="4"/>
  <c r="AW167" i="4"/>
  <c r="AQ168" i="4"/>
  <c r="AX170" i="4"/>
  <c r="AT170" i="4"/>
  <c r="AP170" i="4"/>
  <c r="AV170" i="4"/>
  <c r="AQ170" i="4"/>
  <c r="AS170" i="4"/>
  <c r="AV171" i="4"/>
  <c r="AO172" i="4"/>
  <c r="AV172" i="4"/>
  <c r="AX175" i="4"/>
  <c r="AT175" i="4"/>
  <c r="AP175" i="4"/>
  <c r="AU175" i="4"/>
  <c r="AO175" i="4"/>
  <c r="AS175" i="4"/>
  <c r="AO178" i="4"/>
  <c r="AX116" i="4"/>
  <c r="AT116" i="4"/>
  <c r="AP116" i="4"/>
  <c r="AR116" i="4"/>
  <c r="AW116" i="4"/>
  <c r="AQ117" i="4"/>
  <c r="AS119" i="4"/>
  <c r="AX120" i="4"/>
  <c r="AT120" i="4"/>
  <c r="AP120" i="4"/>
  <c r="AR120" i="4"/>
  <c r="AW120" i="4"/>
  <c r="AQ121" i="4"/>
  <c r="AS123" i="4"/>
  <c r="AX124" i="4"/>
  <c r="AT124" i="4"/>
  <c r="AP124" i="4"/>
  <c r="AR124" i="4"/>
  <c r="AW124" i="4"/>
  <c r="AQ125" i="4"/>
  <c r="AS127" i="4"/>
  <c r="AX128" i="4"/>
  <c r="AT128" i="4"/>
  <c r="AP128" i="4"/>
  <c r="AR128" i="4"/>
  <c r="AW128" i="4"/>
  <c r="AQ129" i="4"/>
  <c r="AS131" i="4"/>
  <c r="AX132" i="4"/>
  <c r="AT132" i="4"/>
  <c r="AP132" i="4"/>
  <c r="AR132" i="4"/>
  <c r="AW132" i="4"/>
  <c r="AQ133" i="4"/>
  <c r="AX136" i="4"/>
  <c r="AT136" i="4"/>
  <c r="AP136" i="4"/>
  <c r="AR136" i="4"/>
  <c r="AW136" i="4"/>
  <c r="AQ137" i="4"/>
  <c r="AX140" i="4"/>
  <c r="AT140" i="4"/>
  <c r="AP140" i="4"/>
  <c r="AR140" i="4"/>
  <c r="AW140" i="4"/>
  <c r="AQ141" i="4"/>
  <c r="AS143" i="4"/>
  <c r="AX144" i="4"/>
  <c r="AT144" i="4"/>
  <c r="AP144" i="4"/>
  <c r="AR144" i="4"/>
  <c r="AW144" i="4"/>
  <c r="AQ145" i="4"/>
  <c r="AS147" i="4"/>
  <c r="AX148" i="4"/>
  <c r="AT148" i="4"/>
  <c r="AP148" i="4"/>
  <c r="AR148" i="4"/>
  <c r="AW148" i="4"/>
  <c r="AQ149" i="4"/>
  <c r="AS151" i="4"/>
  <c r="AX152" i="4"/>
  <c r="AT152" i="4"/>
  <c r="AP152" i="4"/>
  <c r="AR152" i="4"/>
  <c r="AW152" i="4"/>
  <c r="AQ153" i="4"/>
  <c r="AS155" i="4"/>
  <c r="AX156" i="4"/>
  <c r="AT156" i="4"/>
  <c r="AP156" i="4"/>
  <c r="AR156" i="4"/>
  <c r="AW156" i="4"/>
  <c r="AQ157" i="4"/>
  <c r="AS159" i="4"/>
  <c r="AX160" i="4"/>
  <c r="AT160" i="4"/>
  <c r="AP160" i="4"/>
  <c r="AR160" i="4"/>
  <c r="AW160" i="4"/>
  <c r="AQ161" i="4"/>
  <c r="AS163" i="4"/>
  <c r="AX164" i="4"/>
  <c r="AT164" i="4"/>
  <c r="AP164" i="4"/>
  <c r="AR164" i="4"/>
  <c r="AW164" i="4"/>
  <c r="AQ165" i="4"/>
  <c r="AX168" i="4"/>
  <c r="AT168" i="4"/>
  <c r="AP168" i="4"/>
  <c r="AS168" i="4"/>
  <c r="AR168" i="4"/>
  <c r="AU170" i="4"/>
  <c r="AQ172" i="4"/>
  <c r="AX174" i="4"/>
  <c r="AT174" i="4"/>
  <c r="AP174" i="4"/>
  <c r="AV174" i="4"/>
  <c r="AQ174" i="4"/>
  <c r="AS174" i="4"/>
  <c r="AV175" i="4"/>
  <c r="AX117" i="4"/>
  <c r="AT117" i="4"/>
  <c r="AP117" i="4"/>
  <c r="AR117" i="4"/>
  <c r="AW117" i="4"/>
  <c r="AX121" i="4"/>
  <c r="AT121" i="4"/>
  <c r="AP121" i="4"/>
  <c r="AR121" i="4"/>
  <c r="AW121" i="4"/>
  <c r="AX125" i="4"/>
  <c r="AT125" i="4"/>
  <c r="AP125" i="4"/>
  <c r="AR125" i="4"/>
  <c r="AW125" i="4"/>
  <c r="AX129" i="4"/>
  <c r="AT129" i="4"/>
  <c r="AP129" i="4"/>
  <c r="AR129" i="4"/>
  <c r="AW129" i="4"/>
  <c r="AX133" i="4"/>
  <c r="AT133" i="4"/>
  <c r="AP133" i="4"/>
  <c r="AR133" i="4"/>
  <c r="AW133" i="4"/>
  <c r="AX137" i="4"/>
  <c r="AT137" i="4"/>
  <c r="AP137" i="4"/>
  <c r="AR137" i="4"/>
  <c r="AW137" i="4"/>
  <c r="AX141" i="4"/>
  <c r="AT141" i="4"/>
  <c r="AP141" i="4"/>
  <c r="AR141" i="4"/>
  <c r="AW141" i="4"/>
  <c r="AX145" i="4"/>
  <c r="AT145" i="4"/>
  <c r="AP145" i="4"/>
  <c r="AR145" i="4"/>
  <c r="AW145" i="4"/>
  <c r="AX149" i="4"/>
  <c r="AT149" i="4"/>
  <c r="AP149" i="4"/>
  <c r="AR149" i="4"/>
  <c r="AW149" i="4"/>
  <c r="AX153" i="4"/>
  <c r="AT153" i="4"/>
  <c r="AP153" i="4"/>
  <c r="AR153" i="4"/>
  <c r="AW153" i="4"/>
  <c r="AX157" i="4"/>
  <c r="AT157" i="4"/>
  <c r="AP157" i="4"/>
  <c r="AR157" i="4"/>
  <c r="AW157" i="4"/>
  <c r="AX161" i="4"/>
  <c r="AT161" i="4"/>
  <c r="AP161" i="4"/>
  <c r="AR161" i="4"/>
  <c r="AW161" i="4"/>
  <c r="AX165" i="4"/>
  <c r="AT165" i="4"/>
  <c r="AP165" i="4"/>
  <c r="AR165" i="4"/>
  <c r="AW165" i="4"/>
  <c r="AX167" i="4"/>
  <c r="AT167" i="4"/>
  <c r="AP167" i="4"/>
  <c r="AU167" i="4"/>
  <c r="AO167" i="4"/>
  <c r="AS167" i="4"/>
  <c r="AX172" i="4"/>
  <c r="AT172" i="4"/>
  <c r="AP172" i="4"/>
  <c r="AS172" i="4"/>
  <c r="AR172" i="4"/>
  <c r="AU174" i="4"/>
  <c r="AX178" i="4"/>
  <c r="AT178" i="4"/>
  <c r="AP178" i="4"/>
  <c r="AS178" i="4"/>
  <c r="AV178" i="4"/>
  <c r="AQ178" i="4"/>
  <c r="AU178" i="4"/>
  <c r="AX169" i="4"/>
  <c r="AT169" i="4"/>
  <c r="AP169" i="4"/>
  <c r="AR169" i="4"/>
  <c r="AW169" i="4"/>
  <c r="AX173" i="4"/>
  <c r="AT173" i="4"/>
  <c r="AP173" i="4"/>
  <c r="AR173" i="4"/>
  <c r="AW173" i="4"/>
  <c r="AX177" i="4"/>
  <c r="AT177" i="4"/>
  <c r="AP177" i="4"/>
  <c r="AR177" i="4"/>
  <c r="AW177" i="4"/>
  <c r="AO179" i="4"/>
  <c r="AS180" i="4"/>
  <c r="AX181" i="4"/>
  <c r="AT181" i="4"/>
  <c r="AP181" i="4"/>
  <c r="AR181" i="4"/>
  <c r="AW181" i="4"/>
  <c r="AQ182" i="4"/>
  <c r="AO183" i="4"/>
  <c r="AS184" i="4"/>
  <c r="AX185" i="4"/>
  <c r="AT185" i="4"/>
  <c r="AP185" i="4"/>
  <c r="AR185" i="4"/>
  <c r="AW185" i="4"/>
  <c r="AQ186" i="4"/>
  <c r="AO187" i="4"/>
  <c r="AS188" i="4"/>
  <c r="AX189" i="4"/>
  <c r="AT189" i="4"/>
  <c r="AP189" i="4"/>
  <c r="AR189" i="4"/>
  <c r="AW189" i="4"/>
  <c r="AQ190" i="4"/>
  <c r="AO191" i="4"/>
  <c r="AS192" i="4"/>
  <c r="AX193" i="4"/>
  <c r="AT193" i="4"/>
  <c r="AP193" i="4"/>
  <c r="AR193" i="4"/>
  <c r="AW193" i="4"/>
  <c r="AQ194" i="4"/>
  <c r="AO195" i="4"/>
  <c r="AS196" i="4"/>
  <c r="AX197" i="4"/>
  <c r="AT197" i="4"/>
  <c r="AP197" i="4"/>
  <c r="AR197" i="4"/>
  <c r="AW197" i="4"/>
  <c r="AQ198" i="4"/>
  <c r="AO199" i="4"/>
  <c r="AS200" i="4"/>
  <c r="AX201" i="4"/>
  <c r="AT201" i="4"/>
  <c r="AP201" i="4"/>
  <c r="AR201" i="4"/>
  <c r="AW201" i="4"/>
  <c r="AQ202" i="4"/>
  <c r="AO203" i="4"/>
  <c r="AS204" i="4"/>
  <c r="AX205" i="4"/>
  <c r="AT205" i="4"/>
  <c r="AP205" i="4"/>
  <c r="AR205" i="4"/>
  <c r="AW205" i="4"/>
  <c r="AV207" i="4"/>
  <c r="AR207" i="4"/>
  <c r="AX207" i="4"/>
  <c r="AT207" i="4"/>
  <c r="AP207" i="4"/>
  <c r="AS207" i="4"/>
  <c r="AU208" i="4"/>
  <c r="AO209" i="4"/>
  <c r="AX182" i="4"/>
  <c r="AT182" i="4"/>
  <c r="AP182" i="4"/>
  <c r="AR182" i="4"/>
  <c r="AW182" i="4"/>
  <c r="AX186" i="4"/>
  <c r="AT186" i="4"/>
  <c r="AP186" i="4"/>
  <c r="AR186" i="4"/>
  <c r="AW186" i="4"/>
  <c r="AX190" i="4"/>
  <c r="AT190" i="4"/>
  <c r="AP190" i="4"/>
  <c r="AR190" i="4"/>
  <c r="AW190" i="4"/>
  <c r="AX194" i="4"/>
  <c r="AT194" i="4"/>
  <c r="AP194" i="4"/>
  <c r="AR194" i="4"/>
  <c r="AW194" i="4"/>
  <c r="AX198" i="4"/>
  <c r="AT198" i="4"/>
  <c r="AP198" i="4"/>
  <c r="AR198" i="4"/>
  <c r="AW198" i="4"/>
  <c r="AX202" i="4"/>
  <c r="AT202" i="4"/>
  <c r="AP202" i="4"/>
  <c r="AR202" i="4"/>
  <c r="AW202" i="4"/>
  <c r="AV206" i="4"/>
  <c r="AR206" i="4"/>
  <c r="AX206" i="4"/>
  <c r="AT206" i="4"/>
  <c r="AP206" i="4"/>
  <c r="AS206" i="4"/>
  <c r="AO208" i="4"/>
  <c r="AW208" i="4"/>
  <c r="AW213" i="4"/>
  <c r="AS213" i="4"/>
  <c r="AO213" i="4"/>
  <c r="AV213" i="4"/>
  <c r="AQ213" i="4"/>
  <c r="AU213" i="4"/>
  <c r="AP213" i="4"/>
  <c r="AT213" i="4"/>
  <c r="AW217" i="4"/>
  <c r="AS217" i="4"/>
  <c r="AO217" i="4"/>
  <c r="AV217" i="4"/>
  <c r="AQ217" i="4"/>
  <c r="AU217" i="4"/>
  <c r="AP217" i="4"/>
  <c r="AT217" i="4"/>
  <c r="AW221" i="4"/>
  <c r="AS221" i="4"/>
  <c r="AO221" i="4"/>
  <c r="AV221" i="4"/>
  <c r="AQ221" i="4"/>
  <c r="AU221" i="4"/>
  <c r="AP221" i="4"/>
  <c r="AT221" i="4"/>
  <c r="AW225" i="4"/>
  <c r="AS225" i="4"/>
  <c r="AO225" i="4"/>
  <c r="AV225" i="4"/>
  <c r="AQ225" i="4"/>
  <c r="AU225" i="4"/>
  <c r="AP225" i="4"/>
  <c r="AT225" i="4"/>
  <c r="AW229" i="4"/>
  <c r="AS229" i="4"/>
  <c r="AO229" i="4"/>
  <c r="AV229" i="4"/>
  <c r="AQ229" i="4"/>
  <c r="AU229" i="4"/>
  <c r="AP229" i="4"/>
  <c r="AT229" i="4"/>
  <c r="AW233" i="4"/>
  <c r="AS233" i="4"/>
  <c r="AO233" i="4"/>
  <c r="AV233" i="4"/>
  <c r="AQ233" i="4"/>
  <c r="AU233" i="4"/>
  <c r="AP233" i="4"/>
  <c r="AT233" i="4"/>
  <c r="AX179" i="4"/>
  <c r="AT179" i="4"/>
  <c r="AP179" i="4"/>
  <c r="AR179" i="4"/>
  <c r="AW179" i="4"/>
  <c r="AQ180" i="4"/>
  <c r="AS182" i="4"/>
  <c r="AX183" i="4"/>
  <c r="AT183" i="4"/>
  <c r="AP183" i="4"/>
  <c r="AR183" i="4"/>
  <c r="AW183" i="4"/>
  <c r="AQ184" i="4"/>
  <c r="AS186" i="4"/>
  <c r="AX187" i="4"/>
  <c r="AT187" i="4"/>
  <c r="AP187" i="4"/>
  <c r="AR187" i="4"/>
  <c r="AW187" i="4"/>
  <c r="AQ188" i="4"/>
  <c r="AS190" i="4"/>
  <c r="AX191" i="4"/>
  <c r="AT191" i="4"/>
  <c r="AP191" i="4"/>
  <c r="AR191" i="4"/>
  <c r="AW191" i="4"/>
  <c r="AQ192" i="4"/>
  <c r="AS194" i="4"/>
  <c r="AX195" i="4"/>
  <c r="AT195" i="4"/>
  <c r="AP195" i="4"/>
  <c r="AR195" i="4"/>
  <c r="AW195" i="4"/>
  <c r="AQ196" i="4"/>
  <c r="AS198" i="4"/>
  <c r="AX199" i="4"/>
  <c r="AT199" i="4"/>
  <c r="AP199" i="4"/>
  <c r="AR199" i="4"/>
  <c r="AW199" i="4"/>
  <c r="AQ200" i="4"/>
  <c r="AS202" i="4"/>
  <c r="AX203" i="4"/>
  <c r="AT203" i="4"/>
  <c r="AP203" i="4"/>
  <c r="AR203" i="4"/>
  <c r="AW203" i="4"/>
  <c r="AQ204" i="4"/>
  <c r="AO205" i="4"/>
  <c r="AU205" i="4"/>
  <c r="AU206" i="4"/>
  <c r="AW209" i="4"/>
  <c r="AV209" i="4"/>
  <c r="AR209" i="4"/>
  <c r="AT209" i="4"/>
  <c r="AP209" i="4"/>
  <c r="AS209" i="4"/>
  <c r="AX180" i="4"/>
  <c r="AT180" i="4"/>
  <c r="AP180" i="4"/>
  <c r="AR180" i="4"/>
  <c r="AW180" i="4"/>
  <c r="AO182" i="4"/>
  <c r="AU182" i="4"/>
  <c r="AX184" i="4"/>
  <c r="AT184" i="4"/>
  <c r="AP184" i="4"/>
  <c r="AR184" i="4"/>
  <c r="AW184" i="4"/>
  <c r="AO186" i="4"/>
  <c r="AU186" i="4"/>
  <c r="AX188" i="4"/>
  <c r="AT188" i="4"/>
  <c r="AP188" i="4"/>
  <c r="AR188" i="4"/>
  <c r="AW188" i="4"/>
  <c r="AO190" i="4"/>
  <c r="AU190" i="4"/>
  <c r="AX192" i="4"/>
  <c r="AT192" i="4"/>
  <c r="AP192" i="4"/>
  <c r="AR192" i="4"/>
  <c r="AW192" i="4"/>
  <c r="AO194" i="4"/>
  <c r="AU194" i="4"/>
  <c r="AX196" i="4"/>
  <c r="AT196" i="4"/>
  <c r="AP196" i="4"/>
  <c r="AR196" i="4"/>
  <c r="AW196" i="4"/>
  <c r="AO198" i="4"/>
  <c r="AU198" i="4"/>
  <c r="AX200" i="4"/>
  <c r="AT200" i="4"/>
  <c r="AP200" i="4"/>
  <c r="AR200" i="4"/>
  <c r="AW200" i="4"/>
  <c r="AO202" i="4"/>
  <c r="AU202" i="4"/>
  <c r="AX204" i="4"/>
  <c r="AT204" i="4"/>
  <c r="AP204" i="4"/>
  <c r="AR204" i="4"/>
  <c r="AW204" i="4"/>
  <c r="AO206" i="4"/>
  <c r="AW206" i="4"/>
  <c r="AV208" i="4"/>
  <c r="AR208" i="4"/>
  <c r="AX208" i="4"/>
  <c r="AT208" i="4"/>
  <c r="AP208" i="4"/>
  <c r="AS208" i="4"/>
  <c r="AR213" i="4"/>
  <c r="AR217" i="4"/>
  <c r="AR221" i="4"/>
  <c r="AR225" i="4"/>
  <c r="AR229" i="4"/>
  <c r="AR233" i="4"/>
  <c r="AW210" i="4"/>
  <c r="AS210" i="4"/>
  <c r="AO210" i="4"/>
  <c r="AR210" i="4"/>
  <c r="AX210" i="4"/>
  <c r="AQ211" i="4"/>
  <c r="AW214" i="4"/>
  <c r="AS214" i="4"/>
  <c r="AO214" i="4"/>
  <c r="AR214" i="4"/>
  <c r="AX214" i="4"/>
  <c r="AQ215" i="4"/>
  <c r="AW218" i="4"/>
  <c r="AS218" i="4"/>
  <c r="AO218" i="4"/>
  <c r="AR218" i="4"/>
  <c r="AX218" i="4"/>
  <c r="AQ219" i="4"/>
  <c r="AW222" i="4"/>
  <c r="AS222" i="4"/>
  <c r="AO222" i="4"/>
  <c r="AR222" i="4"/>
  <c r="AX222" i="4"/>
  <c r="AQ223" i="4"/>
  <c r="AW226" i="4"/>
  <c r="AS226" i="4"/>
  <c r="AO226" i="4"/>
  <c r="AR226" i="4"/>
  <c r="AX226" i="4"/>
  <c r="AQ227" i="4"/>
  <c r="AW230" i="4"/>
  <c r="AS230" i="4"/>
  <c r="AO230" i="4"/>
  <c r="AR230" i="4"/>
  <c r="AX230" i="4"/>
  <c r="AQ231" i="4"/>
  <c r="AW211" i="4"/>
  <c r="AS211" i="4"/>
  <c r="AO211" i="4"/>
  <c r="AR211" i="4"/>
  <c r="AX211" i="4"/>
  <c r="AW215" i="4"/>
  <c r="AS215" i="4"/>
  <c r="AO215" i="4"/>
  <c r="AR215" i="4"/>
  <c r="AX215" i="4"/>
  <c r="AW219" i="4"/>
  <c r="AS219" i="4"/>
  <c r="AO219" i="4"/>
  <c r="AR219" i="4"/>
  <c r="AX219" i="4"/>
  <c r="AW223" i="4"/>
  <c r="AS223" i="4"/>
  <c r="AO223" i="4"/>
  <c r="AR223" i="4"/>
  <c r="AX223" i="4"/>
  <c r="AW227" i="4"/>
  <c r="AS227" i="4"/>
  <c r="AO227" i="4"/>
  <c r="AR227" i="4"/>
  <c r="AX227" i="4"/>
  <c r="AW231" i="4"/>
  <c r="AS231" i="4"/>
  <c r="AO231" i="4"/>
  <c r="AR231" i="4"/>
  <c r="AX231" i="4"/>
  <c r="AP210" i="4"/>
  <c r="AU210" i="4"/>
  <c r="AT211" i="4"/>
  <c r="AW212" i="4"/>
  <c r="AS212" i="4"/>
  <c r="AO212" i="4"/>
  <c r="AR212" i="4"/>
  <c r="AX212" i="4"/>
  <c r="AP214" i="4"/>
  <c r="AU214" i="4"/>
  <c r="AT215" i="4"/>
  <c r="AW216" i="4"/>
  <c r="AS216" i="4"/>
  <c r="AO216" i="4"/>
  <c r="AR216" i="4"/>
  <c r="AX216" i="4"/>
  <c r="AP218" i="4"/>
  <c r="AU218" i="4"/>
  <c r="AT219" i="4"/>
  <c r="AW220" i="4"/>
  <c r="AS220" i="4"/>
  <c r="AO220" i="4"/>
  <c r="AR220" i="4"/>
  <c r="AX220" i="4"/>
  <c r="AP222" i="4"/>
  <c r="AU222" i="4"/>
  <c r="AT223" i="4"/>
  <c r="AW224" i="4"/>
  <c r="AS224" i="4"/>
  <c r="AO224" i="4"/>
  <c r="AR224" i="4"/>
  <c r="AX224" i="4"/>
  <c r="AP226" i="4"/>
  <c r="AU226" i="4"/>
  <c r="AT227" i="4"/>
  <c r="AW228" i="4"/>
  <c r="AS228" i="4"/>
  <c r="AO228" i="4"/>
  <c r="AR228" i="4"/>
  <c r="AX228" i="4"/>
  <c r="AP230" i="4"/>
  <c r="AU230" i="4"/>
  <c r="AT231" i="4"/>
  <c r="AW232" i="4"/>
  <c r="AS232" i="4"/>
  <c r="AO232" i="4"/>
  <c r="AR232" i="4"/>
  <c r="AX232" i="4"/>
  <c r="AO234" i="4"/>
  <c r="AS234" i="4"/>
  <c r="AW234" i="4"/>
  <c r="AO235" i="4"/>
  <c r="AS235" i="4"/>
  <c r="AW235" i="4"/>
  <c r="AQ234" i="4"/>
  <c r="AQ235" i="4"/>
  <c r="AQ236" i="4"/>
  <c r="AG12" i="2"/>
  <c r="AI14" i="2"/>
  <c r="AF16" i="2"/>
  <c r="AG18" i="2"/>
  <c r="AI20" i="2"/>
  <c r="AE24" i="2"/>
  <c r="AH25" i="2"/>
  <c r="AG28" i="2"/>
  <c r="AE31" i="2"/>
  <c r="AG33" i="2"/>
  <c r="AE36" i="2"/>
  <c r="AD39" i="2"/>
  <c r="AE41" i="2"/>
  <c r="AC44" i="2"/>
  <c r="AE46" i="2"/>
  <c r="AF48" i="2"/>
  <c r="AD51" i="2"/>
  <c r="AC54" i="2"/>
  <c r="AE56" i="2"/>
  <c r="AF58" i="2"/>
  <c r="AG60" i="2"/>
  <c r="AE63" i="2"/>
  <c r="AG65" i="2"/>
  <c r="AH67" i="2"/>
  <c r="AD71" i="2"/>
  <c r="AC74" i="2"/>
  <c r="AK77" i="2"/>
  <c r="AI80" i="2"/>
  <c r="AI82" i="2"/>
  <c r="AG87" i="2"/>
  <c r="AK91" i="2"/>
  <c r="AJ96" i="2"/>
  <c r="AB102" i="2"/>
  <c r="AK106" i="2"/>
  <c r="AE113" i="2"/>
  <c r="AF116" i="2"/>
  <c r="AH130" i="2"/>
  <c r="AD130" i="2"/>
  <c r="AJ129" i="2"/>
  <c r="AF129" i="2"/>
  <c r="AB129" i="2"/>
  <c r="AJ127" i="2"/>
  <c r="AF127" i="2"/>
  <c r="AB127" i="2"/>
  <c r="AH126" i="2"/>
  <c r="AD126" i="2"/>
  <c r="AJ125" i="2"/>
  <c r="AF125" i="2"/>
  <c r="AB125" i="2"/>
  <c r="AJ123" i="2"/>
  <c r="AF123" i="2"/>
  <c r="AB123" i="2"/>
  <c r="AH122" i="2"/>
  <c r="AD122" i="2"/>
  <c r="AJ121" i="2"/>
  <c r="AF121" i="2"/>
  <c r="AB121" i="2"/>
  <c r="AJ119" i="2"/>
  <c r="AF119" i="2"/>
  <c r="AB119" i="2"/>
  <c r="AH118" i="2"/>
  <c r="AD118" i="2"/>
  <c r="AJ117" i="2"/>
  <c r="AF117" i="2"/>
  <c r="AB117" i="2"/>
  <c r="AJ115" i="2"/>
  <c r="AF115" i="2"/>
  <c r="AB115" i="2"/>
  <c r="AH114" i="2"/>
  <c r="AD114" i="2"/>
  <c r="AJ113" i="2"/>
  <c r="AF113" i="2"/>
  <c r="AB113" i="2"/>
  <c r="AJ111" i="2"/>
  <c r="AF111" i="2"/>
  <c r="AB111" i="2"/>
  <c r="AH110" i="2"/>
  <c r="AD110" i="2"/>
  <c r="AJ109" i="2"/>
  <c r="AF109" i="2"/>
  <c r="AB109" i="2"/>
  <c r="AJ107" i="2"/>
  <c r="AF107" i="2"/>
  <c r="AB107" i="2"/>
  <c r="AH106" i="2"/>
  <c r="AD106" i="2"/>
  <c r="AJ105" i="2"/>
  <c r="AF105" i="2"/>
  <c r="AB105" i="2"/>
  <c r="AJ103" i="2"/>
  <c r="AF103" i="2"/>
  <c r="AB103" i="2"/>
  <c r="AH102" i="2"/>
  <c r="AD102" i="2"/>
  <c r="AJ101" i="2"/>
  <c r="AF101" i="2"/>
  <c r="AB101" i="2"/>
  <c r="AJ99" i="2"/>
  <c r="AF99" i="2"/>
  <c r="AB99" i="2"/>
  <c r="AH98" i="2"/>
  <c r="AD98" i="2"/>
  <c r="AJ97" i="2"/>
  <c r="AF97" i="2"/>
  <c r="AB97" i="2"/>
  <c r="AJ95" i="2"/>
  <c r="AF95" i="2"/>
  <c r="AB95" i="2"/>
  <c r="AH94" i="2"/>
  <c r="AD94" i="2"/>
  <c r="AJ93" i="2"/>
  <c r="AF93" i="2"/>
  <c r="AB93" i="2"/>
  <c r="AJ91" i="2"/>
  <c r="AF91" i="2"/>
  <c r="AB91" i="2"/>
  <c r="AH90" i="2"/>
  <c r="AD90" i="2"/>
  <c r="AJ89" i="2"/>
  <c r="AF89" i="2"/>
  <c r="AI130" i="2"/>
  <c r="AC130" i="2"/>
  <c r="AH129" i="2"/>
  <c r="AC129" i="2"/>
  <c r="AG127" i="2"/>
  <c r="AK126" i="2"/>
  <c r="AF126" i="2"/>
  <c r="AK125" i="2"/>
  <c r="AE125" i="2"/>
  <c r="AI123" i="2"/>
  <c r="AD123" i="2"/>
  <c r="AI122" i="2"/>
  <c r="AC122" i="2"/>
  <c r="AH121" i="2"/>
  <c r="AC121" i="2"/>
  <c r="AG119" i="2"/>
  <c r="AK118" i="2"/>
  <c r="AF118" i="2"/>
  <c r="AK117" i="2"/>
  <c r="AE117" i="2"/>
  <c r="AI115" i="2"/>
  <c r="AD115" i="2"/>
  <c r="AI114" i="2"/>
  <c r="AC114" i="2"/>
  <c r="AF130" i="2"/>
  <c r="AI129" i="2"/>
  <c r="AH127" i="2"/>
  <c r="AJ126" i="2"/>
  <c r="AC126" i="2"/>
  <c r="AG125" i="2"/>
  <c r="AE123" i="2"/>
  <c r="AG122" i="2"/>
  <c r="AK121" i="2"/>
  <c r="AD121" i="2"/>
  <c r="AI119" i="2"/>
  <c r="AC119" i="2"/>
  <c r="AE118" i="2"/>
  <c r="AH117" i="2"/>
  <c r="AG115" i="2"/>
  <c r="AJ114" i="2"/>
  <c r="AB114" i="2"/>
  <c r="AG113" i="2"/>
  <c r="AK111" i="2"/>
  <c r="AE111" i="2"/>
  <c r="AJ110" i="2"/>
  <c r="AE110" i="2"/>
  <c r="AI109" i="2"/>
  <c r="AD109" i="2"/>
  <c r="AH107" i="2"/>
  <c r="AC107" i="2"/>
  <c r="AG106" i="2"/>
  <c r="AB106" i="2"/>
  <c r="AG105" i="2"/>
  <c r="AK103" i="2"/>
  <c r="AE103" i="2"/>
  <c r="AJ102" i="2"/>
  <c r="AE102" i="2"/>
  <c r="AI101" i="2"/>
  <c r="AD101" i="2"/>
  <c r="AH99" i="2"/>
  <c r="AC99" i="2"/>
  <c r="AG98" i="2"/>
  <c r="AB98" i="2"/>
  <c r="AG97" i="2"/>
  <c r="AK95" i="2"/>
  <c r="AE95" i="2"/>
  <c r="AJ94" i="2"/>
  <c r="AE94" i="2"/>
  <c r="AI93" i="2"/>
  <c r="AD93" i="2"/>
  <c r="AH91" i="2"/>
  <c r="AC91" i="2"/>
  <c r="AG90" i="2"/>
  <c r="AB90" i="2"/>
  <c r="AG89" i="2"/>
  <c r="AB89" i="2"/>
  <c r="AJ87" i="2"/>
  <c r="AF87" i="2"/>
  <c r="AB87" i="2"/>
  <c r="AH86" i="2"/>
  <c r="AD86" i="2"/>
  <c r="AJ85" i="2"/>
  <c r="AF85" i="2"/>
  <c r="AB85" i="2"/>
  <c r="AJ83" i="2"/>
  <c r="AF83" i="2"/>
  <c r="AB83" i="2"/>
  <c r="AH82" i="2"/>
  <c r="AD82" i="2"/>
  <c r="AJ81" i="2"/>
  <c r="AF81" i="2"/>
  <c r="AB81" i="2"/>
  <c r="AJ79" i="2"/>
  <c r="AF79" i="2"/>
  <c r="AB79" i="2"/>
  <c r="AH78" i="2"/>
  <c r="AD78" i="2"/>
  <c r="AJ77" i="2"/>
  <c r="AF77" i="2"/>
  <c r="AB77" i="2"/>
  <c r="AJ75" i="2"/>
  <c r="AF75" i="2"/>
  <c r="AB75" i="2"/>
  <c r="AH74" i="2"/>
  <c r="AD74" i="2"/>
  <c r="AJ73" i="2"/>
  <c r="AF73" i="2"/>
  <c r="AB73" i="2"/>
  <c r="AJ71" i="2"/>
  <c r="AF71" i="2"/>
  <c r="AB71" i="2"/>
  <c r="AH70" i="2"/>
  <c r="AD70" i="2"/>
  <c r="AJ69" i="2"/>
  <c r="AF69" i="2"/>
  <c r="AB69" i="2"/>
  <c r="AJ67" i="2"/>
  <c r="AF67" i="2"/>
  <c r="AB67" i="2"/>
  <c r="AH66" i="2"/>
  <c r="AD66" i="2"/>
  <c r="AJ65" i="2"/>
  <c r="AF65" i="2"/>
  <c r="AB65" i="2"/>
  <c r="AJ63" i="2"/>
  <c r="AF63" i="2"/>
  <c r="AB63" i="2"/>
  <c r="AH62" i="2"/>
  <c r="AD62" i="2"/>
  <c r="AJ61" i="2"/>
  <c r="AF61" i="2"/>
  <c r="AB61" i="2"/>
  <c r="AJ59" i="2"/>
  <c r="AF59" i="2"/>
  <c r="AB59" i="2"/>
  <c r="AH58" i="2"/>
  <c r="AD58" i="2"/>
  <c r="AJ57" i="2"/>
  <c r="AF57" i="2"/>
  <c r="AB57" i="2"/>
  <c r="AJ55" i="2"/>
  <c r="AF55" i="2"/>
  <c r="AB55" i="2"/>
  <c r="AH54" i="2"/>
  <c r="AD54" i="2"/>
  <c r="AJ53" i="2"/>
  <c r="AF53" i="2"/>
  <c r="AB53" i="2"/>
  <c r="AJ51" i="2"/>
  <c r="AF51" i="2"/>
  <c r="AB51" i="2"/>
  <c r="AH50" i="2"/>
  <c r="AD50" i="2"/>
  <c r="AJ49" i="2"/>
  <c r="AF49" i="2"/>
  <c r="AB49" i="2"/>
  <c r="AJ47" i="2"/>
  <c r="AF47" i="2"/>
  <c r="AB47" i="2"/>
  <c r="AH46" i="2"/>
  <c r="AD46" i="2"/>
  <c r="AJ45" i="2"/>
  <c r="AF45" i="2"/>
  <c r="AB45" i="2"/>
  <c r="AJ43" i="2"/>
  <c r="AF43" i="2"/>
  <c r="AB43" i="2"/>
  <c r="AH42" i="2"/>
  <c r="AD42" i="2"/>
  <c r="AJ41" i="2"/>
  <c r="AF41" i="2"/>
  <c r="AB41" i="2"/>
  <c r="AJ39" i="2"/>
  <c r="AF39" i="2"/>
  <c r="AB39" i="2"/>
  <c r="AH38" i="2"/>
  <c r="AD38" i="2"/>
  <c r="AJ37" i="2"/>
  <c r="AF37" i="2"/>
  <c r="AB37" i="2"/>
  <c r="AJ35" i="2"/>
  <c r="AF35" i="2"/>
  <c r="AB35" i="2"/>
  <c r="AH34" i="2"/>
  <c r="AD34" i="2"/>
  <c r="AJ33" i="2"/>
  <c r="AF33" i="2"/>
  <c r="AB33" i="2"/>
  <c r="AJ31" i="2"/>
  <c r="AF31" i="2"/>
  <c r="AB31" i="2"/>
  <c r="AH30" i="2"/>
  <c r="AD30" i="2"/>
  <c r="AJ29" i="2"/>
  <c r="AF29" i="2"/>
  <c r="AB29" i="2"/>
  <c r="AJ27" i="2"/>
  <c r="AF27" i="2"/>
  <c r="AB27" i="2"/>
  <c r="AH26" i="2"/>
  <c r="AD26" i="2"/>
  <c r="AJ25" i="2"/>
  <c r="AF25" i="2"/>
  <c r="AB25" i="2"/>
  <c r="AJ23" i="2"/>
  <c r="AF23" i="2"/>
  <c r="AB23" i="2"/>
  <c r="AH22" i="2"/>
  <c r="AD22" i="2"/>
  <c r="AJ21" i="2"/>
  <c r="AF21" i="2"/>
  <c r="AB21" i="2"/>
  <c r="AJ19" i="2"/>
  <c r="AF19" i="2"/>
  <c r="AB19" i="2"/>
  <c r="AH18" i="2"/>
  <c r="AD18" i="2"/>
  <c r="AJ17" i="2"/>
  <c r="AF17" i="2"/>
  <c r="AB17" i="2"/>
  <c r="AJ15" i="2"/>
  <c r="AF15" i="2"/>
  <c r="AB15" i="2"/>
  <c r="AH14" i="2"/>
  <c r="AD14" i="2"/>
  <c r="AJ13" i="2"/>
  <c r="AF13" i="2"/>
  <c r="AB13" i="2"/>
  <c r="AJ11" i="2"/>
  <c r="AF11" i="2"/>
  <c r="AB11" i="2"/>
  <c r="AJ130" i="2"/>
  <c r="AK129" i="2"/>
  <c r="AJ128" i="2"/>
  <c r="AK127" i="2"/>
  <c r="AC127" i="2"/>
  <c r="AB126" i="2"/>
  <c r="AC125" i="2"/>
  <c r="AC124" i="2"/>
  <c r="AC123" i="2"/>
  <c r="AE122" i="2"/>
  <c r="AE121" i="2"/>
  <c r="AE120" i="2"/>
  <c r="AE119" i="2"/>
  <c r="AG118" i="2"/>
  <c r="AG117" i="2"/>
  <c r="AG116" i="2"/>
  <c r="AH115" i="2"/>
  <c r="AG114" i="2"/>
  <c r="AI113" i="2"/>
  <c r="AC113" i="2"/>
  <c r="AE112" i="2"/>
  <c r="AH111" i="2"/>
  <c r="AK110" i="2"/>
  <c r="AC110" i="2"/>
  <c r="AG109" i="2"/>
  <c r="AJ108" i="2"/>
  <c r="AB108" i="2"/>
  <c r="AE107" i="2"/>
  <c r="AI106" i="2"/>
  <c r="AK105" i="2"/>
  <c r="AD105" i="2"/>
  <c r="AG104" i="2"/>
  <c r="AI103" i="2"/>
  <c r="AC103" i="2"/>
  <c r="AF102" i="2"/>
  <c r="AH101" i="2"/>
  <c r="AK100" i="2"/>
  <c r="AE100" i="2"/>
  <c r="AG99" i="2"/>
  <c r="AJ98" i="2"/>
  <c r="AC98" i="2"/>
  <c r="AE97" i="2"/>
  <c r="AI96" i="2"/>
  <c r="AB96" i="2"/>
  <c r="AD95" i="2"/>
  <c r="AG94" i="2"/>
  <c r="AK93" i="2"/>
  <c r="AC93" i="2"/>
  <c r="AF92" i="2"/>
  <c r="AI91" i="2"/>
  <c r="AK90" i="2"/>
  <c r="AE90" i="2"/>
  <c r="AH89" i="2"/>
  <c r="AK88" i="2"/>
  <c r="AF88" i="2"/>
  <c r="AK87" i="2"/>
  <c r="AE87" i="2"/>
  <c r="AJ86" i="2"/>
  <c r="AE86" i="2"/>
  <c r="AI85" i="2"/>
  <c r="AD85" i="2"/>
  <c r="AI84" i="2"/>
  <c r="AC84" i="2"/>
  <c r="AH83" i="2"/>
  <c r="AC83" i="2"/>
  <c r="AG82" i="2"/>
  <c r="AB82" i="2"/>
  <c r="AG81" i="2"/>
  <c r="AK80" i="2"/>
  <c r="AF80" i="2"/>
  <c r="AK79" i="2"/>
  <c r="AE79" i="2"/>
  <c r="AJ78" i="2"/>
  <c r="AE78" i="2"/>
  <c r="AI77" i="2"/>
  <c r="AD77" i="2"/>
  <c r="AI76" i="2"/>
  <c r="AC76" i="2"/>
  <c r="AH75" i="2"/>
  <c r="AC75" i="2"/>
  <c r="AG74" i="2"/>
  <c r="AB74" i="2"/>
  <c r="AG130" i="2"/>
  <c r="AE129" i="2"/>
  <c r="AC128" i="2"/>
  <c r="AI126" i="2"/>
  <c r="AH125" i="2"/>
  <c r="AF124" i="2"/>
  <c r="AK122" i="2"/>
  <c r="AI121" i="2"/>
  <c r="AI120" i="2"/>
  <c r="AD119" i="2"/>
  <c r="AB118" i="2"/>
  <c r="AI116" i="2"/>
  <c r="AE115" i="2"/>
  <c r="AE114" i="2"/>
  <c r="AD113" i="2"/>
  <c r="AC112" i="2"/>
  <c r="AD111" i="2"/>
  <c r="AF110" i="2"/>
  <c r="AE109" i="2"/>
  <c r="AF108" i="2"/>
  <c r="AG107" i="2"/>
  <c r="AF106" i="2"/>
  <c r="AH105" i="2"/>
  <c r="AI104" i="2"/>
  <c r="AH103" i="2"/>
  <c r="AI102" i="2"/>
  <c r="AK101" i="2"/>
  <c r="AJ100" i="2"/>
  <c r="AK99" i="2"/>
  <c r="AK98" i="2"/>
  <c r="AK97" i="2"/>
  <c r="AC97" i="2"/>
  <c r="AC96" i="2"/>
  <c r="AC95" i="2"/>
  <c r="AC94" i="2"/>
  <c r="AE93" i="2"/>
  <c r="AE92" i="2"/>
  <c r="AE91" i="2"/>
  <c r="AF90" i="2"/>
  <c r="AE89" i="2"/>
  <c r="AI88" i="2"/>
  <c r="AB88" i="2"/>
  <c r="AD87" i="2"/>
  <c r="AG86" i="2"/>
  <c r="AK85" i="2"/>
  <c r="AC85" i="2"/>
  <c r="AF84" i="2"/>
  <c r="AI83" i="2"/>
  <c r="AK82" i="2"/>
  <c r="AE82" i="2"/>
  <c r="AH81" i="2"/>
  <c r="AJ80" i="2"/>
  <c r="AC80" i="2"/>
  <c r="AG79" i="2"/>
  <c r="AI78" i="2"/>
  <c r="AB78" i="2"/>
  <c r="AE77" i="2"/>
  <c r="AG76" i="2"/>
  <c r="AK75" i="2"/>
  <c r="AD75" i="2"/>
  <c r="AF74" i="2"/>
  <c r="AI73" i="2"/>
  <c r="AD73" i="2"/>
  <c r="AI72" i="2"/>
  <c r="AC72" i="2"/>
  <c r="AH71" i="2"/>
  <c r="AC71" i="2"/>
  <c r="AG70" i="2"/>
  <c r="AB70" i="2"/>
  <c r="AG69" i="2"/>
  <c r="AK68" i="2"/>
  <c r="AF68" i="2"/>
  <c r="AK67" i="2"/>
  <c r="AE67" i="2"/>
  <c r="AJ66" i="2"/>
  <c r="AE66" i="2"/>
  <c r="AI65" i="2"/>
  <c r="AD65" i="2"/>
  <c r="AI64" i="2"/>
  <c r="AC64" i="2"/>
  <c r="AH63" i="2"/>
  <c r="AC63" i="2"/>
  <c r="AG62" i="2"/>
  <c r="AB62" i="2"/>
  <c r="AG61" i="2"/>
  <c r="AK60" i="2"/>
  <c r="AF60" i="2"/>
  <c r="AK59" i="2"/>
  <c r="AE59" i="2"/>
  <c r="AJ58" i="2"/>
  <c r="AE58" i="2"/>
  <c r="AI57" i="2"/>
  <c r="AD57" i="2"/>
  <c r="AI56" i="2"/>
  <c r="AC56" i="2"/>
  <c r="AH55" i="2"/>
  <c r="AC55" i="2"/>
  <c r="AG54" i="2"/>
  <c r="AB54" i="2"/>
  <c r="AG53" i="2"/>
  <c r="AK52" i="2"/>
  <c r="AF52" i="2"/>
  <c r="AK51" i="2"/>
  <c r="AE51" i="2"/>
  <c r="AJ50" i="2"/>
  <c r="AE50" i="2"/>
  <c r="AI49" i="2"/>
  <c r="AD49" i="2"/>
  <c r="AI48" i="2"/>
  <c r="AC48" i="2"/>
  <c r="AH47" i="2"/>
  <c r="AC47" i="2"/>
  <c r="AG46" i="2"/>
  <c r="AB46" i="2"/>
  <c r="AG45" i="2"/>
  <c r="AK44" i="2"/>
  <c r="AF44" i="2"/>
  <c r="AK43" i="2"/>
  <c r="AE43" i="2"/>
  <c r="AJ42" i="2"/>
  <c r="AE42" i="2"/>
  <c r="AI41" i="2"/>
  <c r="AD41" i="2"/>
  <c r="AI40" i="2"/>
  <c r="AC40" i="2"/>
  <c r="AH39" i="2"/>
  <c r="AC39" i="2"/>
  <c r="AG38" i="2"/>
  <c r="AB38" i="2"/>
  <c r="AG37" i="2"/>
  <c r="AK36" i="2"/>
  <c r="AF36" i="2"/>
  <c r="AK35" i="2"/>
  <c r="AE35" i="2"/>
  <c r="AJ34" i="2"/>
  <c r="AE34" i="2"/>
  <c r="AI33" i="2"/>
  <c r="AD33" i="2"/>
  <c r="AI32" i="2"/>
  <c r="AC32" i="2"/>
  <c r="AH31" i="2"/>
  <c r="AC31" i="2"/>
  <c r="AG30" i="2"/>
  <c r="AB30" i="2"/>
  <c r="AG29" i="2"/>
  <c r="AK28" i="2"/>
  <c r="AF28" i="2"/>
  <c r="AK27" i="2"/>
  <c r="AE27" i="2"/>
  <c r="AJ26" i="2"/>
  <c r="AE26" i="2"/>
  <c r="AI25" i="2"/>
  <c r="AD25" i="2"/>
  <c r="AI24" i="2"/>
  <c r="AC24" i="2"/>
  <c r="AH23" i="2"/>
  <c r="AC23" i="2"/>
  <c r="AG22" i="2"/>
  <c r="AB22" i="2"/>
  <c r="AG21" i="2"/>
  <c r="AK20" i="2"/>
  <c r="AF20" i="2"/>
  <c r="AK19" i="2"/>
  <c r="AE19" i="2"/>
  <c r="AJ18" i="2"/>
  <c r="AE18" i="2"/>
  <c r="AI17" i="2"/>
  <c r="AD17" i="2"/>
  <c r="AI16" i="2"/>
  <c r="AC16" i="2"/>
  <c r="AB12" i="2"/>
  <c r="AH13" i="2"/>
  <c r="AD15" i="2"/>
  <c r="AK17" i="2"/>
  <c r="AB20" i="2"/>
  <c r="AC22" i="2"/>
  <c r="AG23" i="2"/>
  <c r="AF26" i="2"/>
  <c r="AD29" i="2"/>
  <c r="AB32" i="2"/>
  <c r="AK34" i="2"/>
  <c r="AC37" i="2"/>
  <c r="AK39" i="2"/>
  <c r="AI42" i="2"/>
  <c r="AJ44" i="2"/>
  <c r="AK46" i="2"/>
  <c r="AK49" i="2"/>
  <c r="AI52" i="2"/>
  <c r="AJ54" i="2"/>
  <c r="AK56" i="2"/>
  <c r="AC59" i="2"/>
  <c r="AD61" i="2"/>
  <c r="AB64" i="2"/>
  <c r="AC66" i="2"/>
  <c r="AE68" i="2"/>
  <c r="AF70" i="2"/>
  <c r="AE73" i="2"/>
  <c r="AB76" i="2"/>
  <c r="AI79" i="2"/>
  <c r="AG83" i="2"/>
  <c r="AF86" i="2"/>
  <c r="AI90" i="2"/>
  <c r="AF94" i="2"/>
  <c r="AE99" i="2"/>
  <c r="AE104" i="2"/>
  <c r="AE108" i="2"/>
  <c r="AB112" i="2"/>
  <c r="AC118" i="2"/>
  <c r="AK124" i="2"/>
  <c r="AB130" i="2"/>
  <c r="AC11" i="2"/>
  <c r="AH11" i="2"/>
  <c r="AC12" i="2"/>
  <c r="AI12" i="2"/>
  <c r="AD13" i="2"/>
  <c r="AI13" i="2"/>
  <c r="AE14" i="2"/>
  <c r="AJ14" i="2"/>
  <c r="AE15" i="2"/>
  <c r="AK15" i="2"/>
  <c r="AG16" i="2"/>
  <c r="AE17" i="2"/>
  <c r="AB18" i="2"/>
  <c r="AI18" i="2"/>
  <c r="AG19" i="2"/>
  <c r="AC20" i="2"/>
  <c r="AJ20" i="2"/>
  <c r="AH21" i="2"/>
  <c r="AE22" i="2"/>
  <c r="AK22" i="2"/>
  <c r="AI23" i="2"/>
  <c r="AF24" i="2"/>
  <c r="AC25" i="2"/>
  <c r="AK25" i="2"/>
  <c r="AG26" i="2"/>
  <c r="AD27" i="2"/>
  <c r="AB28" i="2"/>
  <c r="AI28" i="2"/>
  <c r="AE29" i="2"/>
  <c r="AC30" i="2"/>
  <c r="AJ30" i="2"/>
  <c r="AG31" i="2"/>
  <c r="AE32" i="2"/>
  <c r="AK32" i="2"/>
  <c r="AH33" i="2"/>
  <c r="AF34" i="2"/>
  <c r="AC35" i="2"/>
  <c r="AI35" i="2"/>
  <c r="AG36" i="2"/>
  <c r="AD37" i="2"/>
  <c r="AK37" i="2"/>
  <c r="AI38" i="2"/>
  <c r="AE39" i="2"/>
  <c r="AB40" i="2"/>
  <c r="AJ40" i="2"/>
  <c r="AG41" i="2"/>
  <c r="AC42" i="2"/>
  <c r="AK42" i="2"/>
  <c r="AH43" i="2"/>
  <c r="AE44" i="2"/>
  <c r="AC45" i="2"/>
  <c r="AI45" i="2"/>
  <c r="AF46" i="2"/>
  <c r="AD47" i="2"/>
  <c r="AK47" i="2"/>
  <c r="AG48" i="2"/>
  <c r="AE49" i="2"/>
  <c r="AB50" i="2"/>
  <c r="AI50" i="2"/>
  <c r="AG51" i="2"/>
  <c r="AC52" i="2"/>
  <c r="AJ52" i="2"/>
  <c r="AH53" i="2"/>
  <c r="AE54" i="2"/>
  <c r="AK54" i="2"/>
  <c r="AI55" i="2"/>
  <c r="AF56" i="2"/>
  <c r="AC57" i="2"/>
  <c r="AK57" i="2"/>
  <c r="AG58" i="2"/>
  <c r="AD59" i="2"/>
  <c r="AB60" i="2"/>
  <c r="AI60" i="2"/>
  <c r="AE61" i="2"/>
  <c r="AC62" i="2"/>
  <c r="AJ62" i="2"/>
  <c r="AG63" i="2"/>
  <c r="AE64" i="2"/>
  <c r="AK64" i="2"/>
  <c r="AH65" i="2"/>
  <c r="AF66" i="2"/>
  <c r="AC67" i="2"/>
  <c r="AI67" i="2"/>
  <c r="AG68" i="2"/>
  <c r="AD69" i="2"/>
  <c r="AK69" i="2"/>
  <c r="AI70" i="2"/>
  <c r="AE71" i="2"/>
  <c r="AB72" i="2"/>
  <c r="AJ72" i="2"/>
  <c r="AG73" i="2"/>
  <c r="AE74" i="2"/>
  <c r="AE75" i="2"/>
  <c r="AE76" i="2"/>
  <c r="AC77" i="2"/>
  <c r="AC78" i="2"/>
  <c r="AC79" i="2"/>
  <c r="AB80" i="2"/>
  <c r="AC81" i="2"/>
  <c r="AK81" i="2"/>
  <c r="AJ82" i="2"/>
  <c r="AK83" i="2"/>
  <c r="AJ84" i="2"/>
  <c r="AH85" i="2"/>
  <c r="AI86" i="2"/>
  <c r="AH87" i="2"/>
  <c r="AG88" i="2"/>
  <c r="AI89" i="2"/>
  <c r="AJ90" i="2"/>
  <c r="AB92" i="2"/>
  <c r="AG93" i="2"/>
  <c r="AI94" i="2"/>
  <c r="AI95" i="2"/>
  <c r="AD97" i="2"/>
  <c r="AF98" i="2"/>
  <c r="AI99" i="2"/>
  <c r="AC101" i="2"/>
  <c r="AC102" i="2"/>
  <c r="AG103" i="2"/>
  <c r="AJ104" i="2"/>
  <c r="AC106" i="2"/>
  <c r="AD107" i="2"/>
  <c r="AG108" i="2"/>
  <c r="AK109" i="2"/>
  <c r="AC111" i="2"/>
  <c r="AG112" i="2"/>
  <c r="AH113" i="2"/>
  <c r="AC115" i="2"/>
  <c r="AC117" i="2"/>
  <c r="AI118" i="2"/>
  <c r="AC120" i="2"/>
  <c r="AB122" i="2"/>
  <c r="AH123" i="2"/>
  <c r="AD125" i="2"/>
  <c r="AD127" i="2"/>
  <c r="AI128" i="2"/>
  <c r="AE130" i="2"/>
  <c r="AG11" i="2"/>
  <c r="AC13" i="2"/>
  <c r="AC14" i="2"/>
  <c r="AI15" i="2"/>
  <c r="AC17" i="2"/>
  <c r="AD19" i="2"/>
  <c r="AE21" i="2"/>
  <c r="AJ22" i="2"/>
  <c r="AK24" i="2"/>
  <c r="AC27" i="2"/>
  <c r="AI27" i="2"/>
  <c r="AK29" i="2"/>
  <c r="AI30" i="2"/>
  <c r="AJ32" i="2"/>
  <c r="AC34" i="2"/>
  <c r="AH35" i="2"/>
  <c r="AI37" i="2"/>
  <c r="AF38" i="2"/>
  <c r="AG40" i="2"/>
  <c r="AB42" i="2"/>
  <c r="AG43" i="2"/>
  <c r="AH45" i="2"/>
  <c r="AI47" i="2"/>
  <c r="AC49" i="2"/>
  <c r="AG50" i="2"/>
  <c r="AB52" i="2"/>
  <c r="AE53" i="2"/>
  <c r="AG55" i="2"/>
  <c r="AH57" i="2"/>
  <c r="AI59" i="2"/>
  <c r="AK61" i="2"/>
  <c r="AI62" i="2"/>
  <c r="AJ64" i="2"/>
  <c r="AK66" i="2"/>
  <c r="AC69" i="2"/>
  <c r="AI69" i="2"/>
  <c r="AK71" i="2"/>
  <c r="AG72" i="2"/>
  <c r="AK74" i="2"/>
  <c r="AK76" i="2"/>
  <c r="AK78" i="2"/>
  <c r="AI81" i="2"/>
  <c r="AG84" i="2"/>
  <c r="AG85" i="2"/>
  <c r="AE88" i="2"/>
  <c r="AD89" i="2"/>
  <c r="AK92" i="2"/>
  <c r="AH95" i="2"/>
  <c r="AE98" i="2"/>
  <c r="AG100" i="2"/>
  <c r="AD103" i="2"/>
  <c r="AI105" i="2"/>
  <c r="AH109" i="2"/>
  <c r="AI110" i="2"/>
  <c r="AK114" i="2"/>
  <c r="AK119" i="2"/>
  <c r="AG121" i="2"/>
  <c r="AG126" i="2"/>
  <c r="AF128" i="2"/>
  <c r="AD11" i="2"/>
  <c r="AI11" i="2"/>
  <c r="AE12" i="2"/>
  <c r="AJ12" i="2"/>
  <c r="AE13" i="2"/>
  <c r="AK13" i="2"/>
  <c r="AF14" i="2"/>
  <c r="AK14" i="2"/>
  <c r="AG15" i="2"/>
  <c r="AB16" i="2"/>
  <c r="AJ16" i="2"/>
  <c r="AG17" i="2"/>
  <c r="AC18" i="2"/>
  <c r="AK18" i="2"/>
  <c r="AH19" i="2"/>
  <c r="AE20" i="2"/>
  <c r="AC21" i="2"/>
  <c r="AI21" i="2"/>
  <c r="AF22" i="2"/>
  <c r="AD23" i="2"/>
  <c r="AK23" i="2"/>
  <c r="AG24" i="2"/>
  <c r="AE25" i="2"/>
  <c r="AB26" i="2"/>
  <c r="AI26" i="2"/>
  <c r="AG27" i="2"/>
  <c r="AC28" i="2"/>
  <c r="AJ28" i="2"/>
  <c r="AH29" i="2"/>
  <c r="AE30" i="2"/>
  <c r="AK30" i="2"/>
  <c r="AI31" i="2"/>
  <c r="AF32" i="2"/>
  <c r="AC33" i="2"/>
  <c r="AK33" i="2"/>
  <c r="AG34" i="2"/>
  <c r="AD35" i="2"/>
  <c r="AB36" i="2"/>
  <c r="AI36" i="2"/>
  <c r="AE37" i="2"/>
  <c r="AC38" i="2"/>
  <c r="AJ38" i="2"/>
  <c r="AG39" i="2"/>
  <c r="AE40" i="2"/>
  <c r="AK40" i="2"/>
  <c r="AH41" i="2"/>
  <c r="AF42" i="2"/>
  <c r="AC43" i="2"/>
  <c r="AI43" i="2"/>
  <c r="AG44" i="2"/>
  <c r="AD45" i="2"/>
  <c r="AK45" i="2"/>
  <c r="AI46" i="2"/>
  <c r="AE47" i="2"/>
  <c r="AB48" i="2"/>
  <c r="AJ48" i="2"/>
  <c r="AG49" i="2"/>
  <c r="AC50" i="2"/>
  <c r="AK50" i="2"/>
  <c r="AH51" i="2"/>
  <c r="AE52" i="2"/>
  <c r="AC53" i="2"/>
  <c r="AI53" i="2"/>
  <c r="AF54" i="2"/>
  <c r="AD55" i="2"/>
  <c r="AK55" i="2"/>
  <c r="AG56" i="2"/>
  <c r="AE57" i="2"/>
  <c r="AB58" i="2"/>
  <c r="AI58" i="2"/>
  <c r="AG59" i="2"/>
  <c r="AC60" i="2"/>
  <c r="AJ60" i="2"/>
  <c r="AH61" i="2"/>
  <c r="AE62" i="2"/>
  <c r="AK62" i="2"/>
  <c r="AI63" i="2"/>
  <c r="AF64" i="2"/>
  <c r="AC65" i="2"/>
  <c r="AK65" i="2"/>
  <c r="AG66" i="2"/>
  <c r="AD67" i="2"/>
  <c r="AB68" i="2"/>
  <c r="AI68" i="2"/>
  <c r="AE69" i="2"/>
  <c r="AC70" i="2"/>
  <c r="AJ70" i="2"/>
  <c r="AG71" i="2"/>
  <c r="AE72" i="2"/>
  <c r="AK72" i="2"/>
  <c r="AH73" i="2"/>
  <c r="AI74" i="2"/>
  <c r="AG75" i="2"/>
  <c r="AF76" i="2"/>
  <c r="AG77" i="2"/>
  <c r="AF78" i="2"/>
  <c r="AD79" i="2"/>
  <c r="AE80" i="2"/>
  <c r="AD81" i="2"/>
  <c r="AC82" i="2"/>
  <c r="AD83" i="2"/>
  <c r="AB84" i="2"/>
  <c r="AK84" i="2"/>
  <c r="AB86" i="2"/>
  <c r="AK86" i="2"/>
  <c r="AI87" i="2"/>
  <c r="AJ88" i="2"/>
  <c r="AK89" i="2"/>
  <c r="AD91" i="2"/>
  <c r="AG92" i="2"/>
  <c r="AH93" i="2"/>
  <c r="AK94" i="2"/>
  <c r="AE96" i="2"/>
  <c r="AH97" i="2"/>
  <c r="AI98" i="2"/>
  <c r="AB100" i="2"/>
  <c r="AE101" i="2"/>
  <c r="AG102" i="2"/>
  <c r="AB104" i="2"/>
  <c r="AC105" i="2"/>
  <c r="AE106" i="2"/>
  <c r="AI107" i="2"/>
  <c r="AK108" i="2"/>
  <c r="AB110" i="2"/>
  <c r="AG111" i="2"/>
  <c r="AI112" i="2"/>
  <c r="AK113" i="2"/>
  <c r="AK115" i="2"/>
  <c r="AD117" i="2"/>
  <c r="AJ118" i="2"/>
  <c r="AJ120" i="2"/>
  <c r="AF122" i="2"/>
  <c r="AK123" i="2"/>
  <c r="AI125" i="2"/>
  <c r="AE127" i="2"/>
  <c r="AD129" i="2"/>
  <c r="AK130" i="2"/>
  <c r="U40" i="2"/>
  <c r="Q40" i="2"/>
  <c r="U44" i="2"/>
  <c r="Q44" i="2"/>
  <c r="U48" i="2"/>
  <c r="Q48" i="2"/>
  <c r="U52" i="2"/>
  <c r="Q52" i="2"/>
  <c r="U56" i="2"/>
  <c r="Q56" i="2"/>
  <c r="U60" i="2"/>
  <c r="Q60" i="2"/>
  <c r="U64" i="2"/>
  <c r="Q64" i="2"/>
  <c r="U68" i="2"/>
  <c r="Q68" i="2"/>
  <c r="U72" i="2"/>
  <c r="Q72" i="2"/>
  <c r="U76" i="2"/>
  <c r="Q76" i="2"/>
  <c r="U80" i="2"/>
  <c r="Q80" i="2"/>
  <c r="U84" i="2"/>
  <c r="Q84" i="2"/>
  <c r="U88" i="2"/>
  <c r="Q88" i="2"/>
  <c r="U92" i="2"/>
  <c r="Q92" i="2"/>
  <c r="U96" i="2"/>
  <c r="Q96" i="2"/>
  <c r="U100" i="2"/>
  <c r="Q100" i="2"/>
  <c r="U104" i="2"/>
  <c r="Q104" i="2"/>
  <c r="U108" i="2"/>
  <c r="Q108" i="2"/>
  <c r="U112" i="2"/>
  <c r="Q112" i="2"/>
  <c r="U116" i="2"/>
  <c r="Q116" i="2"/>
  <c r="U120" i="2"/>
  <c r="Q120" i="2"/>
  <c r="U124" i="2"/>
  <c r="Q124" i="2"/>
  <c r="U128" i="2"/>
  <c r="Q128" i="2"/>
  <c r="AH12" i="2"/>
  <c r="AD12" i="2"/>
  <c r="AH16" i="2"/>
  <c r="AD16" i="2"/>
  <c r="AH20" i="2"/>
  <c r="AD20" i="2"/>
  <c r="AH24" i="2"/>
  <c r="AD24" i="2"/>
  <c r="AH28" i="2"/>
  <c r="AD28" i="2"/>
  <c r="AH32" i="2"/>
  <c r="AD32" i="2"/>
  <c r="AH36" i="2"/>
  <c r="AD36" i="2"/>
  <c r="AH40" i="2"/>
  <c r="AD40" i="2"/>
  <c r="AH44" i="2"/>
  <c r="AD44" i="2"/>
  <c r="AH48" i="2"/>
  <c r="AD48" i="2"/>
  <c r="AH52" i="2"/>
  <c r="AD52" i="2"/>
  <c r="AH56" i="2"/>
  <c r="AD56" i="2"/>
  <c r="AH60" i="2"/>
  <c r="AD60" i="2"/>
  <c r="AH64" i="2"/>
  <c r="AD64" i="2"/>
  <c r="AH68" i="2"/>
  <c r="AD68" i="2"/>
  <c r="AH72" i="2"/>
  <c r="AD72" i="2"/>
  <c r="AH76" i="2"/>
  <c r="AD76" i="2"/>
  <c r="AH80" i="2"/>
  <c r="AD80" i="2"/>
  <c r="AH84" i="2"/>
  <c r="AD84" i="2"/>
  <c r="AH88" i="2"/>
  <c r="AD88" i="2"/>
  <c r="AH92" i="2"/>
  <c r="AD92" i="2"/>
  <c r="AI92" i="2"/>
  <c r="AC92" i="2"/>
  <c r="AH96" i="2"/>
  <c r="AD96" i="2"/>
  <c r="AK96" i="2"/>
  <c r="AF96" i="2"/>
  <c r="AH100" i="2"/>
  <c r="AD100" i="2"/>
  <c r="AI100" i="2"/>
  <c r="AC100" i="2"/>
  <c r="AH104" i="2"/>
  <c r="AD104" i="2"/>
  <c r="AK104" i="2"/>
  <c r="AF104" i="2"/>
  <c r="AH108" i="2"/>
  <c r="AD108" i="2"/>
  <c r="AI108" i="2"/>
  <c r="AC108" i="2"/>
  <c r="AH112" i="2"/>
  <c r="AD112" i="2"/>
  <c r="AK112" i="2"/>
  <c r="AF112" i="2"/>
  <c r="AH116" i="2"/>
  <c r="AD116" i="2"/>
  <c r="AJ116" i="2"/>
  <c r="AE116" i="2"/>
  <c r="AK116" i="2"/>
  <c r="AC116" i="2"/>
  <c r="AH120" i="2"/>
  <c r="AD120" i="2"/>
  <c r="AG120" i="2"/>
  <c r="AB120" i="2"/>
  <c r="AF120" i="2"/>
  <c r="AH124" i="2"/>
  <c r="AD124" i="2"/>
  <c r="AJ124" i="2"/>
  <c r="AE124" i="2"/>
  <c r="AI124" i="2"/>
  <c r="AB124" i="2"/>
  <c r="AH128" i="2"/>
  <c r="AD128" i="2"/>
  <c r="AG128" i="2"/>
  <c r="AB128" i="2"/>
  <c r="AK128" i="2"/>
  <c r="AE128" i="2"/>
  <c r="AU12" i="2"/>
  <c r="AQ12" i="2"/>
  <c r="AX12" i="2"/>
  <c r="AS12" i="2"/>
  <c r="AR12" i="2"/>
  <c r="AU16" i="2"/>
  <c r="AQ16" i="2"/>
  <c r="AV16" i="2"/>
  <c r="AP16" i="2"/>
  <c r="AS16" i="2"/>
  <c r="AU20" i="2"/>
  <c r="AQ20" i="2"/>
  <c r="AX20" i="2"/>
  <c r="AS20" i="2"/>
  <c r="AR20" i="2"/>
  <c r="AU24" i="2"/>
  <c r="AQ24" i="2"/>
  <c r="AV24" i="2"/>
  <c r="AP24" i="2"/>
  <c r="AS24" i="2"/>
  <c r="AU28" i="2"/>
  <c r="AQ28" i="2"/>
  <c r="AX28" i="2"/>
  <c r="AS28" i="2"/>
  <c r="AR28" i="2"/>
  <c r="AU32" i="2"/>
  <c r="AQ32" i="2"/>
  <c r="AV32" i="2"/>
  <c r="AP32" i="2"/>
  <c r="AS32" i="2"/>
  <c r="AU36" i="2"/>
  <c r="AQ36" i="2"/>
  <c r="AX36" i="2"/>
  <c r="AS36" i="2"/>
  <c r="AR36" i="2"/>
  <c r="AU40" i="2"/>
  <c r="AQ40" i="2"/>
  <c r="AV40" i="2"/>
  <c r="AP40" i="2"/>
  <c r="AS40" i="2"/>
  <c r="AU44" i="2"/>
  <c r="AQ44" i="2"/>
  <c r="AX44" i="2"/>
  <c r="AS44" i="2"/>
  <c r="AR44" i="2"/>
  <c r="AU48" i="2"/>
  <c r="AQ48" i="2"/>
  <c r="AV48" i="2"/>
  <c r="AP48" i="2"/>
  <c r="AS48" i="2"/>
  <c r="AU52" i="2"/>
  <c r="AQ52" i="2"/>
  <c r="AX52" i="2"/>
  <c r="AS52" i="2"/>
  <c r="AR52" i="2"/>
  <c r="AX56" i="2"/>
  <c r="AU56" i="2"/>
  <c r="AQ56" i="2"/>
  <c r="AV56" i="2"/>
  <c r="AP56" i="2"/>
  <c r="AS56" i="2"/>
  <c r="AX60" i="2"/>
  <c r="AT60" i="2"/>
  <c r="AP60" i="2"/>
  <c r="AS60" i="2"/>
  <c r="AV60" i="2"/>
  <c r="AO60" i="2"/>
  <c r="AW60" i="2"/>
  <c r="AX64" i="2"/>
  <c r="AT64" i="2"/>
  <c r="AP64" i="2"/>
  <c r="AW64" i="2"/>
  <c r="AR64" i="2"/>
  <c r="AV64" i="2"/>
  <c r="AO64" i="2"/>
  <c r="AS64" i="2"/>
  <c r="AX68" i="2"/>
  <c r="AT68" i="2"/>
  <c r="AP68" i="2"/>
  <c r="AV68" i="2"/>
  <c r="AQ68" i="2"/>
  <c r="AR68" i="2"/>
  <c r="AO68" i="2"/>
  <c r="AX72" i="2"/>
  <c r="AT72" i="2"/>
  <c r="AP72" i="2"/>
  <c r="AU72" i="2"/>
  <c r="AO72" i="2"/>
  <c r="AS72" i="2"/>
  <c r="AV72" i="2"/>
  <c r="AX76" i="2"/>
  <c r="AT76" i="2"/>
  <c r="AP76" i="2"/>
  <c r="AS76" i="2"/>
  <c r="AU76" i="2"/>
  <c r="AW76" i="2"/>
  <c r="AO76" i="2"/>
  <c r="AX80" i="2"/>
  <c r="AT80" i="2"/>
  <c r="AP80" i="2"/>
  <c r="AW80" i="2"/>
  <c r="AR80" i="2"/>
  <c r="AU80" i="2"/>
  <c r="AQ80" i="2"/>
  <c r="AX84" i="2"/>
  <c r="AT84" i="2"/>
  <c r="AP84" i="2"/>
  <c r="AV84" i="2"/>
  <c r="AQ84" i="2"/>
  <c r="AW84" i="2"/>
  <c r="AO84" i="2"/>
  <c r="AX88" i="2"/>
  <c r="AT88" i="2"/>
  <c r="AP88" i="2"/>
  <c r="AU88" i="2"/>
  <c r="AO88" i="2"/>
  <c r="AR88" i="2"/>
  <c r="AV88" i="2"/>
  <c r="AX92" i="2"/>
  <c r="AT92" i="2"/>
  <c r="AP92" i="2"/>
  <c r="AS92" i="2"/>
  <c r="AR92" i="2"/>
  <c r="AW92" i="2"/>
  <c r="AO92" i="2"/>
  <c r="AX96" i="2"/>
  <c r="AT96" i="2"/>
  <c r="AP96" i="2"/>
  <c r="AW96" i="2"/>
  <c r="AR96" i="2"/>
  <c r="AS96" i="2"/>
  <c r="AQ96" i="2"/>
  <c r="AX100" i="2"/>
  <c r="AT100" i="2"/>
  <c r="AP100" i="2"/>
  <c r="AV100" i="2"/>
  <c r="AQ100" i="2"/>
  <c r="AU100" i="2"/>
  <c r="AW100" i="2"/>
  <c r="AX104" i="2"/>
  <c r="AT104" i="2"/>
  <c r="AP104" i="2"/>
  <c r="AU104" i="2"/>
  <c r="AO104" i="2"/>
  <c r="AW104" i="2"/>
  <c r="AQ104" i="2"/>
  <c r="AS104" i="2"/>
  <c r="AX108" i="2"/>
  <c r="AT108" i="2"/>
  <c r="AP108" i="2"/>
  <c r="AS108" i="2"/>
  <c r="AW108" i="2"/>
  <c r="AQ108" i="2"/>
  <c r="AO108" i="2"/>
  <c r="AX112" i="2"/>
  <c r="AT112" i="2"/>
  <c r="AP112" i="2"/>
  <c r="AW112" i="2"/>
  <c r="AR112" i="2"/>
  <c r="AQ112" i="2"/>
  <c r="AU112" i="2"/>
  <c r="AX116" i="2"/>
  <c r="AT116" i="2"/>
  <c r="AP116" i="2"/>
  <c r="AV116" i="2"/>
  <c r="AQ116" i="2"/>
  <c r="AS116" i="2"/>
  <c r="AO116" i="2"/>
  <c r="AO124" i="2"/>
  <c r="AO128" i="2"/>
  <c r="AX120" i="2"/>
  <c r="AT120" i="2"/>
  <c r="AP120" i="2"/>
  <c r="AU120" i="2"/>
  <c r="AO120" i="2"/>
  <c r="AX124" i="2"/>
  <c r="AT124" i="2"/>
  <c r="AP124" i="2"/>
  <c r="AS124" i="2"/>
  <c r="AX128" i="2"/>
  <c r="AT128" i="2"/>
  <c r="AP128" i="2"/>
  <c r="AW128" i="2"/>
  <c r="AR128" i="2"/>
  <c r="R132" i="2" l="1"/>
  <c r="T132" i="2"/>
  <c r="T134" i="2" s="1"/>
  <c r="T133" i="2"/>
  <c r="S132" i="2"/>
  <c r="R133" i="2"/>
  <c r="R134" i="2" s="1"/>
  <c r="AU133" i="2"/>
  <c r="P132" i="2"/>
  <c r="AO133" i="2"/>
  <c r="O132" i="2"/>
  <c r="V132" i="2"/>
  <c r="W132" i="2"/>
  <c r="S133" i="2"/>
  <c r="S134" i="2" s="1"/>
  <c r="O133" i="2"/>
  <c r="V133" i="2"/>
  <c r="V134" i="2" s="1"/>
  <c r="X133" i="2"/>
  <c r="P133" i="2"/>
  <c r="O134" i="2"/>
  <c r="AG132" i="2"/>
  <c r="AU132" i="2"/>
  <c r="AR132" i="2"/>
  <c r="AW133" i="2"/>
  <c r="AP133" i="2"/>
  <c r="AT133" i="2"/>
  <c r="AV133" i="2"/>
  <c r="AQ133" i="2"/>
  <c r="U133" i="2"/>
  <c r="AR133" i="2"/>
  <c r="Q133" i="2"/>
  <c r="AE133" i="2"/>
  <c r="W133" i="2"/>
  <c r="AO132" i="2"/>
  <c r="AV132" i="2"/>
  <c r="AX133" i="2"/>
  <c r="AS133" i="2"/>
  <c r="AK133" i="2"/>
  <c r="X132" i="2"/>
  <c r="AQ312" i="4"/>
  <c r="V312" i="4"/>
  <c r="Q312" i="4"/>
  <c r="AV312" i="4"/>
  <c r="AO312" i="4"/>
  <c r="AW312" i="4"/>
  <c r="AR312" i="4"/>
  <c r="AS312" i="4"/>
  <c r="R312" i="4"/>
  <c r="T312" i="4"/>
  <c r="U312" i="4"/>
  <c r="W312" i="4"/>
  <c r="AU312" i="4"/>
  <c r="P312" i="4"/>
  <c r="O312" i="4"/>
  <c r="X312" i="4"/>
  <c r="W313" i="4"/>
  <c r="AT312" i="4"/>
  <c r="AO313" i="4"/>
  <c r="AX312" i="4"/>
  <c r="AU313" i="4"/>
  <c r="AU314" i="4" s="1"/>
  <c r="AX313" i="4"/>
  <c r="AT313" i="4"/>
  <c r="AS313" i="4"/>
  <c r="AS314" i="4" s="1"/>
  <c r="AV313" i="4"/>
  <c r="AP313" i="4"/>
  <c r="AR313" i="4"/>
  <c r="AR314" i="4" s="1"/>
  <c r="AW313" i="4"/>
  <c r="AE312" i="4"/>
  <c r="AP312" i="4"/>
  <c r="S312" i="4"/>
  <c r="AF313" i="4"/>
  <c r="S313" i="4"/>
  <c r="R313" i="4"/>
  <c r="AI312" i="4"/>
  <c r="AD312" i="4"/>
  <c r="X313" i="4"/>
  <c r="AK313" i="4"/>
  <c r="AJ313" i="4"/>
  <c r="O313" i="4"/>
  <c r="O314" i="4" s="1"/>
  <c r="AC313" i="4"/>
  <c r="AD313" i="4"/>
  <c r="AG312" i="4"/>
  <c r="AB312" i="4"/>
  <c r="AH312" i="4"/>
  <c r="U313" i="4"/>
  <c r="T313" i="4"/>
  <c r="AQ313" i="4"/>
  <c r="AE313" i="4"/>
  <c r="AE314" i="4" s="1"/>
  <c r="AH313" i="4"/>
  <c r="AI313" i="4"/>
  <c r="AI314" i="4" s="1"/>
  <c r="AF312" i="4"/>
  <c r="Q313" i="4"/>
  <c r="Q314" i="4" s="1"/>
  <c r="P313" i="4"/>
  <c r="P314" i="4" s="1"/>
  <c r="AB313" i="4"/>
  <c r="V313" i="4"/>
  <c r="V314" i="4" s="1"/>
  <c r="AG313" i="4"/>
  <c r="AC312" i="4"/>
  <c r="AK312" i="4"/>
  <c r="AJ312" i="4"/>
  <c r="AX132" i="2"/>
  <c r="AX134" i="2" s="1"/>
  <c r="AC132" i="2"/>
  <c r="AW132" i="2"/>
  <c r="AW134" i="2" s="1"/>
  <c r="AF132" i="2"/>
  <c r="Q132" i="2"/>
  <c r="AI133" i="2"/>
  <c r="AC133" i="2"/>
  <c r="AJ133" i="2"/>
  <c r="AJ132" i="2"/>
  <c r="AK132" i="2"/>
  <c r="U132" i="2"/>
  <c r="AE132" i="2"/>
  <c r="AD133" i="2"/>
  <c r="AG133" i="2"/>
  <c r="AG134" i="2" s="1"/>
  <c r="AH132" i="2"/>
  <c r="AH133" i="2"/>
  <c r="AI132" i="2"/>
  <c r="AF133" i="2"/>
  <c r="AQ132" i="2"/>
  <c r="AP132" i="2"/>
  <c r="AS132" i="2"/>
  <c r="AT132" i="2"/>
  <c r="AD132" i="2"/>
  <c r="AB132" i="2"/>
  <c r="AB133" i="2"/>
  <c r="U134" i="2" l="1"/>
  <c r="T314" i="4"/>
  <c r="AU134" i="2"/>
  <c r="AK134" i="2"/>
  <c r="W134" i="2"/>
  <c r="R314" i="4"/>
  <c r="AQ314" i="4"/>
  <c r="AW314" i="4"/>
  <c r="AO314" i="4"/>
  <c r="AQ134" i="2"/>
  <c r="X134" i="2"/>
  <c r="P134" i="2"/>
  <c r="P135" i="2" s="1"/>
  <c r="AO134" i="2"/>
  <c r="AP134" i="2"/>
  <c r="AH134" i="2"/>
  <c r="Q134" i="2"/>
  <c r="AF134" i="2"/>
  <c r="AR134" i="2"/>
  <c r="AS134" i="2"/>
  <c r="AT134" i="2"/>
  <c r="AE134" i="2"/>
  <c r="AJ134" i="2"/>
  <c r="AC134" i="2"/>
  <c r="AV134" i="2"/>
  <c r="U314" i="4"/>
  <c r="AG314" i="4"/>
  <c r="S314" i="4"/>
  <c r="AV314" i="4"/>
  <c r="X314" i="4"/>
  <c r="W314" i="4"/>
  <c r="AB314" i="4"/>
  <c r="AH314" i="4"/>
  <c r="AD314" i="4"/>
  <c r="AT314" i="4"/>
  <c r="AP314" i="4"/>
  <c r="AX314" i="4"/>
  <c r="AK314" i="4"/>
  <c r="AC314" i="4"/>
  <c r="P315" i="4"/>
  <c r="Q315" i="4" s="1"/>
  <c r="R315" i="4" s="1"/>
  <c r="S315" i="4" s="1"/>
  <c r="T315" i="4" s="1"/>
  <c r="AF314" i="4"/>
  <c r="AJ314" i="4"/>
  <c r="AB134" i="2"/>
  <c r="AI134" i="2"/>
  <c r="AD134" i="2"/>
  <c r="AP135" i="2" l="1"/>
  <c r="AQ135" i="2" s="1"/>
  <c r="AR135" i="2" s="1"/>
  <c r="AS135" i="2"/>
  <c r="AT135" i="2" s="1"/>
  <c r="AU135" i="2" s="1"/>
  <c r="AV135" i="2" s="1"/>
  <c r="AW135" i="2" s="1"/>
  <c r="AX135" i="2" s="1"/>
  <c r="AC135" i="2"/>
  <c r="AD135" i="2" s="1"/>
  <c r="AE135" i="2" s="1"/>
  <c r="AF135" i="2" s="1"/>
  <c r="AG135" i="2" s="1"/>
  <c r="AH135" i="2" s="1"/>
  <c r="AI135" i="2" s="1"/>
  <c r="AJ135" i="2" s="1"/>
  <c r="AK135" i="2" s="1"/>
  <c r="Q135" i="2"/>
  <c r="R135" i="2" s="1"/>
  <c r="S135" i="2" s="1"/>
  <c r="T135" i="2" s="1"/>
  <c r="U135" i="2" s="1"/>
  <c r="V135" i="2" s="1"/>
  <c r="W135" i="2" s="1"/>
  <c r="X135" i="2" s="1"/>
  <c r="AP315" i="4"/>
  <c r="AQ315" i="4" s="1"/>
  <c r="AR315" i="4" s="1"/>
  <c r="AS315" i="4" s="1"/>
  <c r="AT315" i="4" s="1"/>
  <c r="AU315" i="4" s="1"/>
  <c r="AV315" i="4" s="1"/>
  <c r="AW315" i="4" s="1"/>
  <c r="U315" i="4"/>
  <c r="V315" i="4" s="1"/>
  <c r="W315" i="4" s="1"/>
  <c r="X315" i="4" s="1"/>
  <c r="AC315" i="4"/>
  <c r="AD315" i="4" s="1"/>
  <c r="AE315" i="4" s="1"/>
  <c r="AF315" i="4" s="1"/>
  <c r="AG315" i="4" s="1"/>
  <c r="AH315" i="4" s="1"/>
  <c r="AI315" i="4" s="1"/>
  <c r="AJ315" i="4" s="1"/>
  <c r="AK315" i="4" s="1"/>
  <c r="AX315" i="4"/>
</calcChain>
</file>

<file path=xl/sharedStrings.xml><?xml version="1.0" encoding="utf-8"?>
<sst xmlns="http://schemas.openxmlformats.org/spreadsheetml/2006/main" count="12208" uniqueCount="1613">
  <si>
    <t>CD111</t>
  </si>
  <si>
    <t>CD112</t>
  </si>
  <si>
    <t>CD121</t>
  </si>
  <si>
    <t>CD122</t>
  </si>
  <si>
    <t>CD141</t>
  </si>
  <si>
    <t>CD151</t>
  </si>
  <si>
    <t>CD153</t>
  </si>
  <si>
    <t>CD154</t>
  </si>
  <si>
    <t>CD301</t>
  </si>
  <si>
    <t>CD302</t>
  </si>
  <si>
    <t>CD305</t>
  </si>
  <si>
    <t>CD313</t>
  </si>
  <si>
    <t>CD321</t>
  </si>
  <si>
    <t>CD326</t>
  </si>
  <si>
    <t>CD334</t>
  </si>
  <si>
    <t>CD338</t>
  </si>
  <si>
    <t>CD341</t>
  </si>
  <si>
    <t>CD349</t>
  </si>
  <si>
    <t>CD362</t>
  </si>
  <si>
    <t>CD405</t>
  </si>
  <si>
    <t>CD406</t>
  </si>
  <si>
    <t>CL151</t>
  </si>
  <si>
    <t>CL161</t>
  </si>
  <si>
    <t>CL301</t>
  </si>
  <si>
    <t>CL302</t>
  </si>
  <si>
    <t>CL304</t>
  </si>
  <si>
    <t>CL305</t>
  </si>
  <si>
    <t>CL313</t>
  </si>
  <si>
    <t>CL321</t>
  </si>
  <si>
    <t>CL326</t>
  </si>
  <si>
    <t>CL334</t>
  </si>
  <si>
    <t>CL338</t>
  </si>
  <si>
    <t>CL341</t>
  </si>
  <si>
    <t>CL349</t>
  </si>
  <si>
    <t>CL362</t>
  </si>
  <si>
    <t>CL405</t>
  </si>
  <si>
    <t>CL406</t>
  </si>
  <si>
    <t>CL732</t>
  </si>
  <si>
    <t>CS111</t>
  </si>
  <si>
    <t>CS112</t>
  </si>
  <si>
    <t>CS121</t>
  </si>
  <si>
    <t>CS122</t>
  </si>
  <si>
    <t>CS132</t>
  </si>
  <si>
    <t>CS141</t>
  </si>
  <si>
    <t>CS151</t>
  </si>
  <si>
    <t>CS153</t>
  </si>
  <si>
    <t>CS154</t>
  </si>
  <si>
    <t>CS313</t>
  </si>
  <si>
    <t>CS326</t>
  </si>
  <si>
    <t>CS334</t>
  </si>
  <si>
    <t>CS338</t>
  </si>
  <si>
    <t>CS349</t>
  </si>
  <si>
    <t>CS405</t>
  </si>
  <si>
    <t>CS406</t>
  </si>
  <si>
    <t>IND402</t>
  </si>
  <si>
    <t>IND425</t>
  </si>
  <si>
    <t>IND502</t>
  </si>
  <si>
    <t>IND503</t>
  </si>
  <si>
    <t>IND505</t>
  </si>
  <si>
    <t>IND508</t>
  </si>
  <si>
    <t>IND701</t>
  </si>
  <si>
    <t>IND721</t>
  </si>
  <si>
    <t>IND724</t>
  </si>
  <si>
    <t>IND733</t>
  </si>
  <si>
    <t>IND801</t>
  </si>
  <si>
    <t>IND802</t>
  </si>
  <si>
    <t>IND804</t>
  </si>
  <si>
    <t>IND808</t>
  </si>
  <si>
    <t>IND902</t>
  </si>
  <si>
    <t>INL214</t>
  </si>
  <si>
    <t>INL402</t>
  </si>
  <si>
    <t>INL425</t>
  </si>
  <si>
    <t>INL426</t>
  </si>
  <si>
    <t>INL428</t>
  </si>
  <si>
    <t>INL429</t>
  </si>
  <si>
    <t>INL502</t>
  </si>
  <si>
    <t>INL503</t>
  </si>
  <si>
    <t>INL505</t>
  </si>
  <si>
    <t>INL508</t>
  </si>
  <si>
    <t>INL509</t>
  </si>
  <si>
    <t>INL511</t>
  </si>
  <si>
    <t>INL603</t>
  </si>
  <si>
    <t>INL701</t>
  </si>
  <si>
    <t>INL721</t>
  </si>
  <si>
    <t>INL724</t>
  </si>
  <si>
    <t>INL733</t>
  </si>
  <si>
    <t>INL902</t>
  </si>
  <si>
    <t>RMF114</t>
  </si>
  <si>
    <t>RMF115</t>
  </si>
  <si>
    <t>RMF116</t>
  </si>
  <si>
    <t>RMF122</t>
  </si>
  <si>
    <t>RMF124</t>
  </si>
  <si>
    <t>RMF140</t>
  </si>
  <si>
    <t>RMF141</t>
  </si>
  <si>
    <t>RMF142</t>
  </si>
  <si>
    <t>RMF148</t>
  </si>
  <si>
    <t>RMF150</t>
  </si>
  <si>
    <t>RMF202</t>
  </si>
  <si>
    <t>RMO114</t>
  </si>
  <si>
    <t>RMO115</t>
  </si>
  <si>
    <t>RMO124</t>
  </si>
  <si>
    <t>RMO140</t>
  </si>
  <si>
    <t>RMO141</t>
  </si>
  <si>
    <t>RMO150</t>
  </si>
  <si>
    <t>RMO202</t>
  </si>
  <si>
    <t>RSF103</t>
  </si>
  <si>
    <t>RSF115</t>
  </si>
  <si>
    <t>RSF116</t>
  </si>
  <si>
    <t>RSF124</t>
  </si>
  <si>
    <t>RSF127</t>
  </si>
  <si>
    <t>RSF141</t>
  </si>
  <si>
    <t>RSF142</t>
  </si>
  <si>
    <t>RSF150</t>
  </si>
  <si>
    <t>RSF153</t>
  </si>
  <si>
    <t>RSF202</t>
  </si>
  <si>
    <t>RSF205</t>
  </si>
  <si>
    <t>RSF950</t>
  </si>
  <si>
    <t>CDRGSD</t>
  </si>
  <si>
    <t>CDRGSLD</t>
  </si>
  <si>
    <t>BOCGS</t>
  </si>
  <si>
    <t>BOCGSD</t>
  </si>
  <si>
    <t>CS317</t>
  </si>
  <si>
    <t>CD317</t>
  </si>
  <si>
    <t>CL317</t>
  </si>
  <si>
    <t>Residential Building Envelope</t>
  </si>
  <si>
    <t>Business Building Envelope</t>
  </si>
  <si>
    <t>CL111</t>
  </si>
  <si>
    <t>CL112</t>
  </si>
  <si>
    <t>CL121</t>
  </si>
  <si>
    <t>CL122</t>
  </si>
  <si>
    <t>CL141</t>
  </si>
  <si>
    <t>CL154</t>
  </si>
  <si>
    <t>INL801</t>
  </si>
  <si>
    <t>INL802</t>
  </si>
  <si>
    <t>INL808</t>
  </si>
  <si>
    <t>RMO121</t>
  </si>
  <si>
    <t>CD202</t>
  </si>
  <si>
    <t>CD203</t>
  </si>
  <si>
    <t>CD304</t>
  </si>
  <si>
    <t>CD306</t>
  </si>
  <si>
    <t>CD311</t>
  </si>
  <si>
    <t>CD332</t>
  </si>
  <si>
    <t>CD337</t>
  </si>
  <si>
    <t>CD347</t>
  </si>
  <si>
    <t>CD402</t>
  </si>
  <si>
    <t>CD501</t>
  </si>
  <si>
    <t>CD504</t>
  </si>
  <si>
    <t>CD506</t>
  </si>
  <si>
    <t>CD509</t>
  </si>
  <si>
    <t>CD513</t>
  </si>
  <si>
    <t>CD514</t>
  </si>
  <si>
    <t>CD515</t>
  </si>
  <si>
    <t>CD606</t>
  </si>
  <si>
    <t>CD608</t>
  </si>
  <si>
    <t>CD609</t>
  </si>
  <si>
    <t>CD610</t>
  </si>
  <si>
    <t>CD732</t>
  </si>
  <si>
    <t>CL202</t>
  </si>
  <si>
    <t>CL203</t>
  </si>
  <si>
    <t>CL306</t>
  </si>
  <si>
    <t>CL311</t>
  </si>
  <si>
    <t>CL332</t>
  </si>
  <si>
    <t>CL337</t>
  </si>
  <si>
    <t>CL347</t>
  </si>
  <si>
    <t>CL402</t>
  </si>
  <si>
    <t>CL403</t>
  </si>
  <si>
    <t>CL501</t>
  </si>
  <si>
    <t>CL504</t>
  </si>
  <si>
    <t>CL506</t>
  </si>
  <si>
    <t>CL508</t>
  </si>
  <si>
    <t>CL509</t>
  </si>
  <si>
    <t>CL513</t>
  </si>
  <si>
    <t>CL514</t>
  </si>
  <si>
    <t>CL515</t>
  </si>
  <si>
    <t>CL606</t>
  </si>
  <si>
    <t>CL608</t>
  </si>
  <si>
    <t>CL609</t>
  </si>
  <si>
    <t>CL610</t>
  </si>
  <si>
    <t>CS202</t>
  </si>
  <si>
    <t>CS203</t>
  </si>
  <si>
    <t>CS302</t>
  </si>
  <si>
    <t>CS304</t>
  </si>
  <si>
    <t>CS305</t>
  </si>
  <si>
    <t>CS306</t>
  </si>
  <si>
    <t>CS311</t>
  </si>
  <si>
    <t>CS321</t>
  </si>
  <si>
    <t>CS332</t>
  </si>
  <si>
    <t>CS337</t>
  </si>
  <si>
    <t>CS341</t>
  </si>
  <si>
    <t>CS347</t>
  </si>
  <si>
    <t>CS362</t>
  </si>
  <si>
    <t>CS402</t>
  </si>
  <si>
    <t>CS501</t>
  </si>
  <si>
    <t>CS504</t>
  </si>
  <si>
    <t>CS506</t>
  </si>
  <si>
    <t>CS509</t>
  </si>
  <si>
    <t>CS513</t>
  </si>
  <si>
    <t>CS514</t>
  </si>
  <si>
    <t>CS515</t>
  </si>
  <si>
    <t>CS606</t>
  </si>
  <si>
    <t>CS608</t>
  </si>
  <si>
    <t>CS610</t>
  </si>
  <si>
    <t>CS732</t>
  </si>
  <si>
    <t>IND107</t>
  </si>
  <si>
    <t>IND110</t>
  </si>
  <si>
    <t>IND111</t>
  </si>
  <si>
    <t>IND113</t>
  </si>
  <si>
    <t>IND114</t>
  </si>
  <si>
    <t>IND115</t>
  </si>
  <si>
    <t>IND202</t>
  </si>
  <si>
    <t>IND203</t>
  </si>
  <si>
    <t>IND207</t>
  </si>
  <si>
    <t>IND210</t>
  </si>
  <si>
    <t>IND211</t>
  </si>
  <si>
    <t>IND213</t>
  </si>
  <si>
    <t>IND214</t>
  </si>
  <si>
    <t>IND215</t>
  </si>
  <si>
    <t>IND216</t>
  </si>
  <si>
    <t>IND303</t>
  </si>
  <si>
    <t>IND307</t>
  </si>
  <si>
    <t>IND310</t>
  </si>
  <si>
    <t>IND311</t>
  </si>
  <si>
    <t>IND313</t>
  </si>
  <si>
    <t>IND314</t>
  </si>
  <si>
    <t>IND315</t>
  </si>
  <si>
    <t>IND405</t>
  </si>
  <si>
    <t>IND408</t>
  </si>
  <si>
    <t>IND410</t>
  </si>
  <si>
    <t>IND412</t>
  </si>
  <si>
    <t>IND413</t>
  </si>
  <si>
    <t>IND414</t>
  </si>
  <si>
    <t>IND416</t>
  </si>
  <si>
    <t>IND418</t>
  </si>
  <si>
    <t>IND419</t>
  </si>
  <si>
    <t>IND420</t>
  </si>
  <si>
    <t>IND421</t>
  </si>
  <si>
    <t>IND424</t>
  </si>
  <si>
    <t>IND426</t>
  </si>
  <si>
    <t>IND428</t>
  </si>
  <si>
    <t>IND429</t>
  </si>
  <si>
    <t>IND430</t>
  </si>
  <si>
    <t>IND509</t>
  </si>
  <si>
    <t>IND511</t>
  </si>
  <si>
    <t>IND552</t>
  </si>
  <si>
    <t>IND601</t>
  </si>
  <si>
    <t>IND602</t>
  </si>
  <si>
    <t>IND603</t>
  </si>
  <si>
    <t>IND604</t>
  </si>
  <si>
    <t>IND605</t>
  </si>
  <si>
    <t>IND606</t>
  </si>
  <si>
    <t>IND607</t>
  </si>
  <si>
    <t>IND703</t>
  </si>
  <si>
    <t>IND705</t>
  </si>
  <si>
    <t>IND709</t>
  </si>
  <si>
    <t>IND729</t>
  </si>
  <si>
    <t>IND732</t>
  </si>
  <si>
    <t>IND901</t>
  </si>
  <si>
    <t>INL107</t>
  </si>
  <si>
    <t>INL110</t>
  </si>
  <si>
    <t>INL111</t>
  </si>
  <si>
    <t>INL113</t>
  </si>
  <si>
    <t>INL114</t>
  </si>
  <si>
    <t>INL115</t>
  </si>
  <si>
    <t>INL202</t>
  </si>
  <si>
    <t>INL203</t>
  </si>
  <si>
    <t>INL207</t>
  </si>
  <si>
    <t>INL210</t>
  </si>
  <si>
    <t>INL211</t>
  </si>
  <si>
    <t>INL213</t>
  </si>
  <si>
    <t>INL215</t>
  </si>
  <si>
    <t>INL216</t>
  </si>
  <si>
    <t>INL303</t>
  </si>
  <si>
    <t>INL307</t>
  </si>
  <si>
    <t>INL310</t>
  </si>
  <si>
    <t>INL311</t>
  </si>
  <si>
    <t>INL313</t>
  </si>
  <si>
    <t>INL314</t>
  </si>
  <si>
    <t>INL315</t>
  </si>
  <si>
    <t>INL405</t>
  </si>
  <si>
    <t>INL408</t>
  </si>
  <si>
    <t>INL410</t>
  </si>
  <si>
    <t>INL412</t>
  </si>
  <si>
    <t>INL413</t>
  </si>
  <si>
    <t>INL414</t>
  </si>
  <si>
    <t>INL416</t>
  </si>
  <si>
    <t>INL418</t>
  </si>
  <si>
    <t>INL419</t>
  </si>
  <si>
    <t>INL420</t>
  </si>
  <si>
    <t>INL421</t>
  </si>
  <si>
    <t>INL424</t>
  </si>
  <si>
    <t>INL430</t>
  </si>
  <si>
    <t>INL552</t>
  </si>
  <si>
    <t>INL601</t>
  </si>
  <si>
    <t>INL602</t>
  </si>
  <si>
    <t>INL604</t>
  </si>
  <si>
    <t>INL605</t>
  </si>
  <si>
    <t>INL606</t>
  </si>
  <si>
    <t>INL607</t>
  </si>
  <si>
    <t>INL703</t>
  </si>
  <si>
    <t>INL705</t>
  </si>
  <si>
    <t>INL709</t>
  </si>
  <si>
    <t>INL729</t>
  </si>
  <si>
    <t>INL732</t>
  </si>
  <si>
    <t>INL901</t>
  </si>
  <si>
    <t>RMF120</t>
  </si>
  <si>
    <t>RMF146</t>
  </si>
  <si>
    <t>RSF801</t>
  </si>
  <si>
    <t>RSF803</t>
  </si>
  <si>
    <t>Maximum Achievable Sign-Ups</t>
  </si>
  <si>
    <t>RMF121</t>
  </si>
  <si>
    <t>RMF147</t>
  </si>
  <si>
    <t>DRAFT (Attorney-Client Work Product)</t>
  </si>
  <si>
    <t>Sum kW</t>
  </si>
  <si>
    <t>Win kW</t>
  </si>
  <si>
    <t>Ann kWh</t>
  </si>
  <si>
    <t>New or</t>
  </si>
  <si>
    <t>Measure</t>
  </si>
  <si>
    <t>Program</t>
  </si>
  <si>
    <t>Red @</t>
  </si>
  <si>
    <t xml:space="preserve">Existing </t>
  </si>
  <si>
    <t>Name</t>
  </si>
  <si>
    <t>MEASURE DESCRIPTION</t>
  </si>
  <si>
    <t>Code</t>
  </si>
  <si>
    <t>Meter</t>
  </si>
  <si>
    <t>Premium T8, Elecctronic Ballast</t>
  </si>
  <si>
    <t>Business Lighting</t>
  </si>
  <si>
    <t>Existing</t>
  </si>
  <si>
    <t>Premium T8, EB, Reflector</t>
  </si>
  <si>
    <t>ROB Premium T8, 1EB</t>
  </si>
  <si>
    <t>ROB Premium T8, EB, Reflector</t>
  </si>
  <si>
    <t>CD125</t>
  </si>
  <si>
    <t>LED Linear Tube 22W</t>
  </si>
  <si>
    <t>new</t>
  </si>
  <si>
    <t>CFL Hardwired, Modular 18W</t>
  </si>
  <si>
    <t>PSMH, 250W, magnetic ballast</t>
  </si>
  <si>
    <t>New</t>
  </si>
  <si>
    <t>High Bay T5</t>
  </si>
  <si>
    <t xml:space="preserve">LED High Bay 83W  </t>
  </si>
  <si>
    <t>Centrifugal Chiller, 0.51 kW/ton, 500 tons</t>
  </si>
  <si>
    <t>Business HVAC</t>
  </si>
  <si>
    <t>existing</t>
  </si>
  <si>
    <t>High Efficiency Chiller Motors</t>
  </si>
  <si>
    <t>Business Motors</t>
  </si>
  <si>
    <t>Chiller - Tune Up/Diagnostics</t>
  </si>
  <si>
    <t xml:space="preserve">Chiller - Ceiling Insulation </t>
  </si>
  <si>
    <t>DX Packaged System, EER=10.9, 10 tons</t>
  </si>
  <si>
    <t>DX Tune Up/ Advanced Diagnostics</t>
  </si>
  <si>
    <t xml:space="preserve">DX -Ceiling Insulation </t>
  </si>
  <si>
    <t>Dehumidification Hybrid Desiccant Heat Pump PER 5 TON</t>
  </si>
  <si>
    <t>Packaged HP System, EER=10.9, 10 tons</t>
  </si>
  <si>
    <t xml:space="preserve">HP-Ceiling Insulation </t>
  </si>
  <si>
    <t>Occupancy Sensor (hotels)</t>
  </si>
  <si>
    <t>Demand Control Ventilation (DCV)</t>
  </si>
  <si>
    <t>Energy Recovery Ventilation (ERV)</t>
  </si>
  <si>
    <t>CL125</t>
  </si>
  <si>
    <t xml:space="preserve">Chiller - EMS </t>
  </si>
  <si>
    <t>CS125</t>
  </si>
  <si>
    <t>Flood LED 14W</t>
  </si>
  <si>
    <t>O&amp;M/drives spinning machines</t>
  </si>
  <si>
    <t>Miscellaneous</t>
  </si>
  <si>
    <t>IND806</t>
  </si>
  <si>
    <t xml:space="preserve">LED High Bay 83W </t>
  </si>
  <si>
    <t>Membranes for wastewater</t>
  </si>
  <si>
    <t>Optimize drying process</t>
  </si>
  <si>
    <t>Drives - Process Control</t>
  </si>
  <si>
    <t>Efficient drives - rolling</t>
  </si>
  <si>
    <t>Drying (UV/IR)</t>
  </si>
  <si>
    <t>Heat Pumps - Drying</t>
  </si>
  <si>
    <t>Efficient electric melting</t>
  </si>
  <si>
    <t>Heating - Process Control</t>
  </si>
  <si>
    <t>New transformers welding</t>
  </si>
  <si>
    <t>INL806</t>
  </si>
  <si>
    <t>Proper Refrigerant Charging and Air Flow - SS AC</t>
  </si>
  <si>
    <t>Residential Low Income Weatherization</t>
  </si>
  <si>
    <t>Electronically Commutated Motors (ECM) on an Air Handler Unit</t>
  </si>
  <si>
    <t>Residential HVAC</t>
  </si>
  <si>
    <t>Duct Repair - SS AC</t>
  </si>
  <si>
    <t>Residential Duct Testing and Repair</t>
  </si>
  <si>
    <t>Single Pane Clear Windows to Dbl Pane Low-E Windows - SS AC</t>
  </si>
  <si>
    <t>Ceiling R-0 to R-19 Insulation - SS AC</t>
  </si>
  <si>
    <t>Proper Refrigerant Charging and Air Flow</t>
  </si>
  <si>
    <t>Duct Repair - SS HP</t>
  </si>
  <si>
    <t>Single Pane Clear Windows to Dbl Pane Low-E Windows - SS HP</t>
  </si>
  <si>
    <t>Ceiling R-0 to R-19 Insulation - SS HP</t>
  </si>
  <si>
    <t>Ceiling R-0 to R-19 Insulation- Room AC</t>
  </si>
  <si>
    <t>Default Window With Sunscreen - SS AC</t>
  </si>
  <si>
    <t>17 SEER Split-System Air Conditioner</t>
  </si>
  <si>
    <t>RSF132</t>
  </si>
  <si>
    <t>15 SEER Split-System Heat Pump- SS HP</t>
  </si>
  <si>
    <t>Source:G:\Goals DSM\2015 Goals\FINALS\AC Revisions January 15 2014\4Additional_6Feb14\[RIM LP INPUT (No CO2 4 additional measures) February 7 2014.xlsx]Summer MW</t>
  </si>
  <si>
    <t>RIM NO CO2-(SUM MW @meter)</t>
  </si>
  <si>
    <t>#PROG</t>
  </si>
  <si>
    <t>MEAS_NAME</t>
  </si>
  <si>
    <t>NAME_PROG</t>
  </si>
  <si>
    <t>Program Bundle</t>
  </si>
  <si>
    <t>TK_LABEL</t>
  </si>
  <si>
    <t>New-Existing</t>
  </si>
  <si>
    <t>indexLP</t>
  </si>
  <si>
    <t>Meas_Code</t>
  </si>
  <si>
    <t>Post-rebate payback</t>
  </si>
  <si>
    <t>Post-Rebate Payback Acceptance</t>
  </si>
  <si>
    <t>Program market acceptance rate</t>
  </si>
  <si>
    <t>Maximum Share of Installations (Smax)</t>
  </si>
  <si>
    <t>Ramp-Up rate</t>
  </si>
  <si>
    <t>First Year Share of Installations (So)</t>
  </si>
  <si>
    <t>Program Growth Rate</t>
  </si>
  <si>
    <t>Ramp-up Shape</t>
  </si>
  <si>
    <t>TOTAL_SUM_MW</t>
  </si>
  <si>
    <t>Calibration Incentive (Existing)</t>
  </si>
  <si>
    <t>RIM Max Incentive</t>
  </si>
  <si>
    <t>%Dif.
Existing/Calib.</t>
  </si>
  <si>
    <t>Payback Acceptance Curve</t>
  </si>
  <si>
    <t>Measure Life</t>
  </si>
  <si>
    <t>Total Applicable Measure Units</t>
  </si>
  <si>
    <t>Measure Bundle Start Year</t>
  </si>
  <si>
    <t>Pre-rebate payback</t>
  </si>
  <si>
    <t>Incentive Cost (% of Incremental Cost)</t>
  </si>
  <si>
    <t>FPL Incentive One-time Cost</t>
  </si>
  <si>
    <t>Pre-Rebate Payback Acceptance</t>
  </si>
  <si>
    <t>a</t>
  </si>
  <si>
    <t>b</t>
  </si>
  <si>
    <t>Business Lighting - Existing</t>
  </si>
  <si>
    <t>Non-Residential - Generic</t>
  </si>
  <si>
    <t>Business Lighting - LED</t>
  </si>
  <si>
    <t/>
  </si>
  <si>
    <t>Business Lighting - CFL</t>
  </si>
  <si>
    <t>HVAC</t>
  </si>
  <si>
    <t>Business HVAC - Chiller</t>
  </si>
  <si>
    <t>New (Motors &amp; Misc)</t>
  </si>
  <si>
    <t>Business HVAC - Tune Up</t>
  </si>
  <si>
    <t xml:space="preserve">Building Envelope </t>
  </si>
  <si>
    <t>Business HVAC - New Misc.</t>
  </si>
  <si>
    <t>DCV-ERV</t>
  </si>
  <si>
    <t>Business Lighting - LED Flood</t>
  </si>
  <si>
    <t>Business Lighting - Existing Industrial</t>
  </si>
  <si>
    <t>Business Lighting - New Industrial</t>
  </si>
  <si>
    <t>Low-Income Weatherization</t>
  </si>
  <si>
    <t>Residential - Generic</t>
  </si>
  <si>
    <t xml:space="preserve">Air Conditioning </t>
  </si>
  <si>
    <t>Residential HVAC -ECM</t>
  </si>
  <si>
    <t>Residential - HVAC</t>
  </si>
  <si>
    <t xml:space="preserve">Duct System Testing &amp; Repair </t>
  </si>
  <si>
    <t>Residential Building Envelope - Windows</t>
  </si>
  <si>
    <t>Residential Building Envelope - Treatment</t>
  </si>
  <si>
    <t>17 SEER Split-System Air Conditioner - 13SSAC</t>
  </si>
  <si>
    <t>Residential HVAC - Heat Pump</t>
  </si>
  <si>
    <t>On Call</t>
  </si>
  <si>
    <t>Residential On Call</t>
  </si>
  <si>
    <t>CDR</t>
  </si>
  <si>
    <t>C/I Demand Reduction (CDR)</t>
  </si>
  <si>
    <t>BOC</t>
  </si>
  <si>
    <t xml:space="preserve">Business On Call </t>
  </si>
  <si>
    <t>TES</t>
  </si>
  <si>
    <t>Summer KWs (Generator)</t>
  </si>
  <si>
    <t>(attorney-client work product)</t>
  </si>
  <si>
    <t>01 23 2014</t>
  </si>
  <si>
    <t>337 MW case - out of 570 MW of Achievable Potential</t>
  </si>
  <si>
    <t xml:space="preserve">Measure </t>
  </si>
  <si>
    <t xml:space="preserve">                                                          Annual Participants</t>
  </si>
  <si>
    <t>Summer</t>
  </si>
  <si>
    <t>Expansion Factor</t>
  </si>
  <si>
    <t xml:space="preserve">                                                          Summer KWs (Generator)</t>
  </si>
  <si>
    <t xml:space="preserve">Winter </t>
  </si>
  <si>
    <t xml:space="preserve">                                                          Winter KWs (Generator)</t>
  </si>
  <si>
    <t>Energy</t>
  </si>
  <si>
    <t xml:space="preserve">                                                         GWH (Generator)</t>
  </si>
  <si>
    <t>ID</t>
  </si>
  <si>
    <t>Factor</t>
  </si>
  <si>
    <t>Residential On-Call</t>
  </si>
  <si>
    <t>Commercial Demand Reduction GSD</t>
  </si>
  <si>
    <t xml:space="preserve">Commercial Demand Reduction </t>
  </si>
  <si>
    <t>Commercial Demand Reduction GSLD</t>
  </si>
  <si>
    <t>Business On Call GS</t>
  </si>
  <si>
    <t>Business On Call GSD</t>
  </si>
  <si>
    <t>TES GS</t>
  </si>
  <si>
    <t>TES GSD</t>
  </si>
  <si>
    <t>TES GSLD</t>
  </si>
  <si>
    <t>Total</t>
  </si>
  <si>
    <t xml:space="preserve">Business Building Envelope </t>
  </si>
  <si>
    <t xml:space="preserve">Residential Building Envelope </t>
  </si>
  <si>
    <t>Winter KWs (Generator)</t>
  </si>
  <si>
    <t>LED Exit Sign</t>
  </si>
  <si>
    <t>Copier Power Management Enabling</t>
  </si>
  <si>
    <t>Drives - Scheduling</t>
  </si>
  <si>
    <t>Machinery</t>
  </si>
  <si>
    <t>Efficient Curing ovens</t>
  </si>
  <si>
    <t>Heating - Scheduling</t>
  </si>
  <si>
    <t>Weather Strip/Caulk w/Blower Door - SS AC</t>
  </si>
  <si>
    <t>Weather Strip/Caulk w/Blower Door - SS HP</t>
  </si>
  <si>
    <t>Weather Strip/Caulk w/Blower Door - Room AC</t>
  </si>
  <si>
    <t>Outdoor Lighting Controls Merc Vpr(Photocell/Timeclock)</t>
  </si>
  <si>
    <t>Outdoor LED 104W</t>
  </si>
  <si>
    <t>Chiller - VSD for Pumps and Towers</t>
  </si>
  <si>
    <t>Chiller - Window Film (Standard)</t>
  </si>
  <si>
    <t>DX -Window Film (Standard)</t>
  </si>
  <si>
    <t>Run Time Optimizer</t>
  </si>
  <si>
    <t>HP-Window Film (Standard)</t>
  </si>
  <si>
    <t>Variable Speed Drive Control</t>
  </si>
  <si>
    <t>High-efficiency fan motors</t>
  </si>
  <si>
    <t>Evaporator fan controller for MT walk-ins</t>
  </si>
  <si>
    <t>Compressor VSD retrofit</t>
  </si>
  <si>
    <t xml:space="preserve">Demand Hot Gas Defrost </t>
  </si>
  <si>
    <t>High R-Value Glass Doors</t>
  </si>
  <si>
    <t>Multiplex Compressor System</t>
  </si>
  <si>
    <t>Oversized Air Cooled Condenser</t>
  </si>
  <si>
    <t>Demand controlled circulating systems</t>
  </si>
  <si>
    <t>Heat Recovery Unit</t>
  </si>
  <si>
    <t>Heat Trap</t>
  </si>
  <si>
    <t>Air Handler Optimization</t>
  </si>
  <si>
    <t>Refrigeration Commissioning</t>
  </si>
  <si>
    <t>Hot Water Pipe Insulation</t>
  </si>
  <si>
    <t>Comp Air - Motor practices-1 (1-5 HP)</t>
  </si>
  <si>
    <t>Comp Air - Motor practices-1 (6-100 HP)</t>
  </si>
  <si>
    <t>Comp Air - Replace 100+ HP motor</t>
  </si>
  <si>
    <t>Comp Air - Motor practices-1 (100+ HP)</t>
  </si>
  <si>
    <t>Power recovery</t>
  </si>
  <si>
    <t>Refinery Controls</t>
  </si>
  <si>
    <t>Fans - Controls</t>
  </si>
  <si>
    <t>Fans - System Optimization</t>
  </si>
  <si>
    <t>Fans - Motor practices-1 (1-5 HP)</t>
  </si>
  <si>
    <t>Fans - Motor practices-1 (6-100 HP)</t>
  </si>
  <si>
    <t>Fans - Replace 100+ HP motor</t>
  </si>
  <si>
    <t>Fans - Motor practices-1 (100+ HP)</t>
  </si>
  <si>
    <t>Pumps - System Optimization</t>
  </si>
  <si>
    <t>Pumps - Motor practices-1 (1-5 HP)</t>
  </si>
  <si>
    <t>Pumps - Motor practices-1 (6-100 HP)</t>
  </si>
  <si>
    <t>Pumps - Replace 100+ HP motor</t>
  </si>
  <si>
    <t>Pumps - Motor practices-1 (100+ HP)</t>
  </si>
  <si>
    <t>Drives - EE motor</t>
  </si>
  <si>
    <t>Optimization control PM</t>
  </si>
  <si>
    <t>Efficient Printing press (fewer cylinders)</t>
  </si>
  <si>
    <t>Efficient drives</t>
  </si>
  <si>
    <t>Clean Room - Controls</t>
  </si>
  <si>
    <t>Clean Room - New Designs</t>
  </si>
  <si>
    <t>Process Drives - ASD</t>
  </si>
  <si>
    <t>Extruders/injection Moulding-multipump</t>
  </si>
  <si>
    <t>Direct drive Extruders</t>
  </si>
  <si>
    <t>Injection Moulding - Impulse Cooling</t>
  </si>
  <si>
    <t>Injection Moulding - Direct drive</t>
  </si>
  <si>
    <t>Process optimization</t>
  </si>
  <si>
    <t>Efficient Machinery</t>
  </si>
  <si>
    <t>Optimization Refrigeration</t>
  </si>
  <si>
    <t>Other Process Controls (batch + site)</t>
  </si>
  <si>
    <t>Efficient desalter</t>
  </si>
  <si>
    <t>Efficient processes (welding, etc.)</t>
  </si>
  <si>
    <t>Process control</t>
  </si>
  <si>
    <t>Chiller - EMS</t>
  </si>
  <si>
    <t>Chiller VSD - for Pumps and Towers</t>
  </si>
  <si>
    <t>Chiller -Window Film (Standard)</t>
  </si>
  <si>
    <t>Replace V-belts</t>
  </si>
  <si>
    <t>Window Tinting - SS AC</t>
  </si>
  <si>
    <t>Window Tinting - SS HP</t>
  </si>
  <si>
    <t>Default Window With Sunscreen - SS HP</t>
  </si>
  <si>
    <t>Two Speed Pool Pump  (1.5 hp)</t>
  </si>
  <si>
    <t>Variable-Speed Pool Pump (&lt;1 hp)</t>
  </si>
  <si>
    <t>RIM w/CO2 (Batch File 3-5-14)</t>
  </si>
  <si>
    <t>RIM w/o CO2 (Batch File 3-5-14)</t>
  </si>
  <si>
    <t>TRC w/CO2 (Batch File 3-5-14)</t>
  </si>
  <si>
    <t>TRC w/o CO2 (Batch File 3-5-14)</t>
  </si>
  <si>
    <t>Ann kW</t>
  </si>
  <si>
    <t>Annual GWH (Generator)</t>
  </si>
  <si>
    <t>RES</t>
  </si>
  <si>
    <t>BUS</t>
  </si>
  <si>
    <t>Lookup Codes</t>
  </si>
  <si>
    <t>Row ID</t>
  </si>
  <si>
    <t>Program Name</t>
  </si>
  <si>
    <t>Measure ID</t>
  </si>
  <si>
    <t>Rate Class</t>
  </si>
  <si>
    <t>Sub-Sector</t>
  </si>
  <si>
    <t>Tech ID or One-off Program Number</t>
  </si>
  <si>
    <t>Measure Code</t>
  </si>
  <si>
    <t>Efficient Measure</t>
  </si>
  <si>
    <t>CD</t>
  </si>
  <si>
    <t>Commercial</t>
  </si>
  <si>
    <t>CLT802</t>
  </si>
  <si>
    <t>111</t>
  </si>
  <si>
    <t>CLT801</t>
  </si>
  <si>
    <t>112</t>
  </si>
  <si>
    <t>CD113</t>
  </si>
  <si>
    <t>CLOC01</t>
  </si>
  <si>
    <t>113</t>
  </si>
  <si>
    <t>Occupancy Sensor</t>
  </si>
  <si>
    <t>CD114</t>
  </si>
  <si>
    <t>CCDI01</t>
  </si>
  <si>
    <t>114</t>
  </si>
  <si>
    <t>Continuous Dimming</t>
  </si>
  <si>
    <t>Retrocommissioning</t>
  </si>
  <si>
    <t>CD115</t>
  </si>
  <si>
    <t>CLTN01</t>
  </si>
  <si>
    <t>115</t>
  </si>
  <si>
    <t>Lighting Control Tuneup</t>
  </si>
  <si>
    <t>121</t>
  </si>
  <si>
    <t>122</t>
  </si>
  <si>
    <t>CD123</t>
  </si>
  <si>
    <t>123</t>
  </si>
  <si>
    <t>CD124</t>
  </si>
  <si>
    <t>124</t>
  </si>
  <si>
    <t>CLT990</t>
  </si>
  <si>
    <t>125</t>
  </si>
  <si>
    <t>CD131</t>
  </si>
  <si>
    <t>CCFS01</t>
  </si>
  <si>
    <t>131</t>
  </si>
  <si>
    <t>CFL Screw-in 18W</t>
  </si>
  <si>
    <t>CD132</t>
  </si>
  <si>
    <t>CLT991</t>
  </si>
  <si>
    <t>132</t>
  </si>
  <si>
    <t>CCFL01</t>
  </si>
  <si>
    <t>141</t>
  </si>
  <si>
    <t>CD146</t>
  </si>
  <si>
    <t>CLT992</t>
  </si>
  <si>
    <t>146</t>
  </si>
  <si>
    <t>LED (12-Watt)</t>
  </si>
  <si>
    <t>CHIB03</t>
  </si>
  <si>
    <t>151</t>
  </si>
  <si>
    <t>CHIB01</t>
  </si>
  <si>
    <t>153</t>
  </si>
  <si>
    <t>CLT993</t>
  </si>
  <si>
    <t>154</t>
  </si>
  <si>
    <t>CD161</t>
  </si>
  <si>
    <t>CLED01</t>
  </si>
  <si>
    <t>161</t>
  </si>
  <si>
    <t>CD201</t>
  </si>
  <si>
    <t>CHIB02</t>
  </si>
  <si>
    <t>201</t>
  </si>
  <si>
    <t>High Pressure Sodium 250W Lamp</t>
  </si>
  <si>
    <t>COLC01</t>
  </si>
  <si>
    <t>202</t>
  </si>
  <si>
    <t>CLT994</t>
  </si>
  <si>
    <t>203</t>
  </si>
  <si>
    <t>CD211</t>
  </si>
  <si>
    <t>211</t>
  </si>
  <si>
    <t>Outdoor Lighting Controls HID (Photocell/Timeclock)</t>
  </si>
  <si>
    <t>CCHL01</t>
  </si>
  <si>
    <t>301</t>
  </si>
  <si>
    <t>CHFM01</t>
  </si>
  <si>
    <t>302</t>
  </si>
  <si>
    <t>CEMS01</t>
  </si>
  <si>
    <t>304</t>
  </si>
  <si>
    <t>CCHT01</t>
  </si>
  <si>
    <t>305</t>
  </si>
  <si>
    <t>CVSD01</t>
  </si>
  <si>
    <t>306</t>
  </si>
  <si>
    <t>CD307</t>
  </si>
  <si>
    <t>CEMO01</t>
  </si>
  <si>
    <t>307</t>
  </si>
  <si>
    <t>Chiller - EMS Optimization</t>
  </si>
  <si>
    <t>CD308</t>
  </si>
  <si>
    <t>CAER01</t>
  </si>
  <si>
    <t>308</t>
  </si>
  <si>
    <t>Chiller - Aerosole Duct Sealing</t>
  </si>
  <si>
    <t>CD309</t>
  </si>
  <si>
    <t>CDCT01</t>
  </si>
  <si>
    <t>309</t>
  </si>
  <si>
    <t>Chiller -Duct/Pipe Insulation</t>
  </si>
  <si>
    <t>CWIN01</t>
  </si>
  <si>
    <t>311</t>
  </si>
  <si>
    <t>CCEI01</t>
  </si>
  <si>
    <t>313</t>
  </si>
  <si>
    <t>CD314</t>
  </si>
  <si>
    <t>CROF01</t>
  </si>
  <si>
    <t>314</t>
  </si>
  <si>
    <t>Chiller - Roof Insulation</t>
  </si>
  <si>
    <t>CD315</t>
  </si>
  <si>
    <t>CCLR01</t>
  </si>
  <si>
    <t>315</t>
  </si>
  <si>
    <t>Chiller - Cool Roof</t>
  </si>
  <si>
    <t>CDXP01</t>
  </si>
  <si>
    <t>321</t>
  </si>
  <si>
    <t>CD322</t>
  </si>
  <si>
    <t>CDXP05</t>
  </si>
  <si>
    <t>322</t>
  </si>
  <si>
    <t>Hybrid Dessicant-DX System (Trane CDQ)</t>
  </si>
  <si>
    <t>CD323</t>
  </si>
  <si>
    <t>CDXP03</t>
  </si>
  <si>
    <t>323</t>
  </si>
  <si>
    <t>Geothermal Heat Pump, EER=13, 10 tons</t>
  </si>
  <si>
    <t>CTNU01</t>
  </si>
  <si>
    <t>326</t>
  </si>
  <si>
    <t>CD327</t>
  </si>
  <si>
    <t>CDXC01</t>
  </si>
  <si>
    <t>327</t>
  </si>
  <si>
    <t>DX - Coil Cleaning</t>
  </si>
  <si>
    <t>CD328</t>
  </si>
  <si>
    <t>COPT01</t>
  </si>
  <si>
    <t>328</t>
  </si>
  <si>
    <t>DX - Optimize Controls</t>
  </si>
  <si>
    <t>CD329</t>
  </si>
  <si>
    <t>329</t>
  </si>
  <si>
    <t>DX - Aerosole Duct Sealing</t>
  </si>
  <si>
    <t>CD330</t>
  </si>
  <si>
    <t>330</t>
  </si>
  <si>
    <t>DX - Duct / Pipe Insulation</t>
  </si>
  <si>
    <t>332</t>
  </si>
  <si>
    <t>334</t>
  </si>
  <si>
    <t>CD335</t>
  </si>
  <si>
    <t>335</t>
  </si>
  <si>
    <t>DX - Roof Insulation</t>
  </si>
  <si>
    <t>CD336</t>
  </si>
  <si>
    <t>336</t>
  </si>
  <si>
    <t>DX - Cool Roof</t>
  </si>
  <si>
    <t>CDX990</t>
  </si>
  <si>
    <t>337</t>
  </si>
  <si>
    <t>CDX991</t>
  </si>
  <si>
    <t>338</t>
  </si>
  <si>
    <t>341</t>
  </si>
  <si>
    <t>CD342</t>
  </si>
  <si>
    <t>342</t>
  </si>
  <si>
    <t>CD344</t>
  </si>
  <si>
    <t>344</t>
  </si>
  <si>
    <t>HP- Aerosole Duct Sealing</t>
  </si>
  <si>
    <t>CD345</t>
  </si>
  <si>
    <t>345</t>
  </si>
  <si>
    <t>HP- Duct/Pipe Insulation</t>
  </si>
  <si>
    <t>347</t>
  </si>
  <si>
    <t>349</t>
  </si>
  <si>
    <t>CD350</t>
  </si>
  <si>
    <t>350</t>
  </si>
  <si>
    <t>HP-Roof Insulation</t>
  </si>
  <si>
    <t>CD351</t>
  </si>
  <si>
    <t>351</t>
  </si>
  <si>
    <t>Cool Roof - DX</t>
  </si>
  <si>
    <t>CD361</t>
  </si>
  <si>
    <t>CDXP04</t>
  </si>
  <si>
    <t>361</t>
  </si>
  <si>
    <t>HE PTAC, EER=9.6, 1 ton</t>
  </si>
  <si>
    <t>CDCV02</t>
  </si>
  <si>
    <t>362</t>
  </si>
  <si>
    <t>CD401</t>
  </si>
  <si>
    <t>401</t>
  </si>
  <si>
    <t>High Efficiency Fan Motor, 15hp, 1800rpm, 92.4%</t>
  </si>
  <si>
    <t>402</t>
  </si>
  <si>
    <t>CD403</t>
  </si>
  <si>
    <t>CAIR01</t>
  </si>
  <si>
    <t>403</t>
  </si>
  <si>
    <t>CD404</t>
  </si>
  <si>
    <t>CDXP02</t>
  </si>
  <si>
    <t>404</t>
  </si>
  <si>
    <t>CDCV01</t>
  </si>
  <si>
    <t>405</t>
  </si>
  <si>
    <t>CERV01</t>
  </si>
  <si>
    <t>406</t>
  </si>
  <si>
    <t>CD407</t>
  </si>
  <si>
    <t>CSMA01</t>
  </si>
  <si>
    <t>407</t>
  </si>
  <si>
    <t>Separate Makeup Air / Exhaust Hoods AC</t>
  </si>
  <si>
    <t>501</t>
  </si>
  <si>
    <t>Business Refrigeration</t>
  </si>
  <si>
    <t>CD502</t>
  </si>
  <si>
    <t>CRSC01</t>
  </si>
  <si>
    <t>502</t>
  </si>
  <si>
    <t>Strip curtains for walk-ins</t>
  </si>
  <si>
    <t>CD503</t>
  </si>
  <si>
    <t>CRNC01</t>
  </si>
  <si>
    <t>503</t>
  </si>
  <si>
    <t>Night covers for display cases</t>
  </si>
  <si>
    <t>CEFC01</t>
  </si>
  <si>
    <t>504</t>
  </si>
  <si>
    <t>CD505</t>
  </si>
  <si>
    <t>505</t>
  </si>
  <si>
    <t xml:space="preserve">Efficient compressor motor </t>
  </si>
  <si>
    <t>CCMP01</t>
  </si>
  <si>
    <t>506</t>
  </si>
  <si>
    <t>CD507</t>
  </si>
  <si>
    <t>CFHP01</t>
  </si>
  <si>
    <t>507</t>
  </si>
  <si>
    <t>Floating head pressure controls</t>
  </si>
  <si>
    <t>CD508</t>
  </si>
  <si>
    <t>CREF01</t>
  </si>
  <si>
    <t>508</t>
  </si>
  <si>
    <t>CDHG01</t>
  </si>
  <si>
    <t>509</t>
  </si>
  <si>
    <t>CD510</t>
  </si>
  <si>
    <t>CDDE01</t>
  </si>
  <si>
    <t>510</t>
  </si>
  <si>
    <t>Demand Defrost Electric</t>
  </si>
  <si>
    <t>CD511</t>
  </si>
  <si>
    <t>CANS01</t>
  </si>
  <si>
    <t>511</t>
  </si>
  <si>
    <t>Anti-sweat (humidistat) controls</t>
  </si>
  <si>
    <t>CHRV01</t>
  </si>
  <si>
    <t>513</t>
  </si>
  <si>
    <t>CRPL01</t>
  </si>
  <si>
    <t>514</t>
  </si>
  <si>
    <t>CROS01</t>
  </si>
  <si>
    <t>515</t>
  </si>
  <si>
    <t>CD516</t>
  </si>
  <si>
    <t>CFCR01</t>
  </si>
  <si>
    <t>516</t>
  </si>
  <si>
    <t>Freezer-Cooler Replacement Gaskets</t>
  </si>
  <si>
    <t>CD517</t>
  </si>
  <si>
    <t>CRLE01</t>
  </si>
  <si>
    <t>517</t>
  </si>
  <si>
    <t>LED Display Lighting</t>
  </si>
  <si>
    <t>CD518</t>
  </si>
  <si>
    <t>CRLE09</t>
  </si>
  <si>
    <t>518</t>
  </si>
  <si>
    <t>Ice Machine</t>
  </si>
  <si>
    <t>Business Water Heating</t>
  </si>
  <si>
    <t>CD603</t>
  </si>
  <si>
    <t>CHPW01</t>
  </si>
  <si>
    <t>603</t>
  </si>
  <si>
    <t>Heat Pump Water Heater (air source)</t>
  </si>
  <si>
    <t>CDCS01</t>
  </si>
  <si>
    <t>606</t>
  </si>
  <si>
    <t>CHRU01</t>
  </si>
  <si>
    <t>608</t>
  </si>
  <si>
    <t>CHTT01</t>
  </si>
  <si>
    <t>609</t>
  </si>
  <si>
    <t>CHWP01</t>
  </si>
  <si>
    <t>610</t>
  </si>
  <si>
    <t>CD611</t>
  </si>
  <si>
    <t>CHWP99</t>
  </si>
  <si>
    <t>611</t>
  </si>
  <si>
    <t>0.5 Faucet Aerator (DI) - Commercial</t>
  </si>
  <si>
    <t>CD612</t>
  </si>
  <si>
    <t>612</t>
  </si>
  <si>
    <t>1.0 gpm Faucet Aerator (DI) -Commercial</t>
  </si>
  <si>
    <t>CD613</t>
  </si>
  <si>
    <t>613</t>
  </si>
  <si>
    <t>1.5 gpm Faucet Aerator (DI) - Commercial</t>
  </si>
  <si>
    <t>CD701</t>
  </si>
  <si>
    <t>CPCP01</t>
  </si>
  <si>
    <t>701</t>
  </si>
  <si>
    <t>PC Manual Power Management Enabling</t>
  </si>
  <si>
    <t>CD702</t>
  </si>
  <si>
    <t>702</t>
  </si>
  <si>
    <t>PC Network Power Management Enabling</t>
  </si>
  <si>
    <t>CD703</t>
  </si>
  <si>
    <t>CPCP99</t>
  </si>
  <si>
    <t>703</t>
  </si>
  <si>
    <t>Server Virtulization</t>
  </si>
  <si>
    <t>CD711</t>
  </si>
  <si>
    <t>CEST01</t>
  </si>
  <si>
    <t>711</t>
  </si>
  <si>
    <t>Energy Star or Better Monitor</t>
  </si>
  <si>
    <t>CD712</t>
  </si>
  <si>
    <t>CMPM01</t>
  </si>
  <si>
    <t>712</t>
  </si>
  <si>
    <t>Monitor Power Management Enabling</t>
  </si>
  <si>
    <t>CD721</t>
  </si>
  <si>
    <t>721</t>
  </si>
  <si>
    <t>CD722</t>
  </si>
  <si>
    <t>722</t>
  </si>
  <si>
    <t>CD731</t>
  </si>
  <si>
    <t>731</t>
  </si>
  <si>
    <t>Energy Star or Better Copier</t>
  </si>
  <si>
    <t>CCPM01</t>
  </si>
  <si>
    <t>732</t>
  </si>
  <si>
    <t>CD741</t>
  </si>
  <si>
    <t>741</t>
  </si>
  <si>
    <t>Printer Power Management Enabling</t>
  </si>
  <si>
    <t>CD801</t>
  </si>
  <si>
    <t>CCNV01</t>
  </si>
  <si>
    <t>801</t>
  </si>
  <si>
    <t>Restaurant - Convection Oven</t>
  </si>
  <si>
    <t>CD811</t>
  </si>
  <si>
    <t>COOK01</t>
  </si>
  <si>
    <t>811</t>
  </si>
  <si>
    <t>Restaurant - Efficient Fryer</t>
  </si>
  <si>
    <t>CD812</t>
  </si>
  <si>
    <t>COOK99</t>
  </si>
  <si>
    <t>812</t>
  </si>
  <si>
    <t>Griddle</t>
  </si>
  <si>
    <t>CD813</t>
  </si>
  <si>
    <t>813</t>
  </si>
  <si>
    <t>Steamer</t>
  </si>
  <si>
    <t>CD814</t>
  </si>
  <si>
    <t>814</t>
  </si>
  <si>
    <t>Holding Cabinet</t>
  </si>
  <si>
    <t>CD901</t>
  </si>
  <si>
    <t>CVND01</t>
  </si>
  <si>
    <t>901</t>
  </si>
  <si>
    <t>Vending Misers (cooled machines only)</t>
  </si>
  <si>
    <t>CL</t>
  </si>
  <si>
    <t>CL113</t>
  </si>
  <si>
    <t>CL114</t>
  </si>
  <si>
    <t>CL115</t>
  </si>
  <si>
    <t>CL123</t>
  </si>
  <si>
    <t>CL124</t>
  </si>
  <si>
    <t>CL131</t>
  </si>
  <si>
    <t>CL132</t>
  </si>
  <si>
    <t>CL146</t>
  </si>
  <si>
    <t>CL153</t>
  </si>
  <si>
    <t>CL201</t>
  </si>
  <si>
    <t>CL211</t>
  </si>
  <si>
    <t>CL307</t>
  </si>
  <si>
    <t>CL308</t>
  </si>
  <si>
    <t>CL309</t>
  </si>
  <si>
    <t>CL314</t>
  </si>
  <si>
    <t>CL315</t>
  </si>
  <si>
    <t>CL322</t>
  </si>
  <si>
    <t>CL323</t>
  </si>
  <si>
    <t>CL327</t>
  </si>
  <si>
    <t>CL328</t>
  </si>
  <si>
    <t>CL329</t>
  </si>
  <si>
    <t>CL330</t>
  </si>
  <si>
    <t>CL335</t>
  </si>
  <si>
    <t>CL336</t>
  </si>
  <si>
    <t>CL342</t>
  </si>
  <si>
    <t>CL344</t>
  </si>
  <si>
    <t>CL345</t>
  </si>
  <si>
    <t>CL350</t>
  </si>
  <si>
    <t>CL351</t>
  </si>
  <si>
    <t>CL361</t>
  </si>
  <si>
    <t>CL401</t>
  </si>
  <si>
    <t>CL404</t>
  </si>
  <si>
    <t>CL407</t>
  </si>
  <si>
    <t>CL502</t>
  </si>
  <si>
    <t>CL503</t>
  </si>
  <si>
    <t>CL505</t>
  </si>
  <si>
    <t>CL507</t>
  </si>
  <si>
    <t>CL510</t>
  </si>
  <si>
    <t>CL511</t>
  </si>
  <si>
    <t>CL516</t>
  </si>
  <si>
    <t>CL517</t>
  </si>
  <si>
    <t>CL518</t>
  </si>
  <si>
    <t>CL603</t>
  </si>
  <si>
    <t>CL611</t>
  </si>
  <si>
    <t>CL612</t>
  </si>
  <si>
    <t>CL613</t>
  </si>
  <si>
    <t>CL701</t>
  </si>
  <si>
    <t>CL702</t>
  </si>
  <si>
    <t>CL703</t>
  </si>
  <si>
    <t>CL711</t>
  </si>
  <si>
    <t>CL712</t>
  </si>
  <si>
    <t>CL721</t>
  </si>
  <si>
    <t>CL722</t>
  </si>
  <si>
    <t>CL731</t>
  </si>
  <si>
    <t>CL741</t>
  </si>
  <si>
    <t>CL801</t>
  </si>
  <si>
    <t>CL811</t>
  </si>
  <si>
    <t>CL812</t>
  </si>
  <si>
    <t>CL813</t>
  </si>
  <si>
    <t>CL814</t>
  </si>
  <si>
    <t>CL901</t>
  </si>
  <si>
    <t>CS</t>
  </si>
  <si>
    <t>CS113</t>
  </si>
  <si>
    <t>CS114</t>
  </si>
  <si>
    <t>CS115</t>
  </si>
  <si>
    <t>CS123</t>
  </si>
  <si>
    <t>CS124</t>
  </si>
  <si>
    <t>CS131</t>
  </si>
  <si>
    <t>CS146</t>
  </si>
  <si>
    <t>CS161</t>
  </si>
  <si>
    <t>CS201</t>
  </si>
  <si>
    <t>CS211</t>
  </si>
  <si>
    <t>CS307</t>
  </si>
  <si>
    <t>CS308</t>
  </si>
  <si>
    <t>CS309</t>
  </si>
  <si>
    <t>CS314</t>
  </si>
  <si>
    <t>CS315</t>
  </si>
  <si>
    <t>CS322</t>
  </si>
  <si>
    <t>CS323</t>
  </si>
  <si>
    <t>CS327</t>
  </si>
  <si>
    <t>CS328</t>
  </si>
  <si>
    <t>CS329</t>
  </si>
  <si>
    <t>CS330</t>
  </si>
  <si>
    <t>DX - Duct / Pipe insulation</t>
  </si>
  <si>
    <t>CS335</t>
  </si>
  <si>
    <t>CS336</t>
  </si>
  <si>
    <t>CS342</t>
  </si>
  <si>
    <t>CS344</t>
  </si>
  <si>
    <t>CS345</t>
  </si>
  <si>
    <t>CS350</t>
  </si>
  <si>
    <t>CS351</t>
  </si>
  <si>
    <t>CS361</t>
  </si>
  <si>
    <t>CS401</t>
  </si>
  <si>
    <t>CS403</t>
  </si>
  <si>
    <t>CS404</t>
  </si>
  <si>
    <t>CS407</t>
  </si>
  <si>
    <t>CS502</t>
  </si>
  <si>
    <t>CS503</t>
  </si>
  <si>
    <t>CS505</t>
  </si>
  <si>
    <t>CS507</t>
  </si>
  <si>
    <t>CS508</t>
  </si>
  <si>
    <t>CS510</t>
  </si>
  <si>
    <t>CS511</t>
  </si>
  <si>
    <t>CS516</t>
  </si>
  <si>
    <t>CS517</t>
  </si>
  <si>
    <t>CS518</t>
  </si>
  <si>
    <t>CS603</t>
  </si>
  <si>
    <t>CS609</t>
  </si>
  <si>
    <t>CS611</t>
  </si>
  <si>
    <t>CS612</t>
  </si>
  <si>
    <t>CS613</t>
  </si>
  <si>
    <t>CS701</t>
  </si>
  <si>
    <t>CS702</t>
  </si>
  <si>
    <t>CS703</t>
  </si>
  <si>
    <t>CS711</t>
  </si>
  <si>
    <t>CS712</t>
  </si>
  <si>
    <t>CS721</t>
  </si>
  <si>
    <t>CS722</t>
  </si>
  <si>
    <t>CS731</t>
  </si>
  <si>
    <t>CS741</t>
  </si>
  <si>
    <t>CS801</t>
  </si>
  <si>
    <t>CS811</t>
  </si>
  <si>
    <t>CS812</t>
  </si>
  <si>
    <t>CS813</t>
  </si>
  <si>
    <t>CS814</t>
  </si>
  <si>
    <t>CS901</t>
  </si>
  <si>
    <t>IND101</t>
  </si>
  <si>
    <t>IND</t>
  </si>
  <si>
    <t>Industrial</t>
  </si>
  <si>
    <t>101</t>
  </si>
  <si>
    <t>Compressed Air-O&amp;M</t>
  </si>
  <si>
    <t>IND102</t>
  </si>
  <si>
    <t>102</t>
  </si>
  <si>
    <t>Compressed Air - Controls</t>
  </si>
  <si>
    <t>IND103</t>
  </si>
  <si>
    <t>103</t>
  </si>
  <si>
    <t>Compressed Air - System Optimization</t>
  </si>
  <si>
    <t>IND104</t>
  </si>
  <si>
    <t>104</t>
  </si>
  <si>
    <t>Compressed Air- Sizing</t>
  </si>
  <si>
    <t>IND105</t>
  </si>
  <si>
    <t>105</t>
  </si>
  <si>
    <t>Comp Air - Replace 1-5 HP motor</t>
  </si>
  <si>
    <t>IND106</t>
  </si>
  <si>
    <t>106</t>
  </si>
  <si>
    <t>Comp Air - ASD (1-5 hp)</t>
  </si>
  <si>
    <t>107</t>
  </si>
  <si>
    <t>IND108</t>
  </si>
  <si>
    <t>108</t>
  </si>
  <si>
    <t>Comp Air - Replace 6-100 HP motor</t>
  </si>
  <si>
    <t>IND109</t>
  </si>
  <si>
    <t>109</t>
  </si>
  <si>
    <t>Comp Air - ASD (6-100 hp)</t>
  </si>
  <si>
    <t>110</t>
  </si>
  <si>
    <t>IND112</t>
  </si>
  <si>
    <t>Comp Air - ASD (100+ hp)</t>
  </si>
  <si>
    <t>IND201</t>
  </si>
  <si>
    <t>Fans - O&amp;M</t>
  </si>
  <si>
    <t>IND204</t>
  </si>
  <si>
    <t>204</t>
  </si>
  <si>
    <t>Fans- Improve components</t>
  </si>
  <si>
    <t>IND205</t>
  </si>
  <si>
    <t>205</t>
  </si>
  <si>
    <t>Fans - Replace 1-5 HP motor</t>
  </si>
  <si>
    <t>IND206</t>
  </si>
  <si>
    <t>206</t>
  </si>
  <si>
    <t>Fans - ASD (1-5 hp)</t>
  </si>
  <si>
    <t>207</t>
  </si>
  <si>
    <t>IND208</t>
  </si>
  <si>
    <t>208</t>
  </si>
  <si>
    <t>Fans - Replace 6-100 HP motor</t>
  </si>
  <si>
    <t>IND209</t>
  </si>
  <si>
    <t>209</t>
  </si>
  <si>
    <t>Fans - ASD (6-100 hp)</t>
  </si>
  <si>
    <t>210</t>
  </si>
  <si>
    <t>IND212</t>
  </si>
  <si>
    <t>212</t>
  </si>
  <si>
    <t>Fans - ASD (100+ hp)</t>
  </si>
  <si>
    <t>213</t>
  </si>
  <si>
    <t>214</t>
  </si>
  <si>
    <t>215</t>
  </si>
  <si>
    <t>216</t>
  </si>
  <si>
    <t>IND301</t>
  </si>
  <si>
    <t>Pumps - O&amp;M</t>
  </si>
  <si>
    <t>IND302</t>
  </si>
  <si>
    <t>Pumps - Controls</t>
  </si>
  <si>
    <t>303</t>
  </si>
  <si>
    <t>IND304</t>
  </si>
  <si>
    <t>Pumps - Sizing</t>
  </si>
  <si>
    <t>IND305</t>
  </si>
  <si>
    <t>Pumps - Replace 1-5 HP motor</t>
  </si>
  <si>
    <t>IND306</t>
  </si>
  <si>
    <t>Pumps - ASD (1-5 hp)</t>
  </si>
  <si>
    <t>IND308</t>
  </si>
  <si>
    <t>Pumps - Replace 6-100 HP motor</t>
  </si>
  <si>
    <t>IND309</t>
  </si>
  <si>
    <t>Pumps - ASD (6-100 hp)</t>
  </si>
  <si>
    <t>310</t>
  </si>
  <si>
    <t>IND312</t>
  </si>
  <si>
    <t>312</t>
  </si>
  <si>
    <t>Pumps - ASD (100+ hp)</t>
  </si>
  <si>
    <t>IND401</t>
  </si>
  <si>
    <t>Bakery - Process (Mixing) - O&amp;M</t>
  </si>
  <si>
    <t>IND403</t>
  </si>
  <si>
    <t>Air conveying systems</t>
  </si>
  <si>
    <t>IND404</t>
  </si>
  <si>
    <t>Replace V-Belts</t>
  </si>
  <si>
    <t>IND406</t>
  </si>
  <si>
    <t>Gap Forming papermachine</t>
  </si>
  <si>
    <t>IND407</t>
  </si>
  <si>
    <t>High Consistency forming</t>
  </si>
  <si>
    <t>408</t>
  </si>
  <si>
    <t>IND409</t>
  </si>
  <si>
    <t>409</t>
  </si>
  <si>
    <t>Efficient practices printing press</t>
  </si>
  <si>
    <t>410</t>
  </si>
  <si>
    <t>IND411</t>
  </si>
  <si>
    <t>411</t>
  </si>
  <si>
    <t>Light cylinders</t>
  </si>
  <si>
    <t>412</t>
  </si>
  <si>
    <t>413</t>
  </si>
  <si>
    <t>414</t>
  </si>
  <si>
    <t>IND415</t>
  </si>
  <si>
    <t>415</t>
  </si>
  <si>
    <t>Drives - Process Controls (batch + site)</t>
  </si>
  <si>
    <t>416</t>
  </si>
  <si>
    <t>IND417</t>
  </si>
  <si>
    <t>417</t>
  </si>
  <si>
    <t>O&amp;M - Extruders/Injection Moulding</t>
  </si>
  <si>
    <t>418</t>
  </si>
  <si>
    <t>419</t>
  </si>
  <si>
    <t>420</t>
  </si>
  <si>
    <t>421</t>
  </si>
  <si>
    <t>IND422</t>
  </si>
  <si>
    <t>422</t>
  </si>
  <si>
    <t>Efficient grinding</t>
  </si>
  <si>
    <t>IND423</t>
  </si>
  <si>
    <t>423</t>
  </si>
  <si>
    <t>424</t>
  </si>
  <si>
    <t>425</t>
  </si>
  <si>
    <t>426</t>
  </si>
  <si>
    <t>IND427</t>
  </si>
  <si>
    <t>427</t>
  </si>
  <si>
    <t>Drives - Optimization process (M&amp;T)</t>
  </si>
  <si>
    <t>428</t>
  </si>
  <si>
    <t>429</t>
  </si>
  <si>
    <t>430</t>
  </si>
  <si>
    <t>IND501</t>
  </si>
  <si>
    <t>Bakery - Process</t>
  </si>
  <si>
    <t>IND504</t>
  </si>
  <si>
    <t>Top-heating (glass)</t>
  </si>
  <si>
    <t>IND506</t>
  </si>
  <si>
    <t>Intelligent extruder (DOE)</t>
  </si>
  <si>
    <t>IND507</t>
  </si>
  <si>
    <t>Near Net Shape Casting</t>
  </si>
  <si>
    <t>IND510</t>
  </si>
  <si>
    <t>Heating - Optimization process (M&amp;T)</t>
  </si>
  <si>
    <t>IND551</t>
  </si>
  <si>
    <t>551</t>
  </si>
  <si>
    <t>Efficient Refrigeration - Operations</t>
  </si>
  <si>
    <t>552</t>
  </si>
  <si>
    <t>601</t>
  </si>
  <si>
    <t>602</t>
  </si>
  <si>
    <t>604</t>
  </si>
  <si>
    <t>605</t>
  </si>
  <si>
    <t>607</t>
  </si>
  <si>
    <t>IND702</t>
  </si>
  <si>
    <t>IND704</t>
  </si>
  <si>
    <t>704</t>
  </si>
  <si>
    <t>Chiller- Tune Up/Diagnostics</t>
  </si>
  <si>
    <t>705</t>
  </si>
  <si>
    <t>IND706</t>
  </si>
  <si>
    <t>706</t>
  </si>
  <si>
    <t>IND707</t>
  </si>
  <si>
    <t>707</t>
  </si>
  <si>
    <t xml:space="preserve">Chiller - Aerosole Duct Sealing </t>
  </si>
  <si>
    <t>IND708</t>
  </si>
  <si>
    <t>708</t>
  </si>
  <si>
    <t>Chiller - Duct/Pipe Insulation</t>
  </si>
  <si>
    <t>709</t>
  </si>
  <si>
    <t>IND710</t>
  </si>
  <si>
    <t>710</t>
  </si>
  <si>
    <t>IND711</t>
  </si>
  <si>
    <t>Chiller -Cool Roof</t>
  </si>
  <si>
    <t>IND722</t>
  </si>
  <si>
    <t>IND723</t>
  </si>
  <si>
    <t>723</t>
  </si>
  <si>
    <t>724</t>
  </si>
  <si>
    <t>IND725</t>
  </si>
  <si>
    <t>725</t>
  </si>
  <si>
    <t>DX Coil Cleaning</t>
  </si>
  <si>
    <t>IND726</t>
  </si>
  <si>
    <t>726</t>
  </si>
  <si>
    <t>DX -Optimize Controls</t>
  </si>
  <si>
    <t>IND727</t>
  </si>
  <si>
    <t>727</t>
  </si>
  <si>
    <t>DX -Aerosole Duct Sealing</t>
  </si>
  <si>
    <t>IND728</t>
  </si>
  <si>
    <t>728</t>
  </si>
  <si>
    <t>DX - Duct/Pipe Insulation</t>
  </si>
  <si>
    <t>729</t>
  </si>
  <si>
    <t>IND730</t>
  </si>
  <si>
    <t>730</t>
  </si>
  <si>
    <t>DX -Roof Insulation</t>
  </si>
  <si>
    <t>IND731</t>
  </si>
  <si>
    <t>733</t>
  </si>
  <si>
    <t>802</t>
  </si>
  <si>
    <t>IND803</t>
  </si>
  <si>
    <t>803</t>
  </si>
  <si>
    <t>804</t>
  </si>
  <si>
    <t>IND805</t>
  </si>
  <si>
    <t>805</t>
  </si>
  <si>
    <t>806</t>
  </si>
  <si>
    <t>IND807</t>
  </si>
  <si>
    <t>807</t>
  </si>
  <si>
    <t>808</t>
  </si>
  <si>
    <t>902</t>
  </si>
  <si>
    <t>INL101</t>
  </si>
  <si>
    <t>INL</t>
  </si>
  <si>
    <t>INL102</t>
  </si>
  <si>
    <t>INL103</t>
  </si>
  <si>
    <t>INL104</t>
  </si>
  <si>
    <t>INL105</t>
  </si>
  <si>
    <t>INL106</t>
  </si>
  <si>
    <t>INL108</t>
  </si>
  <si>
    <t>INL109</t>
  </si>
  <si>
    <t>INL112</t>
  </si>
  <si>
    <t>INL201</t>
  </si>
  <si>
    <t>INL204</t>
  </si>
  <si>
    <t>INL205</t>
  </si>
  <si>
    <t>INL206</t>
  </si>
  <si>
    <t>INL208</t>
  </si>
  <si>
    <t>INL209</t>
  </si>
  <si>
    <t>INL212</t>
  </si>
  <si>
    <t>INL301</t>
  </si>
  <si>
    <t>INL302</t>
  </si>
  <si>
    <t>INL304</t>
  </si>
  <si>
    <t>INL305</t>
  </si>
  <si>
    <t>INL306</t>
  </si>
  <si>
    <t>INL308</t>
  </si>
  <si>
    <t>INL309</t>
  </si>
  <si>
    <t>INL312</t>
  </si>
  <si>
    <t>INL401</t>
  </si>
  <si>
    <t>INL403</t>
  </si>
  <si>
    <t>INL404</t>
  </si>
  <si>
    <t>INL406</t>
  </si>
  <si>
    <t>INL407</t>
  </si>
  <si>
    <t>INL409</t>
  </si>
  <si>
    <t>INL411</t>
  </si>
  <si>
    <t>INL415</t>
  </si>
  <si>
    <t>INL417</t>
  </si>
  <si>
    <t>INL422</t>
  </si>
  <si>
    <t>INL423</t>
  </si>
  <si>
    <t>INL427</t>
  </si>
  <si>
    <t>INL501</t>
  </si>
  <si>
    <t>INL504</t>
  </si>
  <si>
    <t>INL506</t>
  </si>
  <si>
    <t>INL507</t>
  </si>
  <si>
    <t>INL510</t>
  </si>
  <si>
    <t>INL551</t>
  </si>
  <si>
    <t>INL702</t>
  </si>
  <si>
    <t>INL704</t>
  </si>
  <si>
    <t>INL706</t>
  </si>
  <si>
    <t>INL707</t>
  </si>
  <si>
    <t>INL708</t>
  </si>
  <si>
    <t>INL710</t>
  </si>
  <si>
    <t>INL711</t>
  </si>
  <si>
    <t>INL722</t>
  </si>
  <si>
    <t>INL723</t>
  </si>
  <si>
    <t>INL725</t>
  </si>
  <si>
    <t>INL726</t>
  </si>
  <si>
    <t>INL727</t>
  </si>
  <si>
    <t>INL728</t>
  </si>
  <si>
    <t>INL730</t>
  </si>
  <si>
    <t>INL731</t>
  </si>
  <si>
    <t>INL803</t>
  </si>
  <si>
    <t>INL804</t>
  </si>
  <si>
    <t>INL805</t>
  </si>
  <si>
    <t>INL807</t>
  </si>
  <si>
    <t>RMF102</t>
  </si>
  <si>
    <t>RMF</t>
  </si>
  <si>
    <t>Multi Family</t>
  </si>
  <si>
    <t>15 SEER Split-System Air Conditioner</t>
  </si>
  <si>
    <t>RMF103</t>
  </si>
  <si>
    <t>RMF104</t>
  </si>
  <si>
    <t>19 SEER Split-System Air Conditioner</t>
  </si>
  <si>
    <t>RMF105</t>
  </si>
  <si>
    <t>14 SEER Split-System Heat Pump</t>
  </si>
  <si>
    <t>RMF106</t>
  </si>
  <si>
    <t>15 SEER Split-System Heat Pump</t>
  </si>
  <si>
    <t>RMF107</t>
  </si>
  <si>
    <t>17 SEER Split-System Heat Pump</t>
  </si>
  <si>
    <t>RMF111</t>
  </si>
  <si>
    <t>Sealed Attic w/Sprayed Foam Insulated Roof Deck - SS AC</t>
  </si>
  <si>
    <t>Residential AC Tuneup</t>
  </si>
  <si>
    <t>RMF112</t>
  </si>
  <si>
    <t>AC Maintenance (Outdoor Coil Cleaning) - SS AC</t>
  </si>
  <si>
    <t>RMF113</t>
  </si>
  <si>
    <t>AC Maintenance (Indoor Coil Cleaning) - SS AC</t>
  </si>
  <si>
    <t>116</t>
  </si>
  <si>
    <t>RMF117</t>
  </si>
  <si>
    <t>117</t>
  </si>
  <si>
    <t>Reflective Roof - SS AC</t>
  </si>
  <si>
    <t>RMF118</t>
  </si>
  <si>
    <t>118</t>
  </si>
  <si>
    <t>Radient Barrier - SS AC</t>
  </si>
  <si>
    <t>RMF119</t>
  </si>
  <si>
    <t>119</t>
  </si>
  <si>
    <t>Window Film - SS AC</t>
  </si>
  <si>
    <t>120</t>
  </si>
  <si>
    <t>RMF125</t>
  </si>
  <si>
    <t>Ceiling R-19 to R-38 Insulation - SS AC</t>
  </si>
  <si>
    <t>RMF126</t>
  </si>
  <si>
    <t>126</t>
  </si>
  <si>
    <t>Wall 2x4 R-0 to Blow-In R-13 Insulation - SS AC</t>
  </si>
  <si>
    <t>RMF127</t>
  </si>
  <si>
    <t>127</t>
  </si>
  <si>
    <t>RMF132</t>
  </si>
  <si>
    <t>15 SEER Split-System Heat Pump SS HP</t>
  </si>
  <si>
    <t>RMF133</t>
  </si>
  <si>
    <t>133</t>
  </si>
  <si>
    <t>17 SEER Split-System Heat Pump SS HP</t>
  </si>
  <si>
    <t>RMF137</t>
  </si>
  <si>
    <t>137</t>
  </si>
  <si>
    <t>Sealed Attics</t>
  </si>
  <si>
    <t>RMF138</t>
  </si>
  <si>
    <t>138</t>
  </si>
  <si>
    <t>AC Maintenance (Outdoor Coil Cleaning) - SS HP</t>
  </si>
  <si>
    <t>RMF139</t>
  </si>
  <si>
    <t>139</t>
  </si>
  <si>
    <t>AC Maintenance (Indoor Coil Cleaning) - SS HP</t>
  </si>
  <si>
    <t>140</t>
  </si>
  <si>
    <t>142</t>
  </si>
  <si>
    <t>RMF143</t>
  </si>
  <si>
    <t>143</t>
  </si>
  <si>
    <t>Reflective Roof- SS HP</t>
  </si>
  <si>
    <t>RMF144</t>
  </si>
  <si>
    <t>144</t>
  </si>
  <si>
    <t>Radient Barrier - SS HP</t>
  </si>
  <si>
    <t>RMF145</t>
  </si>
  <si>
    <t>145</t>
  </si>
  <si>
    <t>Window Film - SS HP</t>
  </si>
  <si>
    <t>147</t>
  </si>
  <si>
    <t>148</t>
  </si>
  <si>
    <t>150</t>
  </si>
  <si>
    <t>RMF151</t>
  </si>
  <si>
    <t>Ceiling R-19 to R-38 Insulation- SS HP</t>
  </si>
  <si>
    <t>RMF152</t>
  </si>
  <si>
    <t>152</t>
  </si>
  <si>
    <t>Wall 2x4 R-0 to Blow-In R-13 Insulation - SS HP</t>
  </si>
  <si>
    <t>RMF153</t>
  </si>
  <si>
    <t>RMF191</t>
  </si>
  <si>
    <t>191</t>
  </si>
  <si>
    <t>HE Room Air Conditioner - EER 11</t>
  </si>
  <si>
    <t>RMF192</t>
  </si>
  <si>
    <t>192</t>
  </si>
  <si>
    <t>HE Room Air Conditioner - EER 12</t>
  </si>
  <si>
    <t>RMF196</t>
  </si>
  <si>
    <t>196</t>
  </si>
  <si>
    <t>Reflective Roof - Room AC</t>
  </si>
  <si>
    <t>RMF197</t>
  </si>
  <si>
    <t>197</t>
  </si>
  <si>
    <t>Window Film- Room AC</t>
  </si>
  <si>
    <t>RMF198</t>
  </si>
  <si>
    <t>198</t>
  </si>
  <si>
    <t>Window Tinting - Room AC</t>
  </si>
  <si>
    <t>RMF199</t>
  </si>
  <si>
    <t>199</t>
  </si>
  <si>
    <t>Default Window With Sunscreen - Room AC</t>
  </si>
  <si>
    <t>RMF200</t>
  </si>
  <si>
    <t>200</t>
  </si>
  <si>
    <t>Single Pane Clear Windows to Dbl Pane Low-E Windows - Room AC</t>
  </si>
  <si>
    <t>RMF203</t>
  </si>
  <si>
    <t>Ceiling R-19 to R-38 Insulation- Room AC</t>
  </si>
  <si>
    <t>RMF204</t>
  </si>
  <si>
    <t>Wall 2x4 R-0 to Blow-In R-13 Insulation- Room AC</t>
  </si>
  <si>
    <t>RMF205</t>
  </si>
  <si>
    <t>Lighting</t>
  </si>
  <si>
    <t>RMF221</t>
  </si>
  <si>
    <t>221</t>
  </si>
  <si>
    <t>CFL (18-Watt integral ballast), 0.5 hr/day</t>
  </si>
  <si>
    <t>RMF223</t>
  </si>
  <si>
    <t>223</t>
  </si>
  <si>
    <t>LED (12-Watt) Indoor</t>
  </si>
  <si>
    <t>RMF231</t>
  </si>
  <si>
    <t>231</t>
  </si>
  <si>
    <t>CFL (18-Watt integral ballast), 2.5 hr/day</t>
  </si>
  <si>
    <t>RMF241</t>
  </si>
  <si>
    <t>241</t>
  </si>
  <si>
    <t>CFL (18-Watt integral ballast), 6.0 hr/day</t>
  </si>
  <si>
    <t>RMF251a</t>
  </si>
  <si>
    <t>251a</t>
  </si>
  <si>
    <t>ROB 2L4'T8, 1EB - Indoor</t>
  </si>
  <si>
    <t>RMF251b</t>
  </si>
  <si>
    <t>251b</t>
  </si>
  <si>
    <t>ROB 2L4'T8, 1EB - Outdoor</t>
  </si>
  <si>
    <t>RMF252a</t>
  </si>
  <si>
    <t>252a</t>
  </si>
  <si>
    <t>RET 2L4'T8, 1EB - Indoor</t>
  </si>
  <si>
    <t>RMF252b</t>
  </si>
  <si>
    <t>252b</t>
  </si>
  <si>
    <t>RET 2L4'T8, 1EB - Outdoor</t>
  </si>
  <si>
    <t>RMF263</t>
  </si>
  <si>
    <t>263</t>
  </si>
  <si>
    <t>LED Directional 13W (Flood, Outdoor)</t>
  </si>
  <si>
    <t>Appliances</t>
  </si>
  <si>
    <t>RMF301</t>
  </si>
  <si>
    <t>HE Refrigerator - Energy Star version of above</t>
  </si>
  <si>
    <t>RMF302</t>
  </si>
  <si>
    <t>Fridge Appliance Recycling</t>
  </si>
  <si>
    <t>RMF351</t>
  </si>
  <si>
    <t>HE Freezer</t>
  </si>
  <si>
    <t>RMF352</t>
  </si>
  <si>
    <t>352</t>
  </si>
  <si>
    <t>Freeze Appliance Recycling</t>
  </si>
  <si>
    <t>RMF401</t>
  </si>
  <si>
    <t>Heat Pump Water Heater (EF=2.9)</t>
  </si>
  <si>
    <t>RMF404</t>
  </si>
  <si>
    <t>AC Heat Recovery Units</t>
  </si>
  <si>
    <t>Residential Low Income Energy Audit</t>
  </si>
  <si>
    <t>RMF405</t>
  </si>
  <si>
    <t>Low Flow Showerhead</t>
  </si>
  <si>
    <t>RMF406</t>
  </si>
  <si>
    <t>Pipe Wrap</t>
  </si>
  <si>
    <t>RMF407</t>
  </si>
  <si>
    <t>Faucet Aerators</t>
  </si>
  <si>
    <t>RMF408</t>
  </si>
  <si>
    <t>Water Heater Blanket</t>
  </si>
  <si>
    <t>RMF409</t>
  </si>
  <si>
    <t>Water Heater Temperature Check and Adjustment</t>
  </si>
  <si>
    <t>RMF410</t>
  </si>
  <si>
    <t>Water Heater Timeclock</t>
  </si>
  <si>
    <t>RMF411</t>
  </si>
  <si>
    <t>RMF502</t>
  </si>
  <si>
    <t>Energy Star CW CEE Tier 2 (MEF=2.0)</t>
  </si>
  <si>
    <t>RMF503</t>
  </si>
  <si>
    <t>Energy Star CW CEE Tier 3 (MEF=2.2)</t>
  </si>
  <si>
    <t>RMF610</t>
  </si>
  <si>
    <t>High Efficiency CD (EF=3.01 w/moisture sensor)</t>
  </si>
  <si>
    <t>RMF701</t>
  </si>
  <si>
    <t>Energy Star DW (EF=0.68)</t>
  </si>
  <si>
    <t>RMF901</t>
  </si>
  <si>
    <t>Energy Star TV</t>
  </si>
  <si>
    <t>RMF911</t>
  </si>
  <si>
    <t>911</t>
  </si>
  <si>
    <t>Energy Star Large Screen TV</t>
  </si>
  <si>
    <t>RMF921</t>
  </si>
  <si>
    <t>921</t>
  </si>
  <si>
    <t>Energy Star Set-Top Box</t>
  </si>
  <si>
    <t>RMF931</t>
  </si>
  <si>
    <t>931</t>
  </si>
  <si>
    <t>Energy Star DVD Player</t>
  </si>
  <si>
    <t>RMF941</t>
  </si>
  <si>
    <t>941</t>
  </si>
  <si>
    <t>Energy Star VCR</t>
  </si>
  <si>
    <t>RMF951</t>
  </si>
  <si>
    <t>951</t>
  </si>
  <si>
    <t>Energy Star Desktop PC</t>
  </si>
  <si>
    <t>RMF961</t>
  </si>
  <si>
    <t>961</t>
  </si>
  <si>
    <t>Energy Star Laptop PC</t>
  </si>
  <si>
    <t>RMF962</t>
  </si>
  <si>
    <t>962</t>
  </si>
  <si>
    <t>Smart Plug</t>
  </si>
  <si>
    <t>RMO102</t>
  </si>
  <si>
    <t>RMO</t>
  </si>
  <si>
    <t>Mobile Home</t>
  </si>
  <si>
    <t>RMO103</t>
  </si>
  <si>
    <t>RMO104</t>
  </si>
  <si>
    <t>RMO105</t>
  </si>
  <si>
    <t>RMO106</t>
  </si>
  <si>
    <t>RMO107</t>
  </si>
  <si>
    <t>RMO111</t>
  </si>
  <si>
    <t>RMO112</t>
  </si>
  <si>
    <t>RMO113</t>
  </si>
  <si>
    <t>RMO116</t>
  </si>
  <si>
    <t>RMO117</t>
  </si>
  <si>
    <t>RMO118</t>
  </si>
  <si>
    <t>RMO119</t>
  </si>
  <si>
    <t>RMO120</t>
  </si>
  <si>
    <t>RMO122</t>
  </si>
  <si>
    <t>RMO125</t>
  </si>
  <si>
    <t>RMO126</t>
  </si>
  <si>
    <t>RMO127</t>
  </si>
  <si>
    <t>RMO132</t>
  </si>
  <si>
    <t>RMO133</t>
  </si>
  <si>
    <t>RMO137</t>
  </si>
  <si>
    <t>RMO138</t>
  </si>
  <si>
    <t>RMO139</t>
  </si>
  <si>
    <t>RMO142</t>
  </si>
  <si>
    <t>RMO143</t>
  </si>
  <si>
    <t>RMO144</t>
  </si>
  <si>
    <t>RMO145</t>
  </si>
  <si>
    <t>RMO146</t>
  </si>
  <si>
    <t>RMO147</t>
  </si>
  <si>
    <t>RMO148</t>
  </si>
  <si>
    <t>RMO151</t>
  </si>
  <si>
    <t>RMO152</t>
  </si>
  <si>
    <t>RMO153</t>
  </si>
  <si>
    <t>RMO191</t>
  </si>
  <si>
    <t>RMO192</t>
  </si>
  <si>
    <t>RMO196</t>
  </si>
  <si>
    <t>RMO197</t>
  </si>
  <si>
    <t>RMO198</t>
  </si>
  <si>
    <t>RMO199</t>
  </si>
  <si>
    <t>RMO200</t>
  </si>
  <si>
    <t>RMO203</t>
  </si>
  <si>
    <t>RMO204</t>
  </si>
  <si>
    <t>RMO205</t>
  </si>
  <si>
    <t>RMO221</t>
  </si>
  <si>
    <t>RMO223</t>
  </si>
  <si>
    <t>RMO231</t>
  </si>
  <si>
    <t>RMO241</t>
  </si>
  <si>
    <t>RMO251a</t>
  </si>
  <si>
    <t>RMO251b</t>
  </si>
  <si>
    <t>RMO252a</t>
  </si>
  <si>
    <t>RMO252b</t>
  </si>
  <si>
    <t>RMO263</t>
  </si>
  <si>
    <t>RMO301</t>
  </si>
  <si>
    <t>RMO302</t>
  </si>
  <si>
    <t>RMO351</t>
  </si>
  <si>
    <t>RMO352</t>
  </si>
  <si>
    <t>RMO401</t>
  </si>
  <si>
    <t>RMO404</t>
  </si>
  <si>
    <t>RMO405</t>
  </si>
  <si>
    <t>RMO406</t>
  </si>
  <si>
    <t>RMO407</t>
  </si>
  <si>
    <t>RMO408</t>
  </si>
  <si>
    <t>RMO409</t>
  </si>
  <si>
    <t>RMO410</t>
  </si>
  <si>
    <t>RMO411</t>
  </si>
  <si>
    <t>RMO502</t>
  </si>
  <si>
    <t>RMO503</t>
  </si>
  <si>
    <t>RMO610</t>
  </si>
  <si>
    <t>RMO701</t>
  </si>
  <si>
    <t>RMO901</t>
  </si>
  <si>
    <t>RMO911</t>
  </si>
  <si>
    <t>RMO921</t>
  </si>
  <si>
    <t>RMO931</t>
  </si>
  <si>
    <t>RMO941</t>
  </si>
  <si>
    <t>RMO951</t>
  </si>
  <si>
    <t>RMO961</t>
  </si>
  <si>
    <t>RMO962</t>
  </si>
  <si>
    <t>RSF102</t>
  </si>
  <si>
    <t>RSF</t>
  </si>
  <si>
    <t>Single Family</t>
  </si>
  <si>
    <t>RSF104</t>
  </si>
  <si>
    <t xml:space="preserve">19 SEER Split-System Air Conditioner </t>
  </si>
  <si>
    <t>RSF105</t>
  </si>
  <si>
    <t>RSF106</t>
  </si>
  <si>
    <t>RSF107</t>
  </si>
  <si>
    <t xml:space="preserve">17 SEER Split-System Heat Pump </t>
  </si>
  <si>
    <t>RSF111</t>
  </si>
  <si>
    <t>RSF112</t>
  </si>
  <si>
    <t>RSF113</t>
  </si>
  <si>
    <t>RSF114</t>
  </si>
  <si>
    <t>RSF117</t>
  </si>
  <si>
    <t>RSF118</t>
  </si>
  <si>
    <t>RSF119</t>
  </si>
  <si>
    <t>RSF120</t>
  </si>
  <si>
    <t>RSF121</t>
  </si>
  <si>
    <t>RSF122</t>
  </si>
  <si>
    <t>RSF125</t>
  </si>
  <si>
    <t>RSF126</t>
  </si>
  <si>
    <t>RSF133</t>
  </si>
  <si>
    <t>17 SEER Split-System Heat Pump- SS HP</t>
  </si>
  <si>
    <t>RSF137</t>
  </si>
  <si>
    <t>RSF138</t>
  </si>
  <si>
    <t>RSF139</t>
  </si>
  <si>
    <t>RSF140</t>
  </si>
  <si>
    <t>RSF143</t>
  </si>
  <si>
    <t>RSF144</t>
  </si>
  <si>
    <t>RSF145</t>
  </si>
  <si>
    <t>RSF146</t>
  </si>
  <si>
    <t>RSF147</t>
  </si>
  <si>
    <t>RSF148</t>
  </si>
  <si>
    <t>RSF151</t>
  </si>
  <si>
    <t>RSF152</t>
  </si>
  <si>
    <t>RSF191</t>
  </si>
  <si>
    <t>RSF192</t>
  </si>
  <si>
    <t>RSF196</t>
  </si>
  <si>
    <t>RSF197</t>
  </si>
  <si>
    <t>RSF198</t>
  </si>
  <si>
    <t>RSF199</t>
  </si>
  <si>
    <t>RSF200</t>
  </si>
  <si>
    <t>RSF203</t>
  </si>
  <si>
    <t>RSF204</t>
  </si>
  <si>
    <t>RSF221</t>
  </si>
  <si>
    <t>RSF223</t>
  </si>
  <si>
    <t>RSF231</t>
  </si>
  <si>
    <t>RSF241</t>
  </si>
  <si>
    <t>RSF251a</t>
  </si>
  <si>
    <t>RSF251b</t>
  </si>
  <si>
    <t>RSF252a</t>
  </si>
  <si>
    <t>RSF252b</t>
  </si>
  <si>
    <t>RSF263</t>
  </si>
  <si>
    <t>RSF301</t>
  </si>
  <si>
    <t>RSF302</t>
  </si>
  <si>
    <t>RSF351</t>
  </si>
  <si>
    <t>RSF352</t>
  </si>
  <si>
    <t>RSF401</t>
  </si>
  <si>
    <t>RSF404</t>
  </si>
  <si>
    <t>RSF405</t>
  </si>
  <si>
    <t>RSF406</t>
  </si>
  <si>
    <t>RSF407</t>
  </si>
  <si>
    <t>RSF408</t>
  </si>
  <si>
    <t>RSF409</t>
  </si>
  <si>
    <t>RSF410</t>
  </si>
  <si>
    <t>RSF411</t>
  </si>
  <si>
    <t>RSF502</t>
  </si>
  <si>
    <t>RSF503</t>
  </si>
  <si>
    <t>RSF610</t>
  </si>
  <si>
    <t>RSF701</t>
  </si>
  <si>
    <t>Pool Pumps</t>
  </si>
  <si>
    <t>RSF802</t>
  </si>
  <si>
    <t>High Efficiency One Speed Pool Pump  (1.5 hp)</t>
  </si>
  <si>
    <t>RSF804</t>
  </si>
  <si>
    <t>PV-Powered Pool Pumps</t>
  </si>
  <si>
    <t>RSF901</t>
  </si>
  <si>
    <t>RSF911</t>
  </si>
  <si>
    <t>RSF921</t>
  </si>
  <si>
    <t>RSF931</t>
  </si>
  <si>
    <t>RSF941</t>
  </si>
  <si>
    <t>RSF951</t>
  </si>
  <si>
    <t>RSF961</t>
  </si>
  <si>
    <t>RSF962</t>
  </si>
  <si>
    <t>Res_Misc</t>
  </si>
  <si>
    <t>Bus_Misc</t>
  </si>
  <si>
    <t>Air Conditioning</t>
  </si>
  <si>
    <t>Line Loss</t>
  </si>
  <si>
    <t>Red. @</t>
  </si>
  <si>
    <t>Florida Power &amp; Light Company</t>
  </si>
  <si>
    <t>Docket No. 130199-EI</t>
  </si>
  <si>
    <t>Sierra Club's First Set of Interrogatories</t>
  </si>
  <si>
    <t>Interrogatory No. 18</t>
  </si>
  <si>
    <t>Tab 1 of 3</t>
  </si>
  <si>
    <t>Tab 2 of 3</t>
  </si>
  <si>
    <t>Tab 3 of 3</t>
  </si>
  <si>
    <t>Attachment No. 3-REVISED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</si>
</sst>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_);[Red]\(#,##0.000\)"/>
    <numFmt numFmtId="165" formatCode="&quot;$&quot;#,##0.00"/>
    <numFmt numFmtId="166" formatCode="_(* #,##0.0_);_(* \(#,##0.0\);_(* &quot;-&quot;??_);_(@_)"/>
    <numFmt numFmtId="167" formatCode="0.0%"/>
    <numFmt numFmtId="168" formatCode="#,##0.0_);[Red]\(#,##0.0\)"/>
    <numFmt numFmtId="169" formatCode="_(* #,##0_);_(* \(#,##0\);_(* &quot;-&quot;??_);_(@_)"/>
    <numFmt numFmtId="170" formatCode="0.0"/>
    <numFmt numFmtId="171" formatCode="0.0000"/>
    <numFmt numFmtId="172" formatCode="0.000"/>
    <numFmt numFmtId="173" formatCode="_-&quot;£&quot;* #,##0.00_-;\-&quot;£&quot;* #,##0.00_-;_-&quot;£&quot;* &quot;-&quot;??_-;_-@_-"/>
    <numFmt numFmtId="174" formatCode="0.000000"/>
    <numFmt numFmtId="175" formatCode="#,##0.0\ ;[Red]\(#,##0.0\)"/>
    <numFmt numFmtId="176" formatCode="&quot;£&quot;#,##0_);[Red]\(&quot;£&quot;#,##0\)"/>
    <numFmt numFmtId="177" formatCode="0.000_)"/>
    <numFmt numFmtId="178" formatCode="&quot;$&quot;#,##0\ ;\(&quot;$&quot;#,##0\)"/>
    <numFmt numFmtId="179" formatCode="m/d/yy\ h:mm"/>
    <numFmt numFmtId="180" formatCode="_-* #,##0.0_-;\-* #,##0.0_-;_-* &quot;-&quot;??_-;_-@_-"/>
    <numFmt numFmtId="181" formatCode="#.00"/>
    <numFmt numFmtId="182" formatCode="General_)"/>
    <numFmt numFmtId="183" formatCode="#,##0.00&quot; $&quot;;\-#,##0.00&quot; $&quot;"/>
    <numFmt numFmtId="184" formatCode="@*."/>
    <numFmt numFmtId="185" formatCode="0.00_)"/>
    <numFmt numFmtId="186" formatCode="###,###,##0,;\(###,###,##0,\);0"/>
    <numFmt numFmtId="187" formatCode="0.0000%"/>
    <numFmt numFmtId="188" formatCode="m/d/yy\ h:mm:ss"/>
    <numFmt numFmtId="189" formatCode="mmm\ dd\,\ yyyy"/>
    <numFmt numFmtId="190" formatCode="mmm\-yyyy"/>
    <numFmt numFmtId="191" formatCode="yyyy"/>
  </numFmts>
  <fonts count="1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8"/>
      <name val="Century Gothic"/>
      <family val="2"/>
    </font>
    <font>
      <sz val="8"/>
      <name val="Times New Roman"/>
      <family val="1"/>
    </font>
    <font>
      <b/>
      <sz val="12"/>
      <color rgb="FFFF000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sz val="10"/>
      <color rgb="FF000000"/>
      <name val="Calibri"/>
      <family val="2"/>
    </font>
    <font>
      <sz val="8"/>
      <color rgb="FFFF0000"/>
      <name val="Calibri"/>
      <family val="2"/>
    </font>
    <font>
      <sz val="10"/>
      <name val="Calibri"/>
      <family val="2"/>
    </font>
    <font>
      <sz val="8"/>
      <color theme="1"/>
      <name val="Calibri"/>
      <family val="2"/>
      <scheme val="minor"/>
    </font>
    <font>
      <b/>
      <sz val="10"/>
      <color rgb="FFFFFF00"/>
      <name val="Calibri"/>
      <family val="2"/>
    </font>
    <font>
      <sz val="10"/>
      <name val="Century Gothic"/>
      <family val="2"/>
    </font>
    <font>
      <sz val="10"/>
      <color rgb="FFFF0000"/>
      <name val="Century Gothic"/>
      <family val="2"/>
    </font>
    <font>
      <b/>
      <sz val="8"/>
      <name val="Arial"/>
      <family val="2"/>
    </font>
    <font>
      <sz val="10"/>
      <color rgb="FF000000"/>
      <name val="Arial"/>
      <family val="2"/>
    </font>
    <font>
      <sz val="10"/>
      <color rgb="FF0070C0"/>
      <name val="Calibri"/>
      <family val="2"/>
    </font>
    <font>
      <b/>
      <sz val="10"/>
      <color rgb="FFFF0000"/>
      <name val="Arial"/>
      <family val="2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Palatino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1"/>
      <color indexed="20"/>
      <name val="Calibri"/>
      <family val="2"/>
    </font>
    <font>
      <sz val="12"/>
      <name val="Tms Rmn"/>
    </font>
    <font>
      <b/>
      <sz val="11"/>
      <color indexed="36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family val="1"/>
    </font>
    <font>
      <sz val="11"/>
      <name val="Tms Rmn"/>
    </font>
    <font>
      <sz val="8"/>
      <name val="Arial"/>
      <family val="2"/>
    </font>
    <font>
      <sz val="10"/>
      <name val="MS Serif"/>
      <family val="1"/>
    </font>
    <font>
      <sz val="11"/>
      <name val="Book Antiqua"/>
      <family val="1"/>
    </font>
    <font>
      <sz val="10"/>
      <color indexed="22"/>
      <name val="Arial"/>
      <family val="2"/>
    </font>
    <font>
      <sz val="11"/>
      <name val="??"/>
    </font>
    <font>
      <sz val="1"/>
      <color indexed="8"/>
      <name val="Courier"/>
      <family val="3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2"/>
      <name val="Arial"/>
      <family val="2"/>
    </font>
    <font>
      <sz val="11"/>
      <color indexed="17"/>
      <name val="Calibri"/>
      <family val="2"/>
    </font>
    <font>
      <b/>
      <u/>
      <sz val="11"/>
      <color indexed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i/>
      <sz val="14"/>
      <color indexed="12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i/>
      <sz val="12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3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1"/>
      <name val="Calibri"/>
      <family val="2"/>
    </font>
    <font>
      <b/>
      <sz val="11"/>
      <color indexed="63"/>
      <name val="Calibri"/>
      <family val="2"/>
    </font>
    <font>
      <i/>
      <sz val="8"/>
      <name val="Arial"/>
      <family val="2"/>
    </font>
    <font>
      <b/>
      <sz val="10"/>
      <name val="MS Sans Serif"/>
      <family val="2"/>
    </font>
    <font>
      <sz val="8"/>
      <name val="Helv"/>
    </font>
    <font>
      <sz val="10"/>
      <color indexed="8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sz val="18"/>
      <name val="Arial"/>
      <family val="2"/>
    </font>
    <font>
      <b/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b/>
      <sz val="8"/>
      <color indexed="8"/>
      <name val="Helv"/>
    </font>
    <font>
      <b/>
      <sz val="11"/>
      <name val="Times New Roman"/>
      <family val="1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Century Gothic"/>
      <family val="2"/>
    </font>
    <font>
      <b/>
      <sz val="11"/>
      <color theme="1"/>
      <name val="Times New Roman"/>
      <family val="1"/>
    </font>
  </fonts>
  <fills count="97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8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3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849">
    <xf numFmtId="0" fontId="0" fillId="0" borderId="0"/>
    <xf numFmtId="0" fontId="4" fillId="0" borderId="0"/>
    <xf numFmtId="0" fontId="12" fillId="0" borderId="0"/>
    <xf numFmtId="44" fontId="12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173" fontId="4" fillId="0" borderId="0" applyFont="0" applyFill="0" applyBorder="0" applyAlignment="0" applyProtection="0"/>
    <xf numFmtId="0" fontId="47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0" fontId="4" fillId="0" borderId="0" applyNumberFormat="0"/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0" fontId="48" fillId="40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1" fillId="17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1" fillId="21" borderId="0" applyNumberFormat="0" applyBorder="0" applyAlignment="0" applyProtection="0"/>
    <xf numFmtId="0" fontId="48" fillId="44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1" fillId="25" borderId="0" applyNumberFormat="0" applyBorder="0" applyAlignment="0" applyProtection="0"/>
    <xf numFmtId="0" fontId="48" fillId="40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1" fillId="29" borderId="0" applyNumberFormat="0" applyBorder="0" applyAlignment="0" applyProtection="0"/>
    <xf numFmtId="0" fontId="48" fillId="47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1" fillId="33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1" fillId="37" borderId="0" applyNumberFormat="0" applyBorder="0" applyAlignment="0" applyProtection="0"/>
    <xf numFmtId="0" fontId="48" fillId="49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1" fillId="18" borderId="0" applyNumberFormat="0" applyBorder="0" applyAlignment="0" applyProtection="0"/>
    <xf numFmtId="0" fontId="48" fillId="42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1" fillId="22" borderId="0" applyNumberFormat="0" applyBorder="0" applyAlignment="0" applyProtection="0"/>
    <xf numFmtId="0" fontId="48" fillId="44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1" fillId="26" borderId="0" applyNumberFormat="0" applyBorder="0" applyAlignment="0" applyProtection="0"/>
    <xf numFmtId="0" fontId="48" fillId="49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1" fillId="30" borderId="0" applyNumberFormat="0" applyBorder="0" applyAlignment="0" applyProtection="0"/>
    <xf numFmtId="0" fontId="48" fillId="41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1" fillId="34" borderId="0" applyNumberFormat="0" applyBorder="0" applyAlignment="0" applyProtection="0"/>
    <xf numFmtId="0" fontId="48" fillId="42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1" fillId="38" borderId="0" applyNumberFormat="0" applyBorder="0" applyAlignment="0" applyProtection="0"/>
    <xf numFmtId="0" fontId="49" fillId="54" borderId="0" applyNumberFormat="0" applyBorder="0" applyAlignment="0" applyProtection="0"/>
    <xf numFmtId="0" fontId="49" fillId="55" borderId="0" applyNumberFormat="0" applyBorder="0" applyAlignment="0" applyProtection="0"/>
    <xf numFmtId="0" fontId="49" fillId="55" borderId="0" applyNumberFormat="0" applyBorder="0" applyAlignment="0" applyProtection="0"/>
    <xf numFmtId="0" fontId="33" fillId="19" borderId="0" applyNumberFormat="0" applyBorder="0" applyAlignment="0" applyProtection="0"/>
    <xf numFmtId="0" fontId="49" fillId="42" borderId="0" applyNumberFormat="0" applyBorder="0" applyAlignment="0" applyProtection="0"/>
    <xf numFmtId="0" fontId="49" fillId="51" borderId="0" applyNumberFormat="0" applyBorder="0" applyAlignment="0" applyProtection="0"/>
    <xf numFmtId="0" fontId="49" fillId="51" borderId="0" applyNumberFormat="0" applyBorder="0" applyAlignment="0" applyProtection="0"/>
    <xf numFmtId="0" fontId="33" fillId="23" borderId="0" applyNumberFormat="0" applyBorder="0" applyAlignment="0" applyProtection="0"/>
    <xf numFmtId="0" fontId="49" fillId="56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33" fillId="27" borderId="0" applyNumberFormat="0" applyBorder="0" applyAlignment="0" applyProtection="0"/>
    <xf numFmtId="0" fontId="49" fillId="49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33" fillId="31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33" fillId="35" borderId="0" applyNumberFormat="0" applyBorder="0" applyAlignment="0" applyProtection="0"/>
    <xf numFmtId="0" fontId="49" fillId="42" borderId="0" applyNumberFormat="0" applyBorder="0" applyAlignment="0" applyProtection="0"/>
    <xf numFmtId="0" fontId="49" fillId="58" borderId="0" applyNumberFormat="0" applyBorder="0" applyAlignment="0" applyProtection="0"/>
    <xf numFmtId="0" fontId="49" fillId="58" borderId="0" applyNumberFormat="0" applyBorder="0" applyAlignment="0" applyProtection="0"/>
    <xf numFmtId="0" fontId="33" fillId="39" borderId="0" applyNumberFormat="0" applyBorder="0" applyAlignment="0" applyProtection="0"/>
    <xf numFmtId="0" fontId="49" fillId="54" borderId="0" applyNumberFormat="0" applyBorder="0" applyAlignment="0" applyProtection="0"/>
    <xf numFmtId="0" fontId="49" fillId="59" borderId="0" applyNumberFormat="0" applyBorder="0" applyAlignment="0" applyProtection="0"/>
    <xf numFmtId="0" fontId="49" fillId="59" borderId="0" applyNumberFormat="0" applyBorder="0" applyAlignment="0" applyProtection="0"/>
    <xf numFmtId="0" fontId="33" fillId="16" borderId="0" applyNumberFormat="0" applyBorder="0" applyAlignment="0" applyProtection="0"/>
    <xf numFmtId="0" fontId="49" fillId="60" borderId="0" applyNumberFormat="0" applyBorder="0" applyAlignment="0" applyProtection="0"/>
    <xf numFmtId="0" fontId="49" fillId="60" borderId="0" applyNumberFormat="0" applyBorder="0" applyAlignment="0" applyProtection="0"/>
    <xf numFmtId="0" fontId="33" fillId="20" borderId="0" applyNumberFormat="0" applyBorder="0" applyAlignment="0" applyProtection="0"/>
    <xf numFmtId="0" fontId="49" fillId="61" borderId="0" applyNumberFormat="0" applyBorder="0" applyAlignment="0" applyProtection="0"/>
    <xf numFmtId="0" fontId="49" fillId="61" borderId="0" applyNumberFormat="0" applyBorder="0" applyAlignment="0" applyProtection="0"/>
    <xf numFmtId="0" fontId="33" fillId="24" borderId="0" applyNumberFormat="0" applyBorder="0" applyAlignment="0" applyProtection="0"/>
    <xf numFmtId="0" fontId="49" fillId="62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33" fillId="28" borderId="0" applyNumberFormat="0" applyBorder="0" applyAlignment="0" applyProtection="0"/>
    <xf numFmtId="0" fontId="49" fillId="54" borderId="0" applyNumberFormat="0" applyBorder="0" applyAlignment="0" applyProtection="0"/>
    <xf numFmtId="0" fontId="49" fillId="54" borderId="0" applyNumberFormat="0" applyBorder="0" applyAlignment="0" applyProtection="0"/>
    <xf numFmtId="0" fontId="33" fillId="32" borderId="0" applyNumberFormat="0" applyBorder="0" applyAlignment="0" applyProtection="0"/>
    <xf numFmtId="0" fontId="49" fillId="63" borderId="0" applyNumberFormat="0" applyBorder="0" applyAlignment="0" applyProtection="0"/>
    <xf numFmtId="0" fontId="49" fillId="63" borderId="0" applyNumberFormat="0" applyBorder="0" applyAlignment="0" applyProtection="0"/>
    <xf numFmtId="0" fontId="33" fillId="36" borderId="0" applyNumberFormat="0" applyBorder="0" applyAlignment="0" applyProtection="0"/>
    <xf numFmtId="175" fontId="50" fillId="64" borderId="34">
      <alignment horizontal="center" vertical="center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1" fillId="43" borderId="0" applyNumberFormat="0" applyBorder="0" applyAlignment="0" applyProtection="0"/>
    <xf numFmtId="0" fontId="38" fillId="10" borderId="0" applyNumberFormat="0" applyBorder="0" applyAlignment="0" applyProtection="0"/>
    <xf numFmtId="0" fontId="51" fillId="43" borderId="0" applyNumberFormat="0" applyBorder="0" applyAlignment="0" applyProtection="0"/>
    <xf numFmtId="0" fontId="52" fillId="0" borderId="0" applyNumberFormat="0" applyFill="0" applyBorder="0" applyAlignment="0" applyProtection="0"/>
    <xf numFmtId="176" fontId="4" fillId="0" borderId="0" applyFill="0" applyBorder="0" applyAlignment="0"/>
    <xf numFmtId="176" fontId="4" fillId="0" borderId="0" applyFill="0" applyBorder="0" applyAlignment="0"/>
    <xf numFmtId="0" fontId="53" fillId="40" borderId="35" applyNumberFormat="0" applyAlignment="0" applyProtection="0"/>
    <xf numFmtId="0" fontId="54" fillId="49" borderId="35" applyNumberFormat="0" applyAlignment="0" applyProtection="0"/>
    <xf numFmtId="0" fontId="54" fillId="49" borderId="35" applyNumberFormat="0" applyAlignment="0" applyProtection="0"/>
    <xf numFmtId="0" fontId="42" fillId="13" borderId="28" applyNumberFormat="0" applyAlignment="0" applyProtection="0"/>
    <xf numFmtId="0" fontId="55" fillId="65" borderId="36" applyNumberFormat="0" applyAlignment="0" applyProtection="0"/>
    <xf numFmtId="0" fontId="55" fillId="65" borderId="36" applyNumberFormat="0" applyAlignment="0" applyProtection="0"/>
    <xf numFmtId="0" fontId="29" fillId="14" borderId="31" applyNumberFormat="0" applyAlignment="0" applyProtection="0"/>
    <xf numFmtId="177" fontId="56" fillId="0" borderId="0"/>
    <xf numFmtId="0" fontId="57" fillId="0" borderId="0"/>
    <xf numFmtId="177" fontId="56" fillId="0" borderId="0"/>
    <xf numFmtId="0" fontId="57" fillId="0" borderId="0"/>
    <xf numFmtId="177" fontId="56" fillId="0" borderId="0"/>
    <xf numFmtId="0" fontId="57" fillId="0" borderId="0"/>
    <xf numFmtId="177" fontId="56" fillId="0" borderId="0"/>
    <xf numFmtId="0" fontId="57" fillId="0" borderId="0"/>
    <xf numFmtId="177" fontId="56" fillId="0" borderId="0"/>
    <xf numFmtId="0" fontId="57" fillId="0" borderId="0"/>
    <xf numFmtId="177" fontId="56" fillId="0" borderId="0"/>
    <xf numFmtId="0" fontId="57" fillId="0" borderId="0"/>
    <xf numFmtId="177" fontId="56" fillId="0" borderId="0"/>
    <xf numFmtId="0" fontId="57" fillId="0" borderId="0"/>
    <xf numFmtId="177" fontId="56" fillId="0" borderId="0"/>
    <xf numFmtId="0" fontId="57" fillId="0" borderId="0"/>
    <xf numFmtId="38" fontId="50" fillId="0" borderId="0" applyFont="0" applyFill="0" applyBorder="0" applyAlignment="0" applyProtection="0"/>
    <xf numFmtId="168" fontId="58" fillId="0" borderId="0" applyFont="0" applyFill="0" applyBorder="0" applyAlignment="0" applyProtection="0"/>
    <xf numFmtId="168" fontId="58" fillId="0" borderId="0" applyFont="0" applyFill="0" applyBorder="0" applyAlignment="0" applyProtection="0"/>
    <xf numFmtId="168" fontId="58" fillId="0" borderId="0" applyFont="0" applyFill="0" applyBorder="0" applyAlignment="0" applyProtection="0"/>
    <xf numFmtId="168" fontId="58" fillId="0" borderId="0" applyFont="0" applyFill="0" applyBorder="0" applyAlignment="0" applyProtection="0"/>
    <xf numFmtId="168" fontId="58" fillId="0" borderId="0" applyFont="0" applyFill="0" applyBorder="0" applyAlignment="0" applyProtection="0"/>
    <xf numFmtId="168" fontId="58" fillId="0" borderId="0" applyFont="0" applyFill="0" applyBorder="0" applyAlignment="0" applyProtection="0"/>
    <xf numFmtId="168" fontId="58" fillId="0" borderId="0" applyFont="0" applyFill="0" applyBorder="0" applyAlignment="0" applyProtection="0"/>
    <xf numFmtId="168" fontId="58" fillId="0" borderId="0" applyFont="0" applyFill="0" applyBorder="0" applyAlignment="0" applyProtection="0"/>
    <xf numFmtId="168" fontId="58" fillId="0" borderId="0" applyFont="0" applyFill="0" applyBorder="0" applyAlignment="0" applyProtection="0"/>
    <xf numFmtId="4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9" fillId="0" borderId="0" applyNumberFormat="0" applyAlignment="0">
      <alignment horizontal="left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8" fontId="61" fillId="0" borderId="0" applyFont="0" applyFill="0" applyBorder="0" applyAlignment="0" applyProtection="0"/>
    <xf numFmtId="0" fontId="4" fillId="66" borderId="0"/>
    <xf numFmtId="0" fontId="4" fillId="66" borderId="0"/>
    <xf numFmtId="0" fontId="4" fillId="66" borderId="0"/>
    <xf numFmtId="0" fontId="4" fillId="66" borderId="0"/>
    <xf numFmtId="0" fontId="4" fillId="66" borderId="0"/>
    <xf numFmtId="0" fontId="4" fillId="66" borderId="0"/>
    <xf numFmtId="0" fontId="4" fillId="66" borderId="0"/>
    <xf numFmtId="0" fontId="4" fillId="66" borderId="0"/>
    <xf numFmtId="0" fontId="4" fillId="66" borderId="0"/>
    <xf numFmtId="0" fontId="4" fillId="66" borderId="0"/>
    <xf numFmtId="0" fontId="4" fillId="66" borderId="0"/>
    <xf numFmtId="0" fontId="4" fillId="66" borderId="0"/>
    <xf numFmtId="0" fontId="4" fillId="66" borderId="0"/>
    <xf numFmtId="0" fontId="4" fillId="66" borderId="0"/>
    <xf numFmtId="0" fontId="4" fillId="66" borderId="0"/>
    <xf numFmtId="0" fontId="4" fillId="66" borderId="0"/>
    <xf numFmtId="0" fontId="4" fillId="66" borderId="0"/>
    <xf numFmtId="0" fontId="4" fillId="66" borderId="0"/>
    <xf numFmtId="0" fontId="4" fillId="66" borderId="0"/>
    <xf numFmtId="0" fontId="4" fillId="66" borderId="0"/>
    <xf numFmtId="0" fontId="4" fillId="66" borderId="0"/>
    <xf numFmtId="0" fontId="4" fillId="66" borderId="0"/>
    <xf numFmtId="0" fontId="4" fillId="66" borderId="0"/>
    <xf numFmtId="0" fontId="4" fillId="66" borderId="0"/>
    <xf numFmtId="0" fontId="4" fillId="66" borderId="0"/>
    <xf numFmtId="0" fontId="4" fillId="66" borderId="0"/>
    <xf numFmtId="0" fontId="4" fillId="66" borderId="0"/>
    <xf numFmtId="6" fontId="62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179" fontId="4" fillId="0" borderId="0" applyFont="0" applyFill="0" applyBorder="0" applyAlignment="0" applyProtection="0">
      <alignment wrapText="1"/>
    </xf>
    <xf numFmtId="179" fontId="4" fillId="0" borderId="0" applyFont="0" applyFill="0" applyBorder="0" applyAlignment="0" applyProtection="0">
      <alignment wrapText="1"/>
    </xf>
    <xf numFmtId="179" fontId="4" fillId="0" borderId="0" applyFont="0" applyFill="0" applyBorder="0" applyAlignment="0" applyProtection="0">
      <alignment wrapText="1"/>
    </xf>
    <xf numFmtId="179" fontId="4" fillId="0" borderId="0" applyFont="0" applyFill="0" applyBorder="0" applyAlignment="0" applyProtection="0">
      <alignment wrapText="1"/>
    </xf>
    <xf numFmtId="179" fontId="4" fillId="0" borderId="0" applyFont="0" applyFill="0" applyBorder="0" applyAlignment="0" applyProtection="0">
      <alignment wrapText="1"/>
    </xf>
    <xf numFmtId="179" fontId="4" fillId="0" borderId="0" applyFont="0" applyFill="0" applyBorder="0" applyAlignment="0" applyProtection="0">
      <alignment wrapText="1"/>
    </xf>
    <xf numFmtId="179" fontId="4" fillId="0" borderId="0" applyFont="0" applyFill="0" applyBorder="0" applyAlignment="0" applyProtection="0">
      <alignment wrapText="1"/>
    </xf>
    <xf numFmtId="179" fontId="4" fillId="0" borderId="0" applyFont="0" applyFill="0" applyBorder="0" applyAlignment="0" applyProtection="0">
      <alignment wrapText="1"/>
    </xf>
    <xf numFmtId="179" fontId="4" fillId="0" borderId="0" applyFont="0" applyFill="0" applyBorder="0" applyAlignment="0" applyProtection="0">
      <alignment wrapText="1"/>
    </xf>
    <xf numFmtId="179" fontId="4" fillId="0" borderId="0" applyFont="0" applyFill="0" applyBorder="0" applyAlignment="0" applyProtection="0">
      <alignment wrapText="1"/>
    </xf>
    <xf numFmtId="179" fontId="4" fillId="0" borderId="0" applyFont="0" applyFill="0" applyBorder="0" applyAlignment="0" applyProtection="0">
      <alignment wrapText="1"/>
    </xf>
    <xf numFmtId="179" fontId="4" fillId="0" borderId="0" applyFont="0" applyFill="0" applyBorder="0" applyAlignment="0" applyProtection="0">
      <alignment wrapText="1"/>
    </xf>
    <xf numFmtId="179" fontId="4" fillId="0" borderId="0" applyFont="0" applyFill="0" applyBorder="0" applyAlignment="0" applyProtection="0">
      <alignment wrapText="1"/>
    </xf>
    <xf numFmtId="179" fontId="4" fillId="0" borderId="0" applyFont="0" applyFill="0" applyBorder="0" applyAlignment="0" applyProtection="0">
      <alignment wrapText="1"/>
    </xf>
    <xf numFmtId="179" fontId="4" fillId="0" borderId="0" applyFont="0" applyFill="0" applyBorder="0" applyAlignment="0" applyProtection="0">
      <alignment wrapText="1"/>
    </xf>
    <xf numFmtId="179" fontId="4" fillId="0" borderId="0" applyFont="0" applyFill="0" applyBorder="0" applyAlignment="0" applyProtection="0">
      <alignment wrapText="1"/>
    </xf>
    <xf numFmtId="179" fontId="4" fillId="0" borderId="0" applyFont="0" applyFill="0" applyBorder="0" applyAlignment="0" applyProtection="0">
      <alignment wrapText="1"/>
    </xf>
    <xf numFmtId="179" fontId="4" fillId="0" borderId="0" applyFont="0" applyFill="0" applyBorder="0" applyAlignment="0" applyProtection="0">
      <alignment wrapText="1"/>
    </xf>
    <xf numFmtId="179" fontId="4" fillId="0" borderId="0" applyFont="0" applyFill="0" applyBorder="0" applyAlignment="0" applyProtection="0">
      <alignment wrapText="1"/>
    </xf>
    <xf numFmtId="179" fontId="4" fillId="0" borderId="0" applyFont="0" applyFill="0" applyBorder="0" applyAlignment="0" applyProtection="0">
      <alignment wrapText="1"/>
    </xf>
    <xf numFmtId="179" fontId="4" fillId="0" borderId="0" applyFont="0" applyFill="0" applyBorder="0" applyAlignment="0" applyProtection="0">
      <alignment wrapText="1"/>
    </xf>
    <xf numFmtId="179" fontId="4" fillId="0" borderId="0" applyFont="0" applyFill="0" applyBorder="0" applyAlignment="0" applyProtection="0">
      <alignment wrapText="1"/>
    </xf>
    <xf numFmtId="179" fontId="4" fillId="0" borderId="0" applyFont="0" applyFill="0" applyBorder="0" applyAlignment="0" applyProtection="0">
      <alignment wrapText="1"/>
    </xf>
    <xf numFmtId="179" fontId="4" fillId="0" borderId="0" applyFont="0" applyFill="0" applyBorder="0" applyAlignment="0" applyProtection="0">
      <alignment wrapText="1"/>
    </xf>
    <xf numFmtId="179" fontId="4" fillId="0" borderId="0" applyFont="0" applyFill="0" applyBorder="0" applyAlignment="0" applyProtection="0">
      <alignment wrapText="1"/>
    </xf>
    <xf numFmtId="179" fontId="4" fillId="0" borderId="0" applyFont="0" applyFill="0" applyBorder="0" applyAlignment="0" applyProtection="0">
      <alignment wrapText="1"/>
    </xf>
    <xf numFmtId="179" fontId="4" fillId="0" borderId="0" applyFont="0" applyFill="0" applyBorder="0" applyAlignment="0" applyProtection="0">
      <alignment wrapText="1"/>
    </xf>
    <xf numFmtId="38" fontId="58" fillId="0" borderId="0" applyNumberFormat="0" applyFont="0" applyFill="0" applyAlignment="0"/>
    <xf numFmtId="38" fontId="58" fillId="0" borderId="0" applyNumberFormat="0" applyFont="0" applyFill="0" applyAlignment="0"/>
    <xf numFmtId="38" fontId="58" fillId="0" borderId="0" applyNumberFormat="0" applyFont="0" applyFill="0" applyAlignment="0"/>
    <xf numFmtId="38" fontId="58" fillId="0" borderId="0" applyNumberFormat="0" applyFont="0" applyFill="0" applyAlignment="0"/>
    <xf numFmtId="38" fontId="58" fillId="0" borderId="0" applyNumberFormat="0" applyFont="0" applyFill="0" applyAlignment="0"/>
    <xf numFmtId="38" fontId="58" fillId="0" borderId="0" applyNumberFormat="0" applyFont="0" applyFill="0" applyAlignment="0"/>
    <xf numFmtId="38" fontId="58" fillId="0" borderId="0" applyNumberFormat="0" applyFont="0" applyFill="0" applyAlignment="0"/>
    <xf numFmtId="38" fontId="58" fillId="0" borderId="0" applyNumberFormat="0" applyFont="0" applyFill="0" applyAlignment="0"/>
    <xf numFmtId="38" fontId="58" fillId="0" borderId="0" applyNumberFormat="0" applyFont="0" applyFill="0" applyAlignment="0"/>
    <xf numFmtId="0" fontId="64" fillId="0" borderId="0" applyNumberFormat="0" applyAlignment="0">
      <alignment horizontal="left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180" fontId="4" fillId="0" borderId="0">
      <protection locked="0"/>
    </xf>
    <xf numFmtId="181" fontId="63" fillId="0" borderId="0">
      <protection locked="0"/>
    </xf>
    <xf numFmtId="181" fontId="63" fillId="0" borderId="0">
      <protection locked="0"/>
    </xf>
    <xf numFmtId="181" fontId="63" fillId="0" borderId="0">
      <protection locked="0"/>
    </xf>
    <xf numFmtId="181" fontId="63" fillId="0" borderId="0">
      <protection locked="0"/>
    </xf>
    <xf numFmtId="181" fontId="63" fillId="0" borderId="0">
      <protection locked="0"/>
    </xf>
    <xf numFmtId="181" fontId="63" fillId="0" borderId="0">
      <protection locked="0"/>
    </xf>
    <xf numFmtId="180" fontId="4" fillId="0" borderId="0">
      <protection locked="0"/>
    </xf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4" fillId="0" borderId="0" applyFont="0" applyFill="0" applyBorder="0" applyAlignment="0" applyProtection="0">
      <alignment horizontal="center"/>
    </xf>
    <xf numFmtId="0" fontId="4" fillId="0" borderId="0" applyFont="0" applyFill="0" applyBorder="0" applyAlignment="0" applyProtection="0">
      <alignment horizontal="center"/>
    </xf>
    <xf numFmtId="0" fontId="4" fillId="0" borderId="0" applyFont="0" applyFill="0" applyBorder="0" applyAlignment="0" applyProtection="0">
      <alignment horizontal="center"/>
    </xf>
    <xf numFmtId="0" fontId="4" fillId="0" borderId="0" applyFont="0" applyFill="0" applyBorder="0" applyAlignment="0" applyProtection="0">
      <alignment horizontal="center"/>
    </xf>
    <xf numFmtId="0" fontId="4" fillId="0" borderId="0" applyFont="0" applyFill="0" applyBorder="0" applyAlignment="0" applyProtection="0">
      <alignment horizontal="center"/>
    </xf>
    <xf numFmtId="0" fontId="4" fillId="0" borderId="0" applyFont="0" applyFill="0" applyBorder="0" applyAlignment="0" applyProtection="0">
      <alignment horizontal="center"/>
    </xf>
    <xf numFmtId="0" fontId="4" fillId="0" borderId="0" applyFont="0" applyFill="0" applyBorder="0" applyAlignment="0" applyProtection="0">
      <alignment horizontal="center"/>
    </xf>
    <xf numFmtId="0" fontId="4" fillId="0" borderId="0" applyFont="0" applyFill="0" applyBorder="0" applyAlignment="0" applyProtection="0">
      <alignment horizontal="center"/>
    </xf>
    <xf numFmtId="0" fontId="4" fillId="0" borderId="0" applyFont="0" applyFill="0" applyBorder="0" applyAlignment="0" applyProtection="0">
      <alignment horizontal="center"/>
    </xf>
    <xf numFmtId="0" fontId="4" fillId="0" borderId="0" applyFont="0" applyFill="0" applyBorder="0" applyAlignment="0" applyProtection="0">
      <alignment horizontal="center"/>
    </xf>
    <xf numFmtId="0" fontId="4" fillId="0" borderId="0" applyFont="0" applyFill="0" applyBorder="0" applyAlignment="0" applyProtection="0">
      <alignment horizontal="center"/>
    </xf>
    <xf numFmtId="0" fontId="4" fillId="0" borderId="0" applyFont="0" applyFill="0" applyBorder="0" applyAlignment="0" applyProtection="0">
      <alignment horizontal="center"/>
    </xf>
    <xf numFmtId="0" fontId="4" fillId="0" borderId="0" applyFont="0" applyFill="0" applyBorder="0" applyAlignment="0" applyProtection="0">
      <alignment horizontal="center"/>
    </xf>
    <xf numFmtId="0" fontId="4" fillId="0" borderId="0" applyFont="0" applyFill="0" applyBorder="0" applyAlignment="0" applyProtection="0">
      <alignment horizontal="center"/>
    </xf>
    <xf numFmtId="0" fontId="4" fillId="0" borderId="0" applyFont="0" applyFill="0" applyBorder="0" applyAlignment="0" applyProtection="0">
      <alignment horizontal="center"/>
    </xf>
    <xf numFmtId="0" fontId="4" fillId="0" borderId="0" applyFont="0" applyFill="0" applyBorder="0" applyAlignment="0" applyProtection="0">
      <alignment horizontal="center"/>
    </xf>
    <xf numFmtId="0" fontId="4" fillId="0" borderId="0" applyFont="0" applyFill="0" applyBorder="0" applyAlignment="0" applyProtection="0">
      <alignment horizontal="center"/>
    </xf>
    <xf numFmtId="0" fontId="4" fillId="0" borderId="0" applyFont="0" applyFill="0" applyBorder="0" applyAlignment="0" applyProtection="0">
      <alignment horizontal="center"/>
    </xf>
    <xf numFmtId="0" fontId="4" fillId="0" borderId="0" applyFont="0" applyFill="0" applyBorder="0" applyAlignment="0" applyProtection="0">
      <alignment horizontal="center"/>
    </xf>
    <xf numFmtId="0" fontId="4" fillId="0" borderId="0" applyFont="0" applyFill="0" applyBorder="0" applyAlignment="0" applyProtection="0">
      <alignment horizontal="center"/>
    </xf>
    <xf numFmtId="0" fontId="4" fillId="0" borderId="0" applyFont="0" applyFill="0" applyBorder="0" applyAlignment="0" applyProtection="0">
      <alignment horizontal="center"/>
    </xf>
    <xf numFmtId="0" fontId="4" fillId="0" borderId="0" applyFont="0" applyFill="0" applyBorder="0" applyAlignment="0" applyProtection="0">
      <alignment horizontal="center"/>
    </xf>
    <xf numFmtId="0" fontId="4" fillId="0" borderId="0" applyFont="0" applyFill="0" applyBorder="0" applyAlignment="0" applyProtection="0">
      <alignment horizontal="center"/>
    </xf>
    <xf numFmtId="0" fontId="4" fillId="0" borderId="0" applyFont="0" applyFill="0" applyBorder="0" applyAlignment="0" applyProtection="0">
      <alignment horizontal="center"/>
    </xf>
    <xf numFmtId="0" fontId="4" fillId="0" borderId="0" applyFont="0" applyFill="0" applyBorder="0" applyAlignment="0" applyProtection="0">
      <alignment horizontal="center"/>
    </xf>
    <xf numFmtId="0" fontId="4" fillId="0" borderId="0" applyFont="0" applyFill="0" applyBorder="0" applyAlignment="0" applyProtection="0">
      <alignment horizontal="center"/>
    </xf>
    <xf numFmtId="0" fontId="4" fillId="0" borderId="0" applyFont="0" applyFill="0" applyBorder="0" applyAlignment="0" applyProtection="0">
      <alignment horizontal="center"/>
    </xf>
    <xf numFmtId="0" fontId="67" fillId="45" borderId="0" applyNumberFormat="0" applyBorder="0" applyAlignment="0" applyProtection="0"/>
    <xf numFmtId="0" fontId="67" fillId="45" borderId="0" applyNumberFormat="0" applyBorder="0" applyAlignment="0" applyProtection="0"/>
    <xf numFmtId="0" fontId="37" fillId="9" borderId="0" applyNumberFormat="0" applyBorder="0" applyAlignment="0" applyProtection="0"/>
    <xf numFmtId="38" fontId="58" fillId="64" borderId="0" applyNumberFormat="0" applyBorder="0" applyAlignment="0" applyProtection="0"/>
    <xf numFmtId="0" fontId="68" fillId="0" borderId="0" applyNumberFormat="0" applyFill="0" applyBorder="0" applyAlignment="0" applyProtection="0"/>
    <xf numFmtId="0" fontId="69" fillId="0" borderId="22" applyNumberFormat="0" applyAlignment="0" applyProtection="0">
      <alignment horizontal="left" vertical="center"/>
    </xf>
    <xf numFmtId="0" fontId="69" fillId="0" borderId="16">
      <alignment horizontal="left" vertical="center"/>
    </xf>
    <xf numFmtId="0" fontId="69" fillId="0" borderId="16">
      <alignment horizontal="left" vertical="center"/>
    </xf>
    <xf numFmtId="0" fontId="69" fillId="0" borderId="16">
      <alignment horizontal="left" vertical="center"/>
    </xf>
    <xf numFmtId="0" fontId="69" fillId="0" borderId="16">
      <alignment horizontal="left" vertical="center"/>
    </xf>
    <xf numFmtId="0" fontId="69" fillId="0" borderId="16">
      <alignment horizontal="left" vertical="center"/>
    </xf>
    <xf numFmtId="182" fontId="70" fillId="0" borderId="0"/>
    <xf numFmtId="0" fontId="71" fillId="0" borderId="37" applyNumberFormat="0" applyFill="0" applyAlignment="0" applyProtection="0"/>
    <xf numFmtId="0" fontId="72" fillId="0" borderId="38" applyNumberFormat="0" applyFill="0" applyAlignment="0" applyProtection="0"/>
    <xf numFmtId="0" fontId="73" fillId="0" borderId="0"/>
    <xf numFmtId="0" fontId="72" fillId="0" borderId="38" applyNumberFormat="0" applyFill="0" applyAlignment="0" applyProtection="0"/>
    <xf numFmtId="0" fontId="72" fillId="0" borderId="38" applyNumberFormat="0" applyFill="0" applyAlignment="0" applyProtection="0"/>
    <xf numFmtId="0" fontId="34" fillId="0" borderId="25" applyNumberFormat="0" applyFill="0" applyAlignment="0" applyProtection="0"/>
    <xf numFmtId="0" fontId="74" fillId="0" borderId="39" applyNumberFormat="0" applyFill="0" applyAlignment="0" applyProtection="0"/>
    <xf numFmtId="0" fontId="75" fillId="0" borderId="39" applyNumberFormat="0" applyFill="0" applyAlignment="0" applyProtection="0"/>
    <xf numFmtId="0" fontId="76" fillId="0" borderId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35" fillId="0" borderId="26" applyNumberFormat="0" applyFill="0" applyAlignment="0" applyProtection="0"/>
    <xf numFmtId="0" fontId="77" fillId="0" borderId="40" applyNumberFormat="0" applyFill="0" applyAlignment="0" applyProtection="0"/>
    <xf numFmtId="0" fontId="78" fillId="0" borderId="41" applyNumberFormat="0" applyFill="0" applyAlignment="0" applyProtection="0"/>
    <xf numFmtId="0" fontId="78" fillId="0" borderId="41" applyNumberFormat="0" applyFill="0" applyAlignment="0" applyProtection="0"/>
    <xf numFmtId="0" fontId="36" fillId="0" borderId="27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82" fontId="70" fillId="0" borderId="0"/>
    <xf numFmtId="182" fontId="70" fillId="0" borderId="0"/>
    <xf numFmtId="182" fontId="70" fillId="0" borderId="0"/>
    <xf numFmtId="182" fontId="70" fillId="0" borderId="0"/>
    <xf numFmtId="182" fontId="70" fillId="0" borderId="0"/>
    <xf numFmtId="183" fontId="4" fillId="0" borderId="0">
      <protection locked="0"/>
    </xf>
    <xf numFmtId="0" fontId="79" fillId="0" borderId="0">
      <protection locked="0"/>
    </xf>
    <xf numFmtId="0" fontId="79" fillId="0" borderId="0">
      <protection locked="0"/>
    </xf>
    <xf numFmtId="0" fontId="79" fillId="0" borderId="0">
      <protection locked="0"/>
    </xf>
    <xf numFmtId="0" fontId="79" fillId="0" borderId="0">
      <protection locked="0"/>
    </xf>
    <xf numFmtId="0" fontId="79" fillId="0" borderId="0">
      <protection locked="0"/>
    </xf>
    <xf numFmtId="0" fontId="79" fillId="0" borderId="0">
      <protection locked="0"/>
    </xf>
    <xf numFmtId="183" fontId="4" fillId="0" borderId="0">
      <protection locked="0"/>
    </xf>
    <xf numFmtId="183" fontId="4" fillId="0" borderId="0">
      <protection locked="0"/>
    </xf>
    <xf numFmtId="0" fontId="79" fillId="0" borderId="0">
      <protection locked="0"/>
    </xf>
    <xf numFmtId="0" fontId="79" fillId="0" borderId="0">
      <protection locked="0"/>
    </xf>
    <xf numFmtId="0" fontId="79" fillId="0" borderId="0">
      <protection locked="0"/>
    </xf>
    <xf numFmtId="0" fontId="79" fillId="0" borderId="0">
      <protection locked="0"/>
    </xf>
    <xf numFmtId="0" fontId="79" fillId="0" borderId="0">
      <protection locked="0"/>
    </xf>
    <xf numFmtId="0" fontId="79" fillId="0" borderId="0">
      <protection locked="0"/>
    </xf>
    <xf numFmtId="183" fontId="4" fillId="0" borderId="0">
      <protection locked="0"/>
    </xf>
    <xf numFmtId="0" fontId="80" fillId="0" borderId="42" applyNumberFormat="0" applyFill="0" applyAlignment="0" applyProtection="0"/>
    <xf numFmtId="0" fontId="80" fillId="0" borderId="42" applyNumberFormat="0" applyFill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10" fontId="58" fillId="66" borderId="8" applyNumberFormat="0" applyBorder="0" applyAlignment="0" applyProtection="0"/>
    <xf numFmtId="10" fontId="58" fillId="66" borderId="8" applyNumberFormat="0" applyBorder="0" applyAlignment="0" applyProtection="0"/>
    <xf numFmtId="10" fontId="58" fillId="66" borderId="8" applyNumberFormat="0" applyBorder="0" applyAlignment="0" applyProtection="0"/>
    <xf numFmtId="0" fontId="83" fillId="42" borderId="35" applyNumberFormat="0" applyAlignment="0" applyProtection="0"/>
    <xf numFmtId="0" fontId="83" fillId="42" borderId="35" applyNumberFormat="0" applyAlignment="0" applyProtection="0"/>
    <xf numFmtId="0" fontId="83" fillId="42" borderId="35" applyNumberFormat="0" applyAlignment="0" applyProtection="0"/>
    <xf numFmtId="0" fontId="40" fillId="12" borderId="28" applyNumberFormat="0" applyAlignment="0" applyProtection="0"/>
    <xf numFmtId="0" fontId="83" fillId="42" borderId="35" applyNumberFormat="0" applyAlignment="0" applyProtection="0"/>
    <xf numFmtId="0" fontId="40" fillId="12" borderId="28" applyNumberFormat="0" applyAlignment="0" applyProtection="0"/>
    <xf numFmtId="0" fontId="83" fillId="42" borderId="35" applyNumberFormat="0" applyAlignment="0" applyProtection="0"/>
    <xf numFmtId="0" fontId="40" fillId="12" borderId="28" applyNumberFormat="0" applyAlignment="0" applyProtection="0"/>
    <xf numFmtId="0" fontId="83" fillId="42" borderId="35" applyNumberFormat="0" applyAlignment="0" applyProtection="0"/>
    <xf numFmtId="0" fontId="40" fillId="12" borderId="28" applyNumberFormat="0" applyAlignment="0" applyProtection="0"/>
    <xf numFmtId="0" fontId="83" fillId="42" borderId="35" applyNumberFormat="0" applyAlignment="0" applyProtection="0"/>
    <xf numFmtId="0" fontId="40" fillId="12" borderId="28" applyNumberFormat="0" applyAlignment="0" applyProtection="0"/>
    <xf numFmtId="184" fontId="66" fillId="0" borderId="0">
      <alignment horizontal="justify"/>
    </xf>
    <xf numFmtId="184" fontId="66" fillId="0" borderId="0">
      <alignment horizontal="justify"/>
    </xf>
    <xf numFmtId="184" fontId="66" fillId="0" borderId="0">
      <alignment horizontal="justify"/>
    </xf>
    <xf numFmtId="184" fontId="66" fillId="0" borderId="0">
      <alignment horizontal="justify"/>
    </xf>
    <xf numFmtId="184" fontId="66" fillId="0" borderId="0">
      <alignment horizontal="justify"/>
    </xf>
    <xf numFmtId="184" fontId="66" fillId="0" borderId="0">
      <alignment horizontal="justify"/>
    </xf>
    <xf numFmtId="184" fontId="66" fillId="0" borderId="0">
      <alignment horizontal="justify"/>
    </xf>
    <xf numFmtId="184" fontId="66" fillId="0" borderId="0">
      <alignment horizontal="justify"/>
    </xf>
    <xf numFmtId="37" fontId="69" fillId="0" borderId="1" applyNumberFormat="0">
      <alignment horizontal="centerContinuous" wrapText="1"/>
    </xf>
    <xf numFmtId="37" fontId="69" fillId="0" borderId="1" applyNumberFormat="0">
      <alignment horizontal="centerContinuous" wrapText="1"/>
    </xf>
    <xf numFmtId="37" fontId="69" fillId="0" borderId="1" applyNumberFormat="0">
      <alignment horizontal="centerContinuous" wrapText="1"/>
    </xf>
    <xf numFmtId="37" fontId="69" fillId="0" borderId="1" applyNumberFormat="0">
      <alignment horizontal="centerContinuous" wrapText="1"/>
    </xf>
    <xf numFmtId="37" fontId="69" fillId="0" borderId="1" applyNumberFormat="0">
      <alignment horizontal="centerContinuous" wrapText="1"/>
    </xf>
    <xf numFmtId="37" fontId="69" fillId="0" borderId="1" applyNumberFormat="0">
      <alignment horizontal="centerContinuous" wrapText="1"/>
    </xf>
    <xf numFmtId="37" fontId="69" fillId="0" borderId="1" applyNumberFormat="0">
      <alignment horizontal="centerContinuous" wrapText="1"/>
    </xf>
    <xf numFmtId="37" fontId="69" fillId="0" borderId="1" applyNumberFormat="0">
      <alignment horizontal="centerContinuous" wrapText="1"/>
    </xf>
    <xf numFmtId="37" fontId="69" fillId="0" borderId="1" applyNumberFormat="0">
      <alignment horizontal="centerContinuous" wrapText="1"/>
    </xf>
    <xf numFmtId="37" fontId="69" fillId="0" borderId="1" applyNumberFormat="0">
      <alignment horizontal="centerContinuous" wrapText="1"/>
    </xf>
    <xf numFmtId="37" fontId="69" fillId="0" borderId="1" applyNumberFormat="0">
      <alignment horizontal="centerContinuous" wrapText="1"/>
    </xf>
    <xf numFmtId="37" fontId="69" fillId="0" borderId="1" applyNumberFormat="0">
      <alignment horizontal="centerContinuous" wrapText="1"/>
    </xf>
    <xf numFmtId="37" fontId="69" fillId="0" borderId="1" applyNumberFormat="0">
      <alignment horizontal="centerContinuous" wrapText="1"/>
    </xf>
    <xf numFmtId="37" fontId="69" fillId="0" borderId="1" applyNumberFormat="0">
      <alignment horizontal="centerContinuous" wrapText="1"/>
    </xf>
    <xf numFmtId="37" fontId="69" fillId="0" borderId="1" applyNumberFormat="0">
      <alignment horizontal="centerContinuous" wrapText="1"/>
    </xf>
    <xf numFmtId="37" fontId="69" fillId="0" borderId="1" applyNumberFormat="0">
      <alignment horizontal="centerContinuous" wrapText="1"/>
    </xf>
    <xf numFmtId="37" fontId="69" fillId="0" borderId="1" applyNumberFormat="0">
      <alignment horizontal="centerContinuous" wrapText="1"/>
    </xf>
    <xf numFmtId="37" fontId="69" fillId="0" borderId="1" applyNumberFormat="0">
      <alignment horizontal="centerContinuous" wrapText="1"/>
    </xf>
    <xf numFmtId="37" fontId="69" fillId="0" borderId="1" applyNumberFormat="0">
      <alignment horizontal="centerContinuous" wrapText="1"/>
    </xf>
    <xf numFmtId="37" fontId="69" fillId="0" borderId="1" applyNumberFormat="0">
      <alignment horizontal="centerContinuous" wrapText="1"/>
    </xf>
    <xf numFmtId="37" fontId="69" fillId="0" borderId="1" applyNumberFormat="0">
      <alignment horizontal="centerContinuous" wrapText="1"/>
    </xf>
    <xf numFmtId="0" fontId="84" fillId="0" borderId="43" applyNumberFormat="0" applyFill="0" applyAlignment="0" applyProtection="0"/>
    <xf numFmtId="0" fontId="85" fillId="0" borderId="44" applyNumberFormat="0" applyFill="0" applyAlignment="0" applyProtection="0"/>
    <xf numFmtId="0" fontId="85" fillId="0" borderId="44" applyNumberFormat="0" applyFill="0" applyAlignment="0" applyProtection="0"/>
    <xf numFmtId="0" fontId="43" fillId="0" borderId="30" applyNumberFormat="0" applyFill="0" applyAlignment="0" applyProtection="0"/>
    <xf numFmtId="0" fontId="86" fillId="44" borderId="0" applyNumberFormat="0" applyBorder="0" applyAlignment="0" applyProtection="0"/>
    <xf numFmtId="0" fontId="86" fillId="44" borderId="0" applyNumberFormat="0" applyBorder="0" applyAlignment="0" applyProtection="0"/>
    <xf numFmtId="0" fontId="39" fillId="11" borderId="0" applyNumberFormat="0" applyBorder="0" applyAlignment="0" applyProtection="0"/>
    <xf numFmtId="37" fontId="87" fillId="0" borderId="0"/>
    <xf numFmtId="37" fontId="87" fillId="0" borderId="0"/>
    <xf numFmtId="37" fontId="87" fillId="0" borderId="0"/>
    <xf numFmtId="37" fontId="87" fillId="0" borderId="0"/>
    <xf numFmtId="37" fontId="87" fillId="0" borderId="0"/>
    <xf numFmtId="37" fontId="87" fillId="0" borderId="0"/>
    <xf numFmtId="185" fontId="88" fillId="0" borderId="0"/>
    <xf numFmtId="173" fontId="4" fillId="0" borderId="0"/>
    <xf numFmtId="173" fontId="4" fillId="0" borderId="0"/>
    <xf numFmtId="0" fontId="88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4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47" fillId="0" borderId="0"/>
    <xf numFmtId="0" fontId="1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47" fillId="0" borderId="0"/>
    <xf numFmtId="0" fontId="1" fillId="0" borderId="0"/>
    <xf numFmtId="0" fontId="47" fillId="0" borderId="0"/>
    <xf numFmtId="0" fontId="1" fillId="0" borderId="0"/>
    <xf numFmtId="0" fontId="4" fillId="0" borderId="0"/>
    <xf numFmtId="0" fontId="89" fillId="0" borderId="0"/>
    <xf numFmtId="0" fontId="4" fillId="0" borderId="0"/>
    <xf numFmtId="0" fontId="48" fillId="0" borderId="0"/>
    <xf numFmtId="0" fontId="1" fillId="0" borderId="0"/>
    <xf numFmtId="0" fontId="4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4" borderId="45" applyNumberFormat="0" applyFont="0" applyAlignment="0" applyProtection="0"/>
    <xf numFmtId="0" fontId="4" fillId="67" borderId="45" applyNumberFormat="0" applyFont="0" applyAlignment="0" applyProtection="0"/>
    <xf numFmtId="0" fontId="4" fillId="67" borderId="45" applyNumberFormat="0" applyFont="0" applyAlignment="0" applyProtection="0"/>
    <xf numFmtId="0" fontId="4" fillId="67" borderId="45" applyNumberFormat="0" applyFont="0" applyAlignment="0" applyProtection="0"/>
    <xf numFmtId="0" fontId="66" fillId="67" borderId="45" applyNumberFormat="0" applyFont="0" applyAlignment="0" applyProtection="0"/>
    <xf numFmtId="0" fontId="4" fillId="67" borderId="45" applyNumberFormat="0" applyFont="0" applyAlignment="0" applyProtection="0"/>
    <xf numFmtId="0" fontId="4" fillId="67" borderId="45" applyNumberFormat="0" applyFont="0" applyAlignment="0" applyProtection="0"/>
    <xf numFmtId="0" fontId="4" fillId="67" borderId="45" applyNumberFormat="0" applyFont="0" applyAlignment="0" applyProtection="0"/>
    <xf numFmtId="0" fontId="1" fillId="15" borderId="32" applyNumberFormat="0" applyFont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0" fontId="90" fillId="40" borderId="46" applyNumberFormat="0" applyAlignment="0" applyProtection="0"/>
    <xf numFmtId="0" fontId="90" fillId="49" borderId="46" applyNumberFormat="0" applyAlignment="0" applyProtection="0"/>
    <xf numFmtId="0" fontId="90" fillId="49" borderId="46" applyNumberFormat="0" applyAlignment="0" applyProtection="0"/>
    <xf numFmtId="0" fontId="41" fillId="13" borderId="29" applyNumberFormat="0" applyAlignment="0" applyProtection="0"/>
    <xf numFmtId="170" fontId="91" fillId="0" borderId="0"/>
    <xf numFmtId="170" fontId="91" fillId="0" borderId="0"/>
    <xf numFmtId="170" fontId="91" fillId="0" borderId="0"/>
    <xf numFmtId="170" fontId="91" fillId="0" borderId="0"/>
    <xf numFmtId="170" fontId="91" fillId="0" borderId="0"/>
    <xf numFmtId="170" fontId="91" fillId="0" borderId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182" fontId="10" fillId="0" borderId="0">
      <alignment horizontal="left"/>
    </xf>
    <xf numFmtId="0" fontId="50" fillId="0" borderId="0" applyNumberFormat="0" applyFont="0" applyFill="0" applyBorder="0" applyAlignment="0" applyProtection="0">
      <alignment horizontal="left"/>
    </xf>
    <xf numFmtId="0" fontId="50" fillId="0" borderId="0" applyNumberFormat="0" applyFont="0" applyFill="0" applyBorder="0" applyAlignment="0" applyProtection="0">
      <alignment horizontal="left"/>
    </xf>
    <xf numFmtId="0" fontId="50" fillId="0" borderId="0" applyNumberFormat="0" applyFont="0" applyFill="0" applyBorder="0" applyAlignment="0" applyProtection="0">
      <alignment horizontal="left"/>
    </xf>
    <xf numFmtId="0" fontId="50" fillId="0" borderId="0" applyNumberFormat="0" applyFont="0" applyFill="0" applyBorder="0" applyAlignment="0" applyProtection="0">
      <alignment horizontal="left"/>
    </xf>
    <xf numFmtId="0" fontId="50" fillId="0" borderId="0" applyNumberFormat="0" applyFont="0" applyFill="0" applyBorder="0" applyAlignment="0" applyProtection="0">
      <alignment horizontal="left"/>
    </xf>
    <xf numFmtId="0" fontId="50" fillId="0" borderId="0" applyNumberFormat="0" applyFont="0" applyFill="0" applyBorder="0" applyAlignment="0" applyProtection="0">
      <alignment horizontal="left"/>
    </xf>
    <xf numFmtId="0" fontId="50" fillId="0" borderId="0" applyNumberFormat="0" applyFont="0" applyFill="0" applyBorder="0" applyAlignment="0" applyProtection="0">
      <alignment horizontal="left"/>
    </xf>
    <xf numFmtId="0" fontId="50" fillId="0" borderId="0" applyNumberFormat="0" applyFont="0" applyFill="0" applyBorder="0" applyAlignment="0" applyProtection="0">
      <alignment horizontal="left"/>
    </xf>
    <xf numFmtId="0" fontId="50" fillId="0" borderId="0" applyNumberFormat="0" applyFont="0" applyFill="0" applyBorder="0" applyAlignment="0" applyProtection="0">
      <alignment horizontal="left"/>
    </xf>
    <xf numFmtId="15" fontId="50" fillId="0" borderId="0" applyFont="0" applyFill="0" applyBorder="0" applyAlignment="0" applyProtection="0"/>
    <xf numFmtId="15" fontId="50" fillId="0" borderId="0" applyFont="0" applyFill="0" applyBorder="0" applyAlignment="0" applyProtection="0"/>
    <xf numFmtId="15" fontId="50" fillId="0" borderId="0" applyFont="0" applyFill="0" applyBorder="0" applyAlignment="0" applyProtection="0"/>
    <xf numFmtId="15" fontId="50" fillId="0" borderId="0" applyFont="0" applyFill="0" applyBorder="0" applyAlignment="0" applyProtection="0"/>
    <xf numFmtId="15" fontId="50" fillId="0" borderId="0" applyFont="0" applyFill="0" applyBorder="0" applyAlignment="0" applyProtection="0"/>
    <xf numFmtId="15" fontId="50" fillId="0" borderId="0" applyFont="0" applyFill="0" applyBorder="0" applyAlignment="0" applyProtection="0"/>
    <xf numFmtId="15" fontId="50" fillId="0" borderId="0" applyFont="0" applyFill="0" applyBorder="0" applyAlignment="0" applyProtection="0"/>
    <xf numFmtId="15" fontId="50" fillId="0" borderId="0" applyFont="0" applyFill="0" applyBorder="0" applyAlignment="0" applyProtection="0"/>
    <xf numFmtId="15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0" fontId="92" fillId="0" borderId="24">
      <alignment horizontal="center"/>
    </xf>
    <xf numFmtId="0" fontId="92" fillId="0" borderId="24">
      <alignment horizontal="center"/>
    </xf>
    <xf numFmtId="0" fontId="92" fillId="0" borderId="24">
      <alignment horizontal="center"/>
    </xf>
    <xf numFmtId="0" fontId="92" fillId="0" borderId="24">
      <alignment horizontal="center"/>
    </xf>
    <xf numFmtId="0" fontId="92" fillId="0" borderId="24">
      <alignment horizontal="center"/>
    </xf>
    <xf numFmtId="0" fontId="92" fillId="0" borderId="24">
      <alignment horizontal="center"/>
    </xf>
    <xf numFmtId="3" fontId="50" fillId="0" borderId="0" applyFont="0" applyFill="0" applyBorder="0" applyAlignment="0" applyProtection="0"/>
    <xf numFmtId="3" fontId="50" fillId="0" borderId="0" applyFont="0" applyFill="0" applyBorder="0" applyAlignment="0" applyProtection="0"/>
    <xf numFmtId="3" fontId="50" fillId="0" borderId="0" applyFont="0" applyFill="0" applyBorder="0" applyAlignment="0" applyProtection="0"/>
    <xf numFmtId="3" fontId="50" fillId="0" borderId="0" applyFont="0" applyFill="0" applyBorder="0" applyAlignment="0" applyProtection="0"/>
    <xf numFmtId="3" fontId="50" fillId="0" borderId="0" applyFont="0" applyFill="0" applyBorder="0" applyAlignment="0" applyProtection="0"/>
    <xf numFmtId="3" fontId="50" fillId="0" borderId="0" applyFont="0" applyFill="0" applyBorder="0" applyAlignment="0" applyProtection="0"/>
    <xf numFmtId="3" fontId="50" fillId="0" borderId="0" applyFont="0" applyFill="0" applyBorder="0" applyAlignment="0" applyProtection="0"/>
    <xf numFmtId="3" fontId="50" fillId="0" borderId="0" applyFont="0" applyFill="0" applyBorder="0" applyAlignment="0" applyProtection="0"/>
    <xf numFmtId="3" fontId="50" fillId="0" borderId="0" applyFont="0" applyFill="0" applyBorder="0" applyAlignment="0" applyProtection="0"/>
    <xf numFmtId="0" fontId="50" fillId="68" borderId="0" applyNumberFormat="0" applyFont="0" applyBorder="0" applyAlignment="0" applyProtection="0"/>
    <xf numFmtId="0" fontId="50" fillId="68" borderId="0" applyNumberFormat="0" applyFont="0" applyBorder="0" applyAlignment="0" applyProtection="0"/>
    <xf numFmtId="0" fontId="50" fillId="68" borderId="0" applyNumberFormat="0" applyFont="0" applyBorder="0" applyAlignment="0" applyProtection="0"/>
    <xf numFmtId="0" fontId="50" fillId="68" borderId="0" applyNumberFormat="0" applyFont="0" applyBorder="0" applyAlignment="0" applyProtection="0"/>
    <xf numFmtId="0" fontId="50" fillId="68" borderId="0" applyNumberFormat="0" applyFont="0" applyBorder="0" applyAlignment="0" applyProtection="0"/>
    <xf numFmtId="0" fontId="50" fillId="68" borderId="0" applyNumberFormat="0" applyFont="0" applyBorder="0" applyAlignment="0" applyProtection="0"/>
    <xf numFmtId="0" fontId="50" fillId="68" borderId="0" applyNumberFormat="0" applyFont="0" applyBorder="0" applyAlignment="0" applyProtection="0"/>
    <xf numFmtId="0" fontId="50" fillId="68" borderId="0" applyNumberFormat="0" applyFont="0" applyBorder="0" applyAlignment="0" applyProtection="0"/>
    <xf numFmtId="0" fontId="50" fillId="68" borderId="0" applyNumberFormat="0" applyFont="0" applyBorder="0" applyAlignment="0" applyProtection="0"/>
    <xf numFmtId="14" fontId="93" fillId="0" borderId="0" applyNumberFormat="0" applyFill="0" applyBorder="0" applyAlignment="0" applyProtection="0">
      <alignment horizontal="left"/>
    </xf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4" fillId="0" borderId="47" applyNumberFormat="0" applyFont="0" applyFill="0" applyAlignment="0" applyProtection="0"/>
    <xf numFmtId="0" fontId="4" fillId="0" borderId="47" applyNumberFormat="0" applyFont="0" applyFill="0" applyAlignment="0" applyProtection="0"/>
    <xf numFmtId="0" fontId="4" fillId="0" borderId="47" applyNumberFormat="0" applyFont="0" applyFill="0" applyAlignment="0" applyProtection="0"/>
    <xf numFmtId="0" fontId="4" fillId="0" borderId="47" applyNumberFormat="0" applyFont="0" applyFill="0" applyAlignment="0" applyProtection="0"/>
    <xf numFmtId="0" fontId="4" fillId="0" borderId="47" applyNumberFormat="0" applyFont="0" applyFill="0" applyAlignment="0" applyProtection="0"/>
    <xf numFmtId="0" fontId="4" fillId="0" borderId="47" applyNumberFormat="0" applyFont="0" applyFill="0" applyAlignment="0" applyProtection="0"/>
    <xf numFmtId="0" fontId="4" fillId="0" borderId="47" applyNumberFormat="0" applyFont="0" applyFill="0" applyAlignment="0" applyProtection="0"/>
    <xf numFmtId="0" fontId="4" fillId="0" borderId="47" applyNumberFormat="0" applyFont="0" applyFill="0" applyAlignment="0" applyProtection="0"/>
    <xf numFmtId="0" fontId="4" fillId="0" borderId="47" applyNumberFormat="0" applyFont="0" applyFill="0" applyAlignment="0" applyProtection="0"/>
    <xf numFmtId="0" fontId="4" fillId="0" borderId="47" applyNumberFormat="0" applyFont="0" applyFill="0" applyAlignment="0" applyProtection="0"/>
    <xf numFmtId="0" fontId="4" fillId="0" borderId="47" applyNumberFormat="0" applyFont="0" applyFill="0" applyAlignment="0" applyProtection="0"/>
    <xf numFmtId="0" fontId="4" fillId="0" borderId="47" applyNumberFormat="0" applyFont="0" applyFill="0" applyAlignment="0" applyProtection="0"/>
    <xf numFmtId="0" fontId="4" fillId="0" borderId="47" applyNumberFormat="0" applyFont="0" applyFill="0" applyAlignment="0" applyProtection="0"/>
    <xf numFmtId="0" fontId="4" fillId="0" borderId="47" applyNumberFormat="0" applyFont="0" applyFill="0" applyAlignment="0" applyProtection="0"/>
    <xf numFmtId="0" fontId="4" fillId="0" borderId="47" applyNumberFormat="0" applyFont="0" applyFill="0" applyAlignment="0" applyProtection="0"/>
    <xf numFmtId="0" fontId="4" fillId="0" borderId="47" applyNumberFormat="0" applyFont="0" applyFill="0" applyAlignment="0" applyProtection="0"/>
    <xf numFmtId="0" fontId="4" fillId="0" borderId="47" applyNumberFormat="0" applyFont="0" applyFill="0" applyAlignment="0" applyProtection="0"/>
    <xf numFmtId="0" fontId="4" fillId="0" borderId="47" applyNumberFormat="0" applyFont="0" applyFill="0" applyAlignment="0" applyProtection="0"/>
    <xf numFmtId="0" fontId="4" fillId="0" borderId="47" applyNumberFormat="0" applyFont="0" applyFill="0" applyAlignment="0" applyProtection="0"/>
    <xf numFmtId="0" fontId="4" fillId="0" borderId="47" applyNumberFormat="0" applyFont="0" applyFill="0" applyAlignment="0" applyProtection="0"/>
    <xf numFmtId="0" fontId="4" fillId="0" borderId="47" applyNumberFormat="0" applyFont="0" applyFill="0" applyAlignment="0" applyProtection="0"/>
    <xf numFmtId="0" fontId="4" fillId="0" borderId="47" applyNumberFormat="0" applyFont="0" applyFill="0" applyAlignment="0" applyProtection="0"/>
    <xf numFmtId="0" fontId="4" fillId="0" borderId="47" applyNumberFormat="0" applyFont="0" applyFill="0" applyAlignment="0" applyProtection="0"/>
    <xf numFmtId="0" fontId="4" fillId="0" borderId="47" applyNumberFormat="0" applyFont="0" applyFill="0" applyAlignment="0" applyProtection="0"/>
    <xf numFmtId="0" fontId="4" fillId="0" borderId="47" applyNumberFormat="0" applyFont="0" applyFill="0" applyAlignment="0" applyProtection="0"/>
    <xf numFmtId="0" fontId="4" fillId="0" borderId="47" applyNumberFormat="0" applyFont="0" applyFill="0" applyAlignment="0" applyProtection="0"/>
    <xf numFmtId="0" fontId="4" fillId="0" borderId="47" applyNumberFormat="0" applyFont="0" applyFill="0" applyAlignment="0" applyProtection="0"/>
    <xf numFmtId="0" fontId="4" fillId="0" borderId="48" applyNumberFormat="0" applyFont="0" applyFill="0" applyAlignment="0" applyProtection="0"/>
    <xf numFmtId="0" fontId="4" fillId="0" borderId="48" applyNumberFormat="0" applyFont="0" applyFill="0" applyAlignment="0" applyProtection="0"/>
    <xf numFmtId="0" fontId="4" fillId="0" borderId="48" applyNumberFormat="0" applyFont="0" applyFill="0" applyAlignment="0" applyProtection="0"/>
    <xf numFmtId="0" fontId="4" fillId="0" borderId="48" applyNumberFormat="0" applyFont="0" applyFill="0" applyAlignment="0" applyProtection="0"/>
    <xf numFmtId="0" fontId="4" fillId="0" borderId="48" applyNumberFormat="0" applyFont="0" applyFill="0" applyAlignment="0" applyProtection="0"/>
    <xf numFmtId="0" fontId="4" fillId="0" borderId="48" applyNumberFormat="0" applyFont="0" applyFill="0" applyAlignment="0" applyProtection="0"/>
    <xf numFmtId="0" fontId="4" fillId="0" borderId="48" applyNumberFormat="0" applyFont="0" applyFill="0" applyAlignment="0" applyProtection="0"/>
    <xf numFmtId="0" fontId="4" fillId="0" borderId="48" applyNumberFormat="0" applyFont="0" applyFill="0" applyAlignment="0" applyProtection="0"/>
    <xf numFmtId="0" fontId="4" fillId="0" borderId="48" applyNumberFormat="0" applyFont="0" applyFill="0" applyAlignment="0" applyProtection="0"/>
    <xf numFmtId="0" fontId="4" fillId="0" borderId="48" applyNumberFormat="0" applyFont="0" applyFill="0" applyAlignment="0" applyProtection="0"/>
    <xf numFmtId="0" fontId="4" fillId="0" borderId="48" applyNumberFormat="0" applyFont="0" applyFill="0" applyAlignment="0" applyProtection="0"/>
    <xf numFmtId="0" fontId="4" fillId="0" borderId="48" applyNumberFormat="0" applyFont="0" applyFill="0" applyAlignment="0" applyProtection="0"/>
    <xf numFmtId="0" fontId="4" fillId="0" borderId="48" applyNumberFormat="0" applyFont="0" applyFill="0" applyAlignment="0" applyProtection="0"/>
    <xf numFmtId="0" fontId="4" fillId="0" borderId="48" applyNumberFormat="0" applyFont="0" applyFill="0" applyAlignment="0" applyProtection="0"/>
    <xf numFmtId="0" fontId="4" fillId="0" borderId="48" applyNumberFormat="0" applyFont="0" applyFill="0" applyAlignment="0" applyProtection="0"/>
    <xf numFmtId="0" fontId="4" fillId="0" borderId="48" applyNumberFormat="0" applyFont="0" applyFill="0" applyAlignment="0" applyProtection="0"/>
    <xf numFmtId="0" fontId="4" fillId="0" borderId="48" applyNumberFormat="0" applyFont="0" applyFill="0" applyAlignment="0" applyProtection="0"/>
    <xf numFmtId="0" fontId="4" fillId="0" borderId="48" applyNumberFormat="0" applyFont="0" applyFill="0" applyAlignment="0" applyProtection="0"/>
    <xf numFmtId="0" fontId="4" fillId="0" borderId="48" applyNumberFormat="0" applyFont="0" applyFill="0" applyAlignment="0" applyProtection="0"/>
    <xf numFmtId="0" fontId="4" fillId="0" borderId="48" applyNumberFormat="0" applyFont="0" applyFill="0" applyAlignment="0" applyProtection="0"/>
    <xf numFmtId="0" fontId="4" fillId="0" borderId="48" applyNumberFormat="0" applyFont="0" applyFill="0" applyAlignment="0" applyProtection="0"/>
    <xf numFmtId="0" fontId="4" fillId="0" borderId="48" applyNumberFormat="0" applyFont="0" applyFill="0" applyAlignment="0" applyProtection="0"/>
    <xf numFmtId="0" fontId="4" fillId="0" borderId="48" applyNumberFormat="0" applyFont="0" applyFill="0" applyAlignment="0" applyProtection="0"/>
    <xf numFmtId="0" fontId="4" fillId="0" borderId="48" applyNumberFormat="0" applyFont="0" applyFill="0" applyAlignment="0" applyProtection="0"/>
    <xf numFmtId="0" fontId="4" fillId="0" borderId="48" applyNumberFormat="0" applyFont="0" applyFill="0" applyAlignment="0" applyProtection="0"/>
    <xf numFmtId="0" fontId="4" fillId="0" borderId="48" applyNumberFormat="0" applyFont="0" applyFill="0" applyAlignment="0" applyProtection="0"/>
    <xf numFmtId="0" fontId="4" fillId="0" borderId="48" applyNumberFormat="0" applyFont="0" applyFill="0" applyAlignment="0" applyProtection="0"/>
    <xf numFmtId="0" fontId="4" fillId="0" borderId="49" applyNumberFormat="0" applyFont="0" applyFill="0" applyAlignment="0" applyProtection="0"/>
    <xf numFmtId="0" fontId="4" fillId="0" borderId="49" applyNumberFormat="0" applyFont="0" applyFill="0" applyAlignment="0" applyProtection="0"/>
    <xf numFmtId="0" fontId="4" fillId="0" borderId="49" applyNumberFormat="0" applyFont="0" applyFill="0" applyAlignment="0" applyProtection="0"/>
    <xf numFmtId="0" fontId="4" fillId="0" borderId="49" applyNumberFormat="0" applyFont="0" applyFill="0" applyAlignment="0" applyProtection="0"/>
    <xf numFmtId="0" fontId="4" fillId="0" borderId="49" applyNumberFormat="0" applyFont="0" applyFill="0" applyAlignment="0" applyProtection="0"/>
    <xf numFmtId="0" fontId="4" fillId="0" borderId="49" applyNumberFormat="0" applyFont="0" applyFill="0" applyAlignment="0" applyProtection="0"/>
    <xf numFmtId="0" fontId="4" fillId="0" borderId="49" applyNumberFormat="0" applyFont="0" applyFill="0" applyAlignment="0" applyProtection="0"/>
    <xf numFmtId="0" fontId="4" fillId="0" borderId="49" applyNumberFormat="0" applyFont="0" applyFill="0" applyAlignment="0" applyProtection="0"/>
    <xf numFmtId="0" fontId="4" fillId="0" borderId="49" applyNumberFormat="0" applyFont="0" applyFill="0" applyAlignment="0" applyProtection="0"/>
    <xf numFmtId="0" fontId="4" fillId="0" borderId="49" applyNumberFormat="0" applyFont="0" applyFill="0" applyAlignment="0" applyProtection="0"/>
    <xf numFmtId="0" fontId="4" fillId="0" borderId="49" applyNumberFormat="0" applyFont="0" applyFill="0" applyAlignment="0" applyProtection="0"/>
    <xf numFmtId="0" fontId="4" fillId="0" borderId="49" applyNumberFormat="0" applyFont="0" applyFill="0" applyAlignment="0" applyProtection="0"/>
    <xf numFmtId="0" fontId="4" fillId="0" borderId="49" applyNumberFormat="0" applyFont="0" applyFill="0" applyAlignment="0" applyProtection="0"/>
    <xf numFmtId="0" fontId="4" fillId="0" borderId="49" applyNumberFormat="0" applyFont="0" applyFill="0" applyAlignment="0" applyProtection="0"/>
    <xf numFmtId="0" fontId="4" fillId="0" borderId="49" applyNumberFormat="0" applyFont="0" applyFill="0" applyAlignment="0" applyProtection="0"/>
    <xf numFmtId="0" fontId="4" fillId="0" borderId="49" applyNumberFormat="0" applyFont="0" applyFill="0" applyAlignment="0" applyProtection="0"/>
    <xf numFmtId="0" fontId="4" fillId="0" borderId="49" applyNumberFormat="0" applyFont="0" applyFill="0" applyAlignment="0" applyProtection="0"/>
    <xf numFmtId="0" fontId="4" fillId="0" borderId="49" applyNumberFormat="0" applyFont="0" applyFill="0" applyAlignment="0" applyProtection="0"/>
    <xf numFmtId="0" fontId="4" fillId="0" borderId="49" applyNumberFormat="0" applyFont="0" applyFill="0" applyAlignment="0" applyProtection="0"/>
    <xf numFmtId="0" fontId="4" fillId="0" borderId="49" applyNumberFormat="0" applyFont="0" applyFill="0" applyAlignment="0" applyProtection="0"/>
    <xf numFmtId="0" fontId="4" fillId="0" borderId="49" applyNumberFormat="0" applyFont="0" applyFill="0" applyAlignment="0" applyProtection="0"/>
    <xf numFmtId="0" fontId="4" fillId="0" borderId="49" applyNumberFormat="0" applyFont="0" applyFill="0" applyAlignment="0" applyProtection="0"/>
    <xf numFmtId="0" fontId="4" fillId="0" borderId="49" applyNumberFormat="0" applyFont="0" applyFill="0" applyAlignment="0" applyProtection="0"/>
    <xf numFmtId="0" fontId="4" fillId="0" borderId="49" applyNumberFormat="0" applyFont="0" applyFill="0" applyAlignment="0" applyProtection="0"/>
    <xf numFmtId="0" fontId="4" fillId="0" borderId="49" applyNumberFormat="0" applyFont="0" applyFill="0" applyAlignment="0" applyProtection="0"/>
    <xf numFmtId="0" fontId="4" fillId="0" borderId="49" applyNumberFormat="0" applyFont="0" applyFill="0" applyAlignment="0" applyProtection="0"/>
    <xf numFmtId="0" fontId="4" fillId="0" borderId="49" applyNumberFormat="0" applyFont="0" applyFill="0" applyAlignment="0" applyProtection="0"/>
    <xf numFmtId="0" fontId="4" fillId="0" borderId="50" applyNumberFormat="0" applyFont="0" applyFill="0" applyAlignment="0" applyProtection="0"/>
    <xf numFmtId="0" fontId="4" fillId="0" borderId="50" applyNumberFormat="0" applyFont="0" applyFill="0" applyAlignment="0" applyProtection="0"/>
    <xf numFmtId="0" fontId="4" fillId="0" borderId="50" applyNumberFormat="0" applyFont="0" applyFill="0" applyAlignment="0" applyProtection="0"/>
    <xf numFmtId="0" fontId="4" fillId="0" borderId="50" applyNumberFormat="0" applyFont="0" applyFill="0" applyAlignment="0" applyProtection="0"/>
    <xf numFmtId="0" fontId="4" fillId="0" borderId="50" applyNumberFormat="0" applyFont="0" applyFill="0" applyAlignment="0" applyProtection="0"/>
    <xf numFmtId="0" fontId="4" fillId="0" borderId="50" applyNumberFormat="0" applyFont="0" applyFill="0" applyAlignment="0" applyProtection="0"/>
    <xf numFmtId="0" fontId="4" fillId="0" borderId="50" applyNumberFormat="0" applyFont="0" applyFill="0" applyAlignment="0" applyProtection="0"/>
    <xf numFmtId="0" fontId="4" fillId="0" borderId="50" applyNumberFormat="0" applyFont="0" applyFill="0" applyAlignment="0" applyProtection="0"/>
    <xf numFmtId="0" fontId="4" fillId="0" borderId="50" applyNumberFormat="0" applyFont="0" applyFill="0" applyAlignment="0" applyProtection="0"/>
    <xf numFmtId="0" fontId="4" fillId="0" borderId="50" applyNumberFormat="0" applyFont="0" applyFill="0" applyAlignment="0" applyProtection="0"/>
    <xf numFmtId="0" fontId="4" fillId="0" borderId="50" applyNumberFormat="0" applyFont="0" applyFill="0" applyAlignment="0" applyProtection="0"/>
    <xf numFmtId="0" fontId="4" fillId="0" borderId="50" applyNumberFormat="0" applyFont="0" applyFill="0" applyAlignment="0" applyProtection="0"/>
    <xf numFmtId="0" fontId="4" fillId="0" borderId="50" applyNumberFormat="0" applyFont="0" applyFill="0" applyAlignment="0" applyProtection="0"/>
    <xf numFmtId="0" fontId="4" fillId="0" borderId="50" applyNumberFormat="0" applyFont="0" applyFill="0" applyAlignment="0" applyProtection="0"/>
    <xf numFmtId="0" fontId="4" fillId="0" borderId="50" applyNumberFormat="0" applyFont="0" applyFill="0" applyAlignment="0" applyProtection="0"/>
    <xf numFmtId="0" fontId="4" fillId="0" borderId="50" applyNumberFormat="0" applyFont="0" applyFill="0" applyAlignment="0" applyProtection="0"/>
    <xf numFmtId="0" fontId="4" fillId="0" borderId="50" applyNumberFormat="0" applyFont="0" applyFill="0" applyAlignment="0" applyProtection="0"/>
    <xf numFmtId="0" fontId="4" fillId="0" borderId="50" applyNumberFormat="0" applyFont="0" applyFill="0" applyAlignment="0" applyProtection="0"/>
    <xf numFmtId="0" fontId="4" fillId="0" borderId="50" applyNumberFormat="0" applyFont="0" applyFill="0" applyAlignment="0" applyProtection="0"/>
    <xf numFmtId="0" fontId="4" fillId="0" borderId="50" applyNumberFormat="0" applyFont="0" applyFill="0" applyAlignment="0" applyProtection="0"/>
    <xf numFmtId="0" fontId="4" fillId="0" borderId="50" applyNumberFormat="0" applyFont="0" applyFill="0" applyAlignment="0" applyProtection="0"/>
    <xf numFmtId="0" fontId="4" fillId="0" borderId="50" applyNumberFormat="0" applyFont="0" applyFill="0" applyAlignment="0" applyProtection="0"/>
    <xf numFmtId="0" fontId="4" fillId="0" borderId="50" applyNumberFormat="0" applyFont="0" applyFill="0" applyAlignment="0" applyProtection="0"/>
    <xf numFmtId="0" fontId="4" fillId="0" borderId="50" applyNumberFormat="0" applyFont="0" applyFill="0" applyAlignment="0" applyProtection="0"/>
    <xf numFmtId="0" fontId="4" fillId="0" borderId="50" applyNumberFormat="0" applyFont="0" applyFill="0" applyAlignment="0" applyProtection="0"/>
    <xf numFmtId="0" fontId="4" fillId="0" borderId="50" applyNumberFormat="0" applyFont="0" applyFill="0" applyAlignment="0" applyProtection="0"/>
    <xf numFmtId="0" fontId="4" fillId="0" borderId="50" applyNumberFormat="0" applyFont="0" applyFill="0" applyAlignment="0" applyProtection="0"/>
    <xf numFmtId="0" fontId="4" fillId="0" borderId="51" applyNumberFormat="0" applyFont="0" applyFill="0" applyAlignment="0" applyProtection="0"/>
    <xf numFmtId="0" fontId="4" fillId="0" borderId="51" applyNumberFormat="0" applyFont="0" applyFill="0" applyAlignment="0" applyProtection="0"/>
    <xf numFmtId="0" fontId="4" fillId="0" borderId="51" applyNumberFormat="0" applyFont="0" applyFill="0" applyAlignment="0" applyProtection="0"/>
    <xf numFmtId="0" fontId="4" fillId="0" borderId="51" applyNumberFormat="0" applyFont="0" applyFill="0" applyAlignment="0" applyProtection="0"/>
    <xf numFmtId="0" fontId="4" fillId="0" borderId="51" applyNumberFormat="0" applyFont="0" applyFill="0" applyAlignment="0" applyProtection="0"/>
    <xf numFmtId="0" fontId="4" fillId="0" borderId="51" applyNumberFormat="0" applyFont="0" applyFill="0" applyAlignment="0" applyProtection="0"/>
    <xf numFmtId="0" fontId="4" fillId="0" borderId="51" applyNumberFormat="0" applyFont="0" applyFill="0" applyAlignment="0" applyProtection="0"/>
    <xf numFmtId="0" fontId="4" fillId="0" borderId="51" applyNumberFormat="0" applyFont="0" applyFill="0" applyAlignment="0" applyProtection="0"/>
    <xf numFmtId="0" fontId="4" fillId="0" borderId="51" applyNumberFormat="0" applyFont="0" applyFill="0" applyAlignment="0" applyProtection="0"/>
    <xf numFmtId="0" fontId="4" fillId="0" borderId="51" applyNumberFormat="0" applyFont="0" applyFill="0" applyAlignment="0" applyProtection="0"/>
    <xf numFmtId="0" fontId="4" fillId="0" borderId="51" applyNumberFormat="0" applyFont="0" applyFill="0" applyAlignment="0" applyProtection="0"/>
    <xf numFmtId="0" fontId="4" fillId="0" borderId="51" applyNumberFormat="0" applyFont="0" applyFill="0" applyAlignment="0" applyProtection="0"/>
    <xf numFmtId="0" fontId="4" fillId="0" borderId="51" applyNumberFormat="0" applyFont="0" applyFill="0" applyAlignment="0" applyProtection="0"/>
    <xf numFmtId="0" fontId="4" fillId="0" borderId="51" applyNumberFormat="0" applyFont="0" applyFill="0" applyAlignment="0" applyProtection="0"/>
    <xf numFmtId="0" fontId="4" fillId="0" borderId="51" applyNumberFormat="0" applyFont="0" applyFill="0" applyAlignment="0" applyProtection="0"/>
    <xf numFmtId="0" fontId="4" fillId="0" borderId="51" applyNumberFormat="0" applyFont="0" applyFill="0" applyAlignment="0" applyProtection="0"/>
    <xf numFmtId="0" fontId="4" fillId="0" borderId="51" applyNumberFormat="0" applyFont="0" applyFill="0" applyAlignment="0" applyProtection="0"/>
    <xf numFmtId="0" fontId="4" fillId="0" borderId="51" applyNumberFormat="0" applyFont="0" applyFill="0" applyAlignment="0" applyProtection="0"/>
    <xf numFmtId="0" fontId="4" fillId="0" borderId="51" applyNumberFormat="0" applyFont="0" applyFill="0" applyAlignment="0" applyProtection="0"/>
    <xf numFmtId="0" fontId="4" fillId="0" borderId="51" applyNumberFormat="0" applyFont="0" applyFill="0" applyAlignment="0" applyProtection="0"/>
    <xf numFmtId="0" fontId="4" fillId="0" borderId="51" applyNumberFormat="0" applyFont="0" applyFill="0" applyAlignment="0" applyProtection="0"/>
    <xf numFmtId="0" fontId="4" fillId="0" borderId="51" applyNumberFormat="0" applyFont="0" applyFill="0" applyAlignment="0" applyProtection="0"/>
    <xf numFmtId="0" fontId="4" fillId="0" borderId="51" applyNumberFormat="0" applyFont="0" applyFill="0" applyAlignment="0" applyProtection="0"/>
    <xf numFmtId="0" fontId="4" fillId="0" borderId="51" applyNumberFormat="0" applyFont="0" applyFill="0" applyAlignment="0" applyProtection="0"/>
    <xf numFmtId="0" fontId="4" fillId="0" borderId="51" applyNumberFormat="0" applyFont="0" applyFill="0" applyAlignment="0" applyProtection="0"/>
    <xf numFmtId="0" fontId="4" fillId="0" borderId="51" applyNumberFormat="0" applyFont="0" applyFill="0" applyAlignment="0" applyProtection="0"/>
    <xf numFmtId="0" fontId="4" fillId="0" borderId="51" applyNumberFormat="0" applyFont="0" applyFill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0" borderId="52" applyNumberFormat="0" applyFont="0" applyFill="0" applyAlignment="0" applyProtection="0"/>
    <xf numFmtId="0" fontId="4" fillId="0" borderId="52" applyNumberFormat="0" applyFont="0" applyFill="0" applyAlignment="0" applyProtection="0"/>
    <xf numFmtId="0" fontId="4" fillId="0" borderId="52" applyNumberFormat="0" applyFont="0" applyFill="0" applyAlignment="0" applyProtection="0"/>
    <xf numFmtId="0" fontId="4" fillId="0" borderId="52" applyNumberFormat="0" applyFont="0" applyFill="0" applyAlignment="0" applyProtection="0"/>
    <xf numFmtId="0" fontId="4" fillId="0" borderId="52" applyNumberFormat="0" applyFont="0" applyFill="0" applyAlignment="0" applyProtection="0"/>
    <xf numFmtId="0" fontId="4" fillId="0" borderId="52" applyNumberFormat="0" applyFont="0" applyFill="0" applyAlignment="0" applyProtection="0"/>
    <xf numFmtId="0" fontId="4" fillId="0" borderId="52" applyNumberFormat="0" applyFont="0" applyFill="0" applyAlignment="0" applyProtection="0"/>
    <xf numFmtId="0" fontId="4" fillId="0" borderId="52" applyNumberFormat="0" applyFont="0" applyFill="0" applyAlignment="0" applyProtection="0"/>
    <xf numFmtId="0" fontId="4" fillId="0" borderId="52" applyNumberFormat="0" applyFont="0" applyFill="0" applyAlignment="0" applyProtection="0"/>
    <xf numFmtId="0" fontId="4" fillId="0" borderId="52" applyNumberFormat="0" applyFont="0" applyFill="0" applyAlignment="0" applyProtection="0"/>
    <xf numFmtId="0" fontId="4" fillId="0" borderId="52" applyNumberFormat="0" applyFont="0" applyFill="0" applyAlignment="0" applyProtection="0"/>
    <xf numFmtId="0" fontId="4" fillId="0" borderId="52" applyNumberFormat="0" applyFont="0" applyFill="0" applyAlignment="0" applyProtection="0"/>
    <xf numFmtId="0" fontId="4" fillId="0" borderId="52" applyNumberFormat="0" applyFont="0" applyFill="0" applyAlignment="0" applyProtection="0"/>
    <xf numFmtId="0" fontId="4" fillId="0" borderId="52" applyNumberFormat="0" applyFont="0" applyFill="0" applyAlignment="0" applyProtection="0"/>
    <xf numFmtId="0" fontId="4" fillId="0" borderId="52" applyNumberFormat="0" applyFont="0" applyFill="0" applyAlignment="0" applyProtection="0"/>
    <xf numFmtId="0" fontId="4" fillId="0" borderId="52" applyNumberFormat="0" applyFont="0" applyFill="0" applyAlignment="0" applyProtection="0"/>
    <xf numFmtId="0" fontId="4" fillId="0" borderId="52" applyNumberFormat="0" applyFont="0" applyFill="0" applyAlignment="0" applyProtection="0"/>
    <xf numFmtId="0" fontId="4" fillId="0" borderId="52" applyNumberFormat="0" applyFont="0" applyFill="0" applyAlignment="0" applyProtection="0"/>
    <xf numFmtId="0" fontId="4" fillId="0" borderId="52" applyNumberFormat="0" applyFont="0" applyFill="0" applyAlignment="0" applyProtection="0"/>
    <xf numFmtId="0" fontId="4" fillId="0" borderId="52" applyNumberFormat="0" applyFont="0" applyFill="0" applyAlignment="0" applyProtection="0"/>
    <xf numFmtId="0" fontId="4" fillId="0" borderId="52" applyNumberFormat="0" applyFont="0" applyFill="0" applyAlignment="0" applyProtection="0"/>
    <xf numFmtId="0" fontId="4" fillId="0" borderId="52" applyNumberFormat="0" applyFont="0" applyFill="0" applyAlignment="0" applyProtection="0"/>
    <xf numFmtId="0" fontId="4" fillId="0" borderId="52" applyNumberFormat="0" applyFont="0" applyFill="0" applyAlignment="0" applyProtection="0"/>
    <xf numFmtId="0" fontId="4" fillId="0" borderId="52" applyNumberFormat="0" applyFont="0" applyFill="0" applyAlignment="0" applyProtection="0"/>
    <xf numFmtId="0" fontId="4" fillId="0" borderId="52" applyNumberFormat="0" applyFont="0" applyFill="0" applyAlignment="0" applyProtection="0"/>
    <xf numFmtId="0" fontId="4" fillId="0" borderId="52" applyNumberFormat="0" applyFont="0" applyFill="0" applyAlignment="0" applyProtection="0"/>
    <xf numFmtId="0" fontId="4" fillId="0" borderId="52" applyNumberFormat="0" applyFont="0" applyFill="0" applyAlignment="0" applyProtection="0"/>
    <xf numFmtId="0" fontId="4" fillId="0" borderId="53" applyNumberFormat="0" applyFont="0" applyFill="0" applyAlignment="0" applyProtection="0"/>
    <xf numFmtId="0" fontId="4" fillId="0" borderId="53" applyNumberFormat="0" applyFont="0" applyFill="0" applyAlignment="0" applyProtection="0"/>
    <xf numFmtId="0" fontId="4" fillId="0" borderId="53" applyNumberFormat="0" applyFont="0" applyFill="0" applyAlignment="0" applyProtection="0"/>
    <xf numFmtId="0" fontId="4" fillId="0" borderId="53" applyNumberFormat="0" applyFont="0" applyFill="0" applyAlignment="0" applyProtection="0"/>
    <xf numFmtId="0" fontId="4" fillId="0" borderId="53" applyNumberFormat="0" applyFont="0" applyFill="0" applyAlignment="0" applyProtection="0"/>
    <xf numFmtId="0" fontId="4" fillId="0" borderId="53" applyNumberFormat="0" applyFont="0" applyFill="0" applyAlignment="0" applyProtection="0"/>
    <xf numFmtId="0" fontId="4" fillId="0" borderId="53" applyNumberFormat="0" applyFont="0" applyFill="0" applyAlignment="0" applyProtection="0"/>
    <xf numFmtId="0" fontId="4" fillId="0" borderId="53" applyNumberFormat="0" applyFont="0" applyFill="0" applyAlignment="0" applyProtection="0"/>
    <xf numFmtId="0" fontId="4" fillId="0" borderId="53" applyNumberFormat="0" applyFont="0" applyFill="0" applyAlignment="0" applyProtection="0"/>
    <xf numFmtId="0" fontId="4" fillId="0" borderId="53" applyNumberFormat="0" applyFont="0" applyFill="0" applyAlignment="0" applyProtection="0"/>
    <xf numFmtId="0" fontId="4" fillId="0" borderId="53" applyNumberFormat="0" applyFont="0" applyFill="0" applyAlignment="0" applyProtection="0"/>
    <xf numFmtId="0" fontId="4" fillId="0" borderId="53" applyNumberFormat="0" applyFont="0" applyFill="0" applyAlignment="0" applyProtection="0"/>
    <xf numFmtId="0" fontId="4" fillId="0" borderId="53" applyNumberFormat="0" applyFont="0" applyFill="0" applyAlignment="0" applyProtection="0"/>
    <xf numFmtId="0" fontId="4" fillId="0" borderId="53" applyNumberFormat="0" applyFont="0" applyFill="0" applyAlignment="0" applyProtection="0"/>
    <xf numFmtId="0" fontId="4" fillId="0" borderId="53" applyNumberFormat="0" applyFont="0" applyFill="0" applyAlignment="0" applyProtection="0"/>
    <xf numFmtId="0" fontId="4" fillId="0" borderId="53" applyNumberFormat="0" applyFont="0" applyFill="0" applyAlignment="0" applyProtection="0"/>
    <xf numFmtId="0" fontId="4" fillId="0" borderId="53" applyNumberFormat="0" applyFont="0" applyFill="0" applyAlignment="0" applyProtection="0"/>
    <xf numFmtId="0" fontId="4" fillId="0" borderId="53" applyNumberFormat="0" applyFont="0" applyFill="0" applyAlignment="0" applyProtection="0"/>
    <xf numFmtId="0" fontId="4" fillId="0" borderId="53" applyNumberFormat="0" applyFont="0" applyFill="0" applyAlignment="0" applyProtection="0"/>
    <xf numFmtId="0" fontId="4" fillId="0" borderId="53" applyNumberFormat="0" applyFont="0" applyFill="0" applyAlignment="0" applyProtection="0"/>
    <xf numFmtId="0" fontId="4" fillId="0" borderId="53" applyNumberFormat="0" applyFont="0" applyFill="0" applyAlignment="0" applyProtection="0"/>
    <xf numFmtId="0" fontId="4" fillId="0" borderId="53" applyNumberFormat="0" applyFont="0" applyFill="0" applyAlignment="0" applyProtection="0"/>
    <xf numFmtId="0" fontId="4" fillId="0" borderId="53" applyNumberFormat="0" applyFont="0" applyFill="0" applyAlignment="0" applyProtection="0"/>
    <xf numFmtId="0" fontId="4" fillId="0" borderId="53" applyNumberFormat="0" applyFont="0" applyFill="0" applyAlignment="0" applyProtection="0"/>
    <xf numFmtId="0" fontId="4" fillId="0" borderId="53" applyNumberFormat="0" applyFont="0" applyFill="0" applyAlignment="0" applyProtection="0"/>
    <xf numFmtId="0" fontId="4" fillId="0" borderId="53" applyNumberFormat="0" applyFont="0" applyFill="0" applyAlignment="0" applyProtection="0"/>
    <xf numFmtId="0" fontId="4" fillId="0" borderId="53" applyNumberFormat="0" applyFont="0" applyFill="0" applyAlignment="0" applyProtection="0"/>
    <xf numFmtId="46" fontId="4" fillId="0" borderId="0" applyFont="0" applyFill="0" applyBorder="0" applyAlignment="0" applyProtection="0"/>
    <xf numFmtId="46" fontId="4" fillId="0" borderId="0" applyFont="0" applyFill="0" applyBorder="0" applyAlignment="0" applyProtection="0"/>
    <xf numFmtId="46" fontId="4" fillId="0" borderId="0" applyFont="0" applyFill="0" applyBorder="0" applyAlignment="0" applyProtection="0"/>
    <xf numFmtId="46" fontId="4" fillId="0" borderId="0" applyFont="0" applyFill="0" applyBorder="0" applyAlignment="0" applyProtection="0"/>
    <xf numFmtId="46" fontId="4" fillId="0" borderId="0" applyFont="0" applyFill="0" applyBorder="0" applyAlignment="0" applyProtection="0"/>
    <xf numFmtId="46" fontId="4" fillId="0" borderId="0" applyFont="0" applyFill="0" applyBorder="0" applyAlignment="0" applyProtection="0"/>
    <xf numFmtId="46" fontId="4" fillId="0" borderId="0" applyFont="0" applyFill="0" applyBorder="0" applyAlignment="0" applyProtection="0"/>
    <xf numFmtId="46" fontId="4" fillId="0" borderId="0" applyFont="0" applyFill="0" applyBorder="0" applyAlignment="0" applyProtection="0"/>
    <xf numFmtId="46" fontId="4" fillId="0" borderId="0" applyFont="0" applyFill="0" applyBorder="0" applyAlignment="0" applyProtection="0"/>
    <xf numFmtId="46" fontId="4" fillId="0" borderId="0" applyFont="0" applyFill="0" applyBorder="0" applyAlignment="0" applyProtection="0"/>
    <xf numFmtId="46" fontId="4" fillId="0" borderId="0" applyFont="0" applyFill="0" applyBorder="0" applyAlignment="0" applyProtection="0"/>
    <xf numFmtId="46" fontId="4" fillId="0" borderId="0" applyFont="0" applyFill="0" applyBorder="0" applyAlignment="0" applyProtection="0"/>
    <xf numFmtId="46" fontId="4" fillId="0" borderId="0" applyFont="0" applyFill="0" applyBorder="0" applyAlignment="0" applyProtection="0"/>
    <xf numFmtId="46" fontId="4" fillId="0" borderId="0" applyFont="0" applyFill="0" applyBorder="0" applyAlignment="0" applyProtection="0"/>
    <xf numFmtId="46" fontId="4" fillId="0" borderId="0" applyFont="0" applyFill="0" applyBorder="0" applyAlignment="0" applyProtection="0"/>
    <xf numFmtId="46" fontId="4" fillId="0" borderId="0" applyFont="0" applyFill="0" applyBorder="0" applyAlignment="0" applyProtection="0"/>
    <xf numFmtId="46" fontId="4" fillId="0" borderId="0" applyFont="0" applyFill="0" applyBorder="0" applyAlignment="0" applyProtection="0"/>
    <xf numFmtId="46" fontId="4" fillId="0" borderId="0" applyFont="0" applyFill="0" applyBorder="0" applyAlignment="0" applyProtection="0"/>
    <xf numFmtId="46" fontId="4" fillId="0" borderId="0" applyFont="0" applyFill="0" applyBorder="0" applyAlignment="0" applyProtection="0"/>
    <xf numFmtId="46" fontId="4" fillId="0" borderId="0" applyFont="0" applyFill="0" applyBorder="0" applyAlignment="0" applyProtection="0"/>
    <xf numFmtId="46" fontId="4" fillId="0" borderId="0" applyFont="0" applyFill="0" applyBorder="0" applyAlignment="0" applyProtection="0"/>
    <xf numFmtId="46" fontId="4" fillId="0" borderId="0" applyFont="0" applyFill="0" applyBorder="0" applyAlignment="0" applyProtection="0"/>
    <xf numFmtId="46" fontId="4" fillId="0" borderId="0" applyFont="0" applyFill="0" applyBorder="0" applyAlignment="0" applyProtection="0"/>
    <xf numFmtId="46" fontId="4" fillId="0" borderId="0" applyFont="0" applyFill="0" applyBorder="0" applyAlignment="0" applyProtection="0"/>
    <xf numFmtId="46" fontId="4" fillId="0" borderId="0" applyFont="0" applyFill="0" applyBorder="0" applyAlignment="0" applyProtection="0"/>
    <xf numFmtId="46" fontId="4" fillId="0" borderId="0" applyFont="0" applyFill="0" applyBorder="0" applyAlignment="0" applyProtection="0"/>
    <xf numFmtId="46" fontId="4" fillId="0" borderId="0" applyFon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4" fillId="0" borderId="54" applyNumberFormat="0" applyFont="0" applyFill="0" applyAlignment="0" applyProtection="0"/>
    <xf numFmtId="0" fontId="4" fillId="0" borderId="54" applyNumberFormat="0" applyFont="0" applyFill="0" applyAlignment="0" applyProtection="0"/>
    <xf numFmtId="0" fontId="4" fillId="0" borderId="54" applyNumberFormat="0" applyFont="0" applyFill="0" applyAlignment="0" applyProtection="0"/>
    <xf numFmtId="0" fontId="4" fillId="0" borderId="54" applyNumberFormat="0" applyFont="0" applyFill="0" applyAlignment="0" applyProtection="0"/>
    <xf numFmtId="0" fontId="4" fillId="0" borderId="54" applyNumberFormat="0" applyFont="0" applyFill="0" applyAlignment="0" applyProtection="0"/>
    <xf numFmtId="0" fontId="4" fillId="0" borderId="54" applyNumberFormat="0" applyFont="0" applyFill="0" applyAlignment="0" applyProtection="0"/>
    <xf numFmtId="0" fontId="4" fillId="0" borderId="54" applyNumberFormat="0" applyFont="0" applyFill="0" applyAlignment="0" applyProtection="0"/>
    <xf numFmtId="0" fontId="4" fillId="0" borderId="54" applyNumberFormat="0" applyFont="0" applyFill="0" applyAlignment="0" applyProtection="0"/>
    <xf numFmtId="0" fontId="4" fillId="0" borderId="54" applyNumberFormat="0" applyFont="0" applyFill="0" applyAlignment="0" applyProtection="0"/>
    <xf numFmtId="0" fontId="4" fillId="0" borderId="54" applyNumberFormat="0" applyFont="0" applyFill="0" applyAlignment="0" applyProtection="0"/>
    <xf numFmtId="0" fontId="4" fillId="0" borderId="54" applyNumberFormat="0" applyFont="0" applyFill="0" applyAlignment="0" applyProtection="0"/>
    <xf numFmtId="0" fontId="4" fillId="0" borderId="54" applyNumberFormat="0" applyFont="0" applyFill="0" applyAlignment="0" applyProtection="0"/>
    <xf numFmtId="0" fontId="4" fillId="0" borderId="54" applyNumberFormat="0" applyFont="0" applyFill="0" applyAlignment="0" applyProtection="0"/>
    <xf numFmtId="0" fontId="4" fillId="0" borderId="54" applyNumberFormat="0" applyFont="0" applyFill="0" applyAlignment="0" applyProtection="0"/>
    <xf numFmtId="0" fontId="4" fillId="0" borderId="54" applyNumberFormat="0" applyFont="0" applyFill="0" applyAlignment="0" applyProtection="0"/>
    <xf numFmtId="0" fontId="4" fillId="0" borderId="54" applyNumberFormat="0" applyFont="0" applyFill="0" applyAlignment="0" applyProtection="0"/>
    <xf numFmtId="0" fontId="4" fillId="0" borderId="54" applyNumberFormat="0" applyFont="0" applyFill="0" applyAlignment="0" applyProtection="0"/>
    <xf numFmtId="0" fontId="4" fillId="0" borderId="54" applyNumberFormat="0" applyFont="0" applyFill="0" applyAlignment="0" applyProtection="0"/>
    <xf numFmtId="0" fontId="4" fillId="0" borderId="54" applyNumberFormat="0" applyFont="0" applyFill="0" applyAlignment="0" applyProtection="0"/>
    <xf numFmtId="0" fontId="4" fillId="0" borderId="54" applyNumberFormat="0" applyFont="0" applyFill="0" applyAlignment="0" applyProtection="0"/>
    <xf numFmtId="0" fontId="4" fillId="0" borderId="54" applyNumberFormat="0" applyFont="0" applyFill="0" applyAlignment="0" applyProtection="0"/>
    <xf numFmtId="0" fontId="4" fillId="0" borderId="54" applyNumberFormat="0" applyFont="0" applyFill="0" applyAlignment="0" applyProtection="0"/>
    <xf numFmtId="0" fontId="4" fillId="0" borderId="54" applyNumberFormat="0" applyFont="0" applyFill="0" applyAlignment="0" applyProtection="0"/>
    <xf numFmtId="0" fontId="4" fillId="0" borderId="54" applyNumberFormat="0" applyFont="0" applyFill="0" applyAlignment="0" applyProtection="0"/>
    <xf numFmtId="0" fontId="4" fillId="0" borderId="54" applyNumberFormat="0" applyFont="0" applyFill="0" applyAlignment="0" applyProtection="0"/>
    <xf numFmtId="0" fontId="4" fillId="0" borderId="54" applyNumberFormat="0" applyFont="0" applyFill="0" applyAlignment="0" applyProtection="0"/>
    <xf numFmtId="0" fontId="4" fillId="0" borderId="54" applyNumberFormat="0" applyFont="0" applyFill="0" applyAlignment="0" applyProtection="0"/>
    <xf numFmtId="0" fontId="4" fillId="0" borderId="55" applyNumberFormat="0" applyFont="0" applyFill="0" applyAlignment="0" applyProtection="0"/>
    <xf numFmtId="0" fontId="4" fillId="0" borderId="55" applyNumberFormat="0" applyFont="0" applyFill="0" applyAlignment="0" applyProtection="0"/>
    <xf numFmtId="0" fontId="4" fillId="0" borderId="55" applyNumberFormat="0" applyFont="0" applyFill="0" applyAlignment="0" applyProtection="0"/>
    <xf numFmtId="0" fontId="4" fillId="0" borderId="55" applyNumberFormat="0" applyFont="0" applyFill="0" applyAlignment="0" applyProtection="0"/>
    <xf numFmtId="0" fontId="4" fillId="0" borderId="55" applyNumberFormat="0" applyFont="0" applyFill="0" applyAlignment="0" applyProtection="0"/>
    <xf numFmtId="0" fontId="4" fillId="0" borderId="55" applyNumberFormat="0" applyFont="0" applyFill="0" applyAlignment="0" applyProtection="0"/>
    <xf numFmtId="0" fontId="4" fillId="0" borderId="55" applyNumberFormat="0" applyFont="0" applyFill="0" applyAlignment="0" applyProtection="0"/>
    <xf numFmtId="0" fontId="4" fillId="0" borderId="55" applyNumberFormat="0" applyFont="0" applyFill="0" applyAlignment="0" applyProtection="0"/>
    <xf numFmtId="0" fontId="4" fillId="0" borderId="55" applyNumberFormat="0" applyFont="0" applyFill="0" applyAlignment="0" applyProtection="0"/>
    <xf numFmtId="0" fontId="4" fillId="0" borderId="55" applyNumberFormat="0" applyFont="0" applyFill="0" applyAlignment="0" applyProtection="0"/>
    <xf numFmtId="0" fontId="4" fillId="0" borderId="55" applyNumberFormat="0" applyFont="0" applyFill="0" applyAlignment="0" applyProtection="0"/>
    <xf numFmtId="0" fontId="4" fillId="0" borderId="55" applyNumberFormat="0" applyFont="0" applyFill="0" applyAlignment="0" applyProtection="0"/>
    <xf numFmtId="0" fontId="4" fillId="0" borderId="55" applyNumberFormat="0" applyFont="0" applyFill="0" applyAlignment="0" applyProtection="0"/>
    <xf numFmtId="0" fontId="4" fillId="0" borderId="55" applyNumberFormat="0" applyFont="0" applyFill="0" applyAlignment="0" applyProtection="0"/>
    <xf numFmtId="0" fontId="4" fillId="0" borderId="55" applyNumberFormat="0" applyFont="0" applyFill="0" applyAlignment="0" applyProtection="0"/>
    <xf numFmtId="0" fontId="4" fillId="0" borderId="55" applyNumberFormat="0" applyFont="0" applyFill="0" applyAlignment="0" applyProtection="0"/>
    <xf numFmtId="0" fontId="4" fillId="0" borderId="55" applyNumberFormat="0" applyFont="0" applyFill="0" applyAlignment="0" applyProtection="0"/>
    <xf numFmtId="0" fontId="4" fillId="0" borderId="55" applyNumberFormat="0" applyFont="0" applyFill="0" applyAlignment="0" applyProtection="0"/>
    <xf numFmtId="0" fontId="4" fillId="0" borderId="55" applyNumberFormat="0" applyFont="0" applyFill="0" applyAlignment="0" applyProtection="0"/>
    <xf numFmtId="0" fontId="4" fillId="0" borderId="55" applyNumberFormat="0" applyFont="0" applyFill="0" applyAlignment="0" applyProtection="0"/>
    <xf numFmtId="0" fontId="4" fillId="0" borderId="55" applyNumberFormat="0" applyFont="0" applyFill="0" applyAlignment="0" applyProtection="0"/>
    <xf numFmtId="0" fontId="4" fillId="0" borderId="55" applyNumberFormat="0" applyFont="0" applyFill="0" applyAlignment="0" applyProtection="0"/>
    <xf numFmtId="0" fontId="4" fillId="0" borderId="55" applyNumberFormat="0" applyFont="0" applyFill="0" applyAlignment="0" applyProtection="0"/>
    <xf numFmtId="0" fontId="4" fillId="0" borderId="55" applyNumberFormat="0" applyFont="0" applyFill="0" applyAlignment="0" applyProtection="0"/>
    <xf numFmtId="0" fontId="4" fillId="0" borderId="55" applyNumberFormat="0" applyFont="0" applyFill="0" applyAlignment="0" applyProtection="0"/>
    <xf numFmtId="0" fontId="4" fillId="0" borderId="55" applyNumberFormat="0" applyFont="0" applyFill="0" applyAlignment="0" applyProtection="0"/>
    <xf numFmtId="0" fontId="4" fillId="0" borderId="5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56" applyNumberFormat="0" applyFont="0" applyFill="0" applyAlignment="0" applyProtection="0"/>
    <xf numFmtId="0" fontId="4" fillId="0" borderId="56" applyNumberFormat="0" applyFont="0" applyFill="0" applyAlignment="0" applyProtection="0"/>
    <xf numFmtId="0" fontId="4" fillId="0" borderId="56" applyNumberFormat="0" applyFont="0" applyFill="0" applyAlignment="0" applyProtection="0"/>
    <xf numFmtId="0" fontId="4" fillId="0" borderId="56" applyNumberFormat="0" applyFont="0" applyFill="0" applyAlignment="0" applyProtection="0"/>
    <xf numFmtId="0" fontId="4" fillId="0" borderId="56" applyNumberFormat="0" applyFont="0" applyFill="0" applyAlignment="0" applyProtection="0"/>
    <xf numFmtId="0" fontId="4" fillId="0" borderId="56" applyNumberFormat="0" applyFont="0" applyFill="0" applyAlignment="0" applyProtection="0"/>
    <xf numFmtId="0" fontId="4" fillId="0" borderId="56" applyNumberFormat="0" applyFont="0" applyFill="0" applyAlignment="0" applyProtection="0"/>
    <xf numFmtId="0" fontId="4" fillId="0" borderId="56" applyNumberFormat="0" applyFont="0" applyFill="0" applyAlignment="0" applyProtection="0"/>
    <xf numFmtId="0" fontId="4" fillId="0" borderId="56" applyNumberFormat="0" applyFont="0" applyFill="0" applyAlignment="0" applyProtection="0"/>
    <xf numFmtId="0" fontId="4" fillId="0" borderId="56" applyNumberFormat="0" applyFont="0" applyFill="0" applyAlignment="0" applyProtection="0"/>
    <xf numFmtId="0" fontId="4" fillId="0" borderId="56" applyNumberFormat="0" applyFont="0" applyFill="0" applyAlignment="0" applyProtection="0"/>
    <xf numFmtId="0" fontId="4" fillId="0" borderId="56" applyNumberFormat="0" applyFont="0" applyFill="0" applyAlignment="0" applyProtection="0"/>
    <xf numFmtId="0" fontId="4" fillId="0" borderId="56" applyNumberFormat="0" applyFont="0" applyFill="0" applyAlignment="0" applyProtection="0"/>
    <xf numFmtId="0" fontId="4" fillId="0" borderId="56" applyNumberFormat="0" applyFont="0" applyFill="0" applyAlignment="0" applyProtection="0"/>
    <xf numFmtId="0" fontId="4" fillId="0" borderId="56" applyNumberFormat="0" applyFont="0" applyFill="0" applyAlignment="0" applyProtection="0"/>
    <xf numFmtId="0" fontId="4" fillId="0" borderId="56" applyNumberFormat="0" applyFont="0" applyFill="0" applyAlignment="0" applyProtection="0"/>
    <xf numFmtId="0" fontId="4" fillId="0" borderId="56" applyNumberFormat="0" applyFont="0" applyFill="0" applyAlignment="0" applyProtection="0"/>
    <xf numFmtId="0" fontId="4" fillId="0" borderId="56" applyNumberFormat="0" applyFont="0" applyFill="0" applyAlignment="0" applyProtection="0"/>
    <xf numFmtId="0" fontId="4" fillId="0" borderId="56" applyNumberFormat="0" applyFont="0" applyFill="0" applyAlignment="0" applyProtection="0"/>
    <xf numFmtId="0" fontId="4" fillId="0" borderId="56" applyNumberFormat="0" applyFont="0" applyFill="0" applyAlignment="0" applyProtection="0"/>
    <xf numFmtId="0" fontId="4" fillId="0" borderId="56" applyNumberFormat="0" applyFont="0" applyFill="0" applyAlignment="0" applyProtection="0"/>
    <xf numFmtId="0" fontId="4" fillId="0" borderId="56" applyNumberFormat="0" applyFont="0" applyFill="0" applyAlignment="0" applyProtection="0"/>
    <xf numFmtId="0" fontId="4" fillId="0" borderId="56" applyNumberFormat="0" applyFont="0" applyFill="0" applyAlignment="0" applyProtection="0"/>
    <xf numFmtId="0" fontId="4" fillId="0" borderId="56" applyNumberFormat="0" applyFont="0" applyFill="0" applyAlignment="0" applyProtection="0"/>
    <xf numFmtId="0" fontId="4" fillId="0" borderId="56" applyNumberFormat="0" applyFont="0" applyFill="0" applyAlignment="0" applyProtection="0"/>
    <xf numFmtId="0" fontId="4" fillId="0" borderId="56" applyNumberFormat="0" applyFont="0" applyFill="0" applyAlignment="0" applyProtection="0"/>
    <xf numFmtId="0" fontId="4" fillId="0" borderId="56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45" applyNumberFormat="0" applyFont="0" applyFill="0" applyAlignment="0" applyProtection="0"/>
    <xf numFmtId="0" fontId="4" fillId="0" borderId="0" applyNumberFormat="0" applyFont="0" applyFill="0" applyBorder="0" applyProtection="0">
      <alignment horizontal="center"/>
    </xf>
    <xf numFmtId="0" fontId="4" fillId="0" borderId="0" applyNumberFormat="0" applyFont="0" applyFill="0" applyBorder="0" applyProtection="0">
      <alignment horizontal="center"/>
    </xf>
    <xf numFmtId="0" fontId="4" fillId="0" borderId="0" applyNumberFormat="0" applyFont="0" applyFill="0" applyBorder="0" applyProtection="0">
      <alignment horizontal="center"/>
    </xf>
    <xf numFmtId="0" fontId="4" fillId="0" borderId="0" applyNumberFormat="0" applyFont="0" applyFill="0" applyBorder="0" applyProtection="0">
      <alignment horizontal="center"/>
    </xf>
    <xf numFmtId="0" fontId="4" fillId="0" borderId="0" applyNumberFormat="0" applyFont="0" applyFill="0" applyBorder="0" applyProtection="0">
      <alignment horizontal="center"/>
    </xf>
    <xf numFmtId="0" fontId="4" fillId="0" borderId="0" applyNumberFormat="0" applyFont="0" applyFill="0" applyBorder="0" applyProtection="0">
      <alignment horizontal="center"/>
    </xf>
    <xf numFmtId="0" fontId="4" fillId="0" borderId="0" applyNumberFormat="0" applyFont="0" applyFill="0" applyBorder="0" applyProtection="0">
      <alignment horizontal="center"/>
    </xf>
    <xf numFmtId="0" fontId="4" fillId="0" borderId="0" applyNumberFormat="0" applyFont="0" applyFill="0" applyBorder="0" applyProtection="0">
      <alignment horizontal="center"/>
    </xf>
    <xf numFmtId="0" fontId="4" fillId="0" borderId="0" applyNumberFormat="0" applyFont="0" applyFill="0" applyBorder="0" applyProtection="0">
      <alignment horizontal="center"/>
    </xf>
    <xf numFmtId="0" fontId="4" fillId="0" borderId="0" applyNumberFormat="0" applyFont="0" applyFill="0" applyBorder="0" applyProtection="0">
      <alignment horizontal="center"/>
    </xf>
    <xf numFmtId="0" fontId="4" fillId="0" borderId="0" applyNumberFormat="0" applyFont="0" applyFill="0" applyBorder="0" applyProtection="0">
      <alignment horizontal="center"/>
    </xf>
    <xf numFmtId="0" fontId="4" fillId="0" borderId="0" applyNumberFormat="0" applyFont="0" applyFill="0" applyBorder="0" applyProtection="0">
      <alignment horizontal="center"/>
    </xf>
    <xf numFmtId="0" fontId="4" fillId="0" borderId="0" applyNumberFormat="0" applyFont="0" applyFill="0" applyBorder="0" applyProtection="0">
      <alignment horizontal="center"/>
    </xf>
    <xf numFmtId="0" fontId="4" fillId="0" borderId="0" applyNumberFormat="0" applyFont="0" applyFill="0" applyBorder="0" applyProtection="0">
      <alignment horizontal="center"/>
    </xf>
    <xf numFmtId="0" fontId="4" fillId="0" borderId="0" applyNumberFormat="0" applyFont="0" applyFill="0" applyBorder="0" applyProtection="0">
      <alignment horizontal="center"/>
    </xf>
    <xf numFmtId="0" fontId="4" fillId="0" borderId="0" applyNumberFormat="0" applyFont="0" applyFill="0" applyBorder="0" applyProtection="0">
      <alignment horizontal="center"/>
    </xf>
    <xf numFmtId="0" fontId="4" fillId="0" borderId="0" applyNumberFormat="0" applyFont="0" applyFill="0" applyBorder="0" applyProtection="0">
      <alignment horizontal="center"/>
    </xf>
    <xf numFmtId="0" fontId="4" fillId="0" borderId="0" applyNumberFormat="0" applyFont="0" applyFill="0" applyBorder="0" applyProtection="0">
      <alignment horizontal="center"/>
    </xf>
    <xf numFmtId="0" fontId="4" fillId="0" borderId="0" applyNumberFormat="0" applyFont="0" applyFill="0" applyBorder="0" applyProtection="0">
      <alignment horizontal="center"/>
    </xf>
    <xf numFmtId="0" fontId="4" fillId="0" borderId="0" applyNumberFormat="0" applyFont="0" applyFill="0" applyBorder="0" applyProtection="0">
      <alignment horizontal="center"/>
    </xf>
    <xf numFmtId="0" fontId="4" fillId="0" borderId="0" applyNumberFormat="0" applyFont="0" applyFill="0" applyBorder="0" applyProtection="0">
      <alignment horizontal="center"/>
    </xf>
    <xf numFmtId="0" fontId="4" fillId="0" borderId="0" applyNumberFormat="0" applyFont="0" applyFill="0" applyBorder="0" applyProtection="0">
      <alignment horizontal="center"/>
    </xf>
    <xf numFmtId="0" fontId="4" fillId="0" borderId="0" applyNumberFormat="0" applyFont="0" applyFill="0" applyBorder="0" applyProtection="0">
      <alignment horizontal="center"/>
    </xf>
    <xf numFmtId="0" fontId="4" fillId="0" borderId="0" applyNumberFormat="0" applyFont="0" applyFill="0" applyBorder="0" applyProtection="0">
      <alignment horizontal="center"/>
    </xf>
    <xf numFmtId="0" fontId="4" fillId="0" borderId="0" applyNumberFormat="0" applyFont="0" applyFill="0" applyBorder="0" applyProtection="0">
      <alignment horizontal="center"/>
    </xf>
    <xf numFmtId="0" fontId="4" fillId="0" borderId="0" applyNumberFormat="0" applyFont="0" applyFill="0" applyBorder="0" applyProtection="0">
      <alignment horizontal="center"/>
    </xf>
    <xf numFmtId="0" fontId="4" fillId="0" borderId="0" applyNumberFormat="0" applyFont="0" applyFill="0" applyBorder="0" applyProtection="0">
      <alignment horizontal="center"/>
    </xf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4" fillId="40" borderId="0" applyNumberFormat="0" applyFont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4" fillId="0" borderId="57" applyNumberFormat="0" applyFont="0" applyFill="0" applyAlignment="0" applyProtection="0"/>
    <xf numFmtId="0" fontId="4" fillId="0" borderId="57" applyNumberFormat="0" applyFont="0" applyFill="0" applyAlignment="0" applyProtection="0"/>
    <xf numFmtId="0" fontId="4" fillId="0" borderId="57" applyNumberFormat="0" applyFont="0" applyFill="0" applyAlignment="0" applyProtection="0"/>
    <xf numFmtId="0" fontId="4" fillId="0" borderId="57" applyNumberFormat="0" applyFont="0" applyFill="0" applyAlignment="0" applyProtection="0"/>
    <xf numFmtId="0" fontId="4" fillId="0" borderId="57" applyNumberFormat="0" applyFont="0" applyFill="0" applyAlignment="0" applyProtection="0"/>
    <xf numFmtId="0" fontId="4" fillId="0" borderId="57" applyNumberFormat="0" applyFont="0" applyFill="0" applyAlignment="0" applyProtection="0"/>
    <xf numFmtId="0" fontId="4" fillId="0" borderId="57" applyNumberFormat="0" applyFont="0" applyFill="0" applyAlignment="0" applyProtection="0"/>
    <xf numFmtId="0" fontId="4" fillId="0" borderId="57" applyNumberFormat="0" applyFont="0" applyFill="0" applyAlignment="0" applyProtection="0"/>
    <xf numFmtId="0" fontId="4" fillId="0" borderId="57" applyNumberFormat="0" applyFont="0" applyFill="0" applyAlignment="0" applyProtection="0"/>
    <xf numFmtId="0" fontId="4" fillId="0" borderId="57" applyNumberFormat="0" applyFont="0" applyFill="0" applyAlignment="0" applyProtection="0"/>
    <xf numFmtId="0" fontId="4" fillId="0" borderId="57" applyNumberFormat="0" applyFont="0" applyFill="0" applyAlignment="0" applyProtection="0"/>
    <xf numFmtId="0" fontId="4" fillId="0" borderId="57" applyNumberFormat="0" applyFont="0" applyFill="0" applyAlignment="0" applyProtection="0"/>
    <xf numFmtId="0" fontId="4" fillId="0" borderId="57" applyNumberFormat="0" applyFont="0" applyFill="0" applyAlignment="0" applyProtection="0"/>
    <xf numFmtId="0" fontId="4" fillId="0" borderId="57" applyNumberFormat="0" applyFont="0" applyFill="0" applyAlignment="0" applyProtection="0"/>
    <xf numFmtId="0" fontId="4" fillId="0" borderId="57" applyNumberFormat="0" applyFont="0" applyFill="0" applyAlignment="0" applyProtection="0"/>
    <xf numFmtId="0" fontId="4" fillId="0" borderId="57" applyNumberFormat="0" applyFont="0" applyFill="0" applyAlignment="0" applyProtection="0"/>
    <xf numFmtId="0" fontId="4" fillId="0" borderId="57" applyNumberFormat="0" applyFont="0" applyFill="0" applyAlignment="0" applyProtection="0"/>
    <xf numFmtId="0" fontId="4" fillId="0" borderId="57" applyNumberFormat="0" applyFont="0" applyFill="0" applyAlignment="0" applyProtection="0"/>
    <xf numFmtId="0" fontId="4" fillId="0" borderId="57" applyNumberFormat="0" applyFont="0" applyFill="0" applyAlignment="0" applyProtection="0"/>
    <xf numFmtId="0" fontId="4" fillId="0" borderId="57" applyNumberFormat="0" applyFont="0" applyFill="0" applyAlignment="0" applyProtection="0"/>
    <xf numFmtId="0" fontId="4" fillId="0" borderId="57" applyNumberFormat="0" applyFont="0" applyFill="0" applyAlignment="0" applyProtection="0"/>
    <xf numFmtId="0" fontId="4" fillId="0" borderId="57" applyNumberFormat="0" applyFont="0" applyFill="0" applyAlignment="0" applyProtection="0"/>
    <xf numFmtId="0" fontId="4" fillId="0" borderId="57" applyNumberFormat="0" applyFont="0" applyFill="0" applyAlignment="0" applyProtection="0"/>
    <xf numFmtId="0" fontId="4" fillId="0" borderId="57" applyNumberFormat="0" applyFont="0" applyFill="0" applyAlignment="0" applyProtection="0"/>
    <xf numFmtId="0" fontId="4" fillId="0" borderId="57" applyNumberFormat="0" applyFont="0" applyFill="0" applyAlignment="0" applyProtection="0"/>
    <xf numFmtId="0" fontId="4" fillId="0" borderId="57" applyNumberFormat="0" applyFont="0" applyFill="0" applyAlignment="0" applyProtection="0"/>
    <xf numFmtId="0" fontId="4" fillId="0" borderId="57" applyNumberFormat="0" applyFont="0" applyFill="0" applyAlignment="0" applyProtection="0"/>
    <xf numFmtId="0" fontId="4" fillId="0" borderId="58" applyNumberFormat="0" applyFont="0" applyFill="0" applyAlignment="0" applyProtection="0"/>
    <xf numFmtId="0" fontId="4" fillId="0" borderId="58" applyNumberFormat="0" applyFont="0" applyFill="0" applyAlignment="0" applyProtection="0"/>
    <xf numFmtId="0" fontId="4" fillId="0" borderId="58" applyNumberFormat="0" applyFont="0" applyFill="0" applyAlignment="0" applyProtection="0"/>
    <xf numFmtId="0" fontId="4" fillId="0" borderId="58" applyNumberFormat="0" applyFont="0" applyFill="0" applyAlignment="0" applyProtection="0"/>
    <xf numFmtId="0" fontId="4" fillId="0" borderId="58" applyNumberFormat="0" applyFont="0" applyFill="0" applyAlignment="0" applyProtection="0"/>
    <xf numFmtId="0" fontId="4" fillId="0" borderId="58" applyNumberFormat="0" applyFont="0" applyFill="0" applyAlignment="0" applyProtection="0"/>
    <xf numFmtId="0" fontId="4" fillId="0" borderId="58" applyNumberFormat="0" applyFont="0" applyFill="0" applyAlignment="0" applyProtection="0"/>
    <xf numFmtId="0" fontId="4" fillId="0" borderId="58" applyNumberFormat="0" applyFont="0" applyFill="0" applyAlignment="0" applyProtection="0"/>
    <xf numFmtId="0" fontId="4" fillId="0" borderId="58" applyNumberFormat="0" applyFont="0" applyFill="0" applyAlignment="0" applyProtection="0"/>
    <xf numFmtId="0" fontId="4" fillId="0" borderId="58" applyNumberFormat="0" applyFont="0" applyFill="0" applyAlignment="0" applyProtection="0"/>
    <xf numFmtId="0" fontId="4" fillId="0" borderId="58" applyNumberFormat="0" applyFont="0" applyFill="0" applyAlignment="0" applyProtection="0"/>
    <xf numFmtId="0" fontId="4" fillId="0" borderId="58" applyNumberFormat="0" applyFont="0" applyFill="0" applyAlignment="0" applyProtection="0"/>
    <xf numFmtId="0" fontId="4" fillId="0" borderId="58" applyNumberFormat="0" applyFont="0" applyFill="0" applyAlignment="0" applyProtection="0"/>
    <xf numFmtId="0" fontId="4" fillId="0" borderId="58" applyNumberFormat="0" applyFont="0" applyFill="0" applyAlignment="0" applyProtection="0"/>
    <xf numFmtId="0" fontId="4" fillId="0" borderId="58" applyNumberFormat="0" applyFont="0" applyFill="0" applyAlignment="0" applyProtection="0"/>
    <xf numFmtId="0" fontId="4" fillId="0" borderId="58" applyNumberFormat="0" applyFont="0" applyFill="0" applyAlignment="0" applyProtection="0"/>
    <xf numFmtId="0" fontId="4" fillId="0" borderId="58" applyNumberFormat="0" applyFont="0" applyFill="0" applyAlignment="0" applyProtection="0"/>
    <xf numFmtId="0" fontId="4" fillId="0" borderId="58" applyNumberFormat="0" applyFont="0" applyFill="0" applyAlignment="0" applyProtection="0"/>
    <xf numFmtId="0" fontId="4" fillId="0" borderId="58" applyNumberFormat="0" applyFont="0" applyFill="0" applyAlignment="0" applyProtection="0"/>
    <xf numFmtId="0" fontId="4" fillId="0" borderId="58" applyNumberFormat="0" applyFont="0" applyFill="0" applyAlignment="0" applyProtection="0"/>
    <xf numFmtId="0" fontId="4" fillId="0" borderId="58" applyNumberFormat="0" applyFont="0" applyFill="0" applyAlignment="0" applyProtection="0"/>
    <xf numFmtId="0" fontId="4" fillId="0" borderId="58" applyNumberFormat="0" applyFont="0" applyFill="0" applyAlignment="0" applyProtection="0"/>
    <xf numFmtId="0" fontId="4" fillId="0" borderId="58" applyNumberFormat="0" applyFont="0" applyFill="0" applyAlignment="0" applyProtection="0"/>
    <xf numFmtId="0" fontId="4" fillId="0" borderId="58" applyNumberFormat="0" applyFont="0" applyFill="0" applyAlignment="0" applyProtection="0"/>
    <xf numFmtId="0" fontId="4" fillId="0" borderId="58" applyNumberFormat="0" applyFont="0" applyFill="0" applyAlignment="0" applyProtection="0"/>
    <xf numFmtId="0" fontId="4" fillId="0" borderId="58" applyNumberFormat="0" applyFont="0" applyFill="0" applyAlignment="0" applyProtection="0"/>
    <xf numFmtId="0" fontId="4" fillId="0" borderId="58" applyNumberFormat="0" applyFont="0" applyFill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0" fontId="4" fillId="0" borderId="59" applyNumberFormat="0" applyFont="0" applyFill="0" applyAlignment="0" applyProtection="0"/>
    <xf numFmtId="0" fontId="4" fillId="0" borderId="59" applyNumberFormat="0" applyFont="0" applyFill="0" applyAlignment="0" applyProtection="0"/>
    <xf numFmtId="0" fontId="4" fillId="0" borderId="59" applyNumberFormat="0" applyFont="0" applyFill="0" applyAlignment="0" applyProtection="0"/>
    <xf numFmtId="0" fontId="4" fillId="0" borderId="59" applyNumberFormat="0" applyFont="0" applyFill="0" applyAlignment="0" applyProtection="0"/>
    <xf numFmtId="0" fontId="4" fillId="0" borderId="59" applyNumberFormat="0" applyFont="0" applyFill="0" applyAlignment="0" applyProtection="0"/>
    <xf numFmtId="0" fontId="4" fillId="0" borderId="59" applyNumberFormat="0" applyFont="0" applyFill="0" applyAlignment="0" applyProtection="0"/>
    <xf numFmtId="0" fontId="4" fillId="0" borderId="59" applyNumberFormat="0" applyFont="0" applyFill="0" applyAlignment="0" applyProtection="0"/>
    <xf numFmtId="0" fontId="4" fillId="0" borderId="59" applyNumberFormat="0" applyFont="0" applyFill="0" applyAlignment="0" applyProtection="0"/>
    <xf numFmtId="0" fontId="4" fillId="0" borderId="59" applyNumberFormat="0" applyFont="0" applyFill="0" applyAlignment="0" applyProtection="0"/>
    <xf numFmtId="0" fontId="4" fillId="0" borderId="59" applyNumberFormat="0" applyFont="0" applyFill="0" applyAlignment="0" applyProtection="0"/>
    <xf numFmtId="0" fontId="4" fillId="0" borderId="59" applyNumberFormat="0" applyFont="0" applyFill="0" applyAlignment="0" applyProtection="0"/>
    <xf numFmtId="0" fontId="4" fillId="0" borderId="59" applyNumberFormat="0" applyFont="0" applyFill="0" applyAlignment="0" applyProtection="0"/>
    <xf numFmtId="0" fontId="4" fillId="0" borderId="59" applyNumberFormat="0" applyFont="0" applyFill="0" applyAlignment="0" applyProtection="0"/>
    <xf numFmtId="0" fontId="4" fillId="0" borderId="59" applyNumberFormat="0" applyFont="0" applyFill="0" applyAlignment="0" applyProtection="0"/>
    <xf numFmtId="0" fontId="4" fillId="0" borderId="59" applyNumberFormat="0" applyFont="0" applyFill="0" applyAlignment="0" applyProtection="0"/>
    <xf numFmtId="0" fontId="4" fillId="0" borderId="59" applyNumberFormat="0" applyFont="0" applyFill="0" applyAlignment="0" applyProtection="0"/>
    <xf numFmtId="0" fontId="4" fillId="0" borderId="59" applyNumberFormat="0" applyFont="0" applyFill="0" applyAlignment="0" applyProtection="0"/>
    <xf numFmtId="0" fontId="4" fillId="0" borderId="59" applyNumberFormat="0" applyFont="0" applyFill="0" applyAlignment="0" applyProtection="0"/>
    <xf numFmtId="0" fontId="4" fillId="0" borderId="59" applyNumberFormat="0" applyFont="0" applyFill="0" applyAlignment="0" applyProtection="0"/>
    <xf numFmtId="0" fontId="4" fillId="0" borderId="59" applyNumberFormat="0" applyFont="0" applyFill="0" applyAlignment="0" applyProtection="0"/>
    <xf numFmtId="0" fontId="4" fillId="0" borderId="59" applyNumberFormat="0" applyFont="0" applyFill="0" applyAlignment="0" applyProtection="0"/>
    <xf numFmtId="0" fontId="4" fillId="0" borderId="59" applyNumberFormat="0" applyFont="0" applyFill="0" applyAlignment="0" applyProtection="0"/>
    <xf numFmtId="0" fontId="4" fillId="0" borderId="59" applyNumberFormat="0" applyFont="0" applyFill="0" applyAlignment="0" applyProtection="0"/>
    <xf numFmtId="0" fontId="4" fillId="0" borderId="59" applyNumberFormat="0" applyFont="0" applyFill="0" applyAlignment="0" applyProtection="0"/>
    <xf numFmtId="0" fontId="4" fillId="0" borderId="59" applyNumberFormat="0" applyFont="0" applyFill="0" applyAlignment="0" applyProtection="0"/>
    <xf numFmtId="0" fontId="4" fillId="0" borderId="59" applyNumberFormat="0" applyFont="0" applyFill="0" applyAlignment="0" applyProtection="0"/>
    <xf numFmtId="0" fontId="4" fillId="0" borderId="59" applyNumberFormat="0" applyFont="0" applyFill="0" applyAlignment="0" applyProtection="0"/>
    <xf numFmtId="0" fontId="4" fillId="0" borderId="60" applyNumberFormat="0" applyFont="0" applyFill="0" applyAlignment="0" applyProtection="0"/>
    <xf numFmtId="0" fontId="4" fillId="0" borderId="60" applyNumberFormat="0" applyFont="0" applyFill="0" applyAlignment="0" applyProtection="0"/>
    <xf numFmtId="0" fontId="4" fillId="0" borderId="60" applyNumberFormat="0" applyFont="0" applyFill="0" applyAlignment="0" applyProtection="0"/>
    <xf numFmtId="0" fontId="4" fillId="0" borderId="60" applyNumberFormat="0" applyFont="0" applyFill="0" applyAlignment="0" applyProtection="0"/>
    <xf numFmtId="0" fontId="4" fillId="0" borderId="60" applyNumberFormat="0" applyFont="0" applyFill="0" applyAlignment="0" applyProtection="0"/>
    <xf numFmtId="0" fontId="4" fillId="0" borderId="60" applyNumberFormat="0" applyFont="0" applyFill="0" applyAlignment="0" applyProtection="0"/>
    <xf numFmtId="0" fontId="4" fillId="0" borderId="60" applyNumberFormat="0" applyFont="0" applyFill="0" applyAlignment="0" applyProtection="0"/>
    <xf numFmtId="0" fontId="4" fillId="0" borderId="60" applyNumberFormat="0" applyFont="0" applyFill="0" applyAlignment="0" applyProtection="0"/>
    <xf numFmtId="0" fontId="4" fillId="0" borderId="60" applyNumberFormat="0" applyFont="0" applyFill="0" applyAlignment="0" applyProtection="0"/>
    <xf numFmtId="0" fontId="4" fillId="0" borderId="60" applyNumberFormat="0" applyFont="0" applyFill="0" applyAlignment="0" applyProtection="0"/>
    <xf numFmtId="0" fontId="4" fillId="0" borderId="60" applyNumberFormat="0" applyFont="0" applyFill="0" applyAlignment="0" applyProtection="0"/>
    <xf numFmtId="0" fontId="4" fillId="0" borderId="60" applyNumberFormat="0" applyFont="0" applyFill="0" applyAlignment="0" applyProtection="0"/>
    <xf numFmtId="0" fontId="4" fillId="0" borderId="60" applyNumberFormat="0" applyFont="0" applyFill="0" applyAlignment="0" applyProtection="0"/>
    <xf numFmtId="0" fontId="4" fillId="0" borderId="60" applyNumberFormat="0" applyFont="0" applyFill="0" applyAlignment="0" applyProtection="0"/>
    <xf numFmtId="0" fontId="4" fillId="0" borderId="60" applyNumberFormat="0" applyFont="0" applyFill="0" applyAlignment="0" applyProtection="0"/>
    <xf numFmtId="0" fontId="4" fillId="0" borderId="60" applyNumberFormat="0" applyFont="0" applyFill="0" applyAlignment="0" applyProtection="0"/>
    <xf numFmtId="0" fontId="4" fillId="0" borderId="60" applyNumberFormat="0" applyFont="0" applyFill="0" applyAlignment="0" applyProtection="0"/>
    <xf numFmtId="0" fontId="4" fillId="0" borderId="60" applyNumberFormat="0" applyFont="0" applyFill="0" applyAlignment="0" applyProtection="0"/>
    <xf numFmtId="0" fontId="4" fillId="0" borderId="60" applyNumberFormat="0" applyFont="0" applyFill="0" applyAlignment="0" applyProtection="0"/>
    <xf numFmtId="0" fontId="4" fillId="0" borderId="60" applyNumberFormat="0" applyFont="0" applyFill="0" applyAlignment="0" applyProtection="0"/>
    <xf numFmtId="0" fontId="4" fillId="0" borderId="60" applyNumberFormat="0" applyFont="0" applyFill="0" applyAlignment="0" applyProtection="0"/>
    <xf numFmtId="0" fontId="4" fillId="0" borderId="60" applyNumberFormat="0" applyFont="0" applyFill="0" applyAlignment="0" applyProtection="0"/>
    <xf numFmtId="0" fontId="4" fillId="0" borderId="60" applyNumberFormat="0" applyFont="0" applyFill="0" applyAlignment="0" applyProtection="0"/>
    <xf numFmtId="0" fontId="4" fillId="0" borderId="60" applyNumberFormat="0" applyFont="0" applyFill="0" applyAlignment="0" applyProtection="0"/>
    <xf numFmtId="0" fontId="4" fillId="0" borderId="60" applyNumberFormat="0" applyFont="0" applyFill="0" applyAlignment="0" applyProtection="0"/>
    <xf numFmtId="0" fontId="4" fillId="0" borderId="60" applyNumberFormat="0" applyFont="0" applyFill="0" applyAlignment="0" applyProtection="0"/>
    <xf numFmtId="0" fontId="4" fillId="0" borderId="60" applyNumberFormat="0" applyFont="0" applyFill="0" applyAlignment="0" applyProtection="0"/>
    <xf numFmtId="0" fontId="4" fillId="0" borderId="61" applyNumberFormat="0" applyFont="0" applyFill="0" applyAlignment="0" applyProtection="0"/>
    <xf numFmtId="0" fontId="4" fillId="0" borderId="61" applyNumberFormat="0" applyFont="0" applyFill="0" applyAlignment="0" applyProtection="0"/>
    <xf numFmtId="0" fontId="4" fillId="0" borderId="61" applyNumberFormat="0" applyFont="0" applyFill="0" applyAlignment="0" applyProtection="0"/>
    <xf numFmtId="0" fontId="4" fillId="0" borderId="61" applyNumberFormat="0" applyFont="0" applyFill="0" applyAlignment="0" applyProtection="0"/>
    <xf numFmtId="0" fontId="4" fillId="0" borderId="61" applyNumberFormat="0" applyFont="0" applyFill="0" applyAlignment="0" applyProtection="0"/>
    <xf numFmtId="0" fontId="4" fillId="0" borderId="61" applyNumberFormat="0" applyFont="0" applyFill="0" applyAlignment="0" applyProtection="0"/>
    <xf numFmtId="0" fontId="4" fillId="0" borderId="61" applyNumberFormat="0" applyFont="0" applyFill="0" applyAlignment="0" applyProtection="0"/>
    <xf numFmtId="0" fontId="4" fillId="0" borderId="61" applyNumberFormat="0" applyFont="0" applyFill="0" applyAlignment="0" applyProtection="0"/>
    <xf numFmtId="0" fontId="4" fillId="0" borderId="61" applyNumberFormat="0" applyFont="0" applyFill="0" applyAlignment="0" applyProtection="0"/>
    <xf numFmtId="0" fontId="4" fillId="0" borderId="61" applyNumberFormat="0" applyFont="0" applyFill="0" applyAlignment="0" applyProtection="0"/>
    <xf numFmtId="0" fontId="4" fillId="0" borderId="61" applyNumberFormat="0" applyFont="0" applyFill="0" applyAlignment="0" applyProtection="0"/>
    <xf numFmtId="0" fontId="4" fillId="0" borderId="61" applyNumberFormat="0" applyFont="0" applyFill="0" applyAlignment="0" applyProtection="0"/>
    <xf numFmtId="0" fontId="4" fillId="0" borderId="61" applyNumberFormat="0" applyFont="0" applyFill="0" applyAlignment="0" applyProtection="0"/>
    <xf numFmtId="0" fontId="4" fillId="0" borderId="61" applyNumberFormat="0" applyFont="0" applyFill="0" applyAlignment="0" applyProtection="0"/>
    <xf numFmtId="0" fontId="4" fillId="0" borderId="61" applyNumberFormat="0" applyFont="0" applyFill="0" applyAlignment="0" applyProtection="0"/>
    <xf numFmtId="0" fontId="4" fillId="0" borderId="61" applyNumberFormat="0" applyFont="0" applyFill="0" applyAlignment="0" applyProtection="0"/>
    <xf numFmtId="0" fontId="4" fillId="0" borderId="61" applyNumberFormat="0" applyFont="0" applyFill="0" applyAlignment="0" applyProtection="0"/>
    <xf numFmtId="0" fontId="4" fillId="0" borderId="61" applyNumberFormat="0" applyFont="0" applyFill="0" applyAlignment="0" applyProtection="0"/>
    <xf numFmtId="0" fontId="4" fillId="0" borderId="61" applyNumberFormat="0" applyFont="0" applyFill="0" applyAlignment="0" applyProtection="0"/>
    <xf numFmtId="0" fontId="4" fillId="0" borderId="61" applyNumberFormat="0" applyFont="0" applyFill="0" applyAlignment="0" applyProtection="0"/>
    <xf numFmtId="0" fontId="4" fillId="0" borderId="61" applyNumberFormat="0" applyFont="0" applyFill="0" applyAlignment="0" applyProtection="0"/>
    <xf numFmtId="0" fontId="4" fillId="0" borderId="61" applyNumberFormat="0" applyFont="0" applyFill="0" applyAlignment="0" applyProtection="0"/>
    <xf numFmtId="0" fontId="4" fillId="0" borderId="61" applyNumberFormat="0" applyFont="0" applyFill="0" applyAlignment="0" applyProtection="0"/>
    <xf numFmtId="0" fontId="4" fillId="0" borderId="61" applyNumberFormat="0" applyFont="0" applyFill="0" applyAlignment="0" applyProtection="0"/>
    <xf numFmtId="0" fontId="4" fillId="0" borderId="61" applyNumberFormat="0" applyFont="0" applyFill="0" applyAlignment="0" applyProtection="0"/>
    <xf numFmtId="0" fontId="4" fillId="0" borderId="61" applyNumberFormat="0" applyFont="0" applyFill="0" applyAlignment="0" applyProtection="0"/>
    <xf numFmtId="0" fontId="4" fillId="0" borderId="61" applyNumberFormat="0" applyFont="0" applyFill="0" applyAlignment="0" applyProtection="0"/>
    <xf numFmtId="0" fontId="4" fillId="0" borderId="62" applyNumberFormat="0" applyFont="0" applyFill="0" applyAlignment="0" applyProtection="0"/>
    <xf numFmtId="0" fontId="4" fillId="0" borderId="62" applyNumberFormat="0" applyFont="0" applyFill="0" applyAlignment="0" applyProtection="0"/>
    <xf numFmtId="0" fontId="4" fillId="0" borderId="62" applyNumberFormat="0" applyFont="0" applyFill="0" applyAlignment="0" applyProtection="0"/>
    <xf numFmtId="0" fontId="4" fillId="0" borderId="62" applyNumberFormat="0" applyFont="0" applyFill="0" applyAlignment="0" applyProtection="0"/>
    <xf numFmtId="0" fontId="4" fillId="0" borderId="62" applyNumberFormat="0" applyFont="0" applyFill="0" applyAlignment="0" applyProtection="0"/>
    <xf numFmtId="0" fontId="4" fillId="0" borderId="62" applyNumberFormat="0" applyFont="0" applyFill="0" applyAlignment="0" applyProtection="0"/>
    <xf numFmtId="0" fontId="4" fillId="0" borderId="62" applyNumberFormat="0" applyFont="0" applyFill="0" applyAlignment="0" applyProtection="0"/>
    <xf numFmtId="0" fontId="4" fillId="0" borderId="62" applyNumberFormat="0" applyFont="0" applyFill="0" applyAlignment="0" applyProtection="0"/>
    <xf numFmtId="0" fontId="4" fillId="0" borderId="62" applyNumberFormat="0" applyFont="0" applyFill="0" applyAlignment="0" applyProtection="0"/>
    <xf numFmtId="0" fontId="4" fillId="0" borderId="62" applyNumberFormat="0" applyFont="0" applyFill="0" applyAlignment="0" applyProtection="0"/>
    <xf numFmtId="0" fontId="4" fillId="0" borderId="62" applyNumberFormat="0" applyFont="0" applyFill="0" applyAlignment="0" applyProtection="0"/>
    <xf numFmtId="0" fontId="4" fillId="0" borderId="62" applyNumberFormat="0" applyFont="0" applyFill="0" applyAlignment="0" applyProtection="0"/>
    <xf numFmtId="0" fontId="4" fillId="0" borderId="62" applyNumberFormat="0" applyFont="0" applyFill="0" applyAlignment="0" applyProtection="0"/>
    <xf numFmtId="0" fontId="4" fillId="0" borderId="62" applyNumberFormat="0" applyFont="0" applyFill="0" applyAlignment="0" applyProtection="0"/>
    <xf numFmtId="0" fontId="4" fillId="0" borderId="62" applyNumberFormat="0" applyFont="0" applyFill="0" applyAlignment="0" applyProtection="0"/>
    <xf numFmtId="0" fontId="4" fillId="0" borderId="62" applyNumberFormat="0" applyFont="0" applyFill="0" applyAlignment="0" applyProtection="0"/>
    <xf numFmtId="0" fontId="4" fillId="0" borderId="62" applyNumberFormat="0" applyFont="0" applyFill="0" applyAlignment="0" applyProtection="0"/>
    <xf numFmtId="0" fontId="4" fillId="0" borderId="62" applyNumberFormat="0" applyFont="0" applyFill="0" applyAlignment="0" applyProtection="0"/>
    <xf numFmtId="0" fontId="4" fillId="0" borderId="62" applyNumberFormat="0" applyFont="0" applyFill="0" applyAlignment="0" applyProtection="0"/>
    <xf numFmtId="0" fontId="4" fillId="0" borderId="62" applyNumberFormat="0" applyFont="0" applyFill="0" applyAlignment="0" applyProtection="0"/>
    <xf numFmtId="0" fontId="4" fillId="0" borderId="62" applyNumberFormat="0" applyFont="0" applyFill="0" applyAlignment="0" applyProtection="0"/>
    <xf numFmtId="0" fontId="4" fillId="0" borderId="62" applyNumberFormat="0" applyFont="0" applyFill="0" applyAlignment="0" applyProtection="0"/>
    <xf numFmtId="0" fontId="4" fillId="0" borderId="62" applyNumberFormat="0" applyFont="0" applyFill="0" applyAlignment="0" applyProtection="0"/>
    <xf numFmtId="0" fontId="4" fillId="0" borderId="62" applyNumberFormat="0" applyFont="0" applyFill="0" applyAlignment="0" applyProtection="0"/>
    <xf numFmtId="0" fontId="4" fillId="0" borderId="62" applyNumberFormat="0" applyFont="0" applyFill="0" applyAlignment="0" applyProtection="0"/>
    <xf numFmtId="0" fontId="4" fillId="0" borderId="62" applyNumberFormat="0" applyFont="0" applyFill="0" applyAlignment="0" applyProtection="0"/>
    <xf numFmtId="0" fontId="4" fillId="0" borderId="62" applyNumberFormat="0" applyFont="0" applyFill="0" applyAlignment="0" applyProtection="0"/>
    <xf numFmtId="0" fontId="4" fillId="0" borderId="63" applyNumberFormat="0" applyFont="0" applyFill="0" applyAlignment="0" applyProtection="0"/>
    <xf numFmtId="0" fontId="4" fillId="0" borderId="63" applyNumberFormat="0" applyFont="0" applyFill="0" applyAlignment="0" applyProtection="0"/>
    <xf numFmtId="0" fontId="4" fillId="0" borderId="63" applyNumberFormat="0" applyFont="0" applyFill="0" applyAlignment="0" applyProtection="0"/>
    <xf numFmtId="0" fontId="4" fillId="0" borderId="63" applyNumberFormat="0" applyFont="0" applyFill="0" applyAlignment="0" applyProtection="0"/>
    <xf numFmtId="0" fontId="4" fillId="0" borderId="63" applyNumberFormat="0" applyFont="0" applyFill="0" applyAlignment="0" applyProtection="0"/>
    <xf numFmtId="0" fontId="4" fillId="0" borderId="63" applyNumberFormat="0" applyFont="0" applyFill="0" applyAlignment="0" applyProtection="0"/>
    <xf numFmtId="0" fontId="4" fillId="0" borderId="63" applyNumberFormat="0" applyFont="0" applyFill="0" applyAlignment="0" applyProtection="0"/>
    <xf numFmtId="0" fontId="4" fillId="0" borderId="63" applyNumberFormat="0" applyFont="0" applyFill="0" applyAlignment="0" applyProtection="0"/>
    <xf numFmtId="0" fontId="4" fillId="0" borderId="63" applyNumberFormat="0" applyFont="0" applyFill="0" applyAlignment="0" applyProtection="0"/>
    <xf numFmtId="0" fontId="4" fillId="0" borderId="63" applyNumberFormat="0" applyFont="0" applyFill="0" applyAlignment="0" applyProtection="0"/>
    <xf numFmtId="0" fontId="4" fillId="0" borderId="63" applyNumberFormat="0" applyFont="0" applyFill="0" applyAlignment="0" applyProtection="0"/>
    <xf numFmtId="0" fontId="4" fillId="0" borderId="63" applyNumberFormat="0" applyFont="0" applyFill="0" applyAlignment="0" applyProtection="0"/>
    <xf numFmtId="0" fontId="4" fillId="0" borderId="63" applyNumberFormat="0" applyFont="0" applyFill="0" applyAlignment="0" applyProtection="0"/>
    <xf numFmtId="0" fontId="4" fillId="0" borderId="63" applyNumberFormat="0" applyFont="0" applyFill="0" applyAlignment="0" applyProtection="0"/>
    <xf numFmtId="0" fontId="4" fillId="0" borderId="63" applyNumberFormat="0" applyFont="0" applyFill="0" applyAlignment="0" applyProtection="0"/>
    <xf numFmtId="0" fontId="4" fillId="0" borderId="63" applyNumberFormat="0" applyFont="0" applyFill="0" applyAlignment="0" applyProtection="0"/>
    <xf numFmtId="0" fontId="4" fillId="0" borderId="63" applyNumberFormat="0" applyFont="0" applyFill="0" applyAlignment="0" applyProtection="0"/>
    <xf numFmtId="0" fontId="4" fillId="0" borderId="63" applyNumberFormat="0" applyFont="0" applyFill="0" applyAlignment="0" applyProtection="0"/>
    <xf numFmtId="0" fontId="4" fillId="0" borderId="63" applyNumberFormat="0" applyFont="0" applyFill="0" applyAlignment="0" applyProtection="0"/>
    <xf numFmtId="0" fontId="4" fillId="0" borderId="63" applyNumberFormat="0" applyFont="0" applyFill="0" applyAlignment="0" applyProtection="0"/>
    <xf numFmtId="0" fontId="4" fillId="0" borderId="63" applyNumberFormat="0" applyFont="0" applyFill="0" applyAlignment="0" applyProtection="0"/>
    <xf numFmtId="0" fontId="4" fillId="0" borderId="63" applyNumberFormat="0" applyFont="0" applyFill="0" applyAlignment="0" applyProtection="0"/>
    <xf numFmtId="0" fontId="4" fillId="0" borderId="63" applyNumberFormat="0" applyFont="0" applyFill="0" applyAlignment="0" applyProtection="0"/>
    <xf numFmtId="0" fontId="4" fillId="0" borderId="63" applyNumberFormat="0" applyFont="0" applyFill="0" applyAlignment="0" applyProtection="0"/>
    <xf numFmtId="0" fontId="4" fillId="0" borderId="63" applyNumberFormat="0" applyFont="0" applyFill="0" applyAlignment="0" applyProtection="0"/>
    <xf numFmtId="0" fontId="4" fillId="0" borderId="63" applyNumberFormat="0" applyFont="0" applyFill="0" applyAlignment="0" applyProtection="0"/>
    <xf numFmtId="0" fontId="4" fillId="0" borderId="63" applyNumberFormat="0" applyFont="0" applyFill="0" applyAlignment="0" applyProtection="0"/>
    <xf numFmtId="0" fontId="96" fillId="64" borderId="0">
      <alignment horizontal="center"/>
    </xf>
    <xf numFmtId="0" fontId="96" fillId="64" borderId="0">
      <alignment horizontal="center"/>
    </xf>
    <xf numFmtId="0" fontId="96" fillId="64" borderId="0">
      <alignment horizontal="center"/>
    </xf>
    <xf numFmtId="0" fontId="96" fillId="64" borderId="0">
      <alignment horizontal="center"/>
    </xf>
    <xf numFmtId="0" fontId="96" fillId="64" borderId="0">
      <alignment horizontal="center"/>
    </xf>
    <xf numFmtId="0" fontId="96" fillId="64" borderId="0">
      <alignment horizontal="center"/>
    </xf>
    <xf numFmtId="4" fontId="94" fillId="69" borderId="46" applyNumberFormat="0" applyProtection="0">
      <alignment vertical="center"/>
    </xf>
    <xf numFmtId="4" fontId="98" fillId="44" borderId="64" applyNumberFormat="0" applyProtection="0">
      <alignment vertical="center"/>
    </xf>
    <xf numFmtId="4" fontId="98" fillId="44" borderId="64" applyNumberFormat="0" applyProtection="0">
      <alignment vertical="center"/>
    </xf>
    <xf numFmtId="4" fontId="98" fillId="44" borderId="64" applyNumberFormat="0" applyProtection="0">
      <alignment vertical="center"/>
    </xf>
    <xf numFmtId="4" fontId="98" fillId="44" borderId="64" applyNumberFormat="0" applyProtection="0">
      <alignment vertical="center"/>
    </xf>
    <xf numFmtId="4" fontId="98" fillId="44" borderId="64" applyNumberFormat="0" applyProtection="0">
      <alignment vertical="center"/>
    </xf>
    <xf numFmtId="4" fontId="99" fillId="69" borderId="46" applyNumberFormat="0" applyProtection="0">
      <alignment vertical="center"/>
    </xf>
    <xf numFmtId="4" fontId="100" fillId="69" borderId="64" applyNumberFormat="0" applyProtection="0">
      <alignment vertical="center"/>
    </xf>
    <xf numFmtId="4" fontId="100" fillId="69" borderId="64" applyNumberFormat="0" applyProtection="0">
      <alignment vertical="center"/>
    </xf>
    <xf numFmtId="4" fontId="100" fillId="69" borderId="64" applyNumberFormat="0" applyProtection="0">
      <alignment vertical="center"/>
    </xf>
    <xf numFmtId="4" fontId="100" fillId="69" borderId="64" applyNumberFormat="0" applyProtection="0">
      <alignment vertical="center"/>
    </xf>
    <xf numFmtId="4" fontId="100" fillId="69" borderId="64" applyNumberFormat="0" applyProtection="0">
      <alignment vertical="center"/>
    </xf>
    <xf numFmtId="4" fontId="94" fillId="69" borderId="46" applyNumberFormat="0" applyProtection="0">
      <alignment horizontal="left" vertical="center" indent="1"/>
    </xf>
    <xf numFmtId="4" fontId="98" fillId="69" borderId="64" applyNumberFormat="0" applyProtection="0">
      <alignment horizontal="left" vertical="center" indent="1"/>
    </xf>
    <xf numFmtId="4" fontId="98" fillId="69" borderId="64" applyNumberFormat="0" applyProtection="0">
      <alignment horizontal="left" vertical="center" indent="1"/>
    </xf>
    <xf numFmtId="4" fontId="98" fillId="69" borderId="64" applyNumberFormat="0" applyProtection="0">
      <alignment horizontal="left" vertical="center" indent="1"/>
    </xf>
    <xf numFmtId="4" fontId="98" fillId="69" borderId="64" applyNumberFormat="0" applyProtection="0">
      <alignment horizontal="left" vertical="center" indent="1"/>
    </xf>
    <xf numFmtId="4" fontId="98" fillId="69" borderId="64" applyNumberFormat="0" applyProtection="0">
      <alignment horizontal="left" vertical="center" indent="1"/>
    </xf>
    <xf numFmtId="4" fontId="94" fillId="69" borderId="46" applyNumberFormat="0" applyProtection="0">
      <alignment horizontal="left" vertical="center" indent="1"/>
    </xf>
    <xf numFmtId="0" fontId="98" fillId="69" borderId="64" applyNumberFormat="0" applyProtection="0">
      <alignment horizontal="left" vertical="top" indent="1"/>
    </xf>
    <xf numFmtId="0" fontId="98" fillId="69" borderId="64" applyNumberFormat="0" applyProtection="0">
      <alignment horizontal="left" vertical="top" indent="1"/>
    </xf>
    <xf numFmtId="0" fontId="98" fillId="69" borderId="64" applyNumberFormat="0" applyProtection="0">
      <alignment horizontal="left" vertical="top" indent="1"/>
    </xf>
    <xf numFmtId="0" fontId="98" fillId="69" borderId="64" applyNumberFormat="0" applyProtection="0">
      <alignment horizontal="left" vertical="top" indent="1"/>
    </xf>
    <xf numFmtId="0" fontId="98" fillId="69" borderId="64" applyNumberFormat="0" applyProtection="0">
      <alignment horizontal="left" vertical="top" indent="1"/>
    </xf>
    <xf numFmtId="0" fontId="4" fillId="70" borderId="46" applyNumberFormat="0" applyProtection="0">
      <alignment horizontal="left" vertical="center" indent="1"/>
    </xf>
    <xf numFmtId="4" fontId="98" fillId="71" borderId="0" applyNumberFormat="0" applyProtection="0">
      <alignment horizontal="left" vertical="center" indent="1"/>
    </xf>
    <xf numFmtId="0" fontId="4" fillId="70" borderId="46" applyNumberFormat="0" applyProtection="0">
      <alignment horizontal="left" vertical="center" indent="1"/>
    </xf>
    <xf numFmtId="4" fontId="94" fillId="72" borderId="46" applyNumberFormat="0" applyProtection="0">
      <alignment horizontal="right" vertical="center"/>
    </xf>
    <xf numFmtId="4" fontId="94" fillId="43" borderId="64" applyNumberFormat="0" applyProtection="0">
      <alignment horizontal="right" vertical="center"/>
    </xf>
    <xf numFmtId="4" fontId="94" fillId="43" borderId="64" applyNumberFormat="0" applyProtection="0">
      <alignment horizontal="right" vertical="center"/>
    </xf>
    <xf numFmtId="4" fontId="94" fillId="43" borderId="64" applyNumberFormat="0" applyProtection="0">
      <alignment horizontal="right" vertical="center"/>
    </xf>
    <xf numFmtId="4" fontId="94" fillId="43" borderId="64" applyNumberFormat="0" applyProtection="0">
      <alignment horizontal="right" vertical="center"/>
    </xf>
    <xf numFmtId="4" fontId="94" fillId="43" borderId="64" applyNumberFormat="0" applyProtection="0">
      <alignment horizontal="right" vertical="center"/>
    </xf>
    <xf numFmtId="4" fontId="94" fillId="73" borderId="46" applyNumberFormat="0" applyProtection="0">
      <alignment horizontal="right" vertical="center"/>
    </xf>
    <xf numFmtId="4" fontId="94" fillId="51" borderId="64" applyNumberFormat="0" applyProtection="0">
      <alignment horizontal="right" vertical="center"/>
    </xf>
    <xf numFmtId="4" fontId="94" fillId="51" borderId="64" applyNumberFormat="0" applyProtection="0">
      <alignment horizontal="right" vertical="center"/>
    </xf>
    <xf numFmtId="4" fontId="94" fillId="51" borderId="64" applyNumberFormat="0" applyProtection="0">
      <alignment horizontal="right" vertical="center"/>
    </xf>
    <xf numFmtId="4" fontId="94" fillId="51" borderId="64" applyNumberFormat="0" applyProtection="0">
      <alignment horizontal="right" vertical="center"/>
    </xf>
    <xf numFmtId="4" fontId="94" fillId="51" borderId="64" applyNumberFormat="0" applyProtection="0">
      <alignment horizontal="right" vertical="center"/>
    </xf>
    <xf numFmtId="4" fontId="94" fillId="74" borderId="46" applyNumberFormat="0" applyProtection="0">
      <alignment horizontal="right" vertical="center"/>
    </xf>
    <xf numFmtId="4" fontId="94" fillId="60" borderId="64" applyNumberFormat="0" applyProtection="0">
      <alignment horizontal="right" vertical="center"/>
    </xf>
    <xf numFmtId="4" fontId="94" fillId="60" borderId="64" applyNumberFormat="0" applyProtection="0">
      <alignment horizontal="right" vertical="center"/>
    </xf>
    <xf numFmtId="4" fontId="94" fillId="60" borderId="64" applyNumberFormat="0" applyProtection="0">
      <alignment horizontal="right" vertical="center"/>
    </xf>
    <xf numFmtId="4" fontId="94" fillId="60" borderId="64" applyNumberFormat="0" applyProtection="0">
      <alignment horizontal="right" vertical="center"/>
    </xf>
    <xf numFmtId="4" fontId="94" fillId="60" borderId="64" applyNumberFormat="0" applyProtection="0">
      <alignment horizontal="right" vertical="center"/>
    </xf>
    <xf numFmtId="4" fontId="94" fillId="75" borderId="46" applyNumberFormat="0" applyProtection="0">
      <alignment horizontal="right" vertical="center"/>
    </xf>
    <xf numFmtId="4" fontId="94" fillId="53" borderId="64" applyNumberFormat="0" applyProtection="0">
      <alignment horizontal="right" vertical="center"/>
    </xf>
    <xf numFmtId="4" fontId="94" fillId="53" borderId="64" applyNumberFormat="0" applyProtection="0">
      <alignment horizontal="right" vertical="center"/>
    </xf>
    <xf numFmtId="4" fontId="94" fillId="53" borderId="64" applyNumberFormat="0" applyProtection="0">
      <alignment horizontal="right" vertical="center"/>
    </xf>
    <xf numFmtId="4" fontId="94" fillId="53" borderId="64" applyNumberFormat="0" applyProtection="0">
      <alignment horizontal="right" vertical="center"/>
    </xf>
    <xf numFmtId="4" fontId="94" fillId="53" borderId="64" applyNumberFormat="0" applyProtection="0">
      <alignment horizontal="right" vertical="center"/>
    </xf>
    <xf numFmtId="4" fontId="94" fillId="76" borderId="46" applyNumberFormat="0" applyProtection="0">
      <alignment horizontal="right" vertical="center"/>
    </xf>
    <xf numFmtId="4" fontId="94" fillId="58" borderId="64" applyNumberFormat="0" applyProtection="0">
      <alignment horizontal="right" vertical="center"/>
    </xf>
    <xf numFmtId="4" fontId="94" fillId="58" borderId="64" applyNumberFormat="0" applyProtection="0">
      <alignment horizontal="right" vertical="center"/>
    </xf>
    <xf numFmtId="4" fontId="94" fillId="58" borderId="64" applyNumberFormat="0" applyProtection="0">
      <alignment horizontal="right" vertical="center"/>
    </xf>
    <xf numFmtId="4" fontId="94" fillId="58" borderId="64" applyNumberFormat="0" applyProtection="0">
      <alignment horizontal="right" vertical="center"/>
    </xf>
    <xf numFmtId="4" fontId="94" fillId="58" borderId="64" applyNumberFormat="0" applyProtection="0">
      <alignment horizontal="right" vertical="center"/>
    </xf>
    <xf numFmtId="4" fontId="94" fillId="77" borderId="46" applyNumberFormat="0" applyProtection="0">
      <alignment horizontal="right" vertical="center"/>
    </xf>
    <xf numFmtId="4" fontId="94" fillId="63" borderId="64" applyNumberFormat="0" applyProtection="0">
      <alignment horizontal="right" vertical="center"/>
    </xf>
    <xf numFmtId="4" fontId="94" fillId="63" borderId="64" applyNumberFormat="0" applyProtection="0">
      <alignment horizontal="right" vertical="center"/>
    </xf>
    <xf numFmtId="4" fontId="94" fillId="63" borderId="64" applyNumberFormat="0" applyProtection="0">
      <alignment horizontal="right" vertical="center"/>
    </xf>
    <xf numFmtId="4" fontId="94" fillId="63" borderId="64" applyNumberFormat="0" applyProtection="0">
      <alignment horizontal="right" vertical="center"/>
    </xf>
    <xf numFmtId="4" fontId="94" fillId="63" borderId="64" applyNumberFormat="0" applyProtection="0">
      <alignment horizontal="right" vertical="center"/>
    </xf>
    <xf numFmtId="4" fontId="94" fillId="78" borderId="46" applyNumberFormat="0" applyProtection="0">
      <alignment horizontal="right" vertical="center"/>
    </xf>
    <xf numFmtId="4" fontId="94" fillId="61" borderId="64" applyNumberFormat="0" applyProtection="0">
      <alignment horizontal="right" vertical="center"/>
    </xf>
    <xf numFmtId="4" fontId="94" fillId="61" borderId="64" applyNumberFormat="0" applyProtection="0">
      <alignment horizontal="right" vertical="center"/>
    </xf>
    <xf numFmtId="4" fontId="94" fillId="61" borderId="64" applyNumberFormat="0" applyProtection="0">
      <alignment horizontal="right" vertical="center"/>
    </xf>
    <xf numFmtId="4" fontId="94" fillId="61" borderId="64" applyNumberFormat="0" applyProtection="0">
      <alignment horizontal="right" vertical="center"/>
    </xf>
    <xf numFmtId="4" fontId="94" fillId="61" borderId="64" applyNumberFormat="0" applyProtection="0">
      <alignment horizontal="right" vertical="center"/>
    </xf>
    <xf numFmtId="4" fontId="94" fillId="79" borderId="46" applyNumberFormat="0" applyProtection="0">
      <alignment horizontal="right" vertical="center"/>
    </xf>
    <xf numFmtId="4" fontId="94" fillId="80" borderId="64" applyNumberFormat="0" applyProtection="0">
      <alignment horizontal="right" vertical="center"/>
    </xf>
    <xf numFmtId="4" fontId="94" fillId="80" borderId="64" applyNumberFormat="0" applyProtection="0">
      <alignment horizontal="right" vertical="center"/>
    </xf>
    <xf numFmtId="4" fontId="94" fillId="80" borderId="64" applyNumberFormat="0" applyProtection="0">
      <alignment horizontal="right" vertical="center"/>
    </xf>
    <xf numFmtId="4" fontId="94" fillId="80" borderId="64" applyNumberFormat="0" applyProtection="0">
      <alignment horizontal="right" vertical="center"/>
    </xf>
    <xf numFmtId="4" fontId="94" fillId="80" borderId="64" applyNumberFormat="0" applyProtection="0">
      <alignment horizontal="right" vertical="center"/>
    </xf>
    <xf numFmtId="4" fontId="94" fillId="81" borderId="46" applyNumberFormat="0" applyProtection="0">
      <alignment horizontal="right" vertical="center"/>
    </xf>
    <xf numFmtId="4" fontId="94" fillId="52" borderId="64" applyNumberFormat="0" applyProtection="0">
      <alignment horizontal="right" vertical="center"/>
    </xf>
    <xf numFmtId="4" fontId="94" fillId="52" borderId="64" applyNumberFormat="0" applyProtection="0">
      <alignment horizontal="right" vertical="center"/>
    </xf>
    <xf numFmtId="4" fontId="94" fillId="52" borderId="64" applyNumberFormat="0" applyProtection="0">
      <alignment horizontal="right" vertical="center"/>
    </xf>
    <xf numFmtId="4" fontId="94" fillId="52" borderId="64" applyNumberFormat="0" applyProtection="0">
      <alignment horizontal="right" vertical="center"/>
    </xf>
    <xf numFmtId="4" fontId="94" fillId="52" borderId="64" applyNumberFormat="0" applyProtection="0">
      <alignment horizontal="right" vertical="center"/>
    </xf>
    <xf numFmtId="4" fontId="98" fillId="82" borderId="46" applyNumberFormat="0" applyProtection="0">
      <alignment horizontal="left" vertical="center" indent="1"/>
    </xf>
    <xf numFmtId="4" fontId="98" fillId="83" borderId="65" applyNumberFormat="0" applyProtection="0">
      <alignment horizontal="left" vertical="center" indent="1"/>
    </xf>
    <xf numFmtId="4" fontId="94" fillId="84" borderId="66" applyNumberFormat="0" applyProtection="0">
      <alignment horizontal="left" vertical="center" indent="1"/>
    </xf>
    <xf numFmtId="4" fontId="94" fillId="47" borderId="0" applyNumberFormat="0" applyProtection="0">
      <alignment horizontal="left" vertical="center" indent="1"/>
    </xf>
    <xf numFmtId="4" fontId="101" fillId="85" borderId="0" applyNumberFormat="0" applyProtection="0">
      <alignment horizontal="left" vertical="center" indent="1"/>
    </xf>
    <xf numFmtId="4" fontId="101" fillId="85" borderId="0" applyNumberFormat="0" applyProtection="0">
      <alignment horizontal="left" vertical="center" indent="1"/>
    </xf>
    <xf numFmtId="4" fontId="101" fillId="85" borderId="0" applyNumberFormat="0" applyProtection="0">
      <alignment horizontal="left" vertical="center" indent="1"/>
    </xf>
    <xf numFmtId="4" fontId="101" fillId="85" borderId="0" applyNumberFormat="0" applyProtection="0">
      <alignment horizontal="left" vertical="center" indent="1"/>
    </xf>
    <xf numFmtId="4" fontId="101" fillId="85" borderId="0" applyNumberFormat="0" applyProtection="0">
      <alignment horizontal="left" vertical="center" indent="1"/>
    </xf>
    <xf numFmtId="4" fontId="101" fillId="85" borderId="0" applyNumberFormat="0" applyProtection="0">
      <alignment horizontal="left" vertical="center" indent="1"/>
    </xf>
    <xf numFmtId="0" fontId="4" fillId="70" borderId="46" applyNumberFormat="0" applyProtection="0">
      <alignment horizontal="left" vertical="center" indent="1"/>
    </xf>
    <xf numFmtId="4" fontId="94" fillId="86" borderId="64" applyNumberFormat="0" applyProtection="0">
      <alignment horizontal="right" vertical="center"/>
    </xf>
    <xf numFmtId="4" fontId="94" fillId="86" borderId="64" applyNumberFormat="0" applyProtection="0">
      <alignment horizontal="right" vertical="center"/>
    </xf>
    <xf numFmtId="4" fontId="94" fillId="86" borderId="64" applyNumberFormat="0" applyProtection="0">
      <alignment horizontal="right" vertical="center"/>
    </xf>
    <xf numFmtId="4" fontId="94" fillId="86" borderId="64" applyNumberFormat="0" applyProtection="0">
      <alignment horizontal="right" vertical="center"/>
    </xf>
    <xf numFmtId="4" fontId="94" fillId="86" borderId="64" applyNumberFormat="0" applyProtection="0">
      <alignment horizontal="right" vertical="center"/>
    </xf>
    <xf numFmtId="0" fontId="4" fillId="70" borderId="46" applyNumberFormat="0" applyProtection="0">
      <alignment horizontal="left" vertical="center" indent="1"/>
    </xf>
    <xf numFmtId="4" fontId="94" fillId="84" borderId="46" applyNumberFormat="0" applyProtection="0">
      <alignment horizontal="left" vertical="center" indent="1"/>
    </xf>
    <xf numFmtId="4" fontId="94" fillId="84" borderId="46" applyNumberFormat="0" applyProtection="0">
      <alignment horizontal="left" vertical="center" indent="1"/>
    </xf>
    <xf numFmtId="4" fontId="94" fillId="47" borderId="0" applyNumberFormat="0" applyProtection="0">
      <alignment horizontal="left" vertical="center" indent="1"/>
    </xf>
    <xf numFmtId="4" fontId="94" fillId="47" borderId="0" applyNumberFormat="0" applyProtection="0">
      <alignment horizontal="left" vertical="center" indent="1"/>
    </xf>
    <xf numFmtId="4" fontId="94" fillId="47" borderId="0" applyNumberFormat="0" applyProtection="0">
      <alignment horizontal="left" vertical="center" indent="1"/>
    </xf>
    <xf numFmtId="4" fontId="94" fillId="47" borderId="0" applyNumberFormat="0" applyProtection="0">
      <alignment horizontal="left" vertical="center" indent="1"/>
    </xf>
    <xf numFmtId="4" fontId="94" fillId="47" borderId="0" applyNumberFormat="0" applyProtection="0">
      <alignment horizontal="left" vertical="center" indent="1"/>
    </xf>
    <xf numFmtId="4" fontId="94" fillId="47" borderId="0" applyNumberFormat="0" applyProtection="0">
      <alignment horizontal="left" vertical="center" indent="1"/>
    </xf>
    <xf numFmtId="4" fontId="94" fillId="47" borderId="0" applyNumberFormat="0" applyProtection="0">
      <alignment horizontal="left" vertical="center" indent="1"/>
    </xf>
    <xf numFmtId="4" fontId="94" fillId="47" borderId="0" applyNumberFormat="0" applyProtection="0">
      <alignment horizontal="left" vertical="center" indent="1"/>
    </xf>
    <xf numFmtId="4" fontId="94" fillId="47" borderId="0" applyNumberFormat="0" applyProtection="0">
      <alignment horizontal="left" vertical="center" indent="1"/>
    </xf>
    <xf numFmtId="4" fontId="94" fillId="87" borderId="46" applyNumberFormat="0" applyProtection="0">
      <alignment horizontal="left" vertical="center" indent="1"/>
    </xf>
    <xf numFmtId="4" fontId="94" fillId="87" borderId="46" applyNumberFormat="0" applyProtection="0">
      <alignment horizontal="left" vertical="center" indent="1"/>
    </xf>
    <xf numFmtId="4" fontId="94" fillId="71" borderId="0" applyNumberFormat="0" applyProtection="0">
      <alignment horizontal="left" vertical="center" indent="1"/>
    </xf>
    <xf numFmtId="4" fontId="94" fillId="71" borderId="0" applyNumberFormat="0" applyProtection="0">
      <alignment horizontal="left" vertical="center" indent="1"/>
    </xf>
    <xf numFmtId="4" fontId="94" fillId="71" borderId="0" applyNumberFormat="0" applyProtection="0">
      <alignment horizontal="left" vertical="center" indent="1"/>
    </xf>
    <xf numFmtId="4" fontId="94" fillId="71" borderId="0" applyNumberFormat="0" applyProtection="0">
      <alignment horizontal="left" vertical="center" indent="1"/>
    </xf>
    <xf numFmtId="4" fontId="94" fillId="71" borderId="0" applyNumberFormat="0" applyProtection="0">
      <alignment horizontal="left" vertical="center" indent="1"/>
    </xf>
    <xf numFmtId="4" fontId="94" fillId="71" borderId="0" applyNumberFormat="0" applyProtection="0">
      <alignment horizontal="left" vertical="center" indent="1"/>
    </xf>
    <xf numFmtId="4" fontId="94" fillId="71" borderId="0" applyNumberFormat="0" applyProtection="0">
      <alignment horizontal="left" vertical="center" indent="1"/>
    </xf>
    <xf numFmtId="4" fontId="94" fillId="71" borderId="0" applyNumberFormat="0" applyProtection="0">
      <alignment horizontal="left" vertical="center" indent="1"/>
    </xf>
    <xf numFmtId="4" fontId="94" fillId="71" borderId="0" applyNumberFormat="0" applyProtection="0">
      <alignment horizontal="left" vertical="center" indent="1"/>
    </xf>
    <xf numFmtId="0" fontId="4" fillId="87" borderId="46" applyNumberFormat="0" applyProtection="0">
      <alignment horizontal="left" vertical="center" indent="1"/>
    </xf>
    <xf numFmtId="0" fontId="4" fillId="85" borderId="64" applyNumberFormat="0" applyProtection="0">
      <alignment horizontal="left" vertical="center" indent="1"/>
    </xf>
    <xf numFmtId="0" fontId="4" fillId="85" borderId="64" applyNumberFormat="0" applyProtection="0">
      <alignment horizontal="left" vertical="center" indent="1"/>
    </xf>
    <xf numFmtId="0" fontId="4" fillId="87" borderId="46" applyNumberFormat="0" applyProtection="0">
      <alignment horizontal="left" vertical="center" indent="1"/>
    </xf>
    <xf numFmtId="0" fontId="4" fillId="85" borderId="64" applyNumberFormat="0" applyProtection="0">
      <alignment horizontal="left" vertical="center" indent="1"/>
    </xf>
    <xf numFmtId="0" fontId="4" fillId="85" borderId="64" applyNumberFormat="0" applyProtection="0">
      <alignment horizontal="left" vertical="center" indent="1"/>
    </xf>
    <xf numFmtId="0" fontId="4" fillId="85" borderId="64" applyNumberFormat="0" applyProtection="0">
      <alignment horizontal="left" vertical="center" indent="1"/>
    </xf>
    <xf numFmtId="0" fontId="4" fillId="85" borderId="64" applyNumberFormat="0" applyProtection="0">
      <alignment horizontal="left" vertical="center" indent="1"/>
    </xf>
    <xf numFmtId="0" fontId="4" fillId="85" borderId="64" applyNumberFormat="0" applyProtection="0">
      <alignment horizontal="left" vertical="center" indent="1"/>
    </xf>
    <xf numFmtId="0" fontId="4" fillId="85" borderId="64" applyNumberFormat="0" applyProtection="0">
      <alignment horizontal="left" vertical="center" indent="1"/>
    </xf>
    <xf numFmtId="0" fontId="4" fillId="85" borderId="64" applyNumberFormat="0" applyProtection="0">
      <alignment horizontal="left" vertical="center" indent="1"/>
    </xf>
    <xf numFmtId="0" fontId="4" fillId="85" borderId="64" applyNumberFormat="0" applyProtection="0">
      <alignment horizontal="left" vertical="center" indent="1"/>
    </xf>
    <xf numFmtId="0" fontId="4" fillId="85" borderId="64" applyNumberFormat="0" applyProtection="0">
      <alignment horizontal="left" vertical="center" indent="1"/>
    </xf>
    <xf numFmtId="0" fontId="4" fillId="85" borderId="64" applyNumberFormat="0" applyProtection="0">
      <alignment horizontal="left" vertical="center" indent="1"/>
    </xf>
    <xf numFmtId="0" fontId="4" fillId="85" borderId="64" applyNumberFormat="0" applyProtection="0">
      <alignment horizontal="left" vertical="center" indent="1"/>
    </xf>
    <xf numFmtId="0" fontId="4" fillId="85" borderId="64" applyNumberFormat="0" applyProtection="0">
      <alignment horizontal="left" vertical="center" indent="1"/>
    </xf>
    <xf numFmtId="0" fontId="4" fillId="85" borderId="64" applyNumberFormat="0" applyProtection="0">
      <alignment horizontal="left" vertical="center" indent="1"/>
    </xf>
    <xf numFmtId="0" fontId="4" fillId="85" borderId="64" applyNumberFormat="0" applyProtection="0">
      <alignment horizontal="left" vertical="center" indent="1"/>
    </xf>
    <xf numFmtId="0" fontId="4" fillId="85" borderId="64" applyNumberFormat="0" applyProtection="0">
      <alignment horizontal="left" vertical="center" indent="1"/>
    </xf>
    <xf numFmtId="0" fontId="4" fillId="85" borderId="64" applyNumberFormat="0" applyProtection="0">
      <alignment horizontal="left" vertical="center" indent="1"/>
    </xf>
    <xf numFmtId="0" fontId="4" fillId="85" borderId="64" applyNumberFormat="0" applyProtection="0">
      <alignment horizontal="left" vertical="center" indent="1"/>
    </xf>
    <xf numFmtId="0" fontId="4" fillId="85" borderId="64" applyNumberFormat="0" applyProtection="0">
      <alignment horizontal="left" vertical="center" indent="1"/>
    </xf>
    <xf numFmtId="0" fontId="4" fillId="85" borderId="64" applyNumberFormat="0" applyProtection="0">
      <alignment horizontal="left" vertical="center" indent="1"/>
    </xf>
    <xf numFmtId="0" fontId="4" fillId="85" borderId="64" applyNumberFormat="0" applyProtection="0">
      <alignment horizontal="left" vertical="center" indent="1"/>
    </xf>
    <xf numFmtId="0" fontId="4" fillId="85" borderId="64" applyNumberFormat="0" applyProtection="0">
      <alignment horizontal="left" vertical="center" indent="1"/>
    </xf>
    <xf numFmtId="0" fontId="4" fillId="85" borderId="64" applyNumberFormat="0" applyProtection="0">
      <alignment horizontal="left" vertical="center" indent="1"/>
    </xf>
    <xf numFmtId="0" fontId="4" fillId="85" borderId="64" applyNumberFormat="0" applyProtection="0">
      <alignment horizontal="left" vertical="center" indent="1"/>
    </xf>
    <xf numFmtId="0" fontId="4" fillId="85" borderId="64" applyNumberFormat="0" applyProtection="0">
      <alignment horizontal="left" vertical="center" indent="1"/>
    </xf>
    <xf numFmtId="0" fontId="4" fillId="85" borderId="64" applyNumberFormat="0" applyProtection="0">
      <alignment horizontal="left" vertical="center" indent="1"/>
    </xf>
    <xf numFmtId="0" fontId="4" fillId="87" borderId="46" applyNumberFormat="0" applyProtection="0">
      <alignment horizontal="left" vertical="center" indent="1"/>
    </xf>
    <xf numFmtId="0" fontId="4" fillId="85" borderId="64" applyNumberFormat="0" applyProtection="0">
      <alignment horizontal="left" vertical="top" indent="1"/>
    </xf>
    <xf numFmtId="0" fontId="4" fillId="85" borderId="64" applyNumberFormat="0" applyProtection="0">
      <alignment horizontal="left" vertical="top" indent="1"/>
    </xf>
    <xf numFmtId="0" fontId="4" fillId="87" borderId="46" applyNumberFormat="0" applyProtection="0">
      <alignment horizontal="left" vertical="center" indent="1"/>
    </xf>
    <xf numFmtId="0" fontId="4" fillId="85" borderId="64" applyNumberFormat="0" applyProtection="0">
      <alignment horizontal="left" vertical="top" indent="1"/>
    </xf>
    <xf numFmtId="0" fontId="4" fillId="85" borderId="64" applyNumberFormat="0" applyProtection="0">
      <alignment horizontal="left" vertical="top" indent="1"/>
    </xf>
    <xf numFmtId="0" fontId="4" fillId="85" borderId="64" applyNumberFormat="0" applyProtection="0">
      <alignment horizontal="left" vertical="top" indent="1"/>
    </xf>
    <xf numFmtId="0" fontId="4" fillId="85" borderId="64" applyNumberFormat="0" applyProtection="0">
      <alignment horizontal="left" vertical="top" indent="1"/>
    </xf>
    <xf numFmtId="0" fontId="4" fillId="85" borderId="64" applyNumberFormat="0" applyProtection="0">
      <alignment horizontal="left" vertical="top" indent="1"/>
    </xf>
    <xf numFmtId="0" fontId="4" fillId="85" borderId="64" applyNumberFormat="0" applyProtection="0">
      <alignment horizontal="left" vertical="top" indent="1"/>
    </xf>
    <xf numFmtId="0" fontId="4" fillId="85" borderId="64" applyNumberFormat="0" applyProtection="0">
      <alignment horizontal="left" vertical="top" indent="1"/>
    </xf>
    <xf numFmtId="0" fontId="4" fillId="85" borderId="64" applyNumberFormat="0" applyProtection="0">
      <alignment horizontal="left" vertical="top" indent="1"/>
    </xf>
    <xf numFmtId="0" fontId="4" fillId="85" borderId="64" applyNumberFormat="0" applyProtection="0">
      <alignment horizontal="left" vertical="top" indent="1"/>
    </xf>
    <xf numFmtId="0" fontId="4" fillId="85" borderId="64" applyNumberFormat="0" applyProtection="0">
      <alignment horizontal="left" vertical="top" indent="1"/>
    </xf>
    <xf numFmtId="0" fontId="4" fillId="85" borderId="64" applyNumberFormat="0" applyProtection="0">
      <alignment horizontal="left" vertical="top" indent="1"/>
    </xf>
    <xf numFmtId="0" fontId="4" fillId="85" borderId="64" applyNumberFormat="0" applyProtection="0">
      <alignment horizontal="left" vertical="top" indent="1"/>
    </xf>
    <xf numFmtId="0" fontId="4" fillId="85" borderId="64" applyNumberFormat="0" applyProtection="0">
      <alignment horizontal="left" vertical="top" indent="1"/>
    </xf>
    <xf numFmtId="0" fontId="4" fillId="85" borderId="64" applyNumberFormat="0" applyProtection="0">
      <alignment horizontal="left" vertical="top" indent="1"/>
    </xf>
    <xf numFmtId="0" fontId="4" fillId="85" borderId="64" applyNumberFormat="0" applyProtection="0">
      <alignment horizontal="left" vertical="top" indent="1"/>
    </xf>
    <xf numFmtId="0" fontId="4" fillId="85" borderId="64" applyNumberFormat="0" applyProtection="0">
      <alignment horizontal="left" vertical="top" indent="1"/>
    </xf>
    <xf numFmtId="0" fontId="4" fillId="85" borderId="64" applyNumberFormat="0" applyProtection="0">
      <alignment horizontal="left" vertical="top" indent="1"/>
    </xf>
    <xf numFmtId="0" fontId="4" fillId="85" borderId="64" applyNumberFormat="0" applyProtection="0">
      <alignment horizontal="left" vertical="top" indent="1"/>
    </xf>
    <xf numFmtId="0" fontId="4" fillId="85" borderId="64" applyNumberFormat="0" applyProtection="0">
      <alignment horizontal="left" vertical="top" indent="1"/>
    </xf>
    <xf numFmtId="0" fontId="4" fillId="85" borderId="64" applyNumberFormat="0" applyProtection="0">
      <alignment horizontal="left" vertical="top" indent="1"/>
    </xf>
    <xf numFmtId="0" fontId="4" fillId="85" borderId="64" applyNumberFormat="0" applyProtection="0">
      <alignment horizontal="left" vertical="top" indent="1"/>
    </xf>
    <xf numFmtId="0" fontId="4" fillId="85" borderId="64" applyNumberFormat="0" applyProtection="0">
      <alignment horizontal="left" vertical="top" indent="1"/>
    </xf>
    <xf numFmtId="0" fontId="4" fillId="85" borderId="64" applyNumberFormat="0" applyProtection="0">
      <alignment horizontal="left" vertical="top" indent="1"/>
    </xf>
    <xf numFmtId="0" fontId="4" fillId="85" borderId="64" applyNumberFormat="0" applyProtection="0">
      <alignment horizontal="left" vertical="top" indent="1"/>
    </xf>
    <xf numFmtId="0" fontId="4" fillId="85" borderId="64" applyNumberFormat="0" applyProtection="0">
      <alignment horizontal="left" vertical="top" indent="1"/>
    </xf>
    <xf numFmtId="0" fontId="4" fillId="88" borderId="46" applyNumberFormat="0" applyProtection="0">
      <alignment horizontal="left" vertical="center" indent="1"/>
    </xf>
    <xf numFmtId="0" fontId="4" fillId="71" borderId="64" applyNumberFormat="0" applyProtection="0">
      <alignment horizontal="left" vertical="center" indent="1"/>
    </xf>
    <xf numFmtId="0" fontId="4" fillId="71" borderId="64" applyNumberFormat="0" applyProtection="0">
      <alignment horizontal="left" vertical="center" indent="1"/>
    </xf>
    <xf numFmtId="0" fontId="4" fillId="88" borderId="46" applyNumberFormat="0" applyProtection="0">
      <alignment horizontal="left" vertical="center" indent="1"/>
    </xf>
    <xf numFmtId="0" fontId="4" fillId="71" borderId="64" applyNumberFormat="0" applyProtection="0">
      <alignment horizontal="left" vertical="center" indent="1"/>
    </xf>
    <xf numFmtId="0" fontId="4" fillId="71" borderId="64" applyNumberFormat="0" applyProtection="0">
      <alignment horizontal="left" vertical="center" indent="1"/>
    </xf>
    <xf numFmtId="0" fontId="4" fillId="71" borderId="64" applyNumberFormat="0" applyProtection="0">
      <alignment horizontal="left" vertical="center" indent="1"/>
    </xf>
    <xf numFmtId="0" fontId="4" fillId="71" borderId="64" applyNumberFormat="0" applyProtection="0">
      <alignment horizontal="left" vertical="center" indent="1"/>
    </xf>
    <xf numFmtId="0" fontId="4" fillId="71" borderId="64" applyNumberFormat="0" applyProtection="0">
      <alignment horizontal="left" vertical="center" indent="1"/>
    </xf>
    <xf numFmtId="0" fontId="4" fillId="71" borderId="64" applyNumberFormat="0" applyProtection="0">
      <alignment horizontal="left" vertical="center" indent="1"/>
    </xf>
    <xf numFmtId="0" fontId="4" fillId="71" borderId="64" applyNumberFormat="0" applyProtection="0">
      <alignment horizontal="left" vertical="center" indent="1"/>
    </xf>
    <xf numFmtId="0" fontId="4" fillId="71" borderId="64" applyNumberFormat="0" applyProtection="0">
      <alignment horizontal="left" vertical="center" indent="1"/>
    </xf>
    <xf numFmtId="0" fontId="4" fillId="71" borderId="64" applyNumberFormat="0" applyProtection="0">
      <alignment horizontal="left" vertical="center" indent="1"/>
    </xf>
    <xf numFmtId="0" fontId="4" fillId="71" borderId="64" applyNumberFormat="0" applyProtection="0">
      <alignment horizontal="left" vertical="center" indent="1"/>
    </xf>
    <xf numFmtId="0" fontId="4" fillId="71" borderId="64" applyNumberFormat="0" applyProtection="0">
      <alignment horizontal="left" vertical="center" indent="1"/>
    </xf>
    <xf numFmtId="0" fontId="4" fillId="71" borderId="64" applyNumberFormat="0" applyProtection="0">
      <alignment horizontal="left" vertical="center" indent="1"/>
    </xf>
    <xf numFmtId="0" fontId="4" fillId="71" borderId="64" applyNumberFormat="0" applyProtection="0">
      <alignment horizontal="left" vertical="center" indent="1"/>
    </xf>
    <xf numFmtId="0" fontId="4" fillId="71" borderId="64" applyNumberFormat="0" applyProtection="0">
      <alignment horizontal="left" vertical="center" indent="1"/>
    </xf>
    <xf numFmtId="0" fontId="4" fillId="71" borderId="64" applyNumberFormat="0" applyProtection="0">
      <alignment horizontal="left" vertical="center" indent="1"/>
    </xf>
    <xf numFmtId="0" fontId="4" fillId="71" borderId="64" applyNumberFormat="0" applyProtection="0">
      <alignment horizontal="left" vertical="center" indent="1"/>
    </xf>
    <xf numFmtId="0" fontId="4" fillId="71" borderId="64" applyNumberFormat="0" applyProtection="0">
      <alignment horizontal="left" vertical="center" indent="1"/>
    </xf>
    <xf numFmtId="0" fontId="4" fillId="71" borderId="64" applyNumberFormat="0" applyProtection="0">
      <alignment horizontal="left" vertical="center" indent="1"/>
    </xf>
    <xf numFmtId="0" fontId="4" fillId="71" borderId="64" applyNumberFormat="0" applyProtection="0">
      <alignment horizontal="left" vertical="center" indent="1"/>
    </xf>
    <xf numFmtId="0" fontId="4" fillId="71" borderId="64" applyNumberFormat="0" applyProtection="0">
      <alignment horizontal="left" vertical="center" indent="1"/>
    </xf>
    <xf numFmtId="0" fontId="4" fillId="71" borderId="64" applyNumberFormat="0" applyProtection="0">
      <alignment horizontal="left" vertical="center" indent="1"/>
    </xf>
    <xf numFmtId="0" fontId="4" fillId="71" borderId="64" applyNumberFormat="0" applyProtection="0">
      <alignment horizontal="left" vertical="center" indent="1"/>
    </xf>
    <xf numFmtId="0" fontId="4" fillId="71" borderId="64" applyNumberFormat="0" applyProtection="0">
      <alignment horizontal="left" vertical="center" indent="1"/>
    </xf>
    <xf numFmtId="0" fontId="4" fillId="71" borderId="64" applyNumberFormat="0" applyProtection="0">
      <alignment horizontal="left" vertical="center" indent="1"/>
    </xf>
    <xf numFmtId="0" fontId="4" fillId="71" borderId="64" applyNumberFormat="0" applyProtection="0">
      <alignment horizontal="left" vertical="center" indent="1"/>
    </xf>
    <xf numFmtId="0" fontId="4" fillId="88" borderId="46" applyNumberFormat="0" applyProtection="0">
      <alignment horizontal="left" vertical="center" indent="1"/>
    </xf>
    <xf numFmtId="0" fontId="4" fillId="71" borderId="64" applyNumberFormat="0" applyProtection="0">
      <alignment horizontal="left" vertical="top" indent="1"/>
    </xf>
    <xf numFmtId="0" fontId="4" fillId="71" borderId="64" applyNumberFormat="0" applyProtection="0">
      <alignment horizontal="left" vertical="top" indent="1"/>
    </xf>
    <xf numFmtId="0" fontId="4" fillId="88" borderId="46" applyNumberFormat="0" applyProtection="0">
      <alignment horizontal="left" vertical="center" indent="1"/>
    </xf>
    <xf numFmtId="0" fontId="4" fillId="71" borderId="64" applyNumberFormat="0" applyProtection="0">
      <alignment horizontal="left" vertical="top" indent="1"/>
    </xf>
    <xf numFmtId="0" fontId="4" fillId="71" borderId="64" applyNumberFormat="0" applyProtection="0">
      <alignment horizontal="left" vertical="top" indent="1"/>
    </xf>
    <xf numFmtId="0" fontId="4" fillId="71" borderId="64" applyNumberFormat="0" applyProtection="0">
      <alignment horizontal="left" vertical="top" indent="1"/>
    </xf>
    <xf numFmtId="0" fontId="4" fillId="71" borderId="64" applyNumberFormat="0" applyProtection="0">
      <alignment horizontal="left" vertical="top" indent="1"/>
    </xf>
    <xf numFmtId="0" fontId="4" fillId="71" borderId="64" applyNumberFormat="0" applyProtection="0">
      <alignment horizontal="left" vertical="top" indent="1"/>
    </xf>
    <xf numFmtId="0" fontId="4" fillId="71" borderId="64" applyNumberFormat="0" applyProtection="0">
      <alignment horizontal="left" vertical="top" indent="1"/>
    </xf>
    <xf numFmtId="0" fontId="4" fillId="71" borderId="64" applyNumberFormat="0" applyProtection="0">
      <alignment horizontal="left" vertical="top" indent="1"/>
    </xf>
    <xf numFmtId="0" fontId="4" fillId="71" borderId="64" applyNumberFormat="0" applyProtection="0">
      <alignment horizontal="left" vertical="top" indent="1"/>
    </xf>
    <xf numFmtId="0" fontId="4" fillId="71" borderId="64" applyNumberFormat="0" applyProtection="0">
      <alignment horizontal="left" vertical="top" indent="1"/>
    </xf>
    <xf numFmtId="0" fontId="4" fillId="71" borderId="64" applyNumberFormat="0" applyProtection="0">
      <alignment horizontal="left" vertical="top" indent="1"/>
    </xf>
    <xf numFmtId="0" fontId="4" fillId="71" borderId="64" applyNumberFormat="0" applyProtection="0">
      <alignment horizontal="left" vertical="top" indent="1"/>
    </xf>
    <xf numFmtId="0" fontId="4" fillId="71" borderId="64" applyNumberFormat="0" applyProtection="0">
      <alignment horizontal="left" vertical="top" indent="1"/>
    </xf>
    <xf numFmtId="0" fontId="4" fillId="71" borderId="64" applyNumberFormat="0" applyProtection="0">
      <alignment horizontal="left" vertical="top" indent="1"/>
    </xf>
    <xf numFmtId="0" fontId="4" fillId="71" borderId="64" applyNumberFormat="0" applyProtection="0">
      <alignment horizontal="left" vertical="top" indent="1"/>
    </xf>
    <xf numFmtId="0" fontId="4" fillId="71" borderId="64" applyNumberFormat="0" applyProtection="0">
      <alignment horizontal="left" vertical="top" indent="1"/>
    </xf>
    <xf numFmtId="0" fontId="4" fillId="71" borderId="64" applyNumberFormat="0" applyProtection="0">
      <alignment horizontal="left" vertical="top" indent="1"/>
    </xf>
    <xf numFmtId="0" fontId="4" fillId="71" borderId="64" applyNumberFormat="0" applyProtection="0">
      <alignment horizontal="left" vertical="top" indent="1"/>
    </xf>
    <xf numFmtId="0" fontId="4" fillId="71" borderId="64" applyNumberFormat="0" applyProtection="0">
      <alignment horizontal="left" vertical="top" indent="1"/>
    </xf>
    <xf numFmtId="0" fontId="4" fillId="71" borderId="64" applyNumberFormat="0" applyProtection="0">
      <alignment horizontal="left" vertical="top" indent="1"/>
    </xf>
    <xf numFmtId="0" fontId="4" fillId="71" borderId="64" applyNumberFormat="0" applyProtection="0">
      <alignment horizontal="left" vertical="top" indent="1"/>
    </xf>
    <xf numFmtId="0" fontId="4" fillId="71" borderId="64" applyNumberFormat="0" applyProtection="0">
      <alignment horizontal="left" vertical="top" indent="1"/>
    </xf>
    <xf numFmtId="0" fontId="4" fillId="71" borderId="64" applyNumberFormat="0" applyProtection="0">
      <alignment horizontal="left" vertical="top" indent="1"/>
    </xf>
    <xf numFmtId="0" fontId="4" fillId="71" borderId="64" applyNumberFormat="0" applyProtection="0">
      <alignment horizontal="left" vertical="top" indent="1"/>
    </xf>
    <xf numFmtId="0" fontId="4" fillId="71" borderId="64" applyNumberFormat="0" applyProtection="0">
      <alignment horizontal="left" vertical="top" indent="1"/>
    </xf>
    <xf numFmtId="0" fontId="4" fillId="71" borderId="64" applyNumberFormat="0" applyProtection="0">
      <alignment horizontal="left" vertical="top" indent="1"/>
    </xf>
    <xf numFmtId="0" fontId="4" fillId="64" borderId="46" applyNumberFormat="0" applyProtection="0">
      <alignment horizontal="left" vertical="center" indent="1"/>
    </xf>
    <xf numFmtId="0" fontId="4" fillId="89" borderId="64" applyNumberFormat="0" applyProtection="0">
      <alignment horizontal="left" vertical="center" indent="1"/>
    </xf>
    <xf numFmtId="0" fontId="4" fillId="89" borderId="64" applyNumberFormat="0" applyProtection="0">
      <alignment horizontal="left" vertical="center" indent="1"/>
    </xf>
    <xf numFmtId="0" fontId="4" fillId="64" borderId="46" applyNumberFormat="0" applyProtection="0">
      <alignment horizontal="left" vertical="center" indent="1"/>
    </xf>
    <xf numFmtId="0" fontId="4" fillId="89" borderId="64" applyNumberFormat="0" applyProtection="0">
      <alignment horizontal="left" vertical="center" indent="1"/>
    </xf>
    <xf numFmtId="0" fontId="4" fillId="89" borderId="64" applyNumberFormat="0" applyProtection="0">
      <alignment horizontal="left" vertical="center" indent="1"/>
    </xf>
    <xf numFmtId="0" fontId="4" fillId="89" borderId="64" applyNumberFormat="0" applyProtection="0">
      <alignment horizontal="left" vertical="center" indent="1"/>
    </xf>
    <xf numFmtId="0" fontId="4" fillId="89" borderId="64" applyNumberFormat="0" applyProtection="0">
      <alignment horizontal="left" vertical="center" indent="1"/>
    </xf>
    <xf numFmtId="0" fontId="4" fillId="89" borderId="64" applyNumberFormat="0" applyProtection="0">
      <alignment horizontal="left" vertical="center" indent="1"/>
    </xf>
    <xf numFmtId="0" fontId="4" fillId="89" borderId="64" applyNumberFormat="0" applyProtection="0">
      <alignment horizontal="left" vertical="center" indent="1"/>
    </xf>
    <xf numFmtId="0" fontId="4" fillId="89" borderId="64" applyNumberFormat="0" applyProtection="0">
      <alignment horizontal="left" vertical="center" indent="1"/>
    </xf>
    <xf numFmtId="0" fontId="4" fillId="89" borderId="64" applyNumberFormat="0" applyProtection="0">
      <alignment horizontal="left" vertical="center" indent="1"/>
    </xf>
    <xf numFmtId="0" fontId="4" fillId="89" borderId="64" applyNumberFormat="0" applyProtection="0">
      <alignment horizontal="left" vertical="center" indent="1"/>
    </xf>
    <xf numFmtId="0" fontId="4" fillId="89" borderId="64" applyNumberFormat="0" applyProtection="0">
      <alignment horizontal="left" vertical="center" indent="1"/>
    </xf>
    <xf numFmtId="0" fontId="4" fillId="89" borderId="64" applyNumberFormat="0" applyProtection="0">
      <alignment horizontal="left" vertical="center" indent="1"/>
    </xf>
    <xf numFmtId="0" fontId="4" fillId="89" borderId="64" applyNumberFormat="0" applyProtection="0">
      <alignment horizontal="left" vertical="center" indent="1"/>
    </xf>
    <xf numFmtId="0" fontId="4" fillId="89" borderId="64" applyNumberFormat="0" applyProtection="0">
      <alignment horizontal="left" vertical="center" indent="1"/>
    </xf>
    <xf numFmtId="0" fontId="4" fillId="89" borderId="64" applyNumberFormat="0" applyProtection="0">
      <alignment horizontal="left" vertical="center" indent="1"/>
    </xf>
    <xf numFmtId="0" fontId="4" fillId="89" borderId="64" applyNumberFormat="0" applyProtection="0">
      <alignment horizontal="left" vertical="center" indent="1"/>
    </xf>
    <xf numFmtId="0" fontId="4" fillId="89" borderId="64" applyNumberFormat="0" applyProtection="0">
      <alignment horizontal="left" vertical="center" indent="1"/>
    </xf>
    <xf numFmtId="0" fontId="4" fillId="89" borderId="64" applyNumberFormat="0" applyProtection="0">
      <alignment horizontal="left" vertical="center" indent="1"/>
    </xf>
    <xf numFmtId="0" fontId="4" fillId="89" borderId="64" applyNumberFormat="0" applyProtection="0">
      <alignment horizontal="left" vertical="center" indent="1"/>
    </xf>
    <xf numFmtId="0" fontId="4" fillId="89" borderId="64" applyNumberFormat="0" applyProtection="0">
      <alignment horizontal="left" vertical="center" indent="1"/>
    </xf>
    <xf numFmtId="0" fontId="4" fillId="89" borderId="64" applyNumberFormat="0" applyProtection="0">
      <alignment horizontal="left" vertical="center" indent="1"/>
    </xf>
    <xf numFmtId="0" fontId="4" fillId="89" borderId="64" applyNumberFormat="0" applyProtection="0">
      <alignment horizontal="left" vertical="center" indent="1"/>
    </xf>
    <xf numFmtId="0" fontId="4" fillId="89" borderId="64" applyNumberFormat="0" applyProtection="0">
      <alignment horizontal="left" vertical="center" indent="1"/>
    </xf>
    <xf numFmtId="0" fontId="4" fillId="89" borderId="64" applyNumberFormat="0" applyProtection="0">
      <alignment horizontal="left" vertical="center" indent="1"/>
    </xf>
    <xf numFmtId="0" fontId="4" fillId="89" borderId="64" applyNumberFormat="0" applyProtection="0">
      <alignment horizontal="left" vertical="center" indent="1"/>
    </xf>
    <xf numFmtId="0" fontId="4" fillId="89" borderId="64" applyNumberFormat="0" applyProtection="0">
      <alignment horizontal="left" vertical="center" indent="1"/>
    </xf>
    <xf numFmtId="0" fontId="4" fillId="64" borderId="46" applyNumberFormat="0" applyProtection="0">
      <alignment horizontal="left" vertical="center" indent="1"/>
    </xf>
    <xf numFmtId="0" fontId="4" fillId="89" borderId="64" applyNumberFormat="0" applyProtection="0">
      <alignment horizontal="left" vertical="top" indent="1"/>
    </xf>
    <xf numFmtId="0" fontId="4" fillId="89" borderId="64" applyNumberFormat="0" applyProtection="0">
      <alignment horizontal="left" vertical="top" indent="1"/>
    </xf>
    <xf numFmtId="0" fontId="4" fillId="64" borderId="46" applyNumberFormat="0" applyProtection="0">
      <alignment horizontal="left" vertical="center" indent="1"/>
    </xf>
    <xf numFmtId="0" fontId="4" fillId="89" borderId="64" applyNumberFormat="0" applyProtection="0">
      <alignment horizontal="left" vertical="top" indent="1"/>
    </xf>
    <xf numFmtId="0" fontId="4" fillId="89" borderId="64" applyNumberFormat="0" applyProtection="0">
      <alignment horizontal="left" vertical="top" indent="1"/>
    </xf>
    <xf numFmtId="0" fontId="4" fillId="89" borderId="64" applyNumberFormat="0" applyProtection="0">
      <alignment horizontal="left" vertical="top" indent="1"/>
    </xf>
    <xf numFmtId="0" fontId="4" fillId="89" borderId="64" applyNumberFormat="0" applyProtection="0">
      <alignment horizontal="left" vertical="top" indent="1"/>
    </xf>
    <xf numFmtId="0" fontId="4" fillId="89" borderId="64" applyNumberFormat="0" applyProtection="0">
      <alignment horizontal="left" vertical="top" indent="1"/>
    </xf>
    <xf numFmtId="0" fontId="4" fillId="89" borderId="64" applyNumberFormat="0" applyProtection="0">
      <alignment horizontal="left" vertical="top" indent="1"/>
    </xf>
    <xf numFmtId="0" fontId="4" fillId="89" borderId="64" applyNumberFormat="0" applyProtection="0">
      <alignment horizontal="left" vertical="top" indent="1"/>
    </xf>
    <xf numFmtId="0" fontId="4" fillId="89" borderId="64" applyNumberFormat="0" applyProtection="0">
      <alignment horizontal="left" vertical="top" indent="1"/>
    </xf>
    <xf numFmtId="0" fontId="4" fillId="89" borderId="64" applyNumberFormat="0" applyProtection="0">
      <alignment horizontal="left" vertical="top" indent="1"/>
    </xf>
    <xf numFmtId="0" fontId="4" fillId="89" borderId="64" applyNumberFormat="0" applyProtection="0">
      <alignment horizontal="left" vertical="top" indent="1"/>
    </xf>
    <xf numFmtId="0" fontId="4" fillId="89" borderId="64" applyNumberFormat="0" applyProtection="0">
      <alignment horizontal="left" vertical="top" indent="1"/>
    </xf>
    <xf numFmtId="0" fontId="4" fillId="89" borderId="64" applyNumberFormat="0" applyProtection="0">
      <alignment horizontal="left" vertical="top" indent="1"/>
    </xf>
    <xf numFmtId="0" fontId="4" fillId="89" borderId="64" applyNumberFormat="0" applyProtection="0">
      <alignment horizontal="left" vertical="top" indent="1"/>
    </xf>
    <xf numFmtId="0" fontId="4" fillId="89" borderId="64" applyNumberFormat="0" applyProtection="0">
      <alignment horizontal="left" vertical="top" indent="1"/>
    </xf>
    <xf numFmtId="0" fontId="4" fillId="89" borderId="64" applyNumberFormat="0" applyProtection="0">
      <alignment horizontal="left" vertical="top" indent="1"/>
    </xf>
    <xf numFmtId="0" fontId="4" fillId="89" borderId="64" applyNumberFormat="0" applyProtection="0">
      <alignment horizontal="left" vertical="top" indent="1"/>
    </xf>
    <xf numFmtId="0" fontId="4" fillId="89" borderId="64" applyNumberFormat="0" applyProtection="0">
      <alignment horizontal="left" vertical="top" indent="1"/>
    </xf>
    <xf numFmtId="0" fontId="4" fillId="89" borderId="64" applyNumberFormat="0" applyProtection="0">
      <alignment horizontal="left" vertical="top" indent="1"/>
    </xf>
    <xf numFmtId="0" fontId="4" fillId="89" borderId="64" applyNumberFormat="0" applyProtection="0">
      <alignment horizontal="left" vertical="top" indent="1"/>
    </xf>
    <xf numFmtId="0" fontId="4" fillId="89" borderId="64" applyNumberFormat="0" applyProtection="0">
      <alignment horizontal="left" vertical="top" indent="1"/>
    </xf>
    <xf numFmtId="0" fontId="4" fillId="89" borderId="64" applyNumberFormat="0" applyProtection="0">
      <alignment horizontal="left" vertical="top" indent="1"/>
    </xf>
    <xf numFmtId="0" fontId="4" fillId="89" borderId="64" applyNumberFormat="0" applyProtection="0">
      <alignment horizontal="left" vertical="top" indent="1"/>
    </xf>
    <xf numFmtId="0" fontId="4" fillId="89" borderId="64" applyNumberFormat="0" applyProtection="0">
      <alignment horizontal="left" vertical="top" indent="1"/>
    </xf>
    <xf numFmtId="0" fontId="4" fillId="89" borderId="64" applyNumberFormat="0" applyProtection="0">
      <alignment horizontal="left" vertical="top" indent="1"/>
    </xf>
    <xf numFmtId="0" fontId="4" fillId="89" borderId="64" applyNumberFormat="0" applyProtection="0">
      <alignment horizontal="left" vertical="top" indent="1"/>
    </xf>
    <xf numFmtId="0" fontId="4" fillId="70" borderId="46" applyNumberFormat="0" applyProtection="0">
      <alignment horizontal="left" vertical="center" indent="1"/>
    </xf>
    <xf numFmtId="0" fontId="4" fillId="90" borderId="64" applyNumberFormat="0" applyProtection="0">
      <alignment horizontal="left" vertical="center" indent="1"/>
    </xf>
    <xf numFmtId="0" fontId="4" fillId="90" borderId="64" applyNumberFormat="0" applyProtection="0">
      <alignment horizontal="left" vertical="center" indent="1"/>
    </xf>
    <xf numFmtId="0" fontId="4" fillId="70" borderId="46" applyNumberFormat="0" applyProtection="0">
      <alignment horizontal="left" vertical="center" indent="1"/>
    </xf>
    <xf numFmtId="0" fontId="4" fillId="90" borderId="64" applyNumberFormat="0" applyProtection="0">
      <alignment horizontal="left" vertical="center" indent="1"/>
    </xf>
    <xf numFmtId="0" fontId="4" fillId="90" borderId="64" applyNumberFormat="0" applyProtection="0">
      <alignment horizontal="left" vertical="center" indent="1"/>
    </xf>
    <xf numFmtId="0" fontId="4" fillId="90" borderId="64" applyNumberFormat="0" applyProtection="0">
      <alignment horizontal="left" vertical="center" indent="1"/>
    </xf>
    <xf numFmtId="0" fontId="4" fillId="90" borderId="64" applyNumberFormat="0" applyProtection="0">
      <alignment horizontal="left" vertical="center" indent="1"/>
    </xf>
    <xf numFmtId="0" fontId="4" fillId="90" borderId="64" applyNumberFormat="0" applyProtection="0">
      <alignment horizontal="left" vertical="center" indent="1"/>
    </xf>
    <xf numFmtId="0" fontId="4" fillId="90" borderId="64" applyNumberFormat="0" applyProtection="0">
      <alignment horizontal="left" vertical="center" indent="1"/>
    </xf>
    <xf numFmtId="0" fontId="4" fillId="90" borderId="64" applyNumberFormat="0" applyProtection="0">
      <alignment horizontal="left" vertical="center" indent="1"/>
    </xf>
    <xf numFmtId="0" fontId="4" fillId="90" borderId="64" applyNumberFormat="0" applyProtection="0">
      <alignment horizontal="left" vertical="center" indent="1"/>
    </xf>
    <xf numFmtId="0" fontId="4" fillId="90" borderId="64" applyNumberFormat="0" applyProtection="0">
      <alignment horizontal="left" vertical="center" indent="1"/>
    </xf>
    <xf numFmtId="0" fontId="4" fillId="90" borderId="64" applyNumberFormat="0" applyProtection="0">
      <alignment horizontal="left" vertical="center" indent="1"/>
    </xf>
    <xf numFmtId="0" fontId="4" fillId="90" borderId="64" applyNumberFormat="0" applyProtection="0">
      <alignment horizontal="left" vertical="center" indent="1"/>
    </xf>
    <xf numFmtId="0" fontId="4" fillId="90" borderId="64" applyNumberFormat="0" applyProtection="0">
      <alignment horizontal="left" vertical="center" indent="1"/>
    </xf>
    <xf numFmtId="0" fontId="4" fillId="90" borderId="64" applyNumberFormat="0" applyProtection="0">
      <alignment horizontal="left" vertical="center" indent="1"/>
    </xf>
    <xf numFmtId="0" fontId="4" fillId="90" borderId="64" applyNumberFormat="0" applyProtection="0">
      <alignment horizontal="left" vertical="center" indent="1"/>
    </xf>
    <xf numFmtId="0" fontId="4" fillId="90" borderId="64" applyNumberFormat="0" applyProtection="0">
      <alignment horizontal="left" vertical="center" indent="1"/>
    </xf>
    <xf numFmtId="0" fontId="4" fillId="90" borderId="64" applyNumberFormat="0" applyProtection="0">
      <alignment horizontal="left" vertical="center" indent="1"/>
    </xf>
    <xf numFmtId="0" fontId="4" fillId="90" borderId="64" applyNumberFormat="0" applyProtection="0">
      <alignment horizontal="left" vertical="center" indent="1"/>
    </xf>
    <xf numFmtId="0" fontId="4" fillId="90" borderId="64" applyNumberFormat="0" applyProtection="0">
      <alignment horizontal="left" vertical="center" indent="1"/>
    </xf>
    <xf numFmtId="0" fontId="4" fillId="90" borderId="64" applyNumberFormat="0" applyProtection="0">
      <alignment horizontal="left" vertical="center" indent="1"/>
    </xf>
    <xf numFmtId="0" fontId="4" fillId="90" borderId="64" applyNumberFormat="0" applyProtection="0">
      <alignment horizontal="left" vertical="center" indent="1"/>
    </xf>
    <xf numFmtId="0" fontId="4" fillId="90" borderId="64" applyNumberFormat="0" applyProtection="0">
      <alignment horizontal="left" vertical="center" indent="1"/>
    </xf>
    <xf numFmtId="0" fontId="4" fillId="90" borderId="64" applyNumberFormat="0" applyProtection="0">
      <alignment horizontal="left" vertical="center" indent="1"/>
    </xf>
    <xf numFmtId="0" fontId="4" fillId="90" borderId="64" applyNumberFormat="0" applyProtection="0">
      <alignment horizontal="left" vertical="center" indent="1"/>
    </xf>
    <xf numFmtId="0" fontId="4" fillId="90" borderId="64" applyNumberFormat="0" applyProtection="0">
      <alignment horizontal="left" vertical="center" indent="1"/>
    </xf>
    <xf numFmtId="0" fontId="4" fillId="90" borderId="64" applyNumberFormat="0" applyProtection="0">
      <alignment horizontal="left" vertical="center" indent="1"/>
    </xf>
    <xf numFmtId="0" fontId="4" fillId="70" borderId="46" applyNumberFormat="0" applyProtection="0">
      <alignment horizontal="left" vertical="center" indent="1"/>
    </xf>
    <xf numFmtId="0" fontId="4" fillId="90" borderId="64" applyNumberFormat="0" applyProtection="0">
      <alignment horizontal="left" vertical="top" indent="1"/>
    </xf>
    <xf numFmtId="0" fontId="4" fillId="90" borderId="64" applyNumberFormat="0" applyProtection="0">
      <alignment horizontal="left" vertical="top" indent="1"/>
    </xf>
    <xf numFmtId="0" fontId="4" fillId="70" borderId="46" applyNumberFormat="0" applyProtection="0">
      <alignment horizontal="left" vertical="center" indent="1"/>
    </xf>
    <xf numFmtId="0" fontId="4" fillId="90" borderId="64" applyNumberFormat="0" applyProtection="0">
      <alignment horizontal="left" vertical="top" indent="1"/>
    </xf>
    <xf numFmtId="0" fontId="4" fillId="90" borderId="64" applyNumberFormat="0" applyProtection="0">
      <alignment horizontal="left" vertical="top" indent="1"/>
    </xf>
    <xf numFmtId="0" fontId="4" fillId="90" borderId="64" applyNumberFormat="0" applyProtection="0">
      <alignment horizontal="left" vertical="top" indent="1"/>
    </xf>
    <xf numFmtId="0" fontId="4" fillId="90" borderId="64" applyNumberFormat="0" applyProtection="0">
      <alignment horizontal="left" vertical="top" indent="1"/>
    </xf>
    <xf numFmtId="0" fontId="4" fillId="90" borderId="64" applyNumberFormat="0" applyProtection="0">
      <alignment horizontal="left" vertical="top" indent="1"/>
    </xf>
    <xf numFmtId="0" fontId="4" fillId="90" borderId="64" applyNumberFormat="0" applyProtection="0">
      <alignment horizontal="left" vertical="top" indent="1"/>
    </xf>
    <xf numFmtId="0" fontId="4" fillId="90" borderId="64" applyNumberFormat="0" applyProtection="0">
      <alignment horizontal="left" vertical="top" indent="1"/>
    </xf>
    <xf numFmtId="0" fontId="4" fillId="90" borderId="64" applyNumberFormat="0" applyProtection="0">
      <alignment horizontal="left" vertical="top" indent="1"/>
    </xf>
    <xf numFmtId="0" fontId="4" fillId="90" borderId="64" applyNumberFormat="0" applyProtection="0">
      <alignment horizontal="left" vertical="top" indent="1"/>
    </xf>
    <xf numFmtId="0" fontId="4" fillId="90" borderId="64" applyNumberFormat="0" applyProtection="0">
      <alignment horizontal="left" vertical="top" indent="1"/>
    </xf>
    <xf numFmtId="0" fontId="4" fillId="90" borderId="64" applyNumberFormat="0" applyProtection="0">
      <alignment horizontal="left" vertical="top" indent="1"/>
    </xf>
    <xf numFmtId="0" fontId="4" fillId="90" borderId="64" applyNumberFormat="0" applyProtection="0">
      <alignment horizontal="left" vertical="top" indent="1"/>
    </xf>
    <xf numFmtId="0" fontId="4" fillId="90" borderId="64" applyNumberFormat="0" applyProtection="0">
      <alignment horizontal="left" vertical="top" indent="1"/>
    </xf>
    <xf numFmtId="0" fontId="4" fillId="90" borderId="64" applyNumberFormat="0" applyProtection="0">
      <alignment horizontal="left" vertical="top" indent="1"/>
    </xf>
    <xf numFmtId="0" fontId="4" fillId="90" borderId="64" applyNumberFormat="0" applyProtection="0">
      <alignment horizontal="left" vertical="top" indent="1"/>
    </xf>
    <xf numFmtId="0" fontId="4" fillId="90" borderId="64" applyNumberFormat="0" applyProtection="0">
      <alignment horizontal="left" vertical="top" indent="1"/>
    </xf>
    <xf numFmtId="0" fontId="4" fillId="90" borderId="64" applyNumberFormat="0" applyProtection="0">
      <alignment horizontal="left" vertical="top" indent="1"/>
    </xf>
    <xf numFmtId="0" fontId="4" fillId="90" borderId="64" applyNumberFormat="0" applyProtection="0">
      <alignment horizontal="left" vertical="top" indent="1"/>
    </xf>
    <xf numFmtId="0" fontId="4" fillId="90" borderId="64" applyNumberFormat="0" applyProtection="0">
      <alignment horizontal="left" vertical="top" indent="1"/>
    </xf>
    <xf numFmtId="0" fontId="4" fillId="90" borderId="64" applyNumberFormat="0" applyProtection="0">
      <alignment horizontal="left" vertical="top" indent="1"/>
    </xf>
    <xf numFmtId="0" fontId="4" fillId="90" borderId="64" applyNumberFormat="0" applyProtection="0">
      <alignment horizontal="left" vertical="top" indent="1"/>
    </xf>
    <xf numFmtId="0" fontId="4" fillId="90" borderId="64" applyNumberFormat="0" applyProtection="0">
      <alignment horizontal="left" vertical="top" indent="1"/>
    </xf>
    <xf numFmtId="0" fontId="4" fillId="90" borderId="64" applyNumberFormat="0" applyProtection="0">
      <alignment horizontal="left" vertical="top" indent="1"/>
    </xf>
    <xf numFmtId="0" fontId="4" fillId="90" borderId="64" applyNumberFormat="0" applyProtection="0">
      <alignment horizontal="left" vertical="top" indent="1"/>
    </xf>
    <xf numFmtId="0" fontId="4" fillId="90" borderId="64" applyNumberFormat="0" applyProtection="0">
      <alignment horizontal="left" vertical="top" indent="1"/>
    </xf>
    <xf numFmtId="4" fontId="94" fillId="66" borderId="46" applyNumberFormat="0" applyProtection="0">
      <alignment vertical="center"/>
    </xf>
    <xf numFmtId="4" fontId="94" fillId="66" borderId="64" applyNumberFormat="0" applyProtection="0">
      <alignment vertical="center"/>
    </xf>
    <xf numFmtId="4" fontId="94" fillId="66" borderId="64" applyNumberFormat="0" applyProtection="0">
      <alignment vertical="center"/>
    </xf>
    <xf numFmtId="4" fontId="94" fillId="66" borderId="64" applyNumberFormat="0" applyProtection="0">
      <alignment vertical="center"/>
    </xf>
    <xf numFmtId="4" fontId="94" fillId="66" borderId="64" applyNumberFormat="0" applyProtection="0">
      <alignment vertical="center"/>
    </xf>
    <xf numFmtId="4" fontId="94" fillId="66" borderId="64" applyNumberFormat="0" applyProtection="0">
      <alignment vertical="center"/>
    </xf>
    <xf numFmtId="4" fontId="99" fillId="66" borderId="46" applyNumberFormat="0" applyProtection="0">
      <alignment vertical="center"/>
    </xf>
    <xf numFmtId="4" fontId="99" fillId="66" borderId="64" applyNumberFormat="0" applyProtection="0">
      <alignment vertical="center"/>
    </xf>
    <xf numFmtId="4" fontId="99" fillId="66" borderId="64" applyNumberFormat="0" applyProtection="0">
      <alignment vertical="center"/>
    </xf>
    <xf numFmtId="4" fontId="99" fillId="66" borderId="64" applyNumberFormat="0" applyProtection="0">
      <alignment vertical="center"/>
    </xf>
    <xf numFmtId="4" fontId="99" fillId="66" borderId="64" applyNumberFormat="0" applyProtection="0">
      <alignment vertical="center"/>
    </xf>
    <xf numFmtId="4" fontId="99" fillId="66" borderId="64" applyNumberFormat="0" applyProtection="0">
      <alignment vertical="center"/>
    </xf>
    <xf numFmtId="4" fontId="94" fillId="66" borderId="46" applyNumberFormat="0" applyProtection="0">
      <alignment horizontal="left" vertical="center" indent="1"/>
    </xf>
    <xf numFmtId="4" fontId="94" fillId="66" borderId="64" applyNumberFormat="0" applyProtection="0">
      <alignment horizontal="left" vertical="center" indent="1"/>
    </xf>
    <xf numFmtId="4" fontId="94" fillId="66" borderId="64" applyNumberFormat="0" applyProtection="0">
      <alignment horizontal="left" vertical="center" indent="1"/>
    </xf>
    <xf numFmtId="4" fontId="94" fillId="66" borderId="64" applyNumberFormat="0" applyProtection="0">
      <alignment horizontal="left" vertical="center" indent="1"/>
    </xf>
    <xf numFmtId="4" fontId="94" fillId="66" borderId="64" applyNumberFormat="0" applyProtection="0">
      <alignment horizontal="left" vertical="center" indent="1"/>
    </xf>
    <xf numFmtId="4" fontId="94" fillId="66" borderId="64" applyNumberFormat="0" applyProtection="0">
      <alignment horizontal="left" vertical="center" indent="1"/>
    </xf>
    <xf numFmtId="4" fontId="94" fillId="66" borderId="46" applyNumberFormat="0" applyProtection="0">
      <alignment horizontal="left" vertical="center" indent="1"/>
    </xf>
    <xf numFmtId="0" fontId="94" fillId="66" borderId="64" applyNumberFormat="0" applyProtection="0">
      <alignment horizontal="left" vertical="top" indent="1"/>
    </xf>
    <xf numFmtId="0" fontId="94" fillId="66" borderId="64" applyNumberFormat="0" applyProtection="0">
      <alignment horizontal="left" vertical="top" indent="1"/>
    </xf>
    <xf numFmtId="0" fontId="94" fillId="66" borderId="64" applyNumberFormat="0" applyProtection="0">
      <alignment horizontal="left" vertical="top" indent="1"/>
    </xf>
    <xf numFmtId="0" fontId="94" fillId="66" borderId="64" applyNumberFormat="0" applyProtection="0">
      <alignment horizontal="left" vertical="top" indent="1"/>
    </xf>
    <xf numFmtId="0" fontId="94" fillId="66" borderId="64" applyNumberFormat="0" applyProtection="0">
      <alignment horizontal="left" vertical="top" indent="1"/>
    </xf>
    <xf numFmtId="4" fontId="94" fillId="84" borderId="46" applyNumberFormat="0" applyProtection="0">
      <alignment horizontal="right" vertical="center"/>
    </xf>
    <xf numFmtId="4" fontId="94" fillId="47" borderId="64" applyNumberFormat="0" applyProtection="0">
      <alignment horizontal="right" vertical="center"/>
    </xf>
    <xf numFmtId="4" fontId="94" fillId="47" borderId="64" applyNumberFormat="0" applyProtection="0">
      <alignment horizontal="right" vertical="center"/>
    </xf>
    <xf numFmtId="4" fontId="94" fillId="47" borderId="64" applyNumberFormat="0" applyProtection="0">
      <alignment horizontal="right" vertical="center"/>
    </xf>
    <xf numFmtId="4" fontId="94" fillId="47" borderId="64" applyNumberFormat="0" applyProtection="0">
      <alignment horizontal="right" vertical="center"/>
    </xf>
    <xf numFmtId="4" fontId="94" fillId="47" borderId="64" applyNumberFormat="0" applyProtection="0">
      <alignment horizontal="right" vertical="center"/>
    </xf>
    <xf numFmtId="4" fontId="99" fillId="84" borderId="46" applyNumberFormat="0" applyProtection="0">
      <alignment horizontal="right" vertical="center"/>
    </xf>
    <xf numFmtId="4" fontId="99" fillId="47" borderId="64" applyNumberFormat="0" applyProtection="0">
      <alignment horizontal="right" vertical="center"/>
    </xf>
    <xf numFmtId="4" fontId="99" fillId="47" borderId="64" applyNumberFormat="0" applyProtection="0">
      <alignment horizontal="right" vertical="center"/>
    </xf>
    <xf numFmtId="4" fontId="99" fillId="47" borderId="64" applyNumberFormat="0" applyProtection="0">
      <alignment horizontal="right" vertical="center"/>
    </xf>
    <xf numFmtId="4" fontId="99" fillId="47" borderId="64" applyNumberFormat="0" applyProtection="0">
      <alignment horizontal="right" vertical="center"/>
    </xf>
    <xf numFmtId="4" fontId="99" fillId="47" borderId="64" applyNumberFormat="0" applyProtection="0">
      <alignment horizontal="right" vertical="center"/>
    </xf>
    <xf numFmtId="0" fontId="4" fillId="70" borderId="46" applyNumberFormat="0" applyProtection="0">
      <alignment horizontal="left" vertical="center" indent="1"/>
    </xf>
    <xf numFmtId="4" fontId="94" fillId="86" borderId="64" applyNumberFormat="0" applyProtection="0">
      <alignment horizontal="left" vertical="center" indent="1"/>
    </xf>
    <xf numFmtId="4" fontId="94" fillId="86" borderId="64" applyNumberFormat="0" applyProtection="0">
      <alignment horizontal="left" vertical="center" indent="1"/>
    </xf>
    <xf numFmtId="4" fontId="94" fillId="86" borderId="64" applyNumberFormat="0" applyProtection="0">
      <alignment horizontal="left" vertical="center" indent="1"/>
    </xf>
    <xf numFmtId="4" fontId="94" fillId="86" borderId="64" applyNumberFormat="0" applyProtection="0">
      <alignment horizontal="left" vertical="center" indent="1"/>
    </xf>
    <xf numFmtId="4" fontId="94" fillId="86" borderId="64" applyNumberFormat="0" applyProtection="0">
      <alignment horizontal="left" vertical="center" indent="1"/>
    </xf>
    <xf numFmtId="0" fontId="4" fillId="70" borderId="46" applyNumberFormat="0" applyProtection="0">
      <alignment horizontal="left" vertical="center" indent="1"/>
    </xf>
    <xf numFmtId="0" fontId="4" fillId="70" borderId="46" applyNumberFormat="0" applyProtection="0">
      <alignment horizontal="left" vertical="center" indent="1"/>
    </xf>
    <xf numFmtId="0" fontId="94" fillId="71" borderId="64" applyNumberFormat="0" applyProtection="0">
      <alignment horizontal="left" vertical="top" indent="1"/>
    </xf>
    <xf numFmtId="0" fontId="94" fillId="71" borderId="64" applyNumberFormat="0" applyProtection="0">
      <alignment horizontal="left" vertical="top" indent="1"/>
    </xf>
    <xf numFmtId="0" fontId="94" fillId="71" borderId="64" applyNumberFormat="0" applyProtection="0">
      <alignment horizontal="left" vertical="top" indent="1"/>
    </xf>
    <xf numFmtId="0" fontId="94" fillId="71" borderId="64" applyNumberFormat="0" applyProtection="0">
      <alignment horizontal="left" vertical="top" indent="1"/>
    </xf>
    <xf numFmtId="0" fontId="94" fillId="71" borderId="64" applyNumberFormat="0" applyProtection="0">
      <alignment horizontal="left" vertical="top" indent="1"/>
    </xf>
    <xf numFmtId="0" fontId="4" fillId="70" borderId="46" applyNumberFormat="0" applyProtection="0">
      <alignment horizontal="left" vertical="center" indent="1"/>
    </xf>
    <xf numFmtId="0" fontId="102" fillId="0" borderId="0"/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3" fillId="91" borderId="0" applyNumberFormat="0" applyProtection="0">
      <alignment horizontal="left" vertical="center" indent="1"/>
    </xf>
    <xf numFmtId="4" fontId="104" fillId="84" borderId="46" applyNumberFormat="0" applyProtection="0">
      <alignment horizontal="right" vertical="center"/>
    </xf>
    <xf numFmtId="4" fontId="104" fillId="47" borderId="64" applyNumberFormat="0" applyProtection="0">
      <alignment horizontal="right" vertical="center"/>
    </xf>
    <xf numFmtId="4" fontId="104" fillId="47" borderId="64" applyNumberFormat="0" applyProtection="0">
      <alignment horizontal="right" vertical="center"/>
    </xf>
    <xf numFmtId="4" fontId="104" fillId="47" borderId="64" applyNumberFormat="0" applyProtection="0">
      <alignment horizontal="right" vertical="center"/>
    </xf>
    <xf numFmtId="4" fontId="104" fillId="47" borderId="64" applyNumberFormat="0" applyProtection="0">
      <alignment horizontal="right" vertical="center"/>
    </xf>
    <xf numFmtId="4" fontId="104" fillId="47" borderId="64" applyNumberFormat="0" applyProtection="0">
      <alignment horizontal="right" vertical="center"/>
    </xf>
    <xf numFmtId="0" fontId="105" fillId="92" borderId="0"/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174" fontId="4" fillId="0" borderId="0">
      <alignment horizontal="left" wrapText="1"/>
    </xf>
    <xf numFmtId="0" fontId="4" fillId="93" borderId="0" applyFont="0" applyAlignment="0">
      <alignment horizontal="center"/>
    </xf>
    <xf numFmtId="174" fontId="4" fillId="0" borderId="0">
      <alignment horizontal="left" wrapText="1"/>
    </xf>
    <xf numFmtId="0" fontId="32" fillId="94" borderId="67" applyNumberFormat="0" applyProtection="0">
      <alignment horizontal="center" wrapText="1"/>
    </xf>
    <xf numFmtId="0" fontId="32" fillId="94" borderId="67" applyNumberFormat="0" applyProtection="0">
      <alignment horizontal="center" wrapText="1"/>
    </xf>
    <xf numFmtId="0" fontId="32" fillId="94" borderId="67" applyNumberFormat="0" applyProtection="0">
      <alignment horizontal="center" wrapText="1"/>
    </xf>
    <xf numFmtId="0" fontId="32" fillId="94" borderId="67" applyNumberFormat="0" applyProtection="0">
      <alignment horizontal="center" wrapText="1"/>
    </xf>
    <xf numFmtId="0" fontId="32" fillId="94" borderId="67" applyNumberFormat="0" applyProtection="0">
      <alignment horizontal="center" wrapText="1"/>
    </xf>
    <xf numFmtId="0" fontId="32" fillId="94" borderId="67" applyNumberFormat="0" applyProtection="0">
      <alignment horizontal="center" wrapText="1"/>
    </xf>
    <xf numFmtId="0" fontId="32" fillId="94" borderId="67" applyNumberFormat="0" applyProtection="0">
      <alignment horizontal="center" wrapText="1"/>
    </xf>
    <xf numFmtId="0" fontId="32" fillId="94" borderId="67" applyNumberFormat="0" applyProtection="0">
      <alignment horizontal="center" wrapText="1"/>
    </xf>
    <xf numFmtId="0" fontId="32" fillId="94" borderId="67" applyNumberFormat="0" applyProtection="0">
      <alignment horizontal="center" wrapText="1"/>
    </xf>
    <xf numFmtId="0" fontId="32" fillId="94" borderId="68" applyNumberFormat="0" applyAlignment="0" applyProtection="0">
      <alignment wrapText="1"/>
    </xf>
    <xf numFmtId="0" fontId="32" fillId="94" borderId="68" applyNumberFormat="0" applyAlignment="0" applyProtection="0">
      <alignment wrapText="1"/>
    </xf>
    <xf numFmtId="0" fontId="32" fillId="94" borderId="68" applyNumberFormat="0" applyAlignment="0" applyProtection="0">
      <alignment wrapText="1"/>
    </xf>
    <xf numFmtId="0" fontId="32" fillId="94" borderId="68" applyNumberFormat="0" applyAlignment="0" applyProtection="0">
      <alignment wrapText="1"/>
    </xf>
    <xf numFmtId="0" fontId="32" fillId="94" borderId="68" applyNumberFormat="0" applyAlignment="0" applyProtection="0">
      <alignment wrapText="1"/>
    </xf>
    <xf numFmtId="0" fontId="32" fillId="94" borderId="68" applyNumberFormat="0" applyAlignment="0" applyProtection="0">
      <alignment wrapText="1"/>
    </xf>
    <xf numFmtId="0" fontId="32" fillId="94" borderId="68" applyNumberFormat="0" applyAlignment="0" applyProtection="0">
      <alignment wrapText="1"/>
    </xf>
    <xf numFmtId="0" fontId="32" fillId="94" borderId="68" applyNumberFormat="0" applyAlignment="0" applyProtection="0">
      <alignment wrapText="1"/>
    </xf>
    <xf numFmtId="0" fontId="32" fillId="94" borderId="68" applyNumberFormat="0" applyAlignment="0" applyProtection="0">
      <alignment wrapText="1"/>
    </xf>
    <xf numFmtId="0" fontId="4" fillId="95" borderId="0" applyNumberFormat="0" applyBorder="0">
      <alignment horizontal="center" wrapText="1"/>
    </xf>
    <xf numFmtId="0" fontId="4" fillId="95" borderId="0" applyNumberFormat="0" applyBorder="0">
      <alignment horizontal="center" wrapText="1"/>
    </xf>
    <xf numFmtId="0" fontId="4" fillId="95" borderId="0" applyNumberFormat="0" applyBorder="0">
      <alignment horizontal="center" wrapText="1"/>
    </xf>
    <xf numFmtId="0" fontId="4" fillId="95" borderId="0" applyNumberFormat="0" applyBorder="0">
      <alignment horizontal="center" wrapText="1"/>
    </xf>
    <xf numFmtId="0" fontId="4" fillId="95" borderId="0" applyNumberFormat="0" applyBorder="0">
      <alignment horizontal="center" wrapText="1"/>
    </xf>
    <xf numFmtId="0" fontId="4" fillId="95" borderId="0" applyNumberFormat="0" applyBorder="0">
      <alignment horizontal="center" wrapText="1"/>
    </xf>
    <xf numFmtId="0" fontId="4" fillId="95" borderId="0" applyNumberFormat="0" applyBorder="0">
      <alignment horizontal="center" wrapText="1"/>
    </xf>
    <xf numFmtId="0" fontId="4" fillId="95" borderId="0" applyNumberFormat="0" applyBorder="0">
      <alignment horizontal="center" wrapText="1"/>
    </xf>
    <xf numFmtId="0" fontId="4" fillId="95" borderId="0" applyNumberFormat="0" applyBorder="0">
      <alignment horizontal="center" wrapText="1"/>
    </xf>
    <xf numFmtId="0" fontId="4" fillId="95" borderId="0" applyNumberFormat="0" applyBorder="0">
      <alignment horizontal="center" wrapText="1"/>
    </xf>
    <xf numFmtId="0" fontId="4" fillId="95" borderId="0" applyNumberFormat="0" applyBorder="0">
      <alignment horizontal="center" wrapText="1"/>
    </xf>
    <xf numFmtId="0" fontId="4" fillId="95" borderId="0" applyNumberFormat="0" applyBorder="0">
      <alignment horizontal="center" wrapText="1"/>
    </xf>
    <xf numFmtId="0" fontId="4" fillId="95" borderId="0" applyNumberFormat="0" applyBorder="0">
      <alignment horizontal="center" wrapText="1"/>
    </xf>
    <xf numFmtId="0" fontId="4" fillId="95" borderId="0" applyNumberFormat="0" applyBorder="0">
      <alignment horizontal="center" wrapText="1"/>
    </xf>
    <xf numFmtId="0" fontId="4" fillId="95" borderId="0" applyNumberFormat="0" applyBorder="0">
      <alignment horizontal="center" wrapText="1"/>
    </xf>
    <xf numFmtId="0" fontId="4" fillId="95" borderId="0" applyNumberFormat="0" applyBorder="0">
      <alignment horizontal="center" wrapText="1"/>
    </xf>
    <xf numFmtId="0" fontId="4" fillId="95" borderId="0" applyNumberFormat="0" applyBorder="0">
      <alignment horizontal="center" wrapText="1"/>
    </xf>
    <xf numFmtId="0" fontId="4" fillId="95" borderId="0" applyNumberFormat="0" applyBorder="0">
      <alignment horizontal="center" wrapText="1"/>
    </xf>
    <xf numFmtId="0" fontId="4" fillId="95" borderId="0" applyNumberFormat="0" applyBorder="0">
      <alignment horizontal="center" wrapText="1"/>
    </xf>
    <xf numFmtId="0" fontId="4" fillId="95" borderId="0" applyNumberFormat="0" applyBorder="0">
      <alignment horizontal="center" wrapText="1"/>
    </xf>
    <xf numFmtId="0" fontId="4" fillId="95" borderId="0" applyNumberFormat="0" applyBorder="0">
      <alignment horizontal="center" wrapText="1"/>
    </xf>
    <xf numFmtId="0" fontId="4" fillId="95" borderId="0" applyNumberFormat="0" applyBorder="0">
      <alignment horizontal="center" wrapText="1"/>
    </xf>
    <xf numFmtId="0" fontId="4" fillId="95" borderId="0" applyNumberFormat="0" applyBorder="0">
      <alignment horizontal="center" wrapText="1"/>
    </xf>
    <xf numFmtId="0" fontId="4" fillId="95" borderId="0" applyNumberFormat="0" applyBorder="0">
      <alignment horizontal="center" wrapText="1"/>
    </xf>
    <xf numFmtId="0" fontId="4" fillId="95" borderId="0" applyNumberFormat="0" applyBorder="0">
      <alignment horizontal="center" wrapText="1"/>
    </xf>
    <xf numFmtId="0" fontId="4" fillId="95" borderId="0" applyNumberFormat="0" applyBorder="0">
      <alignment horizontal="center" wrapText="1"/>
    </xf>
    <xf numFmtId="0" fontId="4" fillId="95" borderId="0" applyNumberFormat="0" applyBorder="0">
      <alignment horizontal="center" wrapText="1"/>
    </xf>
    <xf numFmtId="0" fontId="4" fillId="96" borderId="69" applyNumberFormat="0">
      <alignment wrapText="1"/>
    </xf>
    <xf numFmtId="0" fontId="4" fillId="96" borderId="69" applyNumberFormat="0">
      <alignment wrapText="1"/>
    </xf>
    <xf numFmtId="0" fontId="4" fillId="96" borderId="69" applyNumberFormat="0">
      <alignment wrapText="1"/>
    </xf>
    <xf numFmtId="0" fontId="4" fillId="96" borderId="69" applyNumberFormat="0">
      <alignment wrapText="1"/>
    </xf>
    <xf numFmtId="0" fontId="4" fillId="96" borderId="69" applyNumberFormat="0">
      <alignment wrapText="1"/>
    </xf>
    <xf numFmtId="0" fontId="4" fillId="96" borderId="69" applyNumberFormat="0">
      <alignment wrapText="1"/>
    </xf>
    <xf numFmtId="0" fontId="4" fillId="96" borderId="69" applyNumberFormat="0">
      <alignment wrapText="1"/>
    </xf>
    <xf numFmtId="0" fontId="4" fillId="96" borderId="69" applyNumberFormat="0">
      <alignment wrapText="1"/>
    </xf>
    <xf numFmtId="0" fontId="4" fillId="96" borderId="69" applyNumberFormat="0">
      <alignment wrapText="1"/>
    </xf>
    <xf numFmtId="0" fontId="4" fillId="96" borderId="69" applyNumberFormat="0">
      <alignment wrapText="1"/>
    </xf>
    <xf numFmtId="0" fontId="4" fillId="96" borderId="69" applyNumberFormat="0">
      <alignment wrapText="1"/>
    </xf>
    <xf numFmtId="0" fontId="4" fillId="96" borderId="69" applyNumberFormat="0">
      <alignment wrapText="1"/>
    </xf>
    <xf numFmtId="0" fontId="4" fillId="96" borderId="69" applyNumberFormat="0">
      <alignment wrapText="1"/>
    </xf>
    <xf numFmtId="0" fontId="4" fillId="96" borderId="69" applyNumberFormat="0">
      <alignment wrapText="1"/>
    </xf>
    <xf numFmtId="0" fontId="4" fillId="96" borderId="69" applyNumberFormat="0">
      <alignment wrapText="1"/>
    </xf>
    <xf numFmtId="0" fontId="4" fillId="96" borderId="69" applyNumberFormat="0">
      <alignment wrapText="1"/>
    </xf>
    <xf numFmtId="0" fontId="4" fillId="96" borderId="69" applyNumberFormat="0">
      <alignment wrapText="1"/>
    </xf>
    <xf numFmtId="0" fontId="4" fillId="96" borderId="69" applyNumberFormat="0">
      <alignment wrapText="1"/>
    </xf>
    <xf numFmtId="0" fontId="4" fillId="96" borderId="69" applyNumberFormat="0">
      <alignment wrapText="1"/>
    </xf>
    <xf numFmtId="0" fontId="4" fillId="96" borderId="69" applyNumberFormat="0">
      <alignment wrapText="1"/>
    </xf>
    <xf numFmtId="0" fontId="4" fillId="96" borderId="69" applyNumberFormat="0">
      <alignment wrapText="1"/>
    </xf>
    <xf numFmtId="0" fontId="4" fillId="96" borderId="69" applyNumberFormat="0">
      <alignment wrapText="1"/>
    </xf>
    <xf numFmtId="0" fontId="4" fillId="96" borderId="69" applyNumberFormat="0">
      <alignment wrapText="1"/>
    </xf>
    <xf numFmtId="0" fontId="4" fillId="96" borderId="69" applyNumberFormat="0">
      <alignment wrapText="1"/>
    </xf>
    <xf numFmtId="0" fontId="4" fillId="96" borderId="69" applyNumberFormat="0">
      <alignment wrapText="1"/>
    </xf>
    <xf numFmtId="0" fontId="4" fillId="96" borderId="69" applyNumberFormat="0">
      <alignment wrapText="1"/>
    </xf>
    <xf numFmtId="0" fontId="4" fillId="96" borderId="69" applyNumberFormat="0">
      <alignment wrapText="1"/>
    </xf>
    <xf numFmtId="0" fontId="4" fillId="96" borderId="0" applyNumberFormat="0" applyBorder="0">
      <alignment wrapText="1"/>
    </xf>
    <xf numFmtId="0" fontId="4" fillId="96" borderId="0" applyNumberFormat="0" applyBorder="0">
      <alignment wrapText="1"/>
    </xf>
    <xf numFmtId="0" fontId="4" fillId="96" borderId="0" applyNumberFormat="0" applyBorder="0">
      <alignment wrapText="1"/>
    </xf>
    <xf numFmtId="0" fontId="4" fillId="96" borderId="0" applyNumberFormat="0" applyBorder="0">
      <alignment wrapText="1"/>
    </xf>
    <xf numFmtId="0" fontId="4" fillId="96" borderId="0" applyNumberFormat="0" applyBorder="0">
      <alignment wrapText="1"/>
    </xf>
    <xf numFmtId="0" fontId="4" fillId="96" borderId="0" applyNumberFormat="0" applyBorder="0">
      <alignment wrapText="1"/>
    </xf>
    <xf numFmtId="0" fontId="4" fillId="96" borderId="0" applyNumberFormat="0" applyBorder="0">
      <alignment wrapText="1"/>
    </xf>
    <xf numFmtId="0" fontId="4" fillId="96" borderId="0" applyNumberFormat="0" applyBorder="0">
      <alignment wrapText="1"/>
    </xf>
    <xf numFmtId="0" fontId="4" fillId="96" borderId="0" applyNumberFormat="0" applyBorder="0">
      <alignment wrapText="1"/>
    </xf>
    <xf numFmtId="0" fontId="4" fillId="96" borderId="0" applyNumberFormat="0" applyBorder="0">
      <alignment wrapText="1"/>
    </xf>
    <xf numFmtId="0" fontId="4" fillId="96" borderId="0" applyNumberFormat="0" applyBorder="0">
      <alignment wrapText="1"/>
    </xf>
    <xf numFmtId="0" fontId="4" fillId="96" borderId="0" applyNumberFormat="0" applyBorder="0">
      <alignment wrapText="1"/>
    </xf>
    <xf numFmtId="0" fontId="4" fillId="96" borderId="0" applyNumberFormat="0" applyBorder="0">
      <alignment wrapText="1"/>
    </xf>
    <xf numFmtId="0" fontId="4" fillId="96" borderId="0" applyNumberFormat="0" applyBorder="0">
      <alignment wrapText="1"/>
    </xf>
    <xf numFmtId="0" fontId="4" fillId="96" borderId="0" applyNumberFormat="0" applyBorder="0">
      <alignment wrapText="1"/>
    </xf>
    <xf numFmtId="0" fontId="4" fillId="96" borderId="0" applyNumberFormat="0" applyBorder="0">
      <alignment wrapText="1"/>
    </xf>
    <xf numFmtId="0" fontId="4" fillId="96" borderId="0" applyNumberFormat="0" applyBorder="0">
      <alignment wrapText="1"/>
    </xf>
    <xf numFmtId="0" fontId="4" fillId="96" borderId="0" applyNumberFormat="0" applyBorder="0">
      <alignment wrapText="1"/>
    </xf>
    <xf numFmtId="0" fontId="4" fillId="96" borderId="0" applyNumberFormat="0" applyBorder="0">
      <alignment wrapText="1"/>
    </xf>
    <xf numFmtId="0" fontId="4" fillId="96" borderId="0" applyNumberFormat="0" applyBorder="0">
      <alignment wrapText="1"/>
    </xf>
    <xf numFmtId="0" fontId="4" fillId="96" borderId="0" applyNumberFormat="0" applyBorder="0">
      <alignment wrapText="1"/>
    </xf>
    <xf numFmtId="0" fontId="4" fillId="96" borderId="0" applyNumberFormat="0" applyBorder="0">
      <alignment wrapText="1"/>
    </xf>
    <xf numFmtId="0" fontId="4" fillId="96" borderId="0" applyNumberFormat="0" applyBorder="0">
      <alignment wrapText="1"/>
    </xf>
    <xf numFmtId="0" fontId="4" fillId="96" borderId="0" applyNumberFormat="0" applyBorder="0">
      <alignment wrapText="1"/>
    </xf>
    <xf numFmtId="0" fontId="4" fillId="96" borderId="0" applyNumberFormat="0" applyBorder="0">
      <alignment wrapText="1"/>
    </xf>
    <xf numFmtId="0" fontId="4" fillId="96" borderId="0" applyNumberFormat="0" applyBorder="0">
      <alignment wrapText="1"/>
    </xf>
    <xf numFmtId="0" fontId="4" fillId="96" borderId="0" applyNumberFormat="0" applyBorder="0">
      <alignment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189" fontId="4" fillId="0" borderId="0" applyFill="0" applyBorder="0" applyAlignment="0" applyProtection="0">
      <alignment wrapText="1"/>
    </xf>
    <xf numFmtId="189" fontId="4" fillId="0" borderId="0" applyFill="0" applyBorder="0" applyAlignment="0" applyProtection="0">
      <alignment wrapText="1"/>
    </xf>
    <xf numFmtId="189" fontId="4" fillId="0" borderId="0" applyFill="0" applyBorder="0" applyAlignment="0" applyProtection="0">
      <alignment wrapText="1"/>
    </xf>
    <xf numFmtId="189" fontId="4" fillId="0" borderId="0" applyFill="0" applyBorder="0" applyAlignment="0" applyProtection="0">
      <alignment wrapText="1"/>
    </xf>
    <xf numFmtId="189" fontId="4" fillId="0" borderId="0" applyFill="0" applyBorder="0" applyAlignment="0" applyProtection="0">
      <alignment wrapText="1"/>
    </xf>
    <xf numFmtId="189" fontId="4" fillId="0" borderId="0" applyFill="0" applyBorder="0" applyAlignment="0" applyProtection="0">
      <alignment wrapText="1"/>
    </xf>
    <xf numFmtId="189" fontId="4" fillId="0" borderId="0" applyFill="0" applyBorder="0" applyAlignment="0" applyProtection="0">
      <alignment wrapText="1"/>
    </xf>
    <xf numFmtId="189" fontId="4" fillId="0" borderId="0" applyFill="0" applyBorder="0" applyAlignment="0" applyProtection="0">
      <alignment wrapText="1"/>
    </xf>
    <xf numFmtId="189" fontId="4" fillId="0" borderId="0" applyFill="0" applyBorder="0" applyAlignment="0" applyProtection="0">
      <alignment wrapText="1"/>
    </xf>
    <xf numFmtId="189" fontId="4" fillId="0" borderId="0" applyFill="0" applyBorder="0" applyAlignment="0" applyProtection="0">
      <alignment wrapText="1"/>
    </xf>
    <xf numFmtId="189" fontId="4" fillId="0" borderId="0" applyFill="0" applyBorder="0" applyAlignment="0" applyProtection="0">
      <alignment wrapText="1"/>
    </xf>
    <xf numFmtId="189" fontId="4" fillId="0" borderId="0" applyFill="0" applyBorder="0" applyAlignment="0" applyProtection="0">
      <alignment wrapText="1"/>
    </xf>
    <xf numFmtId="189" fontId="4" fillId="0" borderId="0" applyFill="0" applyBorder="0" applyAlignment="0" applyProtection="0">
      <alignment wrapText="1"/>
    </xf>
    <xf numFmtId="189" fontId="4" fillId="0" borderId="0" applyFill="0" applyBorder="0" applyAlignment="0" applyProtection="0">
      <alignment wrapText="1"/>
    </xf>
    <xf numFmtId="189" fontId="4" fillId="0" borderId="0" applyFill="0" applyBorder="0" applyAlignment="0" applyProtection="0">
      <alignment wrapText="1"/>
    </xf>
    <xf numFmtId="189" fontId="4" fillId="0" borderId="0" applyFill="0" applyBorder="0" applyAlignment="0" applyProtection="0">
      <alignment wrapText="1"/>
    </xf>
    <xf numFmtId="189" fontId="4" fillId="0" borderId="0" applyFill="0" applyBorder="0" applyAlignment="0" applyProtection="0">
      <alignment wrapText="1"/>
    </xf>
    <xf numFmtId="189" fontId="4" fillId="0" borderId="0" applyFill="0" applyBorder="0" applyAlignment="0" applyProtection="0">
      <alignment wrapText="1"/>
    </xf>
    <xf numFmtId="189" fontId="4" fillId="0" borderId="0" applyFill="0" applyBorder="0" applyAlignment="0" applyProtection="0">
      <alignment wrapText="1"/>
    </xf>
    <xf numFmtId="189" fontId="4" fillId="0" borderId="0" applyFill="0" applyBorder="0" applyAlignment="0" applyProtection="0">
      <alignment wrapText="1"/>
    </xf>
    <xf numFmtId="189" fontId="4" fillId="0" borderId="0" applyFill="0" applyBorder="0" applyAlignment="0" applyProtection="0">
      <alignment wrapText="1"/>
    </xf>
    <xf numFmtId="189" fontId="4" fillId="0" borderId="0" applyFill="0" applyBorder="0" applyAlignment="0" applyProtection="0">
      <alignment wrapText="1"/>
    </xf>
    <xf numFmtId="189" fontId="4" fillId="0" borderId="0" applyFill="0" applyBorder="0" applyAlignment="0" applyProtection="0">
      <alignment wrapText="1"/>
    </xf>
    <xf numFmtId="189" fontId="4" fillId="0" borderId="0" applyFill="0" applyBorder="0" applyAlignment="0" applyProtection="0">
      <alignment wrapText="1"/>
    </xf>
    <xf numFmtId="189" fontId="4" fillId="0" borderId="0" applyFill="0" applyBorder="0" applyAlignment="0" applyProtection="0">
      <alignment wrapText="1"/>
    </xf>
    <xf numFmtId="189" fontId="4" fillId="0" borderId="0" applyFill="0" applyBorder="0" applyAlignment="0" applyProtection="0">
      <alignment wrapText="1"/>
    </xf>
    <xf numFmtId="189" fontId="4" fillId="0" borderId="0" applyFill="0" applyBorder="0" applyAlignment="0" applyProtection="0">
      <alignment wrapText="1"/>
    </xf>
    <xf numFmtId="190" fontId="4" fillId="0" borderId="0" applyFill="0" applyBorder="0" applyAlignment="0" applyProtection="0">
      <alignment wrapText="1"/>
    </xf>
    <xf numFmtId="190" fontId="4" fillId="0" borderId="0" applyFill="0" applyBorder="0" applyAlignment="0" applyProtection="0">
      <alignment wrapText="1"/>
    </xf>
    <xf numFmtId="190" fontId="4" fillId="0" borderId="0" applyFill="0" applyBorder="0" applyAlignment="0" applyProtection="0">
      <alignment wrapText="1"/>
    </xf>
    <xf numFmtId="190" fontId="4" fillId="0" borderId="0" applyFill="0" applyBorder="0" applyAlignment="0" applyProtection="0">
      <alignment wrapText="1"/>
    </xf>
    <xf numFmtId="190" fontId="4" fillId="0" borderId="0" applyFill="0" applyBorder="0" applyAlignment="0" applyProtection="0">
      <alignment wrapText="1"/>
    </xf>
    <xf numFmtId="190" fontId="4" fillId="0" borderId="0" applyFill="0" applyBorder="0" applyAlignment="0" applyProtection="0">
      <alignment wrapText="1"/>
    </xf>
    <xf numFmtId="190" fontId="4" fillId="0" borderId="0" applyFill="0" applyBorder="0" applyAlignment="0" applyProtection="0">
      <alignment wrapText="1"/>
    </xf>
    <xf numFmtId="190" fontId="4" fillId="0" borderId="0" applyFill="0" applyBorder="0" applyAlignment="0" applyProtection="0">
      <alignment wrapText="1"/>
    </xf>
    <xf numFmtId="190" fontId="4" fillId="0" borderId="0" applyFill="0" applyBorder="0" applyAlignment="0" applyProtection="0">
      <alignment wrapText="1"/>
    </xf>
    <xf numFmtId="190" fontId="4" fillId="0" borderId="0" applyFill="0" applyBorder="0" applyAlignment="0" applyProtection="0">
      <alignment wrapText="1"/>
    </xf>
    <xf numFmtId="190" fontId="4" fillId="0" borderId="0" applyFill="0" applyBorder="0" applyAlignment="0" applyProtection="0">
      <alignment wrapText="1"/>
    </xf>
    <xf numFmtId="190" fontId="4" fillId="0" borderId="0" applyFill="0" applyBorder="0" applyAlignment="0" applyProtection="0">
      <alignment wrapText="1"/>
    </xf>
    <xf numFmtId="190" fontId="4" fillId="0" borderId="0" applyFill="0" applyBorder="0" applyAlignment="0" applyProtection="0">
      <alignment wrapText="1"/>
    </xf>
    <xf numFmtId="190" fontId="4" fillId="0" borderId="0" applyFill="0" applyBorder="0" applyAlignment="0" applyProtection="0">
      <alignment wrapText="1"/>
    </xf>
    <xf numFmtId="190" fontId="4" fillId="0" borderId="0" applyFill="0" applyBorder="0" applyAlignment="0" applyProtection="0">
      <alignment wrapText="1"/>
    </xf>
    <xf numFmtId="190" fontId="4" fillId="0" borderId="0" applyFill="0" applyBorder="0" applyAlignment="0" applyProtection="0">
      <alignment wrapText="1"/>
    </xf>
    <xf numFmtId="190" fontId="4" fillId="0" borderId="0" applyFill="0" applyBorder="0" applyAlignment="0" applyProtection="0">
      <alignment wrapText="1"/>
    </xf>
    <xf numFmtId="190" fontId="4" fillId="0" borderId="0" applyFill="0" applyBorder="0" applyAlignment="0" applyProtection="0">
      <alignment wrapText="1"/>
    </xf>
    <xf numFmtId="190" fontId="4" fillId="0" borderId="0" applyFill="0" applyBorder="0" applyAlignment="0" applyProtection="0">
      <alignment wrapText="1"/>
    </xf>
    <xf numFmtId="190" fontId="4" fillId="0" borderId="0" applyFill="0" applyBorder="0" applyAlignment="0" applyProtection="0">
      <alignment wrapText="1"/>
    </xf>
    <xf numFmtId="190" fontId="4" fillId="0" borderId="0" applyFill="0" applyBorder="0" applyAlignment="0" applyProtection="0">
      <alignment wrapText="1"/>
    </xf>
    <xf numFmtId="190" fontId="4" fillId="0" borderId="0" applyFill="0" applyBorder="0" applyAlignment="0" applyProtection="0">
      <alignment wrapText="1"/>
    </xf>
    <xf numFmtId="190" fontId="4" fillId="0" borderId="0" applyFill="0" applyBorder="0" applyAlignment="0" applyProtection="0">
      <alignment wrapText="1"/>
    </xf>
    <xf numFmtId="190" fontId="4" fillId="0" borderId="0" applyFill="0" applyBorder="0" applyAlignment="0" applyProtection="0">
      <alignment wrapText="1"/>
    </xf>
    <xf numFmtId="190" fontId="4" fillId="0" borderId="0" applyFill="0" applyBorder="0" applyAlignment="0" applyProtection="0">
      <alignment wrapText="1"/>
    </xf>
    <xf numFmtId="190" fontId="4" fillId="0" borderId="0" applyFill="0" applyBorder="0" applyAlignment="0" applyProtection="0">
      <alignment wrapText="1"/>
    </xf>
    <xf numFmtId="190" fontId="4" fillId="0" borderId="0" applyFill="0" applyBorder="0" applyAlignment="0" applyProtection="0">
      <alignment wrapText="1"/>
    </xf>
    <xf numFmtId="191" fontId="4" fillId="0" borderId="0" applyFill="0" applyBorder="0" applyAlignment="0" applyProtection="0">
      <alignment wrapText="1"/>
    </xf>
    <xf numFmtId="191" fontId="4" fillId="0" borderId="0" applyFill="0" applyBorder="0" applyAlignment="0" applyProtection="0">
      <alignment wrapText="1"/>
    </xf>
    <xf numFmtId="191" fontId="4" fillId="0" borderId="0" applyFill="0" applyBorder="0" applyAlignment="0" applyProtection="0">
      <alignment wrapText="1"/>
    </xf>
    <xf numFmtId="191" fontId="4" fillId="0" borderId="0" applyFill="0" applyBorder="0" applyAlignment="0" applyProtection="0">
      <alignment wrapText="1"/>
    </xf>
    <xf numFmtId="191" fontId="4" fillId="0" borderId="0" applyFill="0" applyBorder="0" applyAlignment="0" applyProtection="0">
      <alignment wrapText="1"/>
    </xf>
    <xf numFmtId="191" fontId="4" fillId="0" borderId="0" applyFill="0" applyBorder="0" applyAlignment="0" applyProtection="0">
      <alignment wrapText="1"/>
    </xf>
    <xf numFmtId="191" fontId="4" fillId="0" borderId="0" applyFill="0" applyBorder="0" applyAlignment="0" applyProtection="0">
      <alignment wrapText="1"/>
    </xf>
    <xf numFmtId="191" fontId="4" fillId="0" borderId="0" applyFill="0" applyBorder="0" applyAlignment="0" applyProtection="0">
      <alignment wrapText="1"/>
    </xf>
    <xf numFmtId="191" fontId="4" fillId="0" borderId="0" applyFill="0" applyBorder="0" applyAlignment="0" applyProtection="0">
      <alignment wrapText="1"/>
    </xf>
    <xf numFmtId="191" fontId="4" fillId="0" borderId="0" applyFill="0" applyBorder="0" applyAlignment="0" applyProtection="0">
      <alignment wrapText="1"/>
    </xf>
    <xf numFmtId="191" fontId="4" fillId="0" borderId="0" applyFill="0" applyBorder="0" applyAlignment="0" applyProtection="0">
      <alignment wrapText="1"/>
    </xf>
    <xf numFmtId="191" fontId="4" fillId="0" borderId="0" applyFill="0" applyBorder="0" applyAlignment="0" applyProtection="0">
      <alignment wrapText="1"/>
    </xf>
    <xf numFmtId="191" fontId="4" fillId="0" borderId="0" applyFill="0" applyBorder="0" applyAlignment="0" applyProtection="0">
      <alignment wrapText="1"/>
    </xf>
    <xf numFmtId="191" fontId="4" fillId="0" borderId="0" applyFill="0" applyBorder="0" applyAlignment="0" applyProtection="0">
      <alignment wrapText="1"/>
    </xf>
    <xf numFmtId="191" fontId="4" fillId="0" borderId="0" applyFill="0" applyBorder="0" applyAlignment="0" applyProtection="0">
      <alignment wrapText="1"/>
    </xf>
    <xf numFmtId="191" fontId="4" fillId="0" borderId="0" applyFill="0" applyBorder="0" applyAlignment="0" applyProtection="0">
      <alignment wrapText="1"/>
    </xf>
    <xf numFmtId="191" fontId="4" fillId="0" borderId="0" applyFill="0" applyBorder="0" applyAlignment="0" applyProtection="0">
      <alignment wrapText="1"/>
    </xf>
    <xf numFmtId="191" fontId="4" fillId="0" borderId="0" applyFill="0" applyBorder="0" applyAlignment="0" applyProtection="0">
      <alignment wrapText="1"/>
    </xf>
    <xf numFmtId="191" fontId="4" fillId="0" borderId="0" applyFill="0" applyBorder="0" applyAlignment="0" applyProtection="0">
      <alignment wrapText="1"/>
    </xf>
    <xf numFmtId="191" fontId="4" fillId="0" borderId="0" applyFill="0" applyBorder="0" applyAlignment="0" applyProtection="0">
      <alignment wrapText="1"/>
    </xf>
    <xf numFmtId="191" fontId="4" fillId="0" borderId="0" applyFill="0" applyBorder="0" applyAlignment="0" applyProtection="0">
      <alignment wrapText="1"/>
    </xf>
    <xf numFmtId="191" fontId="4" fillId="0" borderId="0" applyFill="0" applyBorder="0" applyAlignment="0" applyProtection="0">
      <alignment wrapText="1"/>
    </xf>
    <xf numFmtId="191" fontId="4" fillId="0" borderId="0" applyFill="0" applyBorder="0" applyAlignment="0" applyProtection="0">
      <alignment wrapText="1"/>
    </xf>
    <xf numFmtId="191" fontId="4" fillId="0" borderId="0" applyFill="0" applyBorder="0" applyAlignment="0" applyProtection="0">
      <alignment wrapText="1"/>
    </xf>
    <xf numFmtId="191" fontId="4" fillId="0" borderId="0" applyFill="0" applyBorder="0" applyAlignment="0" applyProtection="0">
      <alignment wrapText="1"/>
    </xf>
    <xf numFmtId="191" fontId="4" fillId="0" borderId="0" applyFill="0" applyBorder="0" applyAlignment="0" applyProtection="0">
      <alignment wrapText="1"/>
    </xf>
    <xf numFmtId="191" fontId="4" fillId="0" borderId="0" applyFill="0" applyBorder="0" applyAlignment="0" applyProtection="0">
      <alignment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8" fontId="4" fillId="0" borderId="0" applyFill="0" applyBorder="0" applyAlignment="0" applyProtection="0">
      <alignment wrapText="1"/>
    </xf>
    <xf numFmtId="8" fontId="4" fillId="0" borderId="0" applyFill="0" applyBorder="0" applyAlignment="0" applyProtection="0">
      <alignment wrapText="1"/>
    </xf>
    <xf numFmtId="8" fontId="4" fillId="0" borderId="0" applyFill="0" applyBorder="0" applyAlignment="0" applyProtection="0">
      <alignment wrapText="1"/>
    </xf>
    <xf numFmtId="8" fontId="4" fillId="0" borderId="0" applyFill="0" applyBorder="0" applyAlignment="0" applyProtection="0">
      <alignment wrapText="1"/>
    </xf>
    <xf numFmtId="8" fontId="4" fillId="0" borderId="0" applyFill="0" applyBorder="0" applyAlignment="0" applyProtection="0">
      <alignment wrapText="1"/>
    </xf>
    <xf numFmtId="8" fontId="4" fillId="0" borderId="0" applyFill="0" applyBorder="0" applyAlignment="0" applyProtection="0">
      <alignment wrapText="1"/>
    </xf>
    <xf numFmtId="8" fontId="4" fillId="0" borderId="0" applyFill="0" applyBorder="0" applyAlignment="0" applyProtection="0">
      <alignment wrapText="1"/>
    </xf>
    <xf numFmtId="8" fontId="4" fillId="0" borderId="0" applyFill="0" applyBorder="0" applyAlignment="0" applyProtection="0">
      <alignment wrapText="1"/>
    </xf>
    <xf numFmtId="8" fontId="4" fillId="0" borderId="0" applyFill="0" applyBorder="0" applyAlignment="0" applyProtection="0">
      <alignment wrapText="1"/>
    </xf>
    <xf numFmtId="8" fontId="4" fillId="0" borderId="0" applyFill="0" applyBorder="0" applyAlignment="0" applyProtection="0">
      <alignment wrapText="1"/>
    </xf>
    <xf numFmtId="8" fontId="4" fillId="0" borderId="0" applyFill="0" applyBorder="0" applyAlignment="0" applyProtection="0">
      <alignment wrapText="1"/>
    </xf>
    <xf numFmtId="8" fontId="4" fillId="0" borderId="0" applyFill="0" applyBorder="0" applyAlignment="0" applyProtection="0">
      <alignment wrapText="1"/>
    </xf>
    <xf numFmtId="8" fontId="4" fillId="0" borderId="0" applyFill="0" applyBorder="0" applyAlignment="0" applyProtection="0">
      <alignment wrapText="1"/>
    </xf>
    <xf numFmtId="8" fontId="4" fillId="0" borderId="0" applyFill="0" applyBorder="0" applyAlignment="0" applyProtection="0">
      <alignment wrapText="1"/>
    </xf>
    <xf numFmtId="8" fontId="4" fillId="0" borderId="0" applyFill="0" applyBorder="0" applyAlignment="0" applyProtection="0">
      <alignment wrapText="1"/>
    </xf>
    <xf numFmtId="8" fontId="4" fillId="0" borderId="0" applyFill="0" applyBorder="0" applyAlignment="0" applyProtection="0">
      <alignment wrapText="1"/>
    </xf>
    <xf numFmtId="8" fontId="4" fillId="0" borderId="0" applyFill="0" applyBorder="0" applyAlignment="0" applyProtection="0">
      <alignment wrapText="1"/>
    </xf>
    <xf numFmtId="8" fontId="4" fillId="0" borderId="0" applyFill="0" applyBorder="0" applyAlignment="0" applyProtection="0">
      <alignment wrapText="1"/>
    </xf>
    <xf numFmtId="8" fontId="4" fillId="0" borderId="0" applyFill="0" applyBorder="0" applyAlignment="0" applyProtection="0">
      <alignment wrapText="1"/>
    </xf>
    <xf numFmtId="8" fontId="4" fillId="0" borderId="0" applyFill="0" applyBorder="0" applyAlignment="0" applyProtection="0">
      <alignment wrapText="1"/>
    </xf>
    <xf numFmtId="8" fontId="4" fillId="0" borderId="0" applyFill="0" applyBorder="0" applyAlignment="0" applyProtection="0">
      <alignment wrapText="1"/>
    </xf>
    <xf numFmtId="8" fontId="4" fillId="0" borderId="0" applyFill="0" applyBorder="0" applyAlignment="0" applyProtection="0">
      <alignment wrapText="1"/>
    </xf>
    <xf numFmtId="8" fontId="4" fillId="0" borderId="0" applyFill="0" applyBorder="0" applyAlignment="0" applyProtection="0">
      <alignment wrapText="1"/>
    </xf>
    <xf numFmtId="8" fontId="4" fillId="0" borderId="0" applyFill="0" applyBorder="0" applyAlignment="0" applyProtection="0">
      <alignment wrapText="1"/>
    </xf>
    <xf numFmtId="8" fontId="4" fillId="0" borderId="0" applyFill="0" applyBorder="0" applyAlignment="0" applyProtection="0">
      <alignment wrapText="1"/>
    </xf>
    <xf numFmtId="8" fontId="4" fillId="0" borderId="0" applyFill="0" applyBorder="0" applyAlignment="0" applyProtection="0">
      <alignment wrapText="1"/>
    </xf>
    <xf numFmtId="8" fontId="4" fillId="0" borderId="0" applyFill="0" applyBorder="0" applyAlignment="0" applyProtection="0">
      <alignment wrapText="1"/>
    </xf>
    <xf numFmtId="0" fontId="69" fillId="0" borderId="0" applyNumberFormat="0" applyFill="0" applyBorder="0">
      <alignment horizontal="left" wrapText="1"/>
    </xf>
    <xf numFmtId="0" fontId="69" fillId="0" borderId="0" applyNumberFormat="0" applyFill="0" applyBorder="0">
      <alignment horizontal="left" wrapText="1"/>
    </xf>
    <xf numFmtId="0" fontId="69" fillId="0" borderId="0" applyNumberFormat="0" applyFill="0" applyBorder="0">
      <alignment horizontal="left" wrapText="1"/>
    </xf>
    <xf numFmtId="0" fontId="69" fillId="0" borderId="0" applyNumberFormat="0" applyFill="0" applyBorder="0">
      <alignment horizontal="left" wrapText="1"/>
    </xf>
    <xf numFmtId="0" fontId="69" fillId="0" borderId="0" applyNumberFormat="0" applyFill="0" applyBorder="0">
      <alignment horizontal="left" wrapText="1"/>
    </xf>
    <xf numFmtId="0" fontId="69" fillId="0" borderId="0" applyNumberFormat="0" applyFill="0" applyBorder="0">
      <alignment horizontal="left" wrapText="1"/>
    </xf>
    <xf numFmtId="0" fontId="69" fillId="0" borderId="0" applyNumberFormat="0" applyFill="0" applyBorder="0">
      <alignment horizontal="left" wrapText="1"/>
    </xf>
    <xf numFmtId="0" fontId="69" fillId="0" borderId="0" applyNumberFormat="0" applyFill="0" applyBorder="0">
      <alignment horizontal="left" wrapText="1"/>
    </xf>
    <xf numFmtId="0" fontId="69" fillId="0" borderId="0" applyNumberFormat="0" applyFill="0" applyBorder="0">
      <alignment horizontal="left" wrapText="1"/>
    </xf>
    <xf numFmtId="0" fontId="32" fillId="0" borderId="0" applyNumberFormat="0" applyFill="0" applyBorder="0">
      <alignment horizontal="center" wrapText="1"/>
    </xf>
    <xf numFmtId="0" fontId="32" fillId="0" borderId="0" applyNumberFormat="0" applyFill="0" applyBorder="0">
      <alignment horizontal="center" wrapText="1"/>
    </xf>
    <xf numFmtId="0" fontId="32" fillId="0" borderId="0" applyNumberFormat="0" applyFill="0" applyBorder="0">
      <alignment horizontal="center" wrapText="1"/>
    </xf>
    <xf numFmtId="0" fontId="32" fillId="0" borderId="0" applyNumberFormat="0" applyFill="0" applyBorder="0">
      <alignment horizontal="center" wrapText="1"/>
    </xf>
    <xf numFmtId="0" fontId="32" fillId="0" borderId="0" applyNumberFormat="0" applyFill="0" applyBorder="0">
      <alignment horizontal="center" wrapText="1"/>
    </xf>
    <xf numFmtId="0" fontId="32" fillId="0" borderId="0" applyNumberFormat="0" applyFill="0" applyBorder="0">
      <alignment horizontal="center" wrapText="1"/>
    </xf>
    <xf numFmtId="0" fontId="32" fillId="0" borderId="0" applyNumberFormat="0" applyFill="0" applyBorder="0">
      <alignment horizontal="center" wrapText="1"/>
    </xf>
    <xf numFmtId="0" fontId="32" fillId="0" borderId="0" applyNumberFormat="0" applyFill="0" applyBorder="0">
      <alignment horizontal="center" wrapText="1"/>
    </xf>
    <xf numFmtId="0" fontId="32" fillId="0" borderId="0" applyNumberFormat="0" applyFill="0" applyBorder="0">
      <alignment horizontal="center" wrapText="1"/>
    </xf>
    <xf numFmtId="0" fontId="32" fillId="0" borderId="0" applyNumberFormat="0" applyFill="0" applyBorder="0">
      <alignment horizontal="center" wrapText="1"/>
    </xf>
    <xf numFmtId="0" fontId="32" fillId="0" borderId="0" applyNumberFormat="0" applyFill="0" applyBorder="0">
      <alignment horizontal="center" wrapText="1"/>
    </xf>
    <xf numFmtId="0" fontId="32" fillId="0" borderId="0" applyNumberFormat="0" applyFill="0" applyBorder="0">
      <alignment horizontal="center" wrapText="1"/>
    </xf>
    <xf numFmtId="0" fontId="32" fillId="0" borderId="0" applyNumberFormat="0" applyFill="0" applyBorder="0">
      <alignment horizontal="center" wrapText="1"/>
    </xf>
    <xf numFmtId="0" fontId="32" fillId="0" borderId="0" applyNumberFormat="0" applyFill="0" applyBorder="0">
      <alignment horizontal="center" wrapText="1"/>
    </xf>
    <xf numFmtId="0" fontId="32" fillId="0" borderId="0" applyNumberFormat="0" applyFill="0" applyBorder="0">
      <alignment horizontal="center" wrapText="1"/>
    </xf>
    <xf numFmtId="0" fontId="32" fillId="0" borderId="0" applyNumberFormat="0" applyFill="0" applyBorder="0">
      <alignment horizontal="center" wrapText="1"/>
    </xf>
    <xf numFmtId="0" fontId="32" fillId="0" borderId="0" applyNumberFormat="0" applyFill="0" applyBorder="0">
      <alignment horizontal="center" wrapText="1"/>
    </xf>
    <xf numFmtId="0" fontId="32" fillId="0" borderId="0" applyNumberFormat="0" applyFill="0" applyBorder="0">
      <alignment horizontal="center" wrapText="1"/>
    </xf>
    <xf numFmtId="40" fontId="106" fillId="0" borderId="0" applyBorder="0">
      <alignment horizontal="right"/>
    </xf>
    <xf numFmtId="2" fontId="58" fillId="0" borderId="0"/>
    <xf numFmtId="2" fontId="58" fillId="0" borderId="0"/>
    <xf numFmtId="2" fontId="58" fillId="0" borderId="0"/>
    <xf numFmtId="2" fontId="58" fillId="0" borderId="0"/>
    <xf numFmtId="2" fontId="58" fillId="0" borderId="0"/>
    <xf numFmtId="2" fontId="58" fillId="0" borderId="0"/>
    <xf numFmtId="2" fontId="58" fillId="0" borderId="0"/>
    <xf numFmtId="2" fontId="58" fillId="0" borderId="0"/>
    <xf numFmtId="2" fontId="58" fillId="0" borderId="0"/>
    <xf numFmtId="40" fontId="107" fillId="0" borderId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70" applyNumberFormat="0" applyFill="0" applyAlignment="0" applyProtection="0"/>
    <xf numFmtId="0" fontId="110" fillId="0" borderId="71" applyNumberFormat="0" applyFill="0" applyAlignment="0" applyProtection="0"/>
    <xf numFmtId="0" fontId="63" fillId="0" borderId="20">
      <protection locked="0"/>
    </xf>
    <xf numFmtId="0" fontId="110" fillId="0" borderId="71" applyNumberFormat="0" applyFill="0" applyAlignment="0" applyProtection="0"/>
    <xf numFmtId="0" fontId="110" fillId="0" borderId="71" applyNumberFormat="0" applyFill="0" applyAlignment="0" applyProtection="0"/>
    <xf numFmtId="0" fontId="46" fillId="0" borderId="33" applyNumberFormat="0" applyFill="0" applyAlignment="0" applyProtection="0"/>
    <xf numFmtId="37" fontId="58" fillId="64" borderId="0" applyNumberFormat="0" applyBorder="0" applyAlignment="0" applyProtection="0"/>
    <xf numFmtId="37" fontId="58" fillId="64" borderId="0" applyNumberFormat="0" applyBorder="0" applyAlignment="0" applyProtection="0"/>
    <xf numFmtId="37" fontId="58" fillId="0" borderId="0"/>
    <xf numFmtId="37" fontId="58" fillId="0" borderId="0"/>
    <xf numFmtId="37" fontId="58" fillId="64" borderId="0" applyNumberFormat="0" applyBorder="0" applyAlignment="0" applyProtection="0"/>
    <xf numFmtId="3" fontId="111" fillId="0" borderId="42" applyProtection="0"/>
    <xf numFmtId="3" fontId="111" fillId="0" borderId="42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208">
    <xf numFmtId="0" fontId="0" fillId="0" borderId="0" xfId="0"/>
    <xf numFmtId="0" fontId="3" fillId="0" borderId="6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0" fillId="0" borderId="0" xfId="0" applyFill="1"/>
    <xf numFmtId="0" fontId="8" fillId="0" borderId="0" xfId="0" applyFont="1" applyFill="1"/>
    <xf numFmtId="0" fontId="6" fillId="0" borderId="0" xfId="1" applyFont="1" applyFill="1" applyAlignment="1">
      <alignment horizontal="right"/>
    </xf>
    <xf numFmtId="0" fontId="10" fillId="0" borderId="5" xfId="1" applyFont="1" applyFill="1" applyBorder="1" applyAlignment="1">
      <alignment horizontal="center"/>
    </xf>
    <xf numFmtId="0" fontId="10" fillId="0" borderId="6" xfId="1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/>
    </xf>
    <xf numFmtId="0" fontId="7" fillId="0" borderId="0" xfId="2" applyFont="1" applyFill="1"/>
    <xf numFmtId="0" fontId="5" fillId="0" borderId="0" xfId="2" applyFont="1" applyFill="1" applyAlignment="1"/>
    <xf numFmtId="0" fontId="5" fillId="0" borderId="0" xfId="2" applyFont="1" applyFill="1" applyAlignment="1">
      <alignment horizontal="center"/>
    </xf>
    <xf numFmtId="0" fontId="5" fillId="0" borderId="0" xfId="2" applyFont="1" applyFill="1" applyAlignment="1">
      <alignment horizontal="right"/>
    </xf>
    <xf numFmtId="0" fontId="5" fillId="0" borderId="0" xfId="2" applyFont="1" applyFill="1"/>
    <xf numFmtId="0" fontId="12" fillId="0" borderId="0" xfId="2"/>
    <xf numFmtId="0" fontId="5" fillId="0" borderId="2" xfId="2" applyFont="1" applyFill="1" applyBorder="1"/>
    <xf numFmtId="0" fontId="5" fillId="0" borderId="10" xfId="2" applyFont="1" applyFill="1" applyBorder="1" applyAlignment="1"/>
    <xf numFmtId="0" fontId="5" fillId="0" borderId="10" xfId="2" applyFont="1" applyFill="1" applyBorder="1" applyAlignment="1">
      <alignment horizontal="left"/>
    </xf>
    <xf numFmtId="0" fontId="5" fillId="0" borderId="10" xfId="2" applyFont="1" applyFill="1" applyBorder="1" applyAlignment="1">
      <alignment horizontal="center"/>
    </xf>
    <xf numFmtId="0" fontId="5" fillId="0" borderId="11" xfId="2" applyFont="1" applyFill="1" applyBorder="1" applyAlignment="1">
      <alignment horizontal="center"/>
    </xf>
    <xf numFmtId="0" fontId="5" fillId="0" borderId="12" xfId="2" applyFont="1" applyFill="1" applyBorder="1" applyAlignment="1"/>
    <xf numFmtId="0" fontId="5" fillId="0" borderId="12" xfId="2" applyFont="1" applyFill="1" applyBorder="1" applyAlignment="1">
      <alignment horizontal="left"/>
    </xf>
    <xf numFmtId="0" fontId="5" fillId="0" borderId="12" xfId="2" applyFont="1" applyFill="1" applyBorder="1" applyAlignment="1">
      <alignment horizontal="center"/>
    </xf>
    <xf numFmtId="0" fontId="5" fillId="0" borderId="13" xfId="2" applyFont="1" applyFill="1" applyBorder="1" applyAlignment="1">
      <alignment horizontal="center"/>
    </xf>
    <xf numFmtId="0" fontId="5" fillId="0" borderId="14" xfId="2" applyFont="1" applyFill="1" applyBorder="1" applyAlignment="1">
      <alignment horizontal="center"/>
    </xf>
    <xf numFmtId="0" fontId="5" fillId="0" borderId="14" xfId="2" applyFont="1" applyFill="1" applyBorder="1" applyAlignment="1">
      <alignment horizontal="left"/>
    </xf>
    <xf numFmtId="0" fontId="5" fillId="0" borderId="8" xfId="2" applyFont="1" applyFill="1" applyBorder="1" applyAlignment="1">
      <alignment horizontal="center"/>
    </xf>
    <xf numFmtId="0" fontId="5" fillId="0" borderId="8" xfId="2" applyFont="1" applyFill="1" applyBorder="1" applyAlignment="1">
      <alignment horizontal="left"/>
    </xf>
    <xf numFmtId="4" fontId="5" fillId="0" borderId="8" xfId="2" applyNumberFormat="1" applyFont="1" applyFill="1" applyBorder="1" applyAlignment="1">
      <alignment horizontal="center"/>
    </xf>
    <xf numFmtId="3" fontId="5" fillId="0" borderId="8" xfId="2" applyNumberFormat="1" applyFont="1" applyFill="1" applyBorder="1" applyAlignment="1">
      <alignment horizontal="center"/>
    </xf>
    <xf numFmtId="0" fontId="5" fillId="0" borderId="9" xfId="2" applyFont="1" applyFill="1" applyBorder="1" applyAlignment="1">
      <alignment horizontal="center"/>
    </xf>
    <xf numFmtId="0" fontId="5" fillId="0" borderId="8" xfId="2" quotePrefix="1" applyFont="1" applyFill="1" applyBorder="1" applyAlignment="1">
      <alignment horizontal="left"/>
    </xf>
    <xf numFmtId="0" fontId="5" fillId="0" borderId="8" xfId="2" applyFont="1" applyFill="1" applyBorder="1"/>
    <xf numFmtId="44" fontId="5" fillId="0" borderId="8" xfId="3" applyFont="1" applyFill="1" applyBorder="1" applyAlignment="1">
      <alignment horizontal="center"/>
    </xf>
    <xf numFmtId="0" fontId="14" fillId="0" borderId="0" xfId="4" applyFont="1" applyFill="1" applyBorder="1" applyAlignment="1">
      <alignment horizontal="center"/>
    </xf>
    <xf numFmtId="0" fontId="13" fillId="0" borderId="0" xfId="4"/>
    <xf numFmtId="0" fontId="15" fillId="0" borderId="0" xfId="4" applyFont="1" applyFill="1" applyBorder="1" applyAlignment="1">
      <alignment horizontal="left"/>
    </xf>
    <xf numFmtId="0" fontId="16" fillId="0" borderId="0" xfId="4" applyFont="1" applyFill="1" applyBorder="1" applyAlignment="1">
      <alignment horizontal="center"/>
    </xf>
    <xf numFmtId="9" fontId="16" fillId="0" borderId="0" xfId="5" applyFont="1" applyFill="1" applyBorder="1" applyAlignment="1">
      <alignment horizontal="center"/>
    </xf>
    <xf numFmtId="0" fontId="17" fillId="0" borderId="0" xfId="4" applyFont="1" applyFill="1" applyBorder="1" applyAlignment="1">
      <alignment horizontal="left"/>
    </xf>
    <xf numFmtId="0" fontId="18" fillId="0" borderId="0" xfId="1" applyFont="1" applyFill="1" applyBorder="1" applyAlignment="1">
      <alignment horizontal="center"/>
    </xf>
    <xf numFmtId="9" fontId="18" fillId="0" borderId="0" xfId="5" applyFont="1" applyFill="1" applyBorder="1" applyAlignment="1">
      <alignment horizontal="center"/>
    </xf>
    <xf numFmtId="0" fontId="19" fillId="0" borderId="0" xfId="4" applyFont="1" applyAlignment="1">
      <alignment horizontal="center" vertical="center"/>
    </xf>
    <xf numFmtId="0" fontId="20" fillId="3" borderId="8" xfId="6" applyFont="1" applyFill="1" applyBorder="1" applyAlignment="1">
      <alignment horizontal="center" vertical="center"/>
    </xf>
    <xf numFmtId="0" fontId="21" fillId="0" borderId="8" xfId="4" applyFont="1" applyFill="1" applyBorder="1" applyAlignment="1">
      <alignment horizontal="center"/>
    </xf>
    <xf numFmtId="0" fontId="21" fillId="0" borderId="8" xfId="4" applyFont="1" applyFill="1" applyBorder="1" applyAlignment="1">
      <alignment horizontal="center" wrapText="1"/>
    </xf>
    <xf numFmtId="0" fontId="22" fillId="4" borderId="8" xfId="4" applyFont="1" applyFill="1" applyBorder="1" applyAlignment="1">
      <alignment horizontal="center" wrapText="1"/>
    </xf>
    <xf numFmtId="0" fontId="22" fillId="4" borderId="8" xfId="4" applyFont="1" applyFill="1" applyBorder="1" applyAlignment="1">
      <alignment horizontal="center"/>
    </xf>
    <xf numFmtId="9" fontId="22" fillId="4" borderId="8" xfId="5" applyFont="1" applyFill="1" applyBorder="1" applyAlignment="1">
      <alignment horizontal="center"/>
    </xf>
    <xf numFmtId="0" fontId="15" fillId="2" borderId="8" xfId="4" applyFont="1" applyFill="1" applyBorder="1" applyAlignment="1">
      <alignment horizontal="center"/>
    </xf>
    <xf numFmtId="0" fontId="23" fillId="0" borderId="8" xfId="4" applyFont="1" applyFill="1" applyBorder="1" applyAlignment="1">
      <alignment horizontal="center" vertical="center" wrapText="1"/>
    </xf>
    <xf numFmtId="1" fontId="23" fillId="0" borderId="8" xfId="4" applyNumberFormat="1" applyFont="1" applyFill="1" applyBorder="1" applyAlignment="1">
      <alignment horizontal="center" vertical="center" wrapText="1"/>
    </xf>
    <xf numFmtId="165" fontId="23" fillId="5" borderId="8" xfId="4" applyNumberFormat="1" applyFont="1" applyFill="1" applyBorder="1" applyAlignment="1">
      <alignment horizontal="center" vertical="center" wrapText="1"/>
    </xf>
    <xf numFmtId="0" fontId="14" fillId="4" borderId="8" xfId="4" applyFont="1" applyFill="1" applyBorder="1" applyAlignment="1">
      <alignment horizontal="center"/>
    </xf>
    <xf numFmtId="0" fontId="14" fillId="4" borderId="8" xfId="4" applyFont="1" applyFill="1" applyBorder="1" applyAlignment="1">
      <alignment horizontal="left"/>
    </xf>
    <xf numFmtId="0" fontId="14" fillId="6" borderId="8" xfId="4" applyFont="1" applyFill="1" applyBorder="1" applyAlignment="1">
      <alignment horizontal="center"/>
    </xf>
    <xf numFmtId="166" fontId="21" fillId="0" borderId="8" xfId="7" applyNumberFormat="1" applyFont="1" applyFill="1" applyBorder="1" applyAlignment="1">
      <alignment horizontal="center"/>
    </xf>
    <xf numFmtId="10" fontId="21" fillId="0" borderId="8" xfId="5" applyNumberFormat="1" applyFont="1" applyFill="1" applyBorder="1" applyAlignment="1">
      <alignment horizontal="center"/>
    </xf>
    <xf numFmtId="9" fontId="21" fillId="0" borderId="8" xfId="5" applyFont="1" applyFill="1" applyBorder="1" applyAlignment="1">
      <alignment horizontal="center"/>
    </xf>
    <xf numFmtId="167" fontId="21" fillId="0" borderId="8" xfId="5" applyNumberFormat="1" applyFont="1" applyFill="1" applyBorder="1" applyAlignment="1">
      <alignment horizontal="center"/>
    </xf>
    <xf numFmtId="43" fontId="21" fillId="0" borderId="8" xfId="7" applyNumberFormat="1" applyFont="1" applyFill="1" applyBorder="1" applyAlignment="1">
      <alignment horizontal="center"/>
    </xf>
    <xf numFmtId="168" fontId="24" fillId="2" borderId="8" xfId="4" applyNumberFormat="1" applyFont="1" applyFill="1" applyBorder="1" applyAlignment="1">
      <alignment horizontal="right"/>
    </xf>
    <xf numFmtId="169" fontId="21" fillId="0" borderId="8" xfId="7" applyNumberFormat="1" applyFont="1" applyFill="1" applyBorder="1" applyAlignment="1">
      <alignment horizontal="center"/>
    </xf>
    <xf numFmtId="0" fontId="21" fillId="0" borderId="8" xfId="7" applyNumberFormat="1" applyFont="1" applyFill="1" applyBorder="1" applyAlignment="1">
      <alignment horizontal="center"/>
    </xf>
    <xf numFmtId="170" fontId="21" fillId="0" borderId="8" xfId="7" applyNumberFormat="1" applyFont="1" applyFill="1" applyBorder="1" applyAlignment="1">
      <alignment horizontal="center"/>
    </xf>
    <xf numFmtId="165" fontId="21" fillId="0" borderId="8" xfId="5" applyNumberFormat="1" applyFont="1" applyFill="1" applyBorder="1" applyAlignment="1">
      <alignment horizontal="center"/>
    </xf>
    <xf numFmtId="171" fontId="21" fillId="0" borderId="8" xfId="7" applyNumberFormat="1" applyFont="1" applyFill="1" applyBorder="1" applyAlignment="1">
      <alignment horizontal="center"/>
    </xf>
    <xf numFmtId="0" fontId="25" fillId="4" borderId="8" xfId="4" applyFont="1" applyFill="1" applyBorder="1" applyAlignment="1">
      <alignment horizontal="center"/>
    </xf>
    <xf numFmtId="168" fontId="24" fillId="4" borderId="8" xfId="4" applyNumberFormat="1" applyFont="1" applyFill="1" applyBorder="1" applyAlignment="1">
      <alignment horizontal="right"/>
    </xf>
    <xf numFmtId="2" fontId="21" fillId="0" borderId="8" xfId="4" applyNumberFormat="1" applyFont="1" applyFill="1" applyBorder="1" applyAlignment="1">
      <alignment horizontal="center"/>
    </xf>
    <xf numFmtId="168" fontId="16" fillId="0" borderId="0" xfId="4" applyNumberFormat="1" applyFont="1" applyFill="1" applyBorder="1" applyAlignment="1">
      <alignment horizontal="center"/>
    </xf>
    <xf numFmtId="0" fontId="18" fillId="0" borderId="0" xfId="4" applyFont="1" applyFill="1" applyBorder="1" applyAlignment="1">
      <alignment horizontal="center"/>
    </xf>
    <xf numFmtId="0" fontId="26" fillId="0" borderId="0" xfId="2" applyFont="1"/>
    <xf numFmtId="0" fontId="26" fillId="0" borderId="0" xfId="2" applyFont="1" applyAlignment="1">
      <alignment horizontal="right"/>
    </xf>
    <xf numFmtId="0" fontId="11" fillId="0" borderId="11" xfId="2" applyFont="1" applyFill="1" applyBorder="1" applyAlignment="1">
      <alignment horizontal="center"/>
    </xf>
    <xf numFmtId="0" fontId="11" fillId="0" borderId="0" xfId="2" applyFont="1" applyFill="1" applyBorder="1" applyAlignment="1">
      <alignment horizontal="center"/>
    </xf>
    <xf numFmtId="0" fontId="27" fillId="0" borderId="2" xfId="2" applyFont="1" applyFill="1" applyBorder="1"/>
    <xf numFmtId="0" fontId="11" fillId="0" borderId="3" xfId="2" applyFont="1" applyFill="1" applyBorder="1" applyAlignment="1">
      <alignment horizontal="center"/>
    </xf>
    <xf numFmtId="0" fontId="28" fillId="0" borderId="3" xfId="2" applyFont="1" applyFill="1" applyBorder="1"/>
    <xf numFmtId="0" fontId="27" fillId="0" borderId="3" xfId="2" applyFont="1" applyFill="1" applyBorder="1"/>
    <xf numFmtId="0" fontId="27" fillId="0" borderId="4" xfId="2" applyFont="1" applyFill="1" applyBorder="1"/>
    <xf numFmtId="0" fontId="27" fillId="0" borderId="0" xfId="2" applyFont="1" applyFill="1" applyBorder="1"/>
    <xf numFmtId="0" fontId="11" fillId="0" borderId="18" xfId="2" applyFont="1" applyFill="1" applyBorder="1" applyAlignment="1">
      <alignment horizontal="center"/>
    </xf>
    <xf numFmtId="0" fontId="11" fillId="0" borderId="19" xfId="2" applyFont="1" applyFill="1" applyBorder="1" applyAlignment="1">
      <alignment horizontal="center"/>
    </xf>
    <xf numFmtId="0" fontId="11" fillId="0" borderId="6" xfId="2" applyFont="1" applyFill="1" applyBorder="1" applyAlignment="1">
      <alignment horizontal="center"/>
    </xf>
    <xf numFmtId="0" fontId="27" fillId="0" borderId="19" xfId="2" applyFont="1" applyFill="1" applyBorder="1" applyAlignment="1">
      <alignment horizontal="center"/>
    </xf>
    <xf numFmtId="0" fontId="27" fillId="0" borderId="6" xfId="2" applyFont="1" applyFill="1" applyBorder="1" applyAlignment="1">
      <alignment horizontal="center"/>
    </xf>
    <xf numFmtId="0" fontId="27" fillId="0" borderId="7" xfId="2" applyFont="1" applyFill="1" applyBorder="1" applyAlignment="1">
      <alignment horizontal="center"/>
    </xf>
    <xf numFmtId="0" fontId="27" fillId="0" borderId="0" xfId="2" applyFont="1" applyFill="1" applyBorder="1" applyAlignment="1">
      <alignment horizontal="center"/>
    </xf>
    <xf numFmtId="172" fontId="11" fillId="0" borderId="7" xfId="2" applyNumberFormat="1" applyFont="1" applyFill="1" applyBorder="1" applyAlignment="1">
      <alignment horizontal="center"/>
    </xf>
    <xf numFmtId="0" fontId="27" fillId="0" borderId="9" xfId="2" applyFont="1" applyFill="1" applyBorder="1" applyAlignment="1">
      <alignment horizontal="left"/>
    </xf>
    <xf numFmtId="37" fontId="27" fillId="0" borderId="9" xfId="2" applyNumberFormat="1" applyFont="1" applyFill="1" applyBorder="1" applyAlignment="1">
      <alignment horizontal="center"/>
    </xf>
    <xf numFmtId="37" fontId="27" fillId="0" borderId="0" xfId="2" applyNumberFormat="1" applyFont="1" applyFill="1" applyBorder="1" applyAlignment="1">
      <alignment horizontal="center"/>
    </xf>
    <xf numFmtId="2" fontId="12" fillId="0" borderId="0" xfId="2" applyNumberFormat="1"/>
    <xf numFmtId="0" fontId="27" fillId="0" borderId="9" xfId="2" applyFont="1" applyFill="1" applyBorder="1" applyAlignment="1">
      <alignment horizontal="center"/>
    </xf>
    <xf numFmtId="1" fontId="12" fillId="0" borderId="0" xfId="2" applyNumberFormat="1"/>
    <xf numFmtId="37" fontId="12" fillId="0" borderId="0" xfId="2" applyNumberFormat="1"/>
    <xf numFmtId="0" fontId="12" fillId="0" borderId="0" xfId="2" applyAlignment="1">
      <alignment horizontal="center"/>
    </xf>
    <xf numFmtId="10" fontId="0" fillId="0" borderId="0" xfId="8" applyNumberFormat="1" applyFont="1" applyAlignment="1">
      <alignment horizontal="center"/>
    </xf>
    <xf numFmtId="0" fontId="12" fillId="0" borderId="0" xfId="2" applyAlignment="1">
      <alignment horizontal="right"/>
    </xf>
    <xf numFmtId="172" fontId="11" fillId="0" borderId="5" xfId="2" applyNumberFormat="1" applyFont="1" applyFill="1" applyBorder="1" applyAlignment="1">
      <alignment horizontal="center"/>
    </xf>
    <xf numFmtId="0" fontId="5" fillId="0" borderId="2" xfId="0" applyFont="1" applyFill="1" applyBorder="1"/>
    <xf numFmtId="0" fontId="5" fillId="0" borderId="10" xfId="0" applyFont="1" applyFill="1" applyBorder="1" applyAlignment="1"/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/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8" xfId="0" applyFont="1" applyFill="1" applyBorder="1"/>
    <xf numFmtId="4" fontId="5" fillId="0" borderId="8" xfId="0" applyNumberFormat="1" applyFont="1" applyFill="1" applyBorder="1" applyAlignment="1">
      <alignment horizontal="center"/>
    </xf>
    <xf numFmtId="3" fontId="5" fillId="0" borderId="8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left"/>
    </xf>
    <xf numFmtId="0" fontId="5" fillId="0" borderId="8" xfId="0" quotePrefix="1" applyFont="1" applyFill="1" applyBorder="1" applyAlignment="1">
      <alignment horizontal="left"/>
    </xf>
    <xf numFmtId="0" fontId="11" fillId="0" borderId="10" xfId="2" applyFont="1" applyFill="1" applyBorder="1" applyAlignment="1">
      <alignment horizontal="center" wrapText="1"/>
    </xf>
    <xf numFmtId="0" fontId="11" fillId="0" borderId="12" xfId="2" applyFont="1" applyFill="1" applyBorder="1" applyAlignment="1">
      <alignment horizontal="center" wrapText="1"/>
    </xf>
    <xf numFmtId="0" fontId="2" fillId="0" borderId="0" xfId="0" applyFont="1" applyFill="1"/>
    <xf numFmtId="0" fontId="3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32" fillId="0" borderId="23" xfId="0" applyFont="1" applyFill="1" applyBorder="1" applyAlignment="1">
      <alignment horizontal="center"/>
    </xf>
    <xf numFmtId="0" fontId="32" fillId="0" borderId="23" xfId="0" applyFont="1" applyFill="1" applyBorder="1" applyAlignment="1"/>
    <xf numFmtId="0" fontId="32" fillId="0" borderId="23" xfId="0" applyFont="1" applyFill="1" applyBorder="1" applyAlignment="1">
      <alignment horizontal="left" vertical="center"/>
    </xf>
    <xf numFmtId="0" fontId="32" fillId="0" borderId="21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4" fillId="0" borderId="0" xfId="0" applyFont="1" applyFill="1" applyBorder="1"/>
    <xf numFmtId="0" fontId="4" fillId="0" borderId="0" xfId="0" applyFont="1" applyFill="1"/>
    <xf numFmtId="0" fontId="0" fillId="0" borderId="0" xfId="0" applyFill="1" applyBorder="1"/>
    <xf numFmtId="0" fontId="32" fillId="0" borderId="21" xfId="0" applyFont="1" applyFill="1" applyBorder="1" applyAlignment="1">
      <alignment horizontal="center"/>
    </xf>
    <xf numFmtId="0" fontId="0" fillId="0" borderId="22" xfId="0" applyFill="1" applyBorder="1" applyAlignment="1"/>
    <xf numFmtId="0" fontId="0" fillId="0" borderId="22" xfId="0" applyFill="1" applyBorder="1" applyAlignment="1">
      <alignment horizontal="left" vertical="center"/>
    </xf>
    <xf numFmtId="0" fontId="0" fillId="0" borderId="22" xfId="0" applyFill="1" applyBorder="1" applyAlignment="1">
      <alignment horizontal="center"/>
    </xf>
    <xf numFmtId="0" fontId="0" fillId="0" borderId="22" xfId="0" applyFill="1" applyBorder="1"/>
    <xf numFmtId="0" fontId="4" fillId="0" borderId="22" xfId="0" applyFont="1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left" vertical="center"/>
    </xf>
    <xf numFmtId="168" fontId="2" fillId="0" borderId="0" xfId="0" applyNumberFormat="1" applyFont="1" applyFill="1"/>
    <xf numFmtId="0" fontId="5" fillId="8" borderId="2" xfId="9" applyFont="1" applyFill="1" applyBorder="1"/>
    <xf numFmtId="0" fontId="5" fillId="8" borderId="10" xfId="9" applyFont="1" applyFill="1" applyBorder="1" applyAlignment="1"/>
    <xf numFmtId="0" fontId="5" fillId="8" borderId="10" xfId="9" applyFont="1" applyFill="1" applyBorder="1" applyAlignment="1">
      <alignment horizontal="center"/>
    </xf>
    <xf numFmtId="0" fontId="5" fillId="8" borderId="0" xfId="9" applyFont="1" applyFill="1"/>
    <xf numFmtId="0" fontId="5" fillId="8" borderId="0" xfId="9" applyFont="1" applyFill="1" applyAlignment="1">
      <alignment horizontal="center"/>
    </xf>
    <xf numFmtId="0" fontId="5" fillId="8" borderId="8" xfId="9" applyFont="1" applyFill="1" applyBorder="1" applyAlignment="1">
      <alignment horizontal="center"/>
    </xf>
    <xf numFmtId="0" fontId="5" fillId="8" borderId="8" xfId="9" quotePrefix="1" applyFont="1" applyFill="1" applyBorder="1" applyAlignment="1">
      <alignment horizontal="left"/>
    </xf>
    <xf numFmtId="4" fontId="5" fillId="8" borderId="8" xfId="9" applyNumberFormat="1" applyFont="1" applyFill="1" applyBorder="1" applyAlignment="1">
      <alignment horizontal="center"/>
    </xf>
    <xf numFmtId="3" fontId="5" fillId="8" borderId="8" xfId="9" applyNumberFormat="1" applyFont="1" applyFill="1" applyBorder="1" applyAlignment="1">
      <alignment horizontal="center"/>
    </xf>
    <xf numFmtId="0" fontId="5" fillId="8" borderId="8" xfId="9" applyFont="1" applyFill="1" applyBorder="1" applyAlignment="1">
      <alignment horizontal="left"/>
    </xf>
    <xf numFmtId="0" fontId="5" fillId="8" borderId="8" xfId="9" applyFont="1" applyFill="1" applyBorder="1"/>
    <xf numFmtId="0" fontId="5" fillId="8" borderId="0" xfId="9" applyFont="1" applyFill="1" applyAlignment="1"/>
    <xf numFmtId="0" fontId="5" fillId="8" borderId="0" xfId="9" applyFont="1" applyFill="1" applyAlignment="1">
      <alignment horizontal="right"/>
    </xf>
    <xf numFmtId="0" fontId="5" fillId="8" borderId="0" xfId="9" applyFont="1" applyFill="1" applyBorder="1"/>
    <xf numFmtId="0" fontId="5" fillId="8" borderId="11" xfId="9" applyFont="1" applyFill="1" applyBorder="1" applyAlignment="1">
      <alignment horizontal="center"/>
    </xf>
    <xf numFmtId="0" fontId="5" fillId="8" borderId="12" xfId="9" applyFont="1" applyFill="1" applyBorder="1" applyAlignment="1"/>
    <xf numFmtId="0" fontId="5" fillId="8" borderId="12" xfId="9" applyFont="1" applyFill="1" applyBorder="1" applyAlignment="1">
      <alignment horizontal="center"/>
    </xf>
    <xf numFmtId="0" fontId="5" fillId="8" borderId="13" xfId="9" applyFont="1" applyFill="1" applyBorder="1" applyAlignment="1">
      <alignment horizontal="center"/>
    </xf>
    <xf numFmtId="0" fontId="5" fillId="8" borderId="14" xfId="9" applyFont="1" applyFill="1" applyBorder="1" applyAlignment="1">
      <alignment horizontal="center"/>
    </xf>
    <xf numFmtId="0" fontId="5" fillId="8" borderId="24" xfId="9" applyFont="1" applyFill="1" applyBorder="1"/>
    <xf numFmtId="0" fontId="5" fillId="8" borderId="9" xfId="9" applyFont="1" applyFill="1" applyBorder="1" applyAlignment="1">
      <alignment horizontal="center"/>
    </xf>
    <xf numFmtId="0" fontId="5" fillId="8" borderId="9" xfId="9" applyFont="1" applyFill="1" applyBorder="1" applyAlignment="1">
      <alignment horizontal="left"/>
    </xf>
    <xf numFmtId="4" fontId="5" fillId="8" borderId="9" xfId="9" applyNumberFormat="1" applyFont="1" applyFill="1" applyBorder="1" applyAlignment="1">
      <alignment horizontal="center"/>
    </xf>
    <xf numFmtId="3" fontId="5" fillId="8" borderId="9" xfId="9" applyNumberFormat="1" applyFont="1" applyFill="1" applyBorder="1" applyAlignment="1">
      <alignment horizontal="center"/>
    </xf>
    <xf numFmtId="38" fontId="6" fillId="0" borderId="9" xfId="1" applyNumberFormat="1" applyFont="1" applyFill="1" applyBorder="1" applyAlignment="1">
      <alignment horizontal="right"/>
    </xf>
    <xf numFmtId="2" fontId="5" fillId="0" borderId="9" xfId="0" applyNumberFormat="1" applyFont="1" applyFill="1" applyBorder="1" applyAlignment="1">
      <alignment horizontal="right"/>
    </xf>
    <xf numFmtId="3" fontId="5" fillId="0" borderId="9" xfId="0" applyNumberFormat="1" applyFont="1" applyFill="1" applyBorder="1" applyAlignment="1">
      <alignment horizontal="right"/>
    </xf>
    <xf numFmtId="0" fontId="113" fillId="0" borderId="0" xfId="0" applyFont="1" applyFill="1" applyBorder="1"/>
    <xf numFmtId="0" fontId="114" fillId="0" borderId="1" xfId="0" applyFont="1" applyFill="1" applyBorder="1" applyAlignment="1">
      <alignment horizontal="center"/>
    </xf>
    <xf numFmtId="0" fontId="0" fillId="0" borderId="0" xfId="0" applyFont="1" applyFill="1"/>
    <xf numFmtId="0" fontId="115" fillId="0" borderId="10" xfId="2" applyFont="1" applyFill="1" applyBorder="1" applyAlignment="1">
      <alignment horizontal="center" wrapText="1"/>
    </xf>
    <xf numFmtId="0" fontId="116" fillId="0" borderId="1" xfId="0" applyFont="1" applyFill="1" applyBorder="1" applyAlignment="1">
      <alignment horizontal="center"/>
    </xf>
    <xf numFmtId="0" fontId="117" fillId="0" borderId="0" xfId="1" applyFont="1" applyFill="1" applyBorder="1" applyAlignment="1">
      <alignment horizontal="right"/>
    </xf>
    <xf numFmtId="0" fontId="115" fillId="0" borderId="12" xfId="2" applyFont="1" applyFill="1" applyBorder="1" applyAlignment="1">
      <alignment horizontal="center" wrapText="1"/>
    </xf>
    <xf numFmtId="0" fontId="118" fillId="0" borderId="5" xfId="1" applyFont="1" applyFill="1" applyBorder="1" applyAlignment="1">
      <alignment horizontal="center"/>
    </xf>
    <xf numFmtId="0" fontId="118" fillId="0" borderId="6" xfId="1" applyFont="1" applyFill="1" applyBorder="1" applyAlignment="1">
      <alignment horizontal="center"/>
    </xf>
    <xf numFmtId="0" fontId="118" fillId="0" borderId="7" xfId="1" applyFont="1" applyFill="1" applyBorder="1" applyAlignment="1">
      <alignment horizontal="center"/>
    </xf>
    <xf numFmtId="172" fontId="115" fillId="0" borderId="5" xfId="2" applyNumberFormat="1" applyFont="1" applyFill="1" applyBorder="1" applyAlignment="1">
      <alignment horizontal="center"/>
    </xf>
    <xf numFmtId="0" fontId="116" fillId="0" borderId="6" xfId="1" applyFont="1" applyFill="1" applyBorder="1" applyAlignment="1">
      <alignment horizontal="center"/>
    </xf>
    <xf numFmtId="0" fontId="116" fillId="0" borderId="7" xfId="1" applyFont="1" applyFill="1" applyBorder="1" applyAlignment="1">
      <alignment horizontal="center"/>
    </xf>
    <xf numFmtId="0" fontId="119" fillId="0" borderId="8" xfId="0" applyFont="1" applyFill="1" applyBorder="1" applyAlignment="1">
      <alignment horizontal="center"/>
    </xf>
    <xf numFmtId="38" fontId="117" fillId="0" borderId="9" xfId="1" applyNumberFormat="1" applyFont="1" applyFill="1" applyBorder="1" applyAlignment="1">
      <alignment horizontal="right"/>
    </xf>
    <xf numFmtId="2" fontId="119" fillId="0" borderId="9" xfId="0" applyNumberFormat="1" applyFont="1" applyFill="1" applyBorder="1" applyAlignment="1">
      <alignment horizontal="right"/>
    </xf>
    <xf numFmtId="3" fontId="119" fillId="0" borderId="9" xfId="0" applyNumberFormat="1" applyFont="1" applyFill="1" applyBorder="1" applyAlignment="1">
      <alignment horizontal="right"/>
    </xf>
    <xf numFmtId="164" fontId="0" fillId="0" borderId="0" xfId="0" applyNumberFormat="1" applyFont="1" applyFill="1"/>
    <xf numFmtId="0" fontId="10" fillId="8" borderId="0" xfId="9" applyFont="1" applyFill="1"/>
    <xf numFmtId="0" fontId="120" fillId="0" borderId="0" xfId="0" applyFont="1" applyFill="1"/>
    <xf numFmtId="0" fontId="3" fillId="0" borderId="2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11" fillId="0" borderId="10" xfId="2" applyFont="1" applyFill="1" applyBorder="1" applyAlignment="1">
      <alignment horizontal="center" wrapText="1"/>
    </xf>
    <xf numFmtId="0" fontId="11" fillId="0" borderId="12" xfId="2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115" fillId="0" borderId="10" xfId="2" applyFont="1" applyFill="1" applyBorder="1" applyAlignment="1">
      <alignment horizontal="center" wrapText="1"/>
    </xf>
    <xf numFmtId="0" fontId="115" fillId="0" borderId="12" xfId="2" applyFont="1" applyFill="1" applyBorder="1" applyAlignment="1">
      <alignment horizontal="center" wrapText="1"/>
    </xf>
    <xf numFmtId="0" fontId="116" fillId="0" borderId="15" xfId="0" applyFont="1" applyFill="1" applyBorder="1" applyAlignment="1">
      <alignment horizontal="center"/>
    </xf>
    <xf numFmtId="0" fontId="116" fillId="0" borderId="16" xfId="0" applyFont="1" applyFill="1" applyBorder="1" applyAlignment="1">
      <alignment horizontal="center"/>
    </xf>
    <xf numFmtId="0" fontId="116" fillId="0" borderId="17" xfId="0" applyFont="1" applyFill="1" applyBorder="1" applyAlignment="1">
      <alignment horizontal="center"/>
    </xf>
    <xf numFmtId="0" fontId="116" fillId="0" borderId="2" xfId="1" applyFont="1" applyFill="1" applyBorder="1" applyAlignment="1">
      <alignment horizontal="center"/>
    </xf>
    <xf numFmtId="0" fontId="116" fillId="0" borderId="3" xfId="1" applyFont="1" applyFill="1" applyBorder="1" applyAlignment="1">
      <alignment horizontal="center"/>
    </xf>
    <xf numFmtId="0" fontId="116" fillId="0" borderId="4" xfId="1" applyFont="1" applyFill="1" applyBorder="1" applyAlignment="1">
      <alignment horizontal="center"/>
    </xf>
    <xf numFmtId="0" fontId="15" fillId="2" borderId="15" xfId="4" applyFont="1" applyFill="1" applyBorder="1" applyAlignment="1">
      <alignment horizontal="center"/>
    </xf>
    <xf numFmtId="0" fontId="15" fillId="2" borderId="16" xfId="4" applyFont="1" applyFill="1" applyBorder="1" applyAlignment="1">
      <alignment horizontal="center"/>
    </xf>
    <xf numFmtId="0" fontId="15" fillId="2" borderId="17" xfId="4" applyFont="1" applyFill="1" applyBorder="1" applyAlignment="1">
      <alignment horizontal="center"/>
    </xf>
    <xf numFmtId="0" fontId="30" fillId="7" borderId="1" xfId="0" applyFont="1" applyFill="1" applyBorder="1" applyAlignment="1">
      <alignment horizontal="center"/>
    </xf>
  </cellXfs>
  <cellStyles count="12849">
    <cellStyle name="_x0013_" xfId="17"/>
    <cellStyle name="_x0013_ 10" xfId="18"/>
    <cellStyle name="_x0013_ 11" xfId="19"/>
    <cellStyle name="_x0013_ 2" xfId="20"/>
    <cellStyle name="_x0013_ 2 2" xfId="21"/>
    <cellStyle name="_x0013_ 2 2 2" xfId="22"/>
    <cellStyle name="_x0013_ 2 2 3" xfId="23"/>
    <cellStyle name="_x0013_ 2 3" xfId="24"/>
    <cellStyle name="_x0013_ 2 4" xfId="25"/>
    <cellStyle name="_x0013_ 3" xfId="26"/>
    <cellStyle name="_x0013_ 3 2" xfId="27"/>
    <cellStyle name="_x0013_ 3 3" xfId="28"/>
    <cellStyle name="_x0013_ 4" xfId="29"/>
    <cellStyle name="_x0013_ 4 2" xfId="30"/>
    <cellStyle name="_x0013_ 4 3" xfId="31"/>
    <cellStyle name="_x0013_ 5" xfId="32"/>
    <cellStyle name="_x0013_ 5 2" xfId="33"/>
    <cellStyle name="_x0013_ 5 3" xfId="34"/>
    <cellStyle name="_x0013_ 6" xfId="35"/>
    <cellStyle name="_x0013_ 6 2" xfId="36"/>
    <cellStyle name="_x0013_ 6 3" xfId="37"/>
    <cellStyle name="_x0013_ 7" xfId="38"/>
    <cellStyle name="_x0013_ 7 2" xfId="39"/>
    <cellStyle name="_x0013_ 7 3" xfId="40"/>
    <cellStyle name="_x0013_ 8" xfId="41"/>
    <cellStyle name="_x0013_ 8 2" xfId="42"/>
    <cellStyle name="_x0013_ 8 3" xfId="43"/>
    <cellStyle name="_x0013_ 9" xfId="44"/>
    <cellStyle name="_x0013__5. Table of Results - Peak" xfId="45"/>
    <cellStyle name="_x0013__5. Table of Results - Peak 2" xfId="46"/>
    <cellStyle name="_x0013__5. Table of Results - Peak 3" xfId="47"/>
    <cellStyle name="_CC Oil" xfId="48"/>
    <cellStyle name="_CC Oil 2" xfId="49"/>
    <cellStyle name="_CC Oil_ICF-FPL Program Planning Tool - Program Level Analysis Workbook - Existing Programs v 2" xfId="50"/>
    <cellStyle name="_CC Oil_ICF-FPL Program Planning Tool - Program Level Analysis Workbook - Existing Programs v 3" xfId="51"/>
    <cellStyle name="_DSO Oil" xfId="52"/>
    <cellStyle name="_DSO Oil 2" xfId="53"/>
    <cellStyle name="_DSO Oil_ICF-FPL Program Planning Tool - Program Level Analysis Workbook - Existing Programs v 2" xfId="54"/>
    <cellStyle name="_DSO Oil_ICF-FPL Program Planning Tool - Program Level Analysis Workbook - Existing Programs v 3" xfId="55"/>
    <cellStyle name="_FLCC Oil" xfId="56"/>
    <cellStyle name="_FLCC Oil 2" xfId="57"/>
    <cellStyle name="_FLCC Oil_ICF-FPL Program Planning Tool - Program Level Analysis Workbook - Existing Programs v 2" xfId="58"/>
    <cellStyle name="_FLCC Oil_ICF-FPL Program Planning Tool - Program Level Analysis Workbook - Existing Programs v 3" xfId="59"/>
    <cellStyle name="_FLPEGT Oil" xfId="60"/>
    <cellStyle name="_FLPEGT Oil 2" xfId="61"/>
    <cellStyle name="_FLPEGT Oil_ICF-FPL Program Planning Tool - Program Level Analysis Workbook - Existing Programs v 2" xfId="62"/>
    <cellStyle name="_FLPEGT Oil_ICF-FPL Program Planning Tool - Program Level Analysis Workbook - Existing Programs v 3" xfId="63"/>
    <cellStyle name="_FMCT Oil" xfId="64"/>
    <cellStyle name="_FMCT Oil 2" xfId="65"/>
    <cellStyle name="_FMCT Oil_ICF-FPL Program Planning Tool - Program Level Analysis Workbook - Existing Programs v 2" xfId="66"/>
    <cellStyle name="_FMCT Oil_ICF-FPL Program Planning Tool - Program Level Analysis Workbook - Existing Programs v 3" xfId="67"/>
    <cellStyle name="_x0013__Generation" xfId="68"/>
    <cellStyle name="_x0013__Generation 10" xfId="69"/>
    <cellStyle name="_x0013__Generation 2" xfId="70"/>
    <cellStyle name="_x0013__Generation 2 2" xfId="71"/>
    <cellStyle name="_x0013__Generation 2 2 2" xfId="72"/>
    <cellStyle name="_x0013__Generation 2 2 3" xfId="73"/>
    <cellStyle name="_x0013__Generation 2 3" xfId="74"/>
    <cellStyle name="_x0013__Generation 2 4" xfId="75"/>
    <cellStyle name="_x0013__Generation 3" xfId="76"/>
    <cellStyle name="_x0013__Generation 3 2" xfId="77"/>
    <cellStyle name="_x0013__Generation 3 3" xfId="78"/>
    <cellStyle name="_x0013__Generation 4" xfId="79"/>
    <cellStyle name="_x0013__Generation 4 2" xfId="80"/>
    <cellStyle name="_x0013__Generation 4 3" xfId="81"/>
    <cellStyle name="_x0013__Generation 5" xfId="82"/>
    <cellStyle name="_x0013__Generation 5 2" xfId="83"/>
    <cellStyle name="_x0013__Generation 5 3" xfId="84"/>
    <cellStyle name="_x0013__Generation 6" xfId="85"/>
    <cellStyle name="_x0013__Generation 6 2" xfId="86"/>
    <cellStyle name="_x0013__Generation 6 3" xfId="87"/>
    <cellStyle name="_x0013__Generation 7" xfId="88"/>
    <cellStyle name="_x0013__Generation 7 2" xfId="89"/>
    <cellStyle name="_x0013__Generation 7 3" xfId="90"/>
    <cellStyle name="_x0013__Generation 8" xfId="91"/>
    <cellStyle name="_x0013__Generation 8 2" xfId="92"/>
    <cellStyle name="_x0013__Generation 8 3" xfId="93"/>
    <cellStyle name="_x0013__Generation 9" xfId="94"/>
    <cellStyle name="_x0013__Generation_5. Table of Results - Peak" xfId="95"/>
    <cellStyle name="_x0013__Generation_5. Table of Results - Peak 2" xfId="96"/>
    <cellStyle name="_x0013__Generation_5. Table of Results - Peak 3" xfId="97"/>
    <cellStyle name="_x0013__Generation_Slope Avg(1.5IQR)" xfId="98"/>
    <cellStyle name="_x0013__Generation_Slope Avg(1.5IQR) 2" xfId="99"/>
    <cellStyle name="_x0013__Generation_Slope Avg(1.5IQR) 3" xfId="100"/>
    <cellStyle name="_GTDW_DataTemplate" xfId="101"/>
    <cellStyle name="_GTDW_DataTemplate 2" xfId="102"/>
    <cellStyle name="_GTDW_DataTemplate_ICF-FPL Program Planning Tool - Program Level Analysis Workbook - Existing Programs v 2" xfId="103"/>
    <cellStyle name="_GTDW_DataTemplate_ICF-FPL Program Planning Tool - Program Level Analysis Workbook - Existing Programs v 3" xfId="104"/>
    <cellStyle name="_Gulfstream Gas" xfId="105"/>
    <cellStyle name="_Gulfstream Gas 2" xfId="106"/>
    <cellStyle name="_Gulfstream Gas_ICF-FPL Program Planning Tool - Program Level Analysis Workbook - Existing Programs v 2" xfId="107"/>
    <cellStyle name="_Gulfstream Gas_ICF-FPL Program Planning Tool - Program Level Analysis Workbook - Existing Programs v 3" xfId="108"/>
    <cellStyle name="_x0013__ICF-FPL Program Planning Tool - Program Level Analysis Workbook - Existing Programs v 2" xfId="109"/>
    <cellStyle name="_x0013__ICF-FPL Program Planning Tool - Program Level Analysis Workbook - Existing Programs v 3" xfId="110"/>
    <cellStyle name="_x0013__Mkt Share" xfId="111"/>
    <cellStyle name="_x0013__Mkt Share 10" xfId="112"/>
    <cellStyle name="_x0013__Mkt Share 2" xfId="113"/>
    <cellStyle name="_x0013__Mkt Share 2 2" xfId="114"/>
    <cellStyle name="_x0013__Mkt Share 2 2 2" xfId="115"/>
    <cellStyle name="_x0013__Mkt Share 2 2 3" xfId="116"/>
    <cellStyle name="_x0013__Mkt Share 2 3" xfId="117"/>
    <cellStyle name="_x0013__Mkt Share 2 4" xfId="118"/>
    <cellStyle name="_x0013__Mkt Share 3" xfId="119"/>
    <cellStyle name="_x0013__Mkt Share 3 2" xfId="120"/>
    <cellStyle name="_x0013__Mkt Share 3 3" xfId="121"/>
    <cellStyle name="_x0013__Mkt Share 4" xfId="122"/>
    <cellStyle name="_x0013__Mkt Share 4 2" xfId="123"/>
    <cellStyle name="_x0013__Mkt Share 4 3" xfId="124"/>
    <cellStyle name="_x0013__Mkt Share 5" xfId="125"/>
    <cellStyle name="_x0013__Mkt Share 5 2" xfId="126"/>
    <cellStyle name="_x0013__Mkt Share 5 3" xfId="127"/>
    <cellStyle name="_x0013__Mkt Share 6" xfId="128"/>
    <cellStyle name="_x0013__Mkt Share 6 2" xfId="129"/>
    <cellStyle name="_x0013__Mkt Share 6 3" xfId="130"/>
    <cellStyle name="_x0013__Mkt Share 7" xfId="131"/>
    <cellStyle name="_x0013__Mkt Share 7 2" xfId="132"/>
    <cellStyle name="_x0013__Mkt Share 7 3" xfId="133"/>
    <cellStyle name="_x0013__Mkt Share 8" xfId="134"/>
    <cellStyle name="_x0013__Mkt Share 8 2" xfId="135"/>
    <cellStyle name="_x0013__Mkt Share 8 3" xfId="136"/>
    <cellStyle name="_x0013__Mkt Share 9" xfId="137"/>
    <cellStyle name="_x0013__Mkt Share_5. Table of Results - Peak" xfId="138"/>
    <cellStyle name="_x0013__Mkt Share_5. Table of Results - Peak 2" xfId="139"/>
    <cellStyle name="_x0013__Mkt Share_5. Table of Results - Peak 3" xfId="140"/>
    <cellStyle name="_x0013__Mkt Share_Slope Avg(1.5IQR)" xfId="141"/>
    <cellStyle name="_x0013__Mkt Share_Slope Avg(1.5IQR) 2" xfId="142"/>
    <cellStyle name="_x0013__Mkt Share_Slope Avg(1.5IQR) 3" xfId="143"/>
    <cellStyle name="_MR .7 Oil" xfId="144"/>
    <cellStyle name="_MR .7 Oil 2" xfId="145"/>
    <cellStyle name="_MR .7 Oil_ICF-FPL Program Planning Tool - Program Level Analysis Workbook - Existing Programs v 2" xfId="146"/>
    <cellStyle name="_MR .7 Oil_ICF-FPL Program Planning Tool - Program Level Analysis Workbook - Existing Programs v 3" xfId="147"/>
    <cellStyle name="_MR 1 Oil" xfId="148"/>
    <cellStyle name="_MR 1 Oil 2" xfId="149"/>
    <cellStyle name="_MR 1 Oil_ICF-FPL Program Planning Tool - Program Level Analysis Workbook - Existing Programs v 2" xfId="150"/>
    <cellStyle name="_MR 1 Oil_ICF-FPL Program Planning Tool - Program Level Analysis Workbook - Existing Programs v 3" xfId="151"/>
    <cellStyle name="_MRCT Oil" xfId="152"/>
    <cellStyle name="_MRCT Oil 2" xfId="153"/>
    <cellStyle name="_MRCT Oil_ICF-FPL Program Planning Tool - Program Level Analysis Workbook - Existing Programs v 2" xfId="154"/>
    <cellStyle name="_MRCT Oil_ICF-FPL Program Planning Tool - Program Level Analysis Workbook - Existing Programs v 3" xfId="155"/>
    <cellStyle name="_MT Gulfstream Gas" xfId="156"/>
    <cellStyle name="_MT Gulfstream Gas 2" xfId="157"/>
    <cellStyle name="_MT Gulfstream Gas_ICF-FPL Program Planning Tool - Program Level Analysis Workbook - Existing Programs v 2" xfId="158"/>
    <cellStyle name="_MT Gulfstream Gas_ICF-FPL Program Planning Tool - Program Level Analysis Workbook - Existing Programs v 3" xfId="159"/>
    <cellStyle name="_MT Oil" xfId="160"/>
    <cellStyle name="_MT Oil 2" xfId="161"/>
    <cellStyle name="_MT Oil_ICF-FPL Program Planning Tool - Program Level Analysis Workbook - Existing Programs v 2" xfId="162"/>
    <cellStyle name="_MT Oil_ICF-FPL Program Planning Tool - Program Level Analysis Workbook - Existing Programs v 3" xfId="163"/>
    <cellStyle name="_x0013__NOx" xfId="164"/>
    <cellStyle name="_x0013__NOx 10" xfId="165"/>
    <cellStyle name="_x0013__NOx 2" xfId="166"/>
    <cellStyle name="_x0013__NOx 2 2" xfId="167"/>
    <cellStyle name="_x0013__NOx 2 2 2" xfId="168"/>
    <cellStyle name="_x0013__NOx 2 2 3" xfId="169"/>
    <cellStyle name="_x0013__NOx 2 3" xfId="170"/>
    <cellStyle name="_x0013__NOx 2 4" xfId="171"/>
    <cellStyle name="_x0013__NOx 3" xfId="172"/>
    <cellStyle name="_x0013__NOx 3 2" xfId="173"/>
    <cellStyle name="_x0013__NOx 3 3" xfId="174"/>
    <cellStyle name="_x0013__NOx 4" xfId="175"/>
    <cellStyle name="_x0013__NOx 4 2" xfId="176"/>
    <cellStyle name="_x0013__NOx 4 3" xfId="177"/>
    <cellStyle name="_x0013__NOx 5" xfId="178"/>
    <cellStyle name="_x0013__NOx 5 2" xfId="179"/>
    <cellStyle name="_x0013__NOx 5 3" xfId="180"/>
    <cellStyle name="_x0013__NOx 6" xfId="181"/>
    <cellStyle name="_x0013__NOx 6 2" xfId="182"/>
    <cellStyle name="_x0013__NOx 6 3" xfId="183"/>
    <cellStyle name="_x0013__NOx 7" xfId="184"/>
    <cellStyle name="_x0013__NOx 7 2" xfId="185"/>
    <cellStyle name="_x0013__NOx 7 3" xfId="186"/>
    <cellStyle name="_x0013__NOx 8" xfId="187"/>
    <cellStyle name="_x0013__NOx 8 2" xfId="188"/>
    <cellStyle name="_x0013__NOx 8 3" xfId="189"/>
    <cellStyle name="_x0013__NOx 9" xfId="190"/>
    <cellStyle name="_x0013__NOx_5. Table of Results - Peak" xfId="191"/>
    <cellStyle name="_x0013__NOx_5. Table of Results - Peak 2" xfId="192"/>
    <cellStyle name="_x0013__NOx_5. Table of Results - Peak 3" xfId="193"/>
    <cellStyle name="_x0013__NOx_Slope Avg(1.5IQR)" xfId="194"/>
    <cellStyle name="_x0013__NOx_Slope Avg(1.5IQR) 2" xfId="195"/>
    <cellStyle name="_x0013__NOx_Slope Avg(1.5IQR) 3" xfId="196"/>
    <cellStyle name="_OLCT Oil" xfId="197"/>
    <cellStyle name="_OLCT Oil 2" xfId="198"/>
    <cellStyle name="_OLCT Oil_ICF-FPL Program Planning Tool - Program Level Analysis Workbook - Existing Programs v 2" xfId="199"/>
    <cellStyle name="_OLCT Oil_ICF-FPL Program Planning Tool - Program Level Analysis Workbook - Existing Programs v 3" xfId="200"/>
    <cellStyle name="_PE Oil" xfId="201"/>
    <cellStyle name="_PE Oil 2" xfId="202"/>
    <cellStyle name="_PE Oil_ICF-FPL Program Planning Tool - Program Level Analysis Workbook - Existing Programs v 2" xfId="203"/>
    <cellStyle name="_PE Oil_ICF-FPL Program Planning Tool - Program Level Analysis Workbook - Existing Programs v 3" xfId="204"/>
    <cellStyle name="_PN Oil" xfId="205"/>
    <cellStyle name="_PN Oil 2" xfId="206"/>
    <cellStyle name="_PN Oil_ICF-FPL Program Planning Tool - Program Level Analysis Workbook - Existing Programs v 2" xfId="207"/>
    <cellStyle name="_PN Oil_ICF-FPL Program Planning Tool - Program Level Analysis Workbook - Existing Programs v 3" xfId="208"/>
    <cellStyle name="_RV Oil" xfId="209"/>
    <cellStyle name="_RV Oil 2" xfId="210"/>
    <cellStyle name="_RV Oil_ICF-FPL Program Planning Tool - Program Level Analysis Workbook - Existing Programs v 2" xfId="211"/>
    <cellStyle name="_RV Oil_ICF-FPL Program Planning Tool - Program Level Analysis Workbook - Existing Programs v 3" xfId="212"/>
    <cellStyle name="_SHCT Oil" xfId="213"/>
    <cellStyle name="_SHCT Oil 2" xfId="214"/>
    <cellStyle name="_SHCT Oil_ICF-FPL Program Planning Tool - Program Level Analysis Workbook - Existing Programs v 2" xfId="215"/>
    <cellStyle name="_SHCT Oil_ICF-FPL Program Planning Tool - Program Level Analysis Workbook - Existing Programs v 3" xfId="216"/>
    <cellStyle name="_x0013__Slope Avg(1.5IQR)" xfId="217"/>
    <cellStyle name="_x0013__Slope Avg(1.5IQR) 2" xfId="218"/>
    <cellStyle name="_x0013__Slope Avg(1.5IQR) 3" xfId="219"/>
    <cellStyle name="_x0013__Slope Comparison" xfId="220"/>
    <cellStyle name="_x0013__Slope Comparison 2" xfId="221"/>
    <cellStyle name="_x0013__Slope Comparison 3" xfId="222"/>
    <cellStyle name="_SN Oil" xfId="223"/>
    <cellStyle name="_SN Oil 2" xfId="224"/>
    <cellStyle name="_SN Oil_ICF-FPL Program Planning Tool - Program Level Analysis Workbook - Existing Programs v 2" xfId="225"/>
    <cellStyle name="_SN Oil_ICF-FPL Program Planning Tool - Program Level Analysis Workbook - Existing Programs v 3" xfId="226"/>
    <cellStyle name="_x0013__SO2" xfId="227"/>
    <cellStyle name="_x0013__SO2 10" xfId="228"/>
    <cellStyle name="_x0013__SO2 2" xfId="229"/>
    <cellStyle name="_x0013__SO2 2 2" xfId="230"/>
    <cellStyle name="_x0013__SO2 2 2 2" xfId="231"/>
    <cellStyle name="_x0013__SO2 2 2 3" xfId="232"/>
    <cellStyle name="_x0013__SO2 2 3" xfId="233"/>
    <cellStyle name="_x0013__SO2 2 4" xfId="234"/>
    <cellStyle name="_x0013__SO2 3" xfId="235"/>
    <cellStyle name="_x0013__SO2 3 2" xfId="236"/>
    <cellStyle name="_x0013__SO2 3 3" xfId="237"/>
    <cellStyle name="_x0013__SO2 4" xfId="238"/>
    <cellStyle name="_x0013__SO2 4 2" xfId="239"/>
    <cellStyle name="_x0013__SO2 4 3" xfId="240"/>
    <cellStyle name="_x0013__SO2 5" xfId="241"/>
    <cellStyle name="_x0013__SO2 5 2" xfId="242"/>
    <cellStyle name="_x0013__SO2 5 3" xfId="243"/>
    <cellStyle name="_x0013__SO2 6" xfId="244"/>
    <cellStyle name="_x0013__SO2 6 2" xfId="245"/>
    <cellStyle name="_x0013__SO2 6 3" xfId="246"/>
    <cellStyle name="_x0013__SO2 7" xfId="247"/>
    <cellStyle name="_x0013__SO2 7 2" xfId="248"/>
    <cellStyle name="_x0013__SO2 7 3" xfId="249"/>
    <cellStyle name="_x0013__SO2 8" xfId="250"/>
    <cellStyle name="_x0013__SO2 8 2" xfId="251"/>
    <cellStyle name="_x0013__SO2 8 3" xfId="252"/>
    <cellStyle name="_x0013__SO2 9" xfId="253"/>
    <cellStyle name="_x0013__SO2_5. Table of Results - Peak" xfId="254"/>
    <cellStyle name="_x0013__SO2_5. Table of Results - Peak 2" xfId="255"/>
    <cellStyle name="_x0013__SO2_5. Table of Results - Peak 3" xfId="256"/>
    <cellStyle name="_x0013__SO2_Slope Avg(1.5IQR)" xfId="257"/>
    <cellStyle name="_x0013__SO2_Slope Avg(1.5IQR) 2" xfId="258"/>
    <cellStyle name="_x0013__SO2_Slope Avg(1.5IQR) 3" xfId="259"/>
    <cellStyle name="_TP Oil" xfId="260"/>
    <cellStyle name="_TP Oil 2" xfId="261"/>
    <cellStyle name="_TP Oil_ICF-FPL Program Planning Tool - Program Level Analysis Workbook - Existing Programs v 2" xfId="262"/>
    <cellStyle name="_TP Oil_ICF-FPL Program Planning Tool - Program Level Analysis Workbook - Existing Programs v 3" xfId="263"/>
    <cellStyle name="20% - Accent1 2" xfId="264"/>
    <cellStyle name="20% - Accent1 2 2" xfId="265"/>
    <cellStyle name="20% - Accent1 3" xfId="266"/>
    <cellStyle name="20% - Accent1 4" xfId="267"/>
    <cellStyle name="20% - Accent2 2" xfId="268"/>
    <cellStyle name="20% - Accent2 2 2" xfId="269"/>
    <cellStyle name="20% - Accent2 3" xfId="270"/>
    <cellStyle name="20% - Accent2 4" xfId="271"/>
    <cellStyle name="20% - Accent3 2" xfId="272"/>
    <cellStyle name="20% - Accent3 2 2" xfId="273"/>
    <cellStyle name="20% - Accent3 3" xfId="274"/>
    <cellStyle name="20% - Accent3 4" xfId="275"/>
    <cellStyle name="20% - Accent4 2" xfId="276"/>
    <cellStyle name="20% - Accent4 2 2" xfId="277"/>
    <cellStyle name="20% - Accent4 3" xfId="278"/>
    <cellStyle name="20% - Accent4 4" xfId="279"/>
    <cellStyle name="20% - Accent5 2" xfId="280"/>
    <cellStyle name="20% - Accent5 2 2" xfId="281"/>
    <cellStyle name="20% - Accent5 3" xfId="282"/>
    <cellStyle name="20% - Accent5 4" xfId="283"/>
    <cellStyle name="20% - Accent6 2" xfId="284"/>
    <cellStyle name="20% - Accent6 3" xfId="285"/>
    <cellStyle name="20% - Accent6 4" xfId="286"/>
    <cellStyle name="40% - Accent1 2" xfId="287"/>
    <cellStyle name="40% - Accent1 2 2" xfId="288"/>
    <cellStyle name="40% - Accent1 3" xfId="289"/>
    <cellStyle name="40% - Accent1 4" xfId="290"/>
    <cellStyle name="40% - Accent2 2" xfId="291"/>
    <cellStyle name="40% - Accent2 2 2" xfId="292"/>
    <cellStyle name="40% - Accent2 3" xfId="293"/>
    <cellStyle name="40% - Accent2 4" xfId="294"/>
    <cellStyle name="40% - Accent3 2" xfId="295"/>
    <cellStyle name="40% - Accent3 2 2" xfId="296"/>
    <cellStyle name="40% - Accent3 3" xfId="297"/>
    <cellStyle name="40% - Accent3 4" xfId="298"/>
    <cellStyle name="40% - Accent4 2" xfId="299"/>
    <cellStyle name="40% - Accent4 2 2" xfId="300"/>
    <cellStyle name="40% - Accent4 3" xfId="301"/>
    <cellStyle name="40% - Accent4 4" xfId="302"/>
    <cellStyle name="40% - Accent5 2" xfId="303"/>
    <cellStyle name="40% - Accent5 2 2" xfId="304"/>
    <cellStyle name="40% - Accent5 3" xfId="305"/>
    <cellStyle name="40% - Accent5 4" xfId="306"/>
    <cellStyle name="40% - Accent6 2" xfId="307"/>
    <cellStyle name="40% - Accent6 2 2" xfId="308"/>
    <cellStyle name="40% - Accent6 3" xfId="309"/>
    <cellStyle name="40% - Accent6 4" xfId="310"/>
    <cellStyle name="60% - Accent1 2" xfId="311"/>
    <cellStyle name="60% - Accent1 2 2" xfId="312"/>
    <cellStyle name="60% - Accent1 3" xfId="313"/>
    <cellStyle name="60% - Accent1 4" xfId="314"/>
    <cellStyle name="60% - Accent2 2" xfId="315"/>
    <cellStyle name="60% - Accent2 2 2" xfId="316"/>
    <cellStyle name="60% - Accent2 3" xfId="317"/>
    <cellStyle name="60% - Accent2 4" xfId="318"/>
    <cellStyle name="60% - Accent3 2" xfId="319"/>
    <cellStyle name="60% - Accent3 2 2" xfId="320"/>
    <cellStyle name="60% - Accent3 3" xfId="321"/>
    <cellStyle name="60% - Accent3 4" xfId="322"/>
    <cellStyle name="60% - Accent4 2" xfId="323"/>
    <cellStyle name="60% - Accent4 2 2" xfId="324"/>
    <cellStyle name="60% - Accent4 3" xfId="325"/>
    <cellStyle name="60% - Accent4 4" xfId="326"/>
    <cellStyle name="60% - Accent5 2" xfId="327"/>
    <cellStyle name="60% - Accent5 3" xfId="328"/>
    <cellStyle name="60% - Accent5 4" xfId="329"/>
    <cellStyle name="60% - Accent6 2" xfId="330"/>
    <cellStyle name="60% - Accent6 2 2" xfId="331"/>
    <cellStyle name="60% - Accent6 3" xfId="332"/>
    <cellStyle name="60% - Accent6 4" xfId="333"/>
    <cellStyle name="Accent1 2" xfId="334"/>
    <cellStyle name="Accent1 2 2" xfId="335"/>
    <cellStyle name="Accent1 3" xfId="336"/>
    <cellStyle name="Accent1 4" xfId="337"/>
    <cellStyle name="Accent2 2" xfId="338"/>
    <cellStyle name="Accent2 3" xfId="339"/>
    <cellStyle name="Accent2 4" xfId="340"/>
    <cellStyle name="Accent3 2" xfId="341"/>
    <cellStyle name="Accent3 3" xfId="342"/>
    <cellStyle name="Accent3 4" xfId="343"/>
    <cellStyle name="Accent4 2" xfId="344"/>
    <cellStyle name="Accent4 2 2" xfId="345"/>
    <cellStyle name="Accent4 3" xfId="346"/>
    <cellStyle name="Accent4 4" xfId="347"/>
    <cellStyle name="Accent5 2" xfId="348"/>
    <cellStyle name="Accent5 3" xfId="349"/>
    <cellStyle name="Accent5 4" xfId="350"/>
    <cellStyle name="Accent6 2" xfId="351"/>
    <cellStyle name="Accent6 3" xfId="352"/>
    <cellStyle name="Accent6 4" xfId="353"/>
    <cellStyle name="Actual Date" xfId="354"/>
    <cellStyle name="Arial 10" xfId="355"/>
    <cellStyle name="Arial 10 10" xfId="356"/>
    <cellStyle name="Arial 10 2" xfId="357"/>
    <cellStyle name="Arial 10 2 2" xfId="358"/>
    <cellStyle name="Arial 10 2 2 2" xfId="359"/>
    <cellStyle name="Arial 10 2 2 3" xfId="360"/>
    <cellStyle name="Arial 10 2 3" xfId="361"/>
    <cellStyle name="Arial 10 2 4" xfId="362"/>
    <cellStyle name="Arial 10 3" xfId="363"/>
    <cellStyle name="Arial 10 3 2" xfId="364"/>
    <cellStyle name="Arial 10 3 3" xfId="365"/>
    <cellStyle name="Arial 10 4" xfId="366"/>
    <cellStyle name="Arial 10 4 2" xfId="367"/>
    <cellStyle name="Arial 10 4 3" xfId="368"/>
    <cellStyle name="Arial 10 5" xfId="369"/>
    <cellStyle name="Arial 10 5 2" xfId="370"/>
    <cellStyle name="Arial 10 5 3" xfId="371"/>
    <cellStyle name="Arial 10 6" xfId="372"/>
    <cellStyle name="Arial 10 6 2" xfId="373"/>
    <cellStyle name="Arial 10 6 3" xfId="374"/>
    <cellStyle name="Arial 10 7" xfId="375"/>
    <cellStyle name="Arial 10 7 2" xfId="376"/>
    <cellStyle name="Arial 10 7 3" xfId="377"/>
    <cellStyle name="Arial 10 8" xfId="378"/>
    <cellStyle name="Arial 10 8 2" xfId="379"/>
    <cellStyle name="Arial 10 8 3" xfId="380"/>
    <cellStyle name="Arial 10 9" xfId="381"/>
    <cellStyle name="Bad 2" xfId="382"/>
    <cellStyle name="Bad 3" xfId="383"/>
    <cellStyle name="Bad 4" xfId="384"/>
    <cellStyle name="Body" xfId="385"/>
    <cellStyle name="Calc Currency (0)" xfId="386"/>
    <cellStyle name="Calc Currency (0) 2" xfId="387"/>
    <cellStyle name="Calculation 2" xfId="388"/>
    <cellStyle name="Calculation 2 2" xfId="389"/>
    <cellStyle name="Calculation 3" xfId="390"/>
    <cellStyle name="Calculation 4" xfId="391"/>
    <cellStyle name="Check Cell 2" xfId="392"/>
    <cellStyle name="Check Cell 3" xfId="393"/>
    <cellStyle name="Check Cell 4" xfId="394"/>
    <cellStyle name="Comma  - Style1" xfId="395"/>
    <cellStyle name="Comma  - Style1 2" xfId="396"/>
    <cellStyle name="Comma  - Style2" xfId="397"/>
    <cellStyle name="Comma  - Style2 2" xfId="398"/>
    <cellStyle name="Comma  - Style3" xfId="399"/>
    <cellStyle name="Comma  - Style3 2" xfId="400"/>
    <cellStyle name="Comma  - Style4" xfId="401"/>
    <cellStyle name="Comma  - Style4 2" xfId="402"/>
    <cellStyle name="Comma  - Style5" xfId="403"/>
    <cellStyle name="Comma  - Style5 2" xfId="404"/>
    <cellStyle name="Comma  - Style6" xfId="405"/>
    <cellStyle name="Comma  - Style6 2" xfId="406"/>
    <cellStyle name="Comma  - Style7" xfId="407"/>
    <cellStyle name="Comma  - Style7 2" xfId="408"/>
    <cellStyle name="Comma  - Style8" xfId="409"/>
    <cellStyle name="Comma  - Style8 2" xfId="410"/>
    <cellStyle name="Comma [0\_SHEET" xfId="411"/>
    <cellStyle name="Comma [1]" xfId="412"/>
    <cellStyle name="Comma [1] 2" xfId="413"/>
    <cellStyle name="Comma [1] 2 2" xfId="414"/>
    <cellStyle name="Comma [1] 3" xfId="415"/>
    <cellStyle name="Comma [1] 4" xfId="416"/>
    <cellStyle name="Comma [1] 5" xfId="417"/>
    <cellStyle name="Comma [1] 6" xfId="418"/>
    <cellStyle name="Comma [1] 7" xfId="419"/>
    <cellStyle name="Comma [1] 8" xfId="420"/>
    <cellStyle name="Comma 10" xfId="421"/>
    <cellStyle name="Comma 10 2" xfId="422"/>
    <cellStyle name="Comma 100" xfId="423"/>
    <cellStyle name="Comma 101" xfId="424"/>
    <cellStyle name="Comma 102" xfId="425"/>
    <cellStyle name="Comma 103" xfId="426"/>
    <cellStyle name="Comma 104" xfId="427"/>
    <cellStyle name="Comma 105" xfId="428"/>
    <cellStyle name="Comma 106" xfId="429"/>
    <cellStyle name="Comma 107" xfId="430"/>
    <cellStyle name="Comma 11" xfId="431"/>
    <cellStyle name="Comma 11 2" xfId="432"/>
    <cellStyle name="Comma 12" xfId="433"/>
    <cellStyle name="Comma 12 2" xfId="434"/>
    <cellStyle name="Comma 13" xfId="435"/>
    <cellStyle name="Comma 13 2" xfId="436"/>
    <cellStyle name="Comma 14" xfId="437"/>
    <cellStyle name="Comma 14 2" xfId="438"/>
    <cellStyle name="Comma 14 2 2" xfId="439"/>
    <cellStyle name="Comma 14 3" xfId="440"/>
    <cellStyle name="Comma 14 4" xfId="441"/>
    <cellStyle name="Comma 14 5" xfId="442"/>
    <cellStyle name="Comma 14 6" xfId="443"/>
    <cellStyle name="Comma 15" xfId="444"/>
    <cellStyle name="Comma 15 2" xfId="445"/>
    <cellStyle name="Comma 15 2 2" xfId="446"/>
    <cellStyle name="Comma 15 3" xfId="447"/>
    <cellStyle name="Comma 15 4" xfId="448"/>
    <cellStyle name="Comma 15 5" xfId="449"/>
    <cellStyle name="Comma 15 6" xfId="450"/>
    <cellStyle name="Comma 16" xfId="451"/>
    <cellStyle name="Comma 16 2" xfId="452"/>
    <cellStyle name="Comma 16 2 2" xfId="453"/>
    <cellStyle name="Comma 16 3" xfId="454"/>
    <cellStyle name="Comma 16 4" xfId="455"/>
    <cellStyle name="Comma 16 5" xfId="456"/>
    <cellStyle name="Comma 16 6" xfId="457"/>
    <cellStyle name="Comma 17" xfId="458"/>
    <cellStyle name="Comma 17 2" xfId="459"/>
    <cellStyle name="Comma 17 2 2" xfId="460"/>
    <cellStyle name="Comma 17 3" xfId="461"/>
    <cellStyle name="Comma 17 4" xfId="462"/>
    <cellStyle name="Comma 17 5" xfId="463"/>
    <cellStyle name="Comma 18" xfId="464"/>
    <cellStyle name="Comma 19" xfId="465"/>
    <cellStyle name="Comma 2" xfId="7"/>
    <cellStyle name="Comma 2 2" xfId="466"/>
    <cellStyle name="Comma 2 2 2" xfId="11"/>
    <cellStyle name="Comma 2 2 2 2" xfId="467"/>
    <cellStyle name="Comma 2 2 3" xfId="468"/>
    <cellStyle name="Comma 2 2 3 2" xfId="469"/>
    <cellStyle name="Comma 2 2 4" xfId="470"/>
    <cellStyle name="Comma 2 3" xfId="471"/>
    <cellStyle name="Comma 2 3 2" xfId="472"/>
    <cellStyle name="Comma 2 3 3" xfId="473"/>
    <cellStyle name="Comma 2 3 4" xfId="474"/>
    <cellStyle name="Comma 2 4" xfId="475"/>
    <cellStyle name="Comma 2 4 2" xfId="476"/>
    <cellStyle name="Comma 2 5" xfId="477"/>
    <cellStyle name="Comma 2 5 2" xfId="478"/>
    <cellStyle name="Comma 2 6" xfId="479"/>
    <cellStyle name="Comma 20" xfId="480"/>
    <cellStyle name="Comma 21" xfId="481"/>
    <cellStyle name="Comma 22" xfId="482"/>
    <cellStyle name="Comma 23" xfId="483"/>
    <cellStyle name="Comma 24" xfId="484"/>
    <cellStyle name="Comma 25" xfId="485"/>
    <cellStyle name="Comma 26" xfId="486"/>
    <cellStyle name="Comma 27" xfId="487"/>
    <cellStyle name="Comma 28" xfId="488"/>
    <cellStyle name="Comma 29" xfId="489"/>
    <cellStyle name="Comma 3" xfId="490"/>
    <cellStyle name="Comma 30" xfId="491"/>
    <cellStyle name="Comma 31" xfId="492"/>
    <cellStyle name="Comma 32" xfId="493"/>
    <cellStyle name="Comma 33" xfId="494"/>
    <cellStyle name="Comma 34" xfId="495"/>
    <cellStyle name="Comma 35" xfId="496"/>
    <cellStyle name="Comma 36" xfId="497"/>
    <cellStyle name="Comma 37" xfId="498"/>
    <cellStyle name="Comma 38" xfId="499"/>
    <cellStyle name="Comma 39" xfId="500"/>
    <cellStyle name="Comma 4" xfId="501"/>
    <cellStyle name="Comma 40" xfId="502"/>
    <cellStyle name="Comma 41" xfId="503"/>
    <cellStyle name="Comma 42" xfId="504"/>
    <cellStyle name="Comma 43" xfId="505"/>
    <cellStyle name="Comma 44" xfId="506"/>
    <cellStyle name="Comma 45" xfId="507"/>
    <cellStyle name="Comma 46" xfId="508"/>
    <cellStyle name="Comma 47" xfId="509"/>
    <cellStyle name="Comma 48" xfId="510"/>
    <cellStyle name="Comma 49" xfId="511"/>
    <cellStyle name="Comma 5" xfId="512"/>
    <cellStyle name="Comma 50" xfId="513"/>
    <cellStyle name="Comma 51" xfId="514"/>
    <cellStyle name="Comma 52" xfId="515"/>
    <cellStyle name="Comma 53" xfId="516"/>
    <cellStyle name="Comma 54" xfId="517"/>
    <cellStyle name="Comma 55" xfId="518"/>
    <cellStyle name="Comma 56" xfId="519"/>
    <cellStyle name="Comma 57" xfId="520"/>
    <cellStyle name="Comma 58" xfId="521"/>
    <cellStyle name="Comma 59" xfId="522"/>
    <cellStyle name="Comma 6" xfId="523"/>
    <cellStyle name="Comma 60" xfId="524"/>
    <cellStyle name="Comma 61" xfId="525"/>
    <cellStyle name="Comma 62" xfId="526"/>
    <cellStyle name="Comma 63" xfId="527"/>
    <cellStyle name="Comma 64" xfId="528"/>
    <cellStyle name="Comma 65" xfId="529"/>
    <cellStyle name="Comma 66" xfId="530"/>
    <cellStyle name="Comma 67" xfId="531"/>
    <cellStyle name="Comma 68" xfId="532"/>
    <cellStyle name="Comma 69" xfId="533"/>
    <cellStyle name="Comma 7" xfId="534"/>
    <cellStyle name="Comma 7 2" xfId="535"/>
    <cellStyle name="Comma 7 2 2" xfId="536"/>
    <cellStyle name="Comma 7 2 2 2" xfId="537"/>
    <cellStyle name="Comma 7 2 3" xfId="538"/>
    <cellStyle name="Comma 7 2 4" xfId="539"/>
    <cellStyle name="Comma 7 3" xfId="540"/>
    <cellStyle name="Comma 7 4" xfId="541"/>
    <cellStyle name="Comma 7 4 2" xfId="542"/>
    <cellStyle name="Comma 7 5" xfId="543"/>
    <cellStyle name="Comma 7 6" xfId="544"/>
    <cellStyle name="Comma 7 7" xfId="545"/>
    <cellStyle name="Comma 70" xfId="546"/>
    <cellStyle name="Comma 71" xfId="547"/>
    <cellStyle name="Comma 72" xfId="548"/>
    <cellStyle name="Comma 73" xfId="549"/>
    <cellStyle name="Comma 74" xfId="550"/>
    <cellStyle name="Comma 75" xfId="551"/>
    <cellStyle name="Comma 76" xfId="552"/>
    <cellStyle name="Comma 76 2" xfId="553"/>
    <cellStyle name="Comma 77" xfId="554"/>
    <cellStyle name="Comma 78" xfId="555"/>
    <cellStyle name="Comma 79" xfId="556"/>
    <cellStyle name="Comma 8" xfId="557"/>
    <cellStyle name="Comma 80" xfId="558"/>
    <cellStyle name="Comma 81" xfId="559"/>
    <cellStyle name="Comma 82" xfId="560"/>
    <cellStyle name="Comma 83" xfId="561"/>
    <cellStyle name="Comma 84" xfId="562"/>
    <cellStyle name="Comma 84 2" xfId="563"/>
    <cellStyle name="Comma 85" xfId="564"/>
    <cellStyle name="Comma 85 2" xfId="565"/>
    <cellStyle name="Comma 86" xfId="566"/>
    <cellStyle name="Comma 86 2" xfId="567"/>
    <cellStyle name="Comma 87" xfId="568"/>
    <cellStyle name="Comma 87 2" xfId="569"/>
    <cellStyle name="Comma 88" xfId="570"/>
    <cellStyle name="Comma 89" xfId="571"/>
    <cellStyle name="Comma 9" xfId="572"/>
    <cellStyle name="Comma 90" xfId="573"/>
    <cellStyle name="Comma 91" xfId="574"/>
    <cellStyle name="Comma 92" xfId="575"/>
    <cellStyle name="Comma 93" xfId="576"/>
    <cellStyle name="Comma 94" xfId="577"/>
    <cellStyle name="Comma 95" xfId="578"/>
    <cellStyle name="Comma 96" xfId="579"/>
    <cellStyle name="Comma 97" xfId="580"/>
    <cellStyle name="Comma 98" xfId="581"/>
    <cellStyle name="Comma 99" xfId="582"/>
    <cellStyle name="Copied" xfId="583"/>
    <cellStyle name="Currency [$0]" xfId="584"/>
    <cellStyle name="Currency [$0] 10" xfId="585"/>
    <cellStyle name="Currency [$0] 2" xfId="586"/>
    <cellStyle name="Currency [$0] 2 2" xfId="587"/>
    <cellStyle name="Currency [$0] 2 2 2" xfId="588"/>
    <cellStyle name="Currency [$0] 2 2 3" xfId="589"/>
    <cellStyle name="Currency [$0] 2 3" xfId="590"/>
    <cellStyle name="Currency [$0] 2 4" xfId="591"/>
    <cellStyle name="Currency [$0] 3" xfId="592"/>
    <cellStyle name="Currency [$0] 3 2" xfId="593"/>
    <cellStyle name="Currency [$0] 3 3" xfId="594"/>
    <cellStyle name="Currency [$0] 4" xfId="595"/>
    <cellStyle name="Currency [$0] 4 2" xfId="596"/>
    <cellStyle name="Currency [$0] 4 3" xfId="597"/>
    <cellStyle name="Currency [$0] 5" xfId="598"/>
    <cellStyle name="Currency [$0] 5 2" xfId="599"/>
    <cellStyle name="Currency [$0] 5 3" xfId="600"/>
    <cellStyle name="Currency [$0] 6" xfId="601"/>
    <cellStyle name="Currency [$0] 6 2" xfId="602"/>
    <cellStyle name="Currency [$0] 6 3" xfId="603"/>
    <cellStyle name="Currency [$0] 7" xfId="604"/>
    <cellStyle name="Currency [$0] 7 2" xfId="605"/>
    <cellStyle name="Currency [$0] 7 3" xfId="606"/>
    <cellStyle name="Currency [$0] 8" xfId="607"/>
    <cellStyle name="Currency [$0] 8 2" xfId="608"/>
    <cellStyle name="Currency [$0] 8 3" xfId="609"/>
    <cellStyle name="Currency [$0] 9" xfId="610"/>
    <cellStyle name="Currency [£0]" xfId="611"/>
    <cellStyle name="Currency [£0] 2" xfId="612"/>
    <cellStyle name="Currency [£0] 2 2" xfId="613"/>
    <cellStyle name="Currency [£0] 3" xfId="614"/>
    <cellStyle name="Currency [£0] 4" xfId="615"/>
    <cellStyle name="Currency [£0] 5" xfId="616"/>
    <cellStyle name="Currency 10" xfId="617"/>
    <cellStyle name="Currency 11" xfId="618"/>
    <cellStyle name="Currency 12" xfId="619"/>
    <cellStyle name="Currency 13" xfId="620"/>
    <cellStyle name="Currency 14" xfId="621"/>
    <cellStyle name="Currency 15" xfId="622"/>
    <cellStyle name="Currency 16" xfId="623"/>
    <cellStyle name="Currency 17" xfId="624"/>
    <cellStyle name="Currency 18" xfId="625"/>
    <cellStyle name="Currency 19" xfId="626"/>
    <cellStyle name="Currency 2" xfId="3"/>
    <cellStyle name="Currency 2 2" xfId="16"/>
    <cellStyle name="Currency 2 3" xfId="627"/>
    <cellStyle name="Currency 2 3 2" xfId="628"/>
    <cellStyle name="Currency 2 3 2 2" xfId="629"/>
    <cellStyle name="Currency 2 3 3" xfId="630"/>
    <cellStyle name="Currency 2 3 3 2" xfId="631"/>
    <cellStyle name="Currency 2 3 4" xfId="632"/>
    <cellStyle name="Currency 2 4" xfId="633"/>
    <cellStyle name="Currency 2 4 2" xfId="634"/>
    <cellStyle name="Currency 2 5" xfId="635"/>
    <cellStyle name="Currency 2 5 2" xfId="636"/>
    <cellStyle name="Currency 2 6" xfId="637"/>
    <cellStyle name="Currency 2 7" xfId="638"/>
    <cellStyle name="Currency 20" xfId="639"/>
    <cellStyle name="Currency 21" xfId="640"/>
    <cellStyle name="Currency 22" xfId="641"/>
    <cellStyle name="Currency 23" xfId="642"/>
    <cellStyle name="Currency 24" xfId="643"/>
    <cellStyle name="Currency 25" xfId="644"/>
    <cellStyle name="Currency 26" xfId="645"/>
    <cellStyle name="Currency 27" xfId="646"/>
    <cellStyle name="Currency 28" xfId="647"/>
    <cellStyle name="Currency 29" xfId="648"/>
    <cellStyle name="Currency 3" xfId="13"/>
    <cellStyle name="Currency 3 2" xfId="649"/>
    <cellStyle name="Currency 30" xfId="650"/>
    <cellStyle name="Currency 31" xfId="651"/>
    <cellStyle name="Currency 32" xfId="652"/>
    <cellStyle name="Currency 33" xfId="653"/>
    <cellStyle name="Currency 34" xfId="654"/>
    <cellStyle name="Currency 35" xfId="655"/>
    <cellStyle name="Currency 36" xfId="656"/>
    <cellStyle name="Currency 37" xfId="657"/>
    <cellStyle name="Currency 38" xfId="658"/>
    <cellStyle name="Currency 39" xfId="659"/>
    <cellStyle name="Currency 4" xfId="660"/>
    <cellStyle name="Currency 4 2" xfId="661"/>
    <cellStyle name="Currency 40" xfId="662"/>
    <cellStyle name="Currency 41" xfId="663"/>
    <cellStyle name="Currency 42" xfId="664"/>
    <cellStyle name="Currency 43" xfId="665"/>
    <cellStyle name="Currency 44" xfId="666"/>
    <cellStyle name="Currency 45" xfId="667"/>
    <cellStyle name="Currency 46" xfId="668"/>
    <cellStyle name="Currency 47" xfId="669"/>
    <cellStyle name="Currency 48" xfId="670"/>
    <cellStyle name="Currency 49" xfId="671"/>
    <cellStyle name="Currency 5" xfId="672"/>
    <cellStyle name="Currency 50" xfId="673"/>
    <cellStyle name="Currency 51" xfId="674"/>
    <cellStyle name="Currency 52" xfId="675"/>
    <cellStyle name="Currency 53" xfId="676"/>
    <cellStyle name="Currency 54" xfId="677"/>
    <cellStyle name="Currency 55" xfId="678"/>
    <cellStyle name="Currency 56" xfId="679"/>
    <cellStyle name="Currency 57" xfId="680"/>
    <cellStyle name="Currency 58" xfId="681"/>
    <cellStyle name="Currency 59" xfId="682"/>
    <cellStyle name="Currency 6" xfId="683"/>
    <cellStyle name="Currency 6 2" xfId="684"/>
    <cellStyle name="Currency 6 3" xfId="685"/>
    <cellStyle name="Currency 60" xfId="686"/>
    <cellStyle name="Currency 61" xfId="687"/>
    <cellStyle name="Currency 62" xfId="688"/>
    <cellStyle name="Currency 63" xfId="689"/>
    <cellStyle name="Currency 64" xfId="690"/>
    <cellStyle name="Currency 65" xfId="691"/>
    <cellStyle name="Currency 66" xfId="692"/>
    <cellStyle name="Currency 67" xfId="693"/>
    <cellStyle name="Currency 68" xfId="694"/>
    <cellStyle name="Currency 69" xfId="695"/>
    <cellStyle name="Currency 7" xfId="696"/>
    <cellStyle name="Currency 70" xfId="697"/>
    <cellStyle name="Currency 71" xfId="698"/>
    <cellStyle name="Currency 72" xfId="699"/>
    <cellStyle name="Currency 73" xfId="700"/>
    <cellStyle name="Currency 74" xfId="701"/>
    <cellStyle name="Currency 75" xfId="702"/>
    <cellStyle name="Currency 76" xfId="703"/>
    <cellStyle name="Currency 77" xfId="704"/>
    <cellStyle name="Currency 78" xfId="705"/>
    <cellStyle name="Currency 79" xfId="706"/>
    <cellStyle name="Currency 8" xfId="707"/>
    <cellStyle name="Currency 80" xfId="708"/>
    <cellStyle name="Currency 81" xfId="709"/>
    <cellStyle name="Currency 82" xfId="710"/>
    <cellStyle name="Currency 83" xfId="711"/>
    <cellStyle name="Currency 84" xfId="712"/>
    <cellStyle name="Currency 85" xfId="713"/>
    <cellStyle name="Currency 86" xfId="714"/>
    <cellStyle name="Currency 87" xfId="715"/>
    <cellStyle name="Currency 88" xfId="716"/>
    <cellStyle name="Currency 89" xfId="717"/>
    <cellStyle name="Currency 9" xfId="718"/>
    <cellStyle name="Currency 90" xfId="719"/>
    <cellStyle name="Currency 91" xfId="720"/>
    <cellStyle name="Currency 92" xfId="721"/>
    <cellStyle name="Currency 93" xfId="722"/>
    <cellStyle name="Currency 94" xfId="723"/>
    <cellStyle name="Currency 95" xfId="724"/>
    <cellStyle name="Currency0" xfId="725"/>
    <cellStyle name="Data Entry" xfId="726"/>
    <cellStyle name="Data Entry 10" xfId="727"/>
    <cellStyle name="Data Entry 2" xfId="728"/>
    <cellStyle name="Data Entry 2 2" xfId="729"/>
    <cellStyle name="Data Entry 2 2 2" xfId="730"/>
    <cellStyle name="Data Entry 2 2 3" xfId="731"/>
    <cellStyle name="Data Entry 2 3" xfId="732"/>
    <cellStyle name="Data Entry 2 4" xfId="733"/>
    <cellStyle name="Data Entry 3" xfId="734"/>
    <cellStyle name="Data Entry 3 2" xfId="735"/>
    <cellStyle name="Data Entry 3 3" xfId="736"/>
    <cellStyle name="Data Entry 4" xfId="737"/>
    <cellStyle name="Data Entry 4 2" xfId="738"/>
    <cellStyle name="Data Entry 4 3" xfId="739"/>
    <cellStyle name="Data Entry 5" xfId="740"/>
    <cellStyle name="Data Entry 5 2" xfId="741"/>
    <cellStyle name="Data Entry 5 3" xfId="742"/>
    <cellStyle name="Data Entry 6" xfId="743"/>
    <cellStyle name="Data Entry 6 2" xfId="744"/>
    <cellStyle name="Data Entry 6 3" xfId="745"/>
    <cellStyle name="Data Entry 7" xfId="746"/>
    <cellStyle name="Data Entry 7 2" xfId="747"/>
    <cellStyle name="Data Entry 7 3" xfId="748"/>
    <cellStyle name="Data Entry 8" xfId="749"/>
    <cellStyle name="Data Entry 8 2" xfId="750"/>
    <cellStyle name="Data Entry 8 3" xfId="751"/>
    <cellStyle name="Data Entry 9" xfId="752"/>
    <cellStyle name="Date" xfId="753"/>
    <cellStyle name="Date 2" xfId="754"/>
    <cellStyle name="Date 2 2" xfId="755"/>
    <cellStyle name="Date 3" xfId="756"/>
    <cellStyle name="Date 4" xfId="757"/>
    <cellStyle name="Date 5" xfId="758"/>
    <cellStyle name="Date 6" xfId="759"/>
    <cellStyle name="DateTime" xfId="760"/>
    <cellStyle name="DateTime 10" xfId="761"/>
    <cellStyle name="DateTime 2" xfId="762"/>
    <cellStyle name="DateTime 2 2" xfId="763"/>
    <cellStyle name="DateTime 2 2 2" xfId="764"/>
    <cellStyle name="DateTime 2 2 3" xfId="765"/>
    <cellStyle name="DateTime 2 3" xfId="766"/>
    <cellStyle name="DateTime 2 4" xfId="767"/>
    <cellStyle name="DateTime 3" xfId="768"/>
    <cellStyle name="DateTime 3 2" xfId="769"/>
    <cellStyle name="DateTime 3 3" xfId="770"/>
    <cellStyle name="DateTime 4" xfId="771"/>
    <cellStyle name="DateTime 4 2" xfId="772"/>
    <cellStyle name="DateTime 4 3" xfId="773"/>
    <cellStyle name="DateTime 5" xfId="774"/>
    <cellStyle name="DateTime 5 2" xfId="775"/>
    <cellStyle name="DateTime 5 3" xfId="776"/>
    <cellStyle name="DateTime 6" xfId="777"/>
    <cellStyle name="DateTime 6 2" xfId="778"/>
    <cellStyle name="DateTime 6 3" xfId="779"/>
    <cellStyle name="DateTime 7" xfId="780"/>
    <cellStyle name="DateTime 7 2" xfId="781"/>
    <cellStyle name="DateTime 7 3" xfId="782"/>
    <cellStyle name="DateTime 8" xfId="783"/>
    <cellStyle name="DateTime 8 2" xfId="784"/>
    <cellStyle name="DateTime 8 3" xfId="785"/>
    <cellStyle name="DateTime 9" xfId="786"/>
    <cellStyle name="DON'S STYLE" xfId="787"/>
    <cellStyle name="DON'S STYLE 2" xfId="788"/>
    <cellStyle name="DON'S STYLE 2 2" xfId="789"/>
    <cellStyle name="DON'S STYLE 3" xfId="790"/>
    <cellStyle name="DON'S STYLE 4" xfId="791"/>
    <cellStyle name="DON'S STYLE 5" xfId="792"/>
    <cellStyle name="DON'S STYLE 6" xfId="793"/>
    <cellStyle name="DON'S STYLE 7" xfId="794"/>
    <cellStyle name="DON'S STYLE 8" xfId="795"/>
    <cellStyle name="Entered" xfId="796"/>
    <cellStyle name="Explanatory Text 2" xfId="797"/>
    <cellStyle name="Explanatory Text 3" xfId="798"/>
    <cellStyle name="Explanatory Text 4" xfId="799"/>
    <cellStyle name="F2" xfId="800"/>
    <cellStyle name="F2 2" xfId="801"/>
    <cellStyle name="F2 2 2" xfId="802"/>
    <cellStyle name="F2 3" xfId="803"/>
    <cellStyle name="F2 4" xfId="804"/>
    <cellStyle name="F2 5" xfId="805"/>
    <cellStyle name="F3" xfId="806"/>
    <cellStyle name="F3 2" xfId="807"/>
    <cellStyle name="F3 2 2" xfId="808"/>
    <cellStyle name="F3 3" xfId="809"/>
    <cellStyle name="F3 4" xfId="810"/>
    <cellStyle name="F3 5" xfId="811"/>
    <cellStyle name="F4" xfId="812"/>
    <cellStyle name="F4 2" xfId="813"/>
    <cellStyle name="F4 2 2" xfId="814"/>
    <cellStyle name="F4 3" xfId="815"/>
    <cellStyle name="F4 4" xfId="816"/>
    <cellStyle name="F4 5" xfId="817"/>
    <cellStyle name="F5" xfId="818"/>
    <cellStyle name="F5 2" xfId="819"/>
    <cellStyle name="F5 2 2" xfId="820"/>
    <cellStyle name="F5 3" xfId="821"/>
    <cellStyle name="F5 4" xfId="822"/>
    <cellStyle name="F5 5" xfId="823"/>
    <cellStyle name="F6" xfId="824"/>
    <cellStyle name="F6 2" xfId="825"/>
    <cellStyle name="F6 2 2" xfId="826"/>
    <cellStyle name="F6 3" xfId="827"/>
    <cellStyle name="F6 4" xfId="828"/>
    <cellStyle name="F6 5" xfId="829"/>
    <cellStyle name="F7" xfId="830"/>
    <cellStyle name="F7 2" xfId="831"/>
    <cellStyle name="F7 2 2" xfId="832"/>
    <cellStyle name="F7 3" xfId="833"/>
    <cellStyle name="F7 4" xfId="834"/>
    <cellStyle name="F7 5" xfId="835"/>
    <cellStyle name="F8" xfId="836"/>
    <cellStyle name="F8 2" xfId="837"/>
    <cellStyle name="F8 2 2" xfId="838"/>
    <cellStyle name="F8 3" xfId="839"/>
    <cellStyle name="F8 4" xfId="840"/>
    <cellStyle name="F8 5" xfId="841"/>
    <cellStyle name="Fixed" xfId="842"/>
    <cellStyle name="Fixed 2" xfId="843"/>
    <cellStyle name="Fixed 2 2" xfId="844"/>
    <cellStyle name="Fixed 3" xfId="845"/>
    <cellStyle name="Fixed 4" xfId="846"/>
    <cellStyle name="Fixed 5" xfId="847"/>
    <cellStyle name="Fixed 6" xfId="848"/>
    <cellStyle name="Fixed 7" xfId="849"/>
    <cellStyle name="fred" xfId="850"/>
    <cellStyle name="fred 2" xfId="851"/>
    <cellStyle name="fred 2 2" xfId="852"/>
    <cellStyle name="fred 3" xfId="853"/>
    <cellStyle name="fred 4" xfId="854"/>
    <cellStyle name="fred 5" xfId="855"/>
    <cellStyle name="Fred%" xfId="856"/>
    <cellStyle name="Fred% 10" xfId="857"/>
    <cellStyle name="Fred% 2" xfId="858"/>
    <cellStyle name="Fred% 2 2" xfId="859"/>
    <cellStyle name="Fred% 2 2 2" xfId="860"/>
    <cellStyle name="Fred% 2 2 3" xfId="861"/>
    <cellStyle name="Fred% 2 3" xfId="862"/>
    <cellStyle name="Fred% 2 4" xfId="863"/>
    <cellStyle name="Fred% 3" xfId="864"/>
    <cellStyle name="Fred% 3 2" xfId="865"/>
    <cellStyle name="Fred% 3 3" xfId="866"/>
    <cellStyle name="Fred% 4" xfId="867"/>
    <cellStyle name="Fred% 4 2" xfId="868"/>
    <cellStyle name="Fred% 4 3" xfId="869"/>
    <cellStyle name="Fred% 5" xfId="870"/>
    <cellStyle name="Fred% 5 2" xfId="871"/>
    <cellStyle name="Fred% 5 3" xfId="872"/>
    <cellStyle name="Fred% 6" xfId="873"/>
    <cellStyle name="Fred% 6 2" xfId="874"/>
    <cellStyle name="Fred% 6 3" xfId="875"/>
    <cellStyle name="Fred% 7" xfId="876"/>
    <cellStyle name="Fred% 7 2" xfId="877"/>
    <cellStyle name="Fred% 7 3" xfId="878"/>
    <cellStyle name="Fred% 8" xfId="879"/>
    <cellStyle name="Fred% 8 2" xfId="880"/>
    <cellStyle name="Fred% 8 3" xfId="881"/>
    <cellStyle name="Fred% 9" xfId="882"/>
    <cellStyle name="Good 2" xfId="883"/>
    <cellStyle name="Good 3" xfId="884"/>
    <cellStyle name="Good 4" xfId="885"/>
    <cellStyle name="Grey" xfId="886"/>
    <cellStyle name="HEADER" xfId="887"/>
    <cellStyle name="Header1" xfId="888"/>
    <cellStyle name="Header2" xfId="889"/>
    <cellStyle name="Header2 2" xfId="890"/>
    <cellStyle name="Header2 3" xfId="891"/>
    <cellStyle name="Header2 4" xfId="892"/>
    <cellStyle name="Header2 5" xfId="893"/>
    <cellStyle name="heading" xfId="894"/>
    <cellStyle name="Heading 1 2" xfId="895"/>
    <cellStyle name="Heading 1 2 2" xfId="896"/>
    <cellStyle name="Heading 1 2 3" xfId="897"/>
    <cellStyle name="Heading 1 2 4" xfId="898"/>
    <cellStyle name="Heading 1 3" xfId="899"/>
    <cellStyle name="Heading 1 4" xfId="900"/>
    <cellStyle name="Heading 2 2" xfId="901"/>
    <cellStyle name="Heading 2 2 2" xfId="902"/>
    <cellStyle name="Heading 2 2 3" xfId="903"/>
    <cellStyle name="Heading 2 2 4" xfId="904"/>
    <cellStyle name="Heading 2 3" xfId="905"/>
    <cellStyle name="Heading 2 4" xfId="906"/>
    <cellStyle name="Heading 3 2" xfId="907"/>
    <cellStyle name="Heading 3 2 2" xfId="908"/>
    <cellStyle name="Heading 3 3" xfId="909"/>
    <cellStyle name="Heading 3 4" xfId="910"/>
    <cellStyle name="Heading 4 2" xfId="911"/>
    <cellStyle name="Heading 4 2 2" xfId="912"/>
    <cellStyle name="Heading 4 3" xfId="913"/>
    <cellStyle name="Heading 4 4" xfId="914"/>
    <cellStyle name="heading 5" xfId="915"/>
    <cellStyle name="heading 5 2" xfId="916"/>
    <cellStyle name="heading 6" xfId="917"/>
    <cellStyle name="heading 7" xfId="918"/>
    <cellStyle name="heading 8" xfId="919"/>
    <cellStyle name="Heading1" xfId="920"/>
    <cellStyle name="Heading1 2" xfId="921"/>
    <cellStyle name="Heading1 2 2" xfId="922"/>
    <cellStyle name="Heading1 3" xfId="923"/>
    <cellStyle name="Heading1 4" xfId="924"/>
    <cellStyle name="Heading1 5" xfId="925"/>
    <cellStyle name="Heading1 6" xfId="926"/>
    <cellStyle name="Heading1 7" xfId="927"/>
    <cellStyle name="Heading2" xfId="928"/>
    <cellStyle name="Heading2 2" xfId="929"/>
    <cellStyle name="Heading2 2 2" xfId="930"/>
    <cellStyle name="Heading2 3" xfId="931"/>
    <cellStyle name="Heading2 4" xfId="932"/>
    <cellStyle name="Heading2 5" xfId="933"/>
    <cellStyle name="Heading2 6" xfId="934"/>
    <cellStyle name="Heading2 7" xfId="935"/>
    <cellStyle name="HIGHLIGHT" xfId="936"/>
    <cellStyle name="HIGHLIGHT 2" xfId="937"/>
    <cellStyle name="Hyperlink 2" xfId="938"/>
    <cellStyle name="Hyperlink 3" xfId="939"/>
    <cellStyle name="Hyperlink_2004 dbtestimony_document_tables" xfId="940"/>
    <cellStyle name="Input [yellow]" xfId="941"/>
    <cellStyle name="Input [yellow] 2" xfId="942"/>
    <cellStyle name="Input [yellow] 3" xfId="943"/>
    <cellStyle name="Input 2" xfId="944"/>
    <cellStyle name="Input 3" xfId="945"/>
    <cellStyle name="Input 4" xfId="946"/>
    <cellStyle name="Input 4 2" xfId="947"/>
    <cellStyle name="Input 5" xfId="948"/>
    <cellStyle name="Input 5 2" xfId="949"/>
    <cellStyle name="Input 6" xfId="950"/>
    <cellStyle name="Input 6 2" xfId="951"/>
    <cellStyle name="Input 7" xfId="952"/>
    <cellStyle name="Input 7 2" xfId="953"/>
    <cellStyle name="Input 8" xfId="954"/>
    <cellStyle name="Input 8 2" xfId="955"/>
    <cellStyle name="Investor Relations Template" xfId="956"/>
    <cellStyle name="Investor Relations Template 2" xfId="957"/>
    <cellStyle name="Investor Relations Template 3" xfId="958"/>
    <cellStyle name="Investor Relations Template 4" xfId="959"/>
    <cellStyle name="Investor Relations Template 5" xfId="960"/>
    <cellStyle name="Investor Relations Template 6" xfId="961"/>
    <cellStyle name="Investor Relations Template 7" xfId="962"/>
    <cellStyle name="Investor Relations Template 8" xfId="963"/>
    <cellStyle name="IR column headings" xfId="964"/>
    <cellStyle name="IR column headings 2" xfId="965"/>
    <cellStyle name="IR column headings 2 2" xfId="966"/>
    <cellStyle name="IR column headings 2 3" xfId="967"/>
    <cellStyle name="IR column headings 3" xfId="968"/>
    <cellStyle name="IR column headings 3 2" xfId="969"/>
    <cellStyle name="IR column headings 3 3" xfId="970"/>
    <cellStyle name="IR column headings 4" xfId="971"/>
    <cellStyle name="IR column headings 4 2" xfId="972"/>
    <cellStyle name="IR column headings 4 3" xfId="973"/>
    <cellStyle name="IR column headings 5" xfId="974"/>
    <cellStyle name="IR column headings 5 2" xfId="975"/>
    <cellStyle name="IR column headings 5 3" xfId="976"/>
    <cellStyle name="IR column headings 6" xfId="977"/>
    <cellStyle name="IR column headings 6 2" xfId="978"/>
    <cellStyle name="IR column headings 6 3" xfId="979"/>
    <cellStyle name="IR column headings 7" xfId="980"/>
    <cellStyle name="IR column headings 7 2" xfId="981"/>
    <cellStyle name="IR column headings 7 3" xfId="982"/>
    <cellStyle name="IR column headings 8" xfId="983"/>
    <cellStyle name="IR column headings 9" xfId="984"/>
    <cellStyle name="Linked Cell 2" xfId="985"/>
    <cellStyle name="Linked Cell 2 2" xfId="986"/>
    <cellStyle name="Linked Cell 3" xfId="987"/>
    <cellStyle name="Linked Cell 4" xfId="988"/>
    <cellStyle name="Neutral 2" xfId="989"/>
    <cellStyle name="Neutral 3" xfId="990"/>
    <cellStyle name="Neutral 4" xfId="991"/>
    <cellStyle name="no dec" xfId="992"/>
    <cellStyle name="no dec 2" xfId="993"/>
    <cellStyle name="no dec 2 2" xfId="994"/>
    <cellStyle name="no dec 3" xfId="995"/>
    <cellStyle name="no dec 4" xfId="996"/>
    <cellStyle name="no dec 5" xfId="997"/>
    <cellStyle name="Normal" xfId="0" builtinId="0"/>
    <cellStyle name="Normal - Style1" xfId="998"/>
    <cellStyle name="Normal - Style1 2" xfId="999"/>
    <cellStyle name="Normal - Style1 2 2" xfId="1000"/>
    <cellStyle name="Normal - Style1 3" xfId="1001"/>
    <cellStyle name="Normal 10" xfId="9"/>
    <cellStyle name="Normal 10 2" xfId="1002"/>
    <cellStyle name="Normal 10 2 2" xfId="1003"/>
    <cellStyle name="Normal 100" xfId="1004"/>
    <cellStyle name="Normal 101" xfId="1"/>
    <cellStyle name="Normal 102" xfId="1005"/>
    <cellStyle name="Normal 103" xfId="1006"/>
    <cellStyle name="Normal 104" xfId="1007"/>
    <cellStyle name="Normal 105" xfId="1008"/>
    <cellStyle name="Normal 106" xfId="1009"/>
    <cellStyle name="Normal 107" xfId="1010"/>
    <cellStyle name="Normal 108" xfId="1011"/>
    <cellStyle name="Normal 109" xfId="1012"/>
    <cellStyle name="Normal 11" xfId="1013"/>
    <cellStyle name="Normal 11 10" xfId="1014"/>
    <cellStyle name="Normal 11 10 2" xfId="1015"/>
    <cellStyle name="Normal 11 10 2 2" xfId="1016"/>
    <cellStyle name="Normal 11 10 2 2 2" xfId="1017"/>
    <cellStyle name="Normal 11 10 2 3" xfId="1018"/>
    <cellStyle name="Normal 11 10 2 4" xfId="1019"/>
    <cellStyle name="Normal 11 10 3" xfId="1020"/>
    <cellStyle name="Normal 11 10 3 2" xfId="1021"/>
    <cellStyle name="Normal 11 10 4" xfId="1022"/>
    <cellStyle name="Normal 11 10 5" xfId="1023"/>
    <cellStyle name="Normal 11 11" xfId="1024"/>
    <cellStyle name="Normal 11 11 2" xfId="1025"/>
    <cellStyle name="Normal 11 11 2 2" xfId="1026"/>
    <cellStyle name="Normal 11 11 3" xfId="1027"/>
    <cellStyle name="Normal 11 11 4" xfId="1028"/>
    <cellStyle name="Normal 11 12" xfId="1029"/>
    <cellStyle name="Normal 11 13" xfId="1030"/>
    <cellStyle name="Normal 11 13 2" xfId="1031"/>
    <cellStyle name="Normal 11 13 2 2" xfId="1032"/>
    <cellStyle name="Normal 11 13 3" xfId="1033"/>
    <cellStyle name="Normal 11 13 4" xfId="1034"/>
    <cellStyle name="Normal 11 14" xfId="1035"/>
    <cellStyle name="Normal 11 14 2" xfId="1036"/>
    <cellStyle name="Normal 11 14 2 2" xfId="1037"/>
    <cellStyle name="Normal 11 14 3" xfId="1038"/>
    <cellStyle name="Normal 11 15" xfId="1039"/>
    <cellStyle name="Normal 11 15 2" xfId="1040"/>
    <cellStyle name="Normal 11 15 2 2" xfId="1041"/>
    <cellStyle name="Normal 11 15 3" xfId="1042"/>
    <cellStyle name="Normal 11 16" xfId="1043"/>
    <cellStyle name="Normal 11 16 2" xfId="1044"/>
    <cellStyle name="Normal 11 17" xfId="1045"/>
    <cellStyle name="Normal 11 18" xfId="1046"/>
    <cellStyle name="Normal 11 19" xfId="1047"/>
    <cellStyle name="Normal 11 2" xfId="1048"/>
    <cellStyle name="Normal 11 2 10" xfId="1049"/>
    <cellStyle name="Normal 11 2 10 2" xfId="1050"/>
    <cellStyle name="Normal 11 2 10 2 2" xfId="1051"/>
    <cellStyle name="Normal 11 2 10 3" xfId="1052"/>
    <cellStyle name="Normal 11 2 11" xfId="1053"/>
    <cellStyle name="Normal 11 2 11 2" xfId="1054"/>
    <cellStyle name="Normal 11 2 11 2 2" xfId="1055"/>
    <cellStyle name="Normal 11 2 11 3" xfId="1056"/>
    <cellStyle name="Normal 11 2 12" xfId="1057"/>
    <cellStyle name="Normal 11 2 12 2" xfId="1058"/>
    <cellStyle name="Normal 11 2 13" xfId="1059"/>
    <cellStyle name="Normal 11 2 14" xfId="1060"/>
    <cellStyle name="Normal 11 2 2" xfId="1061"/>
    <cellStyle name="Normal 11 2 2 10" xfId="1062"/>
    <cellStyle name="Normal 11 2 2 2" xfId="1063"/>
    <cellStyle name="Normal 11 2 2 2 2" xfId="1064"/>
    <cellStyle name="Normal 11 2 2 2 2 2" xfId="1065"/>
    <cellStyle name="Normal 11 2 2 2 2 2 2" xfId="1066"/>
    <cellStyle name="Normal 11 2 2 2 2 2 2 2" xfId="1067"/>
    <cellStyle name="Normal 11 2 2 2 2 2 2 2 2" xfId="1068"/>
    <cellStyle name="Normal 11 2 2 2 2 2 2 3" xfId="1069"/>
    <cellStyle name="Normal 11 2 2 2 2 2 2 4" xfId="1070"/>
    <cellStyle name="Normal 11 2 2 2 2 2 3" xfId="1071"/>
    <cellStyle name="Normal 11 2 2 2 2 2 3 2" xfId="1072"/>
    <cellStyle name="Normal 11 2 2 2 2 2 4" xfId="1073"/>
    <cellStyle name="Normal 11 2 2 2 2 2 5" xfId="1074"/>
    <cellStyle name="Normal 11 2 2 2 2 3" xfId="1075"/>
    <cellStyle name="Normal 11 2 2 2 2 3 2" xfId="1076"/>
    <cellStyle name="Normal 11 2 2 2 2 3 2 2" xfId="1077"/>
    <cellStyle name="Normal 11 2 2 2 2 3 3" xfId="1078"/>
    <cellStyle name="Normal 11 2 2 2 2 3 4" xfId="1079"/>
    <cellStyle name="Normal 11 2 2 2 2 4" xfId="1080"/>
    <cellStyle name="Normal 11 2 2 2 2 4 2" xfId="1081"/>
    <cellStyle name="Normal 11 2 2 2 2 5" xfId="1082"/>
    <cellStyle name="Normal 11 2 2 2 2 6" xfId="1083"/>
    <cellStyle name="Normal 11 2 2 2 3" xfId="1084"/>
    <cellStyle name="Normal 11 2 2 2 3 2" xfId="1085"/>
    <cellStyle name="Normal 11 2 2 2 3 2 2" xfId="1086"/>
    <cellStyle name="Normal 11 2 2 2 3 2 2 2" xfId="1087"/>
    <cellStyle name="Normal 11 2 2 2 3 2 3" xfId="1088"/>
    <cellStyle name="Normal 11 2 2 2 3 2 4" xfId="1089"/>
    <cellStyle name="Normal 11 2 2 2 3 3" xfId="1090"/>
    <cellStyle name="Normal 11 2 2 2 3 3 2" xfId="1091"/>
    <cellStyle name="Normal 11 2 2 2 3 4" xfId="1092"/>
    <cellStyle name="Normal 11 2 2 2 3 5" xfId="1093"/>
    <cellStyle name="Normal 11 2 2 2 4" xfId="1094"/>
    <cellStyle name="Normal 11 2 2 2 4 2" xfId="1095"/>
    <cellStyle name="Normal 11 2 2 2 4 2 2" xfId="1096"/>
    <cellStyle name="Normal 11 2 2 2 4 3" xfId="1097"/>
    <cellStyle name="Normal 11 2 2 2 4 4" xfId="1098"/>
    <cellStyle name="Normal 11 2 2 2 5" xfId="1099"/>
    <cellStyle name="Normal 11 2 2 2 5 2" xfId="1100"/>
    <cellStyle name="Normal 11 2 2 2 6" xfId="1101"/>
    <cellStyle name="Normal 11 2 2 2 7" xfId="1102"/>
    <cellStyle name="Normal 11 2 2 3" xfId="1103"/>
    <cellStyle name="Normal 11 2 2 3 2" xfId="1104"/>
    <cellStyle name="Normal 11 2 2 3 2 2" xfId="1105"/>
    <cellStyle name="Normal 11 2 2 3 2 2 2" xfId="1106"/>
    <cellStyle name="Normal 11 2 2 3 2 2 2 2" xfId="1107"/>
    <cellStyle name="Normal 11 2 2 3 2 2 3" xfId="1108"/>
    <cellStyle name="Normal 11 2 2 3 2 2 4" xfId="1109"/>
    <cellStyle name="Normal 11 2 2 3 2 3" xfId="1110"/>
    <cellStyle name="Normal 11 2 2 3 2 3 2" xfId="1111"/>
    <cellStyle name="Normal 11 2 2 3 2 4" xfId="1112"/>
    <cellStyle name="Normal 11 2 2 3 2 5" xfId="1113"/>
    <cellStyle name="Normal 11 2 2 3 3" xfId="1114"/>
    <cellStyle name="Normal 11 2 2 3 3 2" xfId="1115"/>
    <cellStyle name="Normal 11 2 2 3 3 2 2" xfId="1116"/>
    <cellStyle name="Normal 11 2 2 3 3 3" xfId="1117"/>
    <cellStyle name="Normal 11 2 2 3 3 4" xfId="1118"/>
    <cellStyle name="Normal 11 2 2 3 4" xfId="1119"/>
    <cellStyle name="Normal 11 2 2 3 4 2" xfId="1120"/>
    <cellStyle name="Normal 11 2 2 3 5" xfId="1121"/>
    <cellStyle name="Normal 11 2 2 3 6" xfId="1122"/>
    <cellStyle name="Normal 11 2 2 4" xfId="1123"/>
    <cellStyle name="Normal 11 2 2 4 2" xfId="1124"/>
    <cellStyle name="Normal 11 2 2 4 2 2" xfId="1125"/>
    <cellStyle name="Normal 11 2 2 4 2 2 2" xfId="1126"/>
    <cellStyle name="Normal 11 2 2 4 2 2 2 2" xfId="1127"/>
    <cellStyle name="Normal 11 2 2 4 2 2 3" xfId="1128"/>
    <cellStyle name="Normal 11 2 2 4 2 2 4" xfId="1129"/>
    <cellStyle name="Normal 11 2 2 4 2 3" xfId="1130"/>
    <cellStyle name="Normal 11 2 2 4 2 3 2" xfId="1131"/>
    <cellStyle name="Normal 11 2 2 4 2 4" xfId="1132"/>
    <cellStyle name="Normal 11 2 2 4 2 5" xfId="1133"/>
    <cellStyle name="Normal 11 2 2 4 3" xfId="1134"/>
    <cellStyle name="Normal 11 2 2 4 3 2" xfId="1135"/>
    <cellStyle name="Normal 11 2 2 4 3 2 2" xfId="1136"/>
    <cellStyle name="Normal 11 2 2 4 3 3" xfId="1137"/>
    <cellStyle name="Normal 11 2 2 4 3 4" xfId="1138"/>
    <cellStyle name="Normal 11 2 2 4 4" xfId="1139"/>
    <cellStyle name="Normal 11 2 2 4 4 2" xfId="1140"/>
    <cellStyle name="Normal 11 2 2 4 5" xfId="1141"/>
    <cellStyle name="Normal 11 2 2 4 6" xfId="1142"/>
    <cellStyle name="Normal 11 2 2 5" xfId="1143"/>
    <cellStyle name="Normal 11 2 2 5 2" xfId="1144"/>
    <cellStyle name="Normal 11 2 2 5 2 2" xfId="1145"/>
    <cellStyle name="Normal 11 2 2 5 2 2 2" xfId="1146"/>
    <cellStyle name="Normal 11 2 2 5 2 3" xfId="1147"/>
    <cellStyle name="Normal 11 2 2 5 2 4" xfId="1148"/>
    <cellStyle name="Normal 11 2 2 5 3" xfId="1149"/>
    <cellStyle name="Normal 11 2 2 5 3 2" xfId="1150"/>
    <cellStyle name="Normal 11 2 2 5 4" xfId="1151"/>
    <cellStyle name="Normal 11 2 2 5 5" xfId="1152"/>
    <cellStyle name="Normal 11 2 2 6" xfId="1153"/>
    <cellStyle name="Normal 11 2 2 6 2" xfId="1154"/>
    <cellStyle name="Normal 11 2 2 6 2 2" xfId="1155"/>
    <cellStyle name="Normal 11 2 2 6 3" xfId="1156"/>
    <cellStyle name="Normal 11 2 2 6 4" xfId="1157"/>
    <cellStyle name="Normal 11 2 2 7" xfId="1158"/>
    <cellStyle name="Normal 11 2 2 7 2" xfId="1159"/>
    <cellStyle name="Normal 11 2 2 7 2 2" xfId="1160"/>
    <cellStyle name="Normal 11 2 2 7 3" xfId="1161"/>
    <cellStyle name="Normal 11 2 2 7 4" xfId="1162"/>
    <cellStyle name="Normal 11 2 2 8" xfId="1163"/>
    <cellStyle name="Normal 11 2 2 8 2" xfId="1164"/>
    <cellStyle name="Normal 11 2 2 9" xfId="1165"/>
    <cellStyle name="Normal 11 2 3" xfId="1166"/>
    <cellStyle name="Normal 11 2 3 2" xfId="1167"/>
    <cellStyle name="Normal 11 2 3 2 2" xfId="1168"/>
    <cellStyle name="Normal 11 2 3 2 2 2" xfId="1169"/>
    <cellStyle name="Normal 11 2 3 2 2 2 2" xfId="1170"/>
    <cellStyle name="Normal 11 2 3 2 2 2 2 2" xfId="1171"/>
    <cellStyle name="Normal 11 2 3 2 2 2 2 2 2" xfId="1172"/>
    <cellStyle name="Normal 11 2 3 2 2 2 2 3" xfId="1173"/>
    <cellStyle name="Normal 11 2 3 2 2 2 2 4" xfId="1174"/>
    <cellStyle name="Normal 11 2 3 2 2 2 3" xfId="1175"/>
    <cellStyle name="Normal 11 2 3 2 2 2 3 2" xfId="1176"/>
    <cellStyle name="Normal 11 2 3 2 2 2 4" xfId="1177"/>
    <cellStyle name="Normal 11 2 3 2 2 2 5" xfId="1178"/>
    <cellStyle name="Normal 11 2 3 2 2 3" xfId="1179"/>
    <cellStyle name="Normal 11 2 3 2 2 3 2" xfId="1180"/>
    <cellStyle name="Normal 11 2 3 2 2 3 2 2" xfId="1181"/>
    <cellStyle name="Normal 11 2 3 2 2 3 3" xfId="1182"/>
    <cellStyle name="Normal 11 2 3 2 2 3 4" xfId="1183"/>
    <cellStyle name="Normal 11 2 3 2 2 4" xfId="1184"/>
    <cellStyle name="Normal 11 2 3 2 2 4 2" xfId="1185"/>
    <cellStyle name="Normal 11 2 3 2 2 5" xfId="1186"/>
    <cellStyle name="Normal 11 2 3 2 2 6" xfId="1187"/>
    <cellStyle name="Normal 11 2 3 2 3" xfId="1188"/>
    <cellStyle name="Normal 11 2 3 2 3 2" xfId="1189"/>
    <cellStyle name="Normal 11 2 3 2 3 2 2" xfId="1190"/>
    <cellStyle name="Normal 11 2 3 2 3 2 2 2" xfId="1191"/>
    <cellStyle name="Normal 11 2 3 2 3 2 3" xfId="1192"/>
    <cellStyle name="Normal 11 2 3 2 3 2 4" xfId="1193"/>
    <cellStyle name="Normal 11 2 3 2 3 3" xfId="1194"/>
    <cellStyle name="Normal 11 2 3 2 3 3 2" xfId="1195"/>
    <cellStyle name="Normal 11 2 3 2 3 4" xfId="1196"/>
    <cellStyle name="Normal 11 2 3 2 3 5" xfId="1197"/>
    <cellStyle name="Normal 11 2 3 2 4" xfId="1198"/>
    <cellStyle name="Normal 11 2 3 2 4 2" xfId="1199"/>
    <cellStyle name="Normal 11 2 3 2 4 2 2" xfId="1200"/>
    <cellStyle name="Normal 11 2 3 2 4 3" xfId="1201"/>
    <cellStyle name="Normal 11 2 3 2 4 4" xfId="1202"/>
    <cellStyle name="Normal 11 2 3 2 5" xfId="1203"/>
    <cellStyle name="Normal 11 2 3 2 5 2" xfId="1204"/>
    <cellStyle name="Normal 11 2 3 2 6" xfId="1205"/>
    <cellStyle name="Normal 11 2 3 2 7" xfId="1206"/>
    <cellStyle name="Normal 11 2 3 3" xfId="1207"/>
    <cellStyle name="Normal 11 2 3 3 2" xfId="1208"/>
    <cellStyle name="Normal 11 2 3 3 2 2" xfId="1209"/>
    <cellStyle name="Normal 11 2 3 3 2 2 2" xfId="1210"/>
    <cellStyle name="Normal 11 2 3 3 2 2 2 2" xfId="1211"/>
    <cellStyle name="Normal 11 2 3 3 2 2 3" xfId="1212"/>
    <cellStyle name="Normal 11 2 3 3 2 2 4" xfId="1213"/>
    <cellStyle name="Normal 11 2 3 3 2 3" xfId="1214"/>
    <cellStyle name="Normal 11 2 3 3 2 3 2" xfId="1215"/>
    <cellStyle name="Normal 11 2 3 3 2 4" xfId="1216"/>
    <cellStyle name="Normal 11 2 3 3 2 5" xfId="1217"/>
    <cellStyle name="Normal 11 2 3 3 3" xfId="1218"/>
    <cellStyle name="Normal 11 2 3 3 3 2" xfId="1219"/>
    <cellStyle name="Normal 11 2 3 3 3 2 2" xfId="1220"/>
    <cellStyle name="Normal 11 2 3 3 3 3" xfId="1221"/>
    <cellStyle name="Normal 11 2 3 3 3 4" xfId="1222"/>
    <cellStyle name="Normal 11 2 3 3 4" xfId="1223"/>
    <cellStyle name="Normal 11 2 3 3 4 2" xfId="1224"/>
    <cellStyle name="Normal 11 2 3 3 5" xfId="1225"/>
    <cellStyle name="Normal 11 2 3 3 6" xfId="1226"/>
    <cellStyle name="Normal 11 2 3 4" xfId="1227"/>
    <cellStyle name="Normal 11 2 3 4 2" xfId="1228"/>
    <cellStyle name="Normal 11 2 3 4 2 2" xfId="1229"/>
    <cellStyle name="Normal 11 2 3 4 2 2 2" xfId="1230"/>
    <cellStyle name="Normal 11 2 3 4 2 2 2 2" xfId="1231"/>
    <cellStyle name="Normal 11 2 3 4 2 2 3" xfId="1232"/>
    <cellStyle name="Normal 11 2 3 4 2 2 4" xfId="1233"/>
    <cellStyle name="Normal 11 2 3 4 2 3" xfId="1234"/>
    <cellStyle name="Normal 11 2 3 4 2 3 2" xfId="1235"/>
    <cellStyle name="Normal 11 2 3 4 2 4" xfId="1236"/>
    <cellStyle name="Normal 11 2 3 4 2 5" xfId="1237"/>
    <cellStyle name="Normal 11 2 3 4 3" xfId="1238"/>
    <cellStyle name="Normal 11 2 3 4 3 2" xfId="1239"/>
    <cellStyle name="Normal 11 2 3 4 3 2 2" xfId="1240"/>
    <cellStyle name="Normal 11 2 3 4 3 3" xfId="1241"/>
    <cellStyle name="Normal 11 2 3 4 3 4" xfId="1242"/>
    <cellStyle name="Normal 11 2 3 4 4" xfId="1243"/>
    <cellStyle name="Normal 11 2 3 4 4 2" xfId="1244"/>
    <cellStyle name="Normal 11 2 3 4 5" xfId="1245"/>
    <cellStyle name="Normal 11 2 3 4 6" xfId="1246"/>
    <cellStyle name="Normal 11 2 3 5" xfId="1247"/>
    <cellStyle name="Normal 11 2 3 5 2" xfId="1248"/>
    <cellStyle name="Normal 11 2 3 5 2 2" xfId="1249"/>
    <cellStyle name="Normal 11 2 3 5 2 2 2" xfId="1250"/>
    <cellStyle name="Normal 11 2 3 5 2 3" xfId="1251"/>
    <cellStyle name="Normal 11 2 3 5 2 4" xfId="1252"/>
    <cellStyle name="Normal 11 2 3 5 3" xfId="1253"/>
    <cellStyle name="Normal 11 2 3 5 3 2" xfId="1254"/>
    <cellStyle name="Normal 11 2 3 5 4" xfId="1255"/>
    <cellStyle name="Normal 11 2 3 5 5" xfId="1256"/>
    <cellStyle name="Normal 11 2 3 6" xfId="1257"/>
    <cellStyle name="Normal 11 2 3 6 2" xfId="1258"/>
    <cellStyle name="Normal 11 2 3 6 2 2" xfId="1259"/>
    <cellStyle name="Normal 11 2 3 6 3" xfId="1260"/>
    <cellStyle name="Normal 11 2 3 6 4" xfId="1261"/>
    <cellStyle name="Normal 11 2 3 7" xfId="1262"/>
    <cellStyle name="Normal 11 2 3 7 2" xfId="1263"/>
    <cellStyle name="Normal 11 2 3 8" xfId="1264"/>
    <cellStyle name="Normal 11 2 3 9" xfId="1265"/>
    <cellStyle name="Normal 11 2 4" xfId="1266"/>
    <cellStyle name="Normal 11 2 4 2" xfId="1267"/>
    <cellStyle name="Normal 11 2 4 2 2" xfId="1268"/>
    <cellStyle name="Normal 11 2 4 2 2 2" xfId="1269"/>
    <cellStyle name="Normal 11 2 4 2 2 2 2" xfId="1270"/>
    <cellStyle name="Normal 11 2 4 2 2 2 2 2" xfId="1271"/>
    <cellStyle name="Normal 11 2 4 2 2 2 3" xfId="1272"/>
    <cellStyle name="Normal 11 2 4 2 2 2 4" xfId="1273"/>
    <cellStyle name="Normal 11 2 4 2 2 3" xfId="1274"/>
    <cellStyle name="Normal 11 2 4 2 2 3 2" xfId="1275"/>
    <cellStyle name="Normal 11 2 4 2 2 4" xfId="1276"/>
    <cellStyle name="Normal 11 2 4 2 2 5" xfId="1277"/>
    <cellStyle name="Normal 11 2 4 2 3" xfId="1278"/>
    <cellStyle name="Normal 11 2 4 2 3 2" xfId="1279"/>
    <cellStyle name="Normal 11 2 4 2 3 2 2" xfId="1280"/>
    <cellStyle name="Normal 11 2 4 2 3 3" xfId="1281"/>
    <cellStyle name="Normal 11 2 4 2 3 4" xfId="1282"/>
    <cellStyle name="Normal 11 2 4 2 4" xfId="1283"/>
    <cellStyle name="Normal 11 2 4 2 4 2" xfId="1284"/>
    <cellStyle name="Normal 11 2 4 2 5" xfId="1285"/>
    <cellStyle name="Normal 11 2 4 2 6" xfId="1286"/>
    <cellStyle name="Normal 11 2 4 3" xfId="1287"/>
    <cellStyle name="Normal 11 2 4 3 2" xfId="1288"/>
    <cellStyle name="Normal 11 2 4 3 2 2" xfId="1289"/>
    <cellStyle name="Normal 11 2 4 3 2 2 2" xfId="1290"/>
    <cellStyle name="Normal 11 2 4 3 2 3" xfId="1291"/>
    <cellStyle name="Normal 11 2 4 3 2 4" xfId="1292"/>
    <cellStyle name="Normal 11 2 4 3 3" xfId="1293"/>
    <cellStyle name="Normal 11 2 4 3 3 2" xfId="1294"/>
    <cellStyle name="Normal 11 2 4 3 4" xfId="1295"/>
    <cellStyle name="Normal 11 2 4 3 5" xfId="1296"/>
    <cellStyle name="Normal 11 2 4 4" xfId="1297"/>
    <cellStyle name="Normal 11 2 4 4 2" xfId="1298"/>
    <cellStyle name="Normal 11 2 4 4 2 2" xfId="1299"/>
    <cellStyle name="Normal 11 2 4 4 3" xfId="1300"/>
    <cellStyle name="Normal 11 2 4 4 4" xfId="1301"/>
    <cellStyle name="Normal 11 2 4 5" xfId="1302"/>
    <cellStyle name="Normal 11 2 4 5 2" xfId="1303"/>
    <cellStyle name="Normal 11 2 4 6" xfId="1304"/>
    <cellStyle name="Normal 11 2 4 7" xfId="1305"/>
    <cellStyle name="Normal 11 2 5" xfId="1306"/>
    <cellStyle name="Normal 11 2 5 2" xfId="1307"/>
    <cellStyle name="Normal 11 2 5 2 2" xfId="1308"/>
    <cellStyle name="Normal 11 2 5 2 2 2" xfId="1309"/>
    <cellStyle name="Normal 11 2 5 2 2 2 2" xfId="1310"/>
    <cellStyle name="Normal 11 2 5 2 2 3" xfId="1311"/>
    <cellStyle name="Normal 11 2 5 2 2 4" xfId="1312"/>
    <cellStyle name="Normal 11 2 5 2 3" xfId="1313"/>
    <cellStyle name="Normal 11 2 5 2 3 2" xfId="1314"/>
    <cellStyle name="Normal 11 2 5 2 4" xfId="1315"/>
    <cellStyle name="Normal 11 2 5 2 5" xfId="1316"/>
    <cellStyle name="Normal 11 2 5 3" xfId="1317"/>
    <cellStyle name="Normal 11 2 5 3 2" xfId="1318"/>
    <cellStyle name="Normal 11 2 5 3 2 2" xfId="1319"/>
    <cellStyle name="Normal 11 2 5 3 3" xfId="1320"/>
    <cellStyle name="Normal 11 2 5 3 4" xfId="1321"/>
    <cellStyle name="Normal 11 2 5 4" xfId="1322"/>
    <cellStyle name="Normal 11 2 5 4 2" xfId="1323"/>
    <cellStyle name="Normal 11 2 5 5" xfId="1324"/>
    <cellStyle name="Normal 11 2 5 6" xfId="1325"/>
    <cellStyle name="Normal 11 2 6" xfId="1326"/>
    <cellStyle name="Normal 11 2 6 2" xfId="1327"/>
    <cellStyle name="Normal 11 2 6 2 2" xfId="1328"/>
    <cellStyle name="Normal 11 2 6 2 2 2" xfId="1329"/>
    <cellStyle name="Normal 11 2 6 2 2 2 2" xfId="1330"/>
    <cellStyle name="Normal 11 2 6 2 2 3" xfId="1331"/>
    <cellStyle name="Normal 11 2 6 2 2 4" xfId="1332"/>
    <cellStyle name="Normal 11 2 6 2 3" xfId="1333"/>
    <cellStyle name="Normal 11 2 6 2 3 2" xfId="1334"/>
    <cellStyle name="Normal 11 2 6 2 4" xfId="1335"/>
    <cellStyle name="Normal 11 2 6 2 5" xfId="1336"/>
    <cellStyle name="Normal 11 2 6 3" xfId="1337"/>
    <cellStyle name="Normal 11 2 6 3 2" xfId="1338"/>
    <cellStyle name="Normal 11 2 6 3 2 2" xfId="1339"/>
    <cellStyle name="Normal 11 2 6 3 3" xfId="1340"/>
    <cellStyle name="Normal 11 2 6 3 4" xfId="1341"/>
    <cellStyle name="Normal 11 2 6 4" xfId="1342"/>
    <cellStyle name="Normal 11 2 6 4 2" xfId="1343"/>
    <cellStyle name="Normal 11 2 6 5" xfId="1344"/>
    <cellStyle name="Normal 11 2 6 6" xfId="1345"/>
    <cellStyle name="Normal 11 2 7" xfId="1346"/>
    <cellStyle name="Normal 11 2 7 2" xfId="1347"/>
    <cellStyle name="Normal 11 2 7 2 2" xfId="1348"/>
    <cellStyle name="Normal 11 2 7 2 2 2" xfId="1349"/>
    <cellStyle name="Normal 11 2 7 2 3" xfId="1350"/>
    <cellStyle name="Normal 11 2 7 2 4" xfId="1351"/>
    <cellStyle name="Normal 11 2 7 3" xfId="1352"/>
    <cellStyle name="Normal 11 2 7 3 2" xfId="1353"/>
    <cellStyle name="Normal 11 2 7 4" xfId="1354"/>
    <cellStyle name="Normal 11 2 7 5" xfId="1355"/>
    <cellStyle name="Normal 11 2 8" xfId="1356"/>
    <cellStyle name="Normal 11 2 8 2" xfId="1357"/>
    <cellStyle name="Normal 11 2 8 2 2" xfId="1358"/>
    <cellStyle name="Normal 11 2 8 2 2 2" xfId="1359"/>
    <cellStyle name="Normal 11 2 8 2 3" xfId="1360"/>
    <cellStyle name="Normal 11 2 8 2 4" xfId="1361"/>
    <cellStyle name="Normal 11 2 8 3" xfId="1362"/>
    <cellStyle name="Normal 11 2 8 3 2" xfId="1363"/>
    <cellStyle name="Normal 11 2 8 4" xfId="1364"/>
    <cellStyle name="Normal 11 2 8 5" xfId="1365"/>
    <cellStyle name="Normal 11 2 9" xfId="1366"/>
    <cellStyle name="Normal 11 2 9 2" xfId="1367"/>
    <cellStyle name="Normal 11 2 9 2 2" xfId="1368"/>
    <cellStyle name="Normal 11 2 9 3" xfId="1369"/>
    <cellStyle name="Normal 11 2 9 4" xfId="1370"/>
    <cellStyle name="Normal 11 3" xfId="1371"/>
    <cellStyle name="Normal 11 3 10" xfId="1372"/>
    <cellStyle name="Normal 11 3 2" xfId="1373"/>
    <cellStyle name="Normal 11 3 2 2" xfId="1374"/>
    <cellStyle name="Normal 11 3 2 2 2" xfId="1375"/>
    <cellStyle name="Normal 11 3 2 2 2 2" xfId="1376"/>
    <cellStyle name="Normal 11 3 2 2 2 2 2" xfId="1377"/>
    <cellStyle name="Normal 11 3 2 2 2 2 2 2" xfId="1378"/>
    <cellStyle name="Normal 11 3 2 2 2 2 2 2 2" xfId="1379"/>
    <cellStyle name="Normal 11 3 2 2 2 2 2 3" xfId="1380"/>
    <cellStyle name="Normal 11 3 2 2 2 2 2 4" xfId="1381"/>
    <cellStyle name="Normal 11 3 2 2 2 2 3" xfId="1382"/>
    <cellStyle name="Normal 11 3 2 2 2 2 3 2" xfId="1383"/>
    <cellStyle name="Normal 11 3 2 2 2 2 4" xfId="1384"/>
    <cellStyle name="Normal 11 3 2 2 2 2 5" xfId="1385"/>
    <cellStyle name="Normal 11 3 2 2 2 3" xfId="1386"/>
    <cellStyle name="Normal 11 3 2 2 2 3 2" xfId="1387"/>
    <cellStyle name="Normal 11 3 2 2 2 3 2 2" xfId="1388"/>
    <cellStyle name="Normal 11 3 2 2 2 3 3" xfId="1389"/>
    <cellStyle name="Normal 11 3 2 2 2 3 4" xfId="1390"/>
    <cellStyle name="Normal 11 3 2 2 2 4" xfId="1391"/>
    <cellStyle name="Normal 11 3 2 2 2 4 2" xfId="1392"/>
    <cellStyle name="Normal 11 3 2 2 2 5" xfId="1393"/>
    <cellStyle name="Normal 11 3 2 2 2 6" xfId="1394"/>
    <cellStyle name="Normal 11 3 2 2 3" xfId="1395"/>
    <cellStyle name="Normal 11 3 2 2 3 2" xfId="1396"/>
    <cellStyle name="Normal 11 3 2 2 3 2 2" xfId="1397"/>
    <cellStyle name="Normal 11 3 2 2 3 2 2 2" xfId="1398"/>
    <cellStyle name="Normal 11 3 2 2 3 2 3" xfId="1399"/>
    <cellStyle name="Normal 11 3 2 2 3 2 4" xfId="1400"/>
    <cellStyle name="Normal 11 3 2 2 3 3" xfId="1401"/>
    <cellStyle name="Normal 11 3 2 2 3 3 2" xfId="1402"/>
    <cellStyle name="Normal 11 3 2 2 3 4" xfId="1403"/>
    <cellStyle name="Normal 11 3 2 2 3 5" xfId="1404"/>
    <cellStyle name="Normal 11 3 2 2 4" xfId="1405"/>
    <cellStyle name="Normal 11 3 2 2 4 2" xfId="1406"/>
    <cellStyle name="Normal 11 3 2 2 4 2 2" xfId="1407"/>
    <cellStyle name="Normal 11 3 2 2 4 3" xfId="1408"/>
    <cellStyle name="Normal 11 3 2 2 4 4" xfId="1409"/>
    <cellStyle name="Normal 11 3 2 2 5" xfId="1410"/>
    <cellStyle name="Normal 11 3 2 2 5 2" xfId="1411"/>
    <cellStyle name="Normal 11 3 2 2 6" xfId="1412"/>
    <cellStyle name="Normal 11 3 2 2 7" xfId="1413"/>
    <cellStyle name="Normal 11 3 2 3" xfId="1414"/>
    <cellStyle name="Normal 11 3 2 3 2" xfId="1415"/>
    <cellStyle name="Normal 11 3 2 3 2 2" xfId="1416"/>
    <cellStyle name="Normal 11 3 2 3 2 2 2" xfId="1417"/>
    <cellStyle name="Normal 11 3 2 3 2 2 2 2" xfId="1418"/>
    <cellStyle name="Normal 11 3 2 3 2 2 3" xfId="1419"/>
    <cellStyle name="Normal 11 3 2 3 2 2 4" xfId="1420"/>
    <cellStyle name="Normal 11 3 2 3 2 3" xfId="1421"/>
    <cellStyle name="Normal 11 3 2 3 2 3 2" xfId="1422"/>
    <cellStyle name="Normal 11 3 2 3 2 4" xfId="1423"/>
    <cellStyle name="Normal 11 3 2 3 2 5" xfId="1424"/>
    <cellStyle name="Normal 11 3 2 3 3" xfId="1425"/>
    <cellStyle name="Normal 11 3 2 3 3 2" xfId="1426"/>
    <cellStyle name="Normal 11 3 2 3 3 2 2" xfId="1427"/>
    <cellStyle name="Normal 11 3 2 3 3 3" xfId="1428"/>
    <cellStyle name="Normal 11 3 2 3 3 4" xfId="1429"/>
    <cellStyle name="Normal 11 3 2 3 4" xfId="1430"/>
    <cellStyle name="Normal 11 3 2 3 4 2" xfId="1431"/>
    <cellStyle name="Normal 11 3 2 3 5" xfId="1432"/>
    <cellStyle name="Normal 11 3 2 3 6" xfId="1433"/>
    <cellStyle name="Normal 11 3 2 4" xfId="1434"/>
    <cellStyle name="Normal 11 3 2 4 2" xfId="1435"/>
    <cellStyle name="Normal 11 3 2 4 2 2" xfId="1436"/>
    <cellStyle name="Normal 11 3 2 4 2 2 2" xfId="1437"/>
    <cellStyle name="Normal 11 3 2 4 2 2 2 2" xfId="1438"/>
    <cellStyle name="Normal 11 3 2 4 2 2 3" xfId="1439"/>
    <cellStyle name="Normal 11 3 2 4 2 2 4" xfId="1440"/>
    <cellStyle name="Normal 11 3 2 4 2 3" xfId="1441"/>
    <cellStyle name="Normal 11 3 2 4 2 3 2" xfId="1442"/>
    <cellStyle name="Normal 11 3 2 4 2 4" xfId="1443"/>
    <cellStyle name="Normal 11 3 2 4 2 5" xfId="1444"/>
    <cellStyle name="Normal 11 3 2 4 3" xfId="1445"/>
    <cellStyle name="Normal 11 3 2 4 3 2" xfId="1446"/>
    <cellStyle name="Normal 11 3 2 4 3 2 2" xfId="1447"/>
    <cellStyle name="Normal 11 3 2 4 3 3" xfId="1448"/>
    <cellStyle name="Normal 11 3 2 4 3 4" xfId="1449"/>
    <cellStyle name="Normal 11 3 2 4 4" xfId="1450"/>
    <cellStyle name="Normal 11 3 2 4 4 2" xfId="1451"/>
    <cellStyle name="Normal 11 3 2 4 5" xfId="1452"/>
    <cellStyle name="Normal 11 3 2 4 6" xfId="1453"/>
    <cellStyle name="Normal 11 3 2 5" xfId="1454"/>
    <cellStyle name="Normal 11 3 2 5 2" xfId="1455"/>
    <cellStyle name="Normal 11 3 2 5 2 2" xfId="1456"/>
    <cellStyle name="Normal 11 3 2 5 2 2 2" xfId="1457"/>
    <cellStyle name="Normal 11 3 2 5 2 3" xfId="1458"/>
    <cellStyle name="Normal 11 3 2 5 2 4" xfId="1459"/>
    <cellStyle name="Normal 11 3 2 5 3" xfId="1460"/>
    <cellStyle name="Normal 11 3 2 5 3 2" xfId="1461"/>
    <cellStyle name="Normal 11 3 2 5 4" xfId="1462"/>
    <cellStyle name="Normal 11 3 2 5 5" xfId="1463"/>
    <cellStyle name="Normal 11 3 2 6" xfId="1464"/>
    <cellStyle name="Normal 11 3 2 6 2" xfId="1465"/>
    <cellStyle name="Normal 11 3 2 6 2 2" xfId="1466"/>
    <cellStyle name="Normal 11 3 2 6 3" xfId="1467"/>
    <cellStyle name="Normal 11 3 2 6 4" xfId="1468"/>
    <cellStyle name="Normal 11 3 2 7" xfId="1469"/>
    <cellStyle name="Normal 11 3 2 7 2" xfId="1470"/>
    <cellStyle name="Normal 11 3 2 8" xfId="1471"/>
    <cellStyle name="Normal 11 3 2 9" xfId="1472"/>
    <cellStyle name="Normal 11 3 3" xfId="1473"/>
    <cellStyle name="Normal 11 3 3 2" xfId="1474"/>
    <cellStyle name="Normal 11 3 3 2 2" xfId="1475"/>
    <cellStyle name="Normal 11 3 3 2 2 2" xfId="1476"/>
    <cellStyle name="Normal 11 3 3 2 2 2 2" xfId="1477"/>
    <cellStyle name="Normal 11 3 3 2 2 2 2 2" xfId="1478"/>
    <cellStyle name="Normal 11 3 3 2 2 2 3" xfId="1479"/>
    <cellStyle name="Normal 11 3 3 2 2 2 4" xfId="1480"/>
    <cellStyle name="Normal 11 3 3 2 2 3" xfId="1481"/>
    <cellStyle name="Normal 11 3 3 2 2 3 2" xfId="1482"/>
    <cellStyle name="Normal 11 3 3 2 2 4" xfId="1483"/>
    <cellStyle name="Normal 11 3 3 2 2 5" xfId="1484"/>
    <cellStyle name="Normal 11 3 3 2 3" xfId="1485"/>
    <cellStyle name="Normal 11 3 3 2 3 2" xfId="1486"/>
    <cellStyle name="Normal 11 3 3 2 3 2 2" xfId="1487"/>
    <cellStyle name="Normal 11 3 3 2 3 3" xfId="1488"/>
    <cellStyle name="Normal 11 3 3 2 3 4" xfId="1489"/>
    <cellStyle name="Normal 11 3 3 2 4" xfId="1490"/>
    <cellStyle name="Normal 11 3 3 2 4 2" xfId="1491"/>
    <cellStyle name="Normal 11 3 3 2 5" xfId="1492"/>
    <cellStyle name="Normal 11 3 3 2 6" xfId="1493"/>
    <cellStyle name="Normal 11 3 3 3" xfId="1494"/>
    <cellStyle name="Normal 11 3 3 3 2" xfId="1495"/>
    <cellStyle name="Normal 11 3 3 3 2 2" xfId="1496"/>
    <cellStyle name="Normal 11 3 3 3 2 2 2" xfId="1497"/>
    <cellStyle name="Normal 11 3 3 3 2 3" xfId="1498"/>
    <cellStyle name="Normal 11 3 3 3 2 4" xfId="1499"/>
    <cellStyle name="Normal 11 3 3 3 3" xfId="1500"/>
    <cellStyle name="Normal 11 3 3 3 3 2" xfId="1501"/>
    <cellStyle name="Normal 11 3 3 3 4" xfId="1502"/>
    <cellStyle name="Normal 11 3 3 3 5" xfId="1503"/>
    <cellStyle name="Normal 11 3 3 4" xfId="1504"/>
    <cellStyle name="Normal 11 3 3 4 2" xfId="1505"/>
    <cellStyle name="Normal 11 3 3 4 2 2" xfId="1506"/>
    <cellStyle name="Normal 11 3 3 4 3" xfId="1507"/>
    <cellStyle name="Normal 11 3 3 4 4" xfId="1508"/>
    <cellStyle name="Normal 11 3 3 5" xfId="1509"/>
    <cellStyle name="Normal 11 3 3 5 2" xfId="1510"/>
    <cellStyle name="Normal 11 3 3 6" xfId="1511"/>
    <cellStyle name="Normal 11 3 3 7" xfId="1512"/>
    <cellStyle name="Normal 11 3 4" xfId="1513"/>
    <cellStyle name="Normal 11 3 4 2" xfId="1514"/>
    <cellStyle name="Normal 11 3 4 2 2" xfId="1515"/>
    <cellStyle name="Normal 11 3 4 2 2 2" xfId="1516"/>
    <cellStyle name="Normal 11 3 4 2 2 2 2" xfId="1517"/>
    <cellStyle name="Normal 11 3 4 2 2 3" xfId="1518"/>
    <cellStyle name="Normal 11 3 4 2 2 4" xfId="1519"/>
    <cellStyle name="Normal 11 3 4 2 3" xfId="1520"/>
    <cellStyle name="Normal 11 3 4 2 3 2" xfId="1521"/>
    <cellStyle name="Normal 11 3 4 2 4" xfId="1522"/>
    <cellStyle name="Normal 11 3 4 2 5" xfId="1523"/>
    <cellStyle name="Normal 11 3 4 3" xfId="1524"/>
    <cellStyle name="Normal 11 3 4 3 2" xfId="1525"/>
    <cellStyle name="Normal 11 3 4 3 2 2" xfId="1526"/>
    <cellStyle name="Normal 11 3 4 3 3" xfId="1527"/>
    <cellStyle name="Normal 11 3 4 3 4" xfId="1528"/>
    <cellStyle name="Normal 11 3 4 4" xfId="1529"/>
    <cellStyle name="Normal 11 3 4 4 2" xfId="1530"/>
    <cellStyle name="Normal 11 3 4 5" xfId="1531"/>
    <cellStyle name="Normal 11 3 4 6" xfId="1532"/>
    <cellStyle name="Normal 11 3 5" xfId="1533"/>
    <cellStyle name="Normal 11 3 5 2" xfId="1534"/>
    <cellStyle name="Normal 11 3 5 2 2" xfId="1535"/>
    <cellStyle name="Normal 11 3 5 2 2 2" xfId="1536"/>
    <cellStyle name="Normal 11 3 5 2 2 2 2" xfId="1537"/>
    <cellStyle name="Normal 11 3 5 2 2 3" xfId="1538"/>
    <cellStyle name="Normal 11 3 5 2 2 4" xfId="1539"/>
    <cellStyle name="Normal 11 3 5 2 3" xfId="1540"/>
    <cellStyle name="Normal 11 3 5 2 3 2" xfId="1541"/>
    <cellStyle name="Normal 11 3 5 2 4" xfId="1542"/>
    <cellStyle name="Normal 11 3 5 2 5" xfId="1543"/>
    <cellStyle name="Normal 11 3 5 3" xfId="1544"/>
    <cellStyle name="Normal 11 3 5 3 2" xfId="1545"/>
    <cellStyle name="Normal 11 3 5 3 2 2" xfId="1546"/>
    <cellStyle name="Normal 11 3 5 3 3" xfId="1547"/>
    <cellStyle name="Normal 11 3 5 3 4" xfId="1548"/>
    <cellStyle name="Normal 11 3 5 4" xfId="1549"/>
    <cellStyle name="Normal 11 3 5 4 2" xfId="1550"/>
    <cellStyle name="Normal 11 3 5 5" xfId="1551"/>
    <cellStyle name="Normal 11 3 5 6" xfId="1552"/>
    <cellStyle name="Normal 11 3 6" xfId="1553"/>
    <cellStyle name="Normal 11 3 6 2" xfId="1554"/>
    <cellStyle name="Normal 11 3 6 2 2" xfId="1555"/>
    <cellStyle name="Normal 11 3 6 2 2 2" xfId="1556"/>
    <cellStyle name="Normal 11 3 6 2 3" xfId="1557"/>
    <cellStyle name="Normal 11 3 6 2 4" xfId="1558"/>
    <cellStyle name="Normal 11 3 6 3" xfId="1559"/>
    <cellStyle name="Normal 11 3 6 3 2" xfId="1560"/>
    <cellStyle name="Normal 11 3 6 4" xfId="1561"/>
    <cellStyle name="Normal 11 3 6 5" xfId="1562"/>
    <cellStyle name="Normal 11 3 7" xfId="1563"/>
    <cellStyle name="Normal 11 3 7 2" xfId="1564"/>
    <cellStyle name="Normal 11 3 7 2 2" xfId="1565"/>
    <cellStyle name="Normal 11 3 7 3" xfId="1566"/>
    <cellStyle name="Normal 11 3 7 4" xfId="1567"/>
    <cellStyle name="Normal 11 3 8" xfId="1568"/>
    <cellStyle name="Normal 11 3 8 2" xfId="1569"/>
    <cellStyle name="Normal 11 3 9" xfId="1570"/>
    <cellStyle name="Normal 11 4" xfId="1571"/>
    <cellStyle name="Normal 11 4 2" xfId="1572"/>
    <cellStyle name="Normal 11 4 2 2" xfId="1573"/>
    <cellStyle name="Normal 11 4 2 2 2" xfId="1574"/>
    <cellStyle name="Normal 11 4 2 2 2 2" xfId="1575"/>
    <cellStyle name="Normal 11 4 2 2 2 2 2" xfId="1576"/>
    <cellStyle name="Normal 11 4 2 2 2 2 2 2" xfId="1577"/>
    <cellStyle name="Normal 11 4 2 2 2 2 3" xfId="1578"/>
    <cellStyle name="Normal 11 4 2 2 2 2 4" xfId="1579"/>
    <cellStyle name="Normal 11 4 2 2 2 3" xfId="1580"/>
    <cellStyle name="Normal 11 4 2 2 2 3 2" xfId="1581"/>
    <cellStyle name="Normal 11 4 2 2 2 4" xfId="1582"/>
    <cellStyle name="Normal 11 4 2 2 2 5" xfId="1583"/>
    <cellStyle name="Normal 11 4 2 2 3" xfId="1584"/>
    <cellStyle name="Normal 11 4 2 2 3 2" xfId="1585"/>
    <cellStyle name="Normal 11 4 2 2 3 2 2" xfId="1586"/>
    <cellStyle name="Normal 11 4 2 2 3 3" xfId="1587"/>
    <cellStyle name="Normal 11 4 2 2 3 4" xfId="1588"/>
    <cellStyle name="Normal 11 4 2 2 4" xfId="1589"/>
    <cellStyle name="Normal 11 4 2 2 4 2" xfId="1590"/>
    <cellStyle name="Normal 11 4 2 2 5" xfId="1591"/>
    <cellStyle name="Normal 11 4 2 2 6" xfId="1592"/>
    <cellStyle name="Normal 11 4 2 3" xfId="1593"/>
    <cellStyle name="Normal 11 4 2 3 2" xfId="1594"/>
    <cellStyle name="Normal 11 4 2 3 2 2" xfId="1595"/>
    <cellStyle name="Normal 11 4 2 3 2 2 2" xfId="1596"/>
    <cellStyle name="Normal 11 4 2 3 2 3" xfId="1597"/>
    <cellStyle name="Normal 11 4 2 3 2 4" xfId="1598"/>
    <cellStyle name="Normal 11 4 2 3 3" xfId="1599"/>
    <cellStyle name="Normal 11 4 2 3 3 2" xfId="1600"/>
    <cellStyle name="Normal 11 4 2 3 4" xfId="1601"/>
    <cellStyle name="Normal 11 4 2 3 5" xfId="1602"/>
    <cellStyle name="Normal 11 4 2 4" xfId="1603"/>
    <cellStyle name="Normal 11 4 2 4 2" xfId="1604"/>
    <cellStyle name="Normal 11 4 2 4 2 2" xfId="1605"/>
    <cellStyle name="Normal 11 4 2 4 3" xfId="1606"/>
    <cellStyle name="Normal 11 4 2 4 4" xfId="1607"/>
    <cellStyle name="Normal 11 4 2 5" xfId="1608"/>
    <cellStyle name="Normal 11 4 2 5 2" xfId="1609"/>
    <cellStyle name="Normal 11 4 2 6" xfId="1610"/>
    <cellStyle name="Normal 11 4 2 7" xfId="1611"/>
    <cellStyle name="Normal 11 4 3" xfId="1612"/>
    <cellStyle name="Normal 11 4 3 2" xfId="1613"/>
    <cellStyle name="Normal 11 4 3 2 2" xfId="1614"/>
    <cellStyle name="Normal 11 4 3 2 2 2" xfId="1615"/>
    <cellStyle name="Normal 11 4 3 2 2 2 2" xfId="1616"/>
    <cellStyle name="Normal 11 4 3 2 2 3" xfId="1617"/>
    <cellStyle name="Normal 11 4 3 2 2 4" xfId="1618"/>
    <cellStyle name="Normal 11 4 3 2 3" xfId="1619"/>
    <cellStyle name="Normal 11 4 3 2 3 2" xfId="1620"/>
    <cellStyle name="Normal 11 4 3 2 4" xfId="1621"/>
    <cellStyle name="Normal 11 4 3 2 5" xfId="1622"/>
    <cellStyle name="Normal 11 4 3 3" xfId="1623"/>
    <cellStyle name="Normal 11 4 3 3 2" xfId="1624"/>
    <cellStyle name="Normal 11 4 3 3 2 2" xfId="1625"/>
    <cellStyle name="Normal 11 4 3 3 3" xfId="1626"/>
    <cellStyle name="Normal 11 4 3 3 4" xfId="1627"/>
    <cellStyle name="Normal 11 4 3 4" xfId="1628"/>
    <cellStyle name="Normal 11 4 3 4 2" xfId="1629"/>
    <cellStyle name="Normal 11 4 3 5" xfId="1630"/>
    <cellStyle name="Normal 11 4 3 6" xfId="1631"/>
    <cellStyle name="Normal 11 4 4" xfId="1632"/>
    <cellStyle name="Normal 11 4 4 2" xfId="1633"/>
    <cellStyle name="Normal 11 4 4 2 2" xfId="1634"/>
    <cellStyle name="Normal 11 4 4 2 2 2" xfId="1635"/>
    <cellStyle name="Normal 11 4 4 2 2 2 2" xfId="1636"/>
    <cellStyle name="Normal 11 4 4 2 2 3" xfId="1637"/>
    <cellStyle name="Normal 11 4 4 2 2 4" xfId="1638"/>
    <cellStyle name="Normal 11 4 4 2 3" xfId="1639"/>
    <cellStyle name="Normal 11 4 4 2 3 2" xfId="1640"/>
    <cellStyle name="Normal 11 4 4 2 4" xfId="1641"/>
    <cellStyle name="Normal 11 4 4 2 5" xfId="1642"/>
    <cellStyle name="Normal 11 4 4 3" xfId="1643"/>
    <cellStyle name="Normal 11 4 4 3 2" xfId="1644"/>
    <cellStyle name="Normal 11 4 4 3 2 2" xfId="1645"/>
    <cellStyle name="Normal 11 4 4 3 3" xfId="1646"/>
    <cellStyle name="Normal 11 4 4 3 4" xfId="1647"/>
    <cellStyle name="Normal 11 4 4 4" xfId="1648"/>
    <cellStyle name="Normal 11 4 4 4 2" xfId="1649"/>
    <cellStyle name="Normal 11 4 4 5" xfId="1650"/>
    <cellStyle name="Normal 11 4 4 6" xfId="1651"/>
    <cellStyle name="Normal 11 4 5" xfId="1652"/>
    <cellStyle name="Normal 11 4 5 2" xfId="1653"/>
    <cellStyle name="Normal 11 4 5 2 2" xfId="1654"/>
    <cellStyle name="Normal 11 4 5 2 2 2" xfId="1655"/>
    <cellStyle name="Normal 11 4 5 2 3" xfId="1656"/>
    <cellStyle name="Normal 11 4 5 2 4" xfId="1657"/>
    <cellStyle name="Normal 11 4 5 3" xfId="1658"/>
    <cellStyle name="Normal 11 4 5 3 2" xfId="1659"/>
    <cellStyle name="Normal 11 4 5 4" xfId="1660"/>
    <cellStyle name="Normal 11 4 5 5" xfId="1661"/>
    <cellStyle name="Normal 11 4 6" xfId="1662"/>
    <cellStyle name="Normal 11 4 6 2" xfId="1663"/>
    <cellStyle name="Normal 11 4 6 2 2" xfId="1664"/>
    <cellStyle name="Normal 11 4 6 3" xfId="1665"/>
    <cellStyle name="Normal 11 4 6 4" xfId="1666"/>
    <cellStyle name="Normal 11 4 7" xfId="1667"/>
    <cellStyle name="Normal 11 4 7 2" xfId="1668"/>
    <cellStyle name="Normal 11 4 8" xfId="1669"/>
    <cellStyle name="Normal 11 4 9" xfId="1670"/>
    <cellStyle name="Normal 11 5" xfId="1671"/>
    <cellStyle name="Normal 11 5 2" xfId="1672"/>
    <cellStyle name="Normal 11 5 2 2" xfId="1673"/>
    <cellStyle name="Normal 11 5 2 2 2" xfId="1674"/>
    <cellStyle name="Normal 11 5 2 2 2 2" xfId="1675"/>
    <cellStyle name="Normal 11 5 2 2 2 2 2" xfId="1676"/>
    <cellStyle name="Normal 11 5 2 2 2 2 2 2" xfId="1677"/>
    <cellStyle name="Normal 11 5 2 2 2 2 3" xfId="1678"/>
    <cellStyle name="Normal 11 5 2 2 2 2 4" xfId="1679"/>
    <cellStyle name="Normal 11 5 2 2 2 3" xfId="1680"/>
    <cellStyle name="Normal 11 5 2 2 2 3 2" xfId="1681"/>
    <cellStyle name="Normal 11 5 2 2 2 4" xfId="1682"/>
    <cellStyle name="Normal 11 5 2 2 2 5" xfId="1683"/>
    <cellStyle name="Normal 11 5 2 2 3" xfId="1684"/>
    <cellStyle name="Normal 11 5 2 2 3 2" xfId="1685"/>
    <cellStyle name="Normal 11 5 2 2 3 2 2" xfId="1686"/>
    <cellStyle name="Normal 11 5 2 2 3 3" xfId="1687"/>
    <cellStyle name="Normal 11 5 2 2 3 4" xfId="1688"/>
    <cellStyle name="Normal 11 5 2 2 4" xfId="1689"/>
    <cellStyle name="Normal 11 5 2 2 4 2" xfId="1690"/>
    <cellStyle name="Normal 11 5 2 2 5" xfId="1691"/>
    <cellStyle name="Normal 11 5 2 2 6" xfId="1692"/>
    <cellStyle name="Normal 11 5 2 3" xfId="1693"/>
    <cellStyle name="Normal 11 5 2 3 2" xfId="1694"/>
    <cellStyle name="Normal 11 5 2 3 2 2" xfId="1695"/>
    <cellStyle name="Normal 11 5 2 3 2 2 2" xfId="1696"/>
    <cellStyle name="Normal 11 5 2 3 2 3" xfId="1697"/>
    <cellStyle name="Normal 11 5 2 3 2 4" xfId="1698"/>
    <cellStyle name="Normal 11 5 2 3 3" xfId="1699"/>
    <cellStyle name="Normal 11 5 2 3 3 2" xfId="1700"/>
    <cellStyle name="Normal 11 5 2 3 4" xfId="1701"/>
    <cellStyle name="Normal 11 5 2 3 5" xfId="1702"/>
    <cellStyle name="Normal 11 5 2 4" xfId="1703"/>
    <cellStyle name="Normal 11 5 2 4 2" xfId="1704"/>
    <cellStyle name="Normal 11 5 2 4 2 2" xfId="1705"/>
    <cellStyle name="Normal 11 5 2 4 3" xfId="1706"/>
    <cellStyle name="Normal 11 5 2 4 4" xfId="1707"/>
    <cellStyle name="Normal 11 5 2 5" xfId="1708"/>
    <cellStyle name="Normal 11 5 2 5 2" xfId="1709"/>
    <cellStyle name="Normal 11 5 2 6" xfId="1710"/>
    <cellStyle name="Normal 11 5 2 7" xfId="1711"/>
    <cellStyle name="Normal 11 5 3" xfId="1712"/>
    <cellStyle name="Normal 11 5 3 2" xfId="1713"/>
    <cellStyle name="Normal 11 5 3 2 2" xfId="1714"/>
    <cellStyle name="Normal 11 5 3 2 2 2" xfId="1715"/>
    <cellStyle name="Normal 11 5 3 2 2 2 2" xfId="1716"/>
    <cellStyle name="Normal 11 5 3 2 2 3" xfId="1717"/>
    <cellStyle name="Normal 11 5 3 2 2 4" xfId="1718"/>
    <cellStyle name="Normal 11 5 3 2 3" xfId="1719"/>
    <cellStyle name="Normal 11 5 3 2 3 2" xfId="1720"/>
    <cellStyle name="Normal 11 5 3 2 4" xfId="1721"/>
    <cellStyle name="Normal 11 5 3 2 5" xfId="1722"/>
    <cellStyle name="Normal 11 5 3 3" xfId="1723"/>
    <cellStyle name="Normal 11 5 3 3 2" xfId="1724"/>
    <cellStyle name="Normal 11 5 3 3 2 2" xfId="1725"/>
    <cellStyle name="Normal 11 5 3 3 3" xfId="1726"/>
    <cellStyle name="Normal 11 5 3 3 4" xfId="1727"/>
    <cellStyle name="Normal 11 5 3 4" xfId="1728"/>
    <cellStyle name="Normal 11 5 3 4 2" xfId="1729"/>
    <cellStyle name="Normal 11 5 3 5" xfId="1730"/>
    <cellStyle name="Normal 11 5 3 6" xfId="1731"/>
    <cellStyle name="Normal 11 5 4" xfId="1732"/>
    <cellStyle name="Normal 11 5 4 2" xfId="1733"/>
    <cellStyle name="Normal 11 5 4 2 2" xfId="1734"/>
    <cellStyle name="Normal 11 5 4 2 2 2" xfId="1735"/>
    <cellStyle name="Normal 11 5 4 2 2 2 2" xfId="1736"/>
    <cellStyle name="Normal 11 5 4 2 2 3" xfId="1737"/>
    <cellStyle name="Normal 11 5 4 2 2 4" xfId="1738"/>
    <cellStyle name="Normal 11 5 4 2 3" xfId="1739"/>
    <cellStyle name="Normal 11 5 4 2 3 2" xfId="1740"/>
    <cellStyle name="Normal 11 5 4 2 4" xfId="1741"/>
    <cellStyle name="Normal 11 5 4 2 5" xfId="1742"/>
    <cellStyle name="Normal 11 5 4 3" xfId="1743"/>
    <cellStyle name="Normal 11 5 4 3 2" xfId="1744"/>
    <cellStyle name="Normal 11 5 4 3 2 2" xfId="1745"/>
    <cellStyle name="Normal 11 5 4 3 3" xfId="1746"/>
    <cellStyle name="Normal 11 5 4 3 4" xfId="1747"/>
    <cellStyle name="Normal 11 5 4 4" xfId="1748"/>
    <cellStyle name="Normal 11 5 4 4 2" xfId="1749"/>
    <cellStyle name="Normal 11 5 4 5" xfId="1750"/>
    <cellStyle name="Normal 11 5 4 6" xfId="1751"/>
    <cellStyle name="Normal 11 5 5" xfId="1752"/>
    <cellStyle name="Normal 11 5 5 2" xfId="1753"/>
    <cellStyle name="Normal 11 5 5 2 2" xfId="1754"/>
    <cellStyle name="Normal 11 5 5 2 2 2" xfId="1755"/>
    <cellStyle name="Normal 11 5 5 2 3" xfId="1756"/>
    <cellStyle name="Normal 11 5 5 2 4" xfId="1757"/>
    <cellStyle name="Normal 11 5 5 3" xfId="1758"/>
    <cellStyle name="Normal 11 5 5 3 2" xfId="1759"/>
    <cellStyle name="Normal 11 5 5 4" xfId="1760"/>
    <cellStyle name="Normal 11 5 5 5" xfId="1761"/>
    <cellStyle name="Normal 11 5 6" xfId="1762"/>
    <cellStyle name="Normal 11 5 6 2" xfId="1763"/>
    <cellStyle name="Normal 11 5 6 2 2" xfId="1764"/>
    <cellStyle name="Normal 11 5 6 3" xfId="1765"/>
    <cellStyle name="Normal 11 5 6 4" xfId="1766"/>
    <cellStyle name="Normal 11 5 7" xfId="1767"/>
    <cellStyle name="Normal 11 5 7 2" xfId="1768"/>
    <cellStyle name="Normal 11 5 8" xfId="1769"/>
    <cellStyle name="Normal 11 5 9" xfId="1770"/>
    <cellStyle name="Normal 11 6" xfId="1771"/>
    <cellStyle name="Normal 11 6 2" xfId="1772"/>
    <cellStyle name="Normal 11 6 2 2" xfId="1773"/>
    <cellStyle name="Normal 11 6 2 2 2" xfId="1774"/>
    <cellStyle name="Normal 11 6 2 2 2 2" xfId="1775"/>
    <cellStyle name="Normal 11 6 2 2 2 2 2" xfId="1776"/>
    <cellStyle name="Normal 11 6 2 2 2 3" xfId="1777"/>
    <cellStyle name="Normal 11 6 2 2 2 4" xfId="1778"/>
    <cellStyle name="Normal 11 6 2 2 3" xfId="1779"/>
    <cellStyle name="Normal 11 6 2 2 3 2" xfId="1780"/>
    <cellStyle name="Normal 11 6 2 2 4" xfId="1781"/>
    <cellStyle name="Normal 11 6 2 2 5" xfId="1782"/>
    <cellStyle name="Normal 11 6 2 3" xfId="1783"/>
    <cellStyle name="Normal 11 6 2 3 2" xfId="1784"/>
    <cellStyle name="Normal 11 6 2 3 2 2" xfId="1785"/>
    <cellStyle name="Normal 11 6 2 3 3" xfId="1786"/>
    <cellStyle name="Normal 11 6 2 3 4" xfId="1787"/>
    <cellStyle name="Normal 11 6 2 4" xfId="1788"/>
    <cellStyle name="Normal 11 6 2 4 2" xfId="1789"/>
    <cellStyle name="Normal 11 6 2 5" xfId="1790"/>
    <cellStyle name="Normal 11 6 2 6" xfId="1791"/>
    <cellStyle name="Normal 11 6 3" xfId="1792"/>
    <cellStyle name="Normal 11 6 3 2" xfId="1793"/>
    <cellStyle name="Normal 11 6 3 2 2" xfId="1794"/>
    <cellStyle name="Normal 11 6 3 2 2 2" xfId="1795"/>
    <cellStyle name="Normal 11 6 3 2 3" xfId="1796"/>
    <cellStyle name="Normal 11 6 3 2 4" xfId="1797"/>
    <cellStyle name="Normal 11 6 3 3" xfId="1798"/>
    <cellStyle name="Normal 11 6 3 3 2" xfId="1799"/>
    <cellStyle name="Normal 11 6 3 4" xfId="1800"/>
    <cellStyle name="Normal 11 6 3 5" xfId="1801"/>
    <cellStyle name="Normal 11 6 4" xfId="1802"/>
    <cellStyle name="Normal 11 6 4 2" xfId="1803"/>
    <cellStyle name="Normal 11 6 4 2 2" xfId="1804"/>
    <cellStyle name="Normal 11 6 4 3" xfId="1805"/>
    <cellStyle name="Normal 11 6 4 4" xfId="1806"/>
    <cellStyle name="Normal 11 6 5" xfId="1807"/>
    <cellStyle name="Normal 11 6 5 2" xfId="1808"/>
    <cellStyle name="Normal 11 6 6" xfId="1809"/>
    <cellStyle name="Normal 11 6 7" xfId="1810"/>
    <cellStyle name="Normal 11 7" xfId="1811"/>
    <cellStyle name="Normal 11 7 2" xfId="1812"/>
    <cellStyle name="Normal 11 7 2 2" xfId="1813"/>
    <cellStyle name="Normal 11 7 2 2 2" xfId="1814"/>
    <cellStyle name="Normal 11 7 2 2 2 2" xfId="1815"/>
    <cellStyle name="Normal 11 7 2 2 3" xfId="1816"/>
    <cellStyle name="Normal 11 7 2 2 4" xfId="1817"/>
    <cellStyle name="Normal 11 7 2 3" xfId="1818"/>
    <cellStyle name="Normal 11 7 2 3 2" xfId="1819"/>
    <cellStyle name="Normal 11 7 2 4" xfId="1820"/>
    <cellStyle name="Normal 11 7 2 5" xfId="1821"/>
    <cellStyle name="Normal 11 7 3" xfId="1822"/>
    <cellStyle name="Normal 11 7 3 2" xfId="1823"/>
    <cellStyle name="Normal 11 7 3 2 2" xfId="1824"/>
    <cellStyle name="Normal 11 7 3 3" xfId="1825"/>
    <cellStyle name="Normal 11 7 3 4" xfId="1826"/>
    <cellStyle name="Normal 11 7 4" xfId="1827"/>
    <cellStyle name="Normal 11 7 4 2" xfId="1828"/>
    <cellStyle name="Normal 11 7 5" xfId="1829"/>
    <cellStyle name="Normal 11 7 6" xfId="1830"/>
    <cellStyle name="Normal 11 8" xfId="1831"/>
    <cellStyle name="Normal 11 8 2" xfId="1832"/>
    <cellStyle name="Normal 11 8 2 2" xfId="1833"/>
    <cellStyle name="Normal 11 8 2 2 2" xfId="1834"/>
    <cellStyle name="Normal 11 8 2 2 2 2" xfId="1835"/>
    <cellStyle name="Normal 11 8 2 2 3" xfId="1836"/>
    <cellStyle name="Normal 11 8 2 2 4" xfId="1837"/>
    <cellStyle name="Normal 11 8 2 3" xfId="1838"/>
    <cellStyle name="Normal 11 8 2 3 2" xfId="1839"/>
    <cellStyle name="Normal 11 8 2 4" xfId="1840"/>
    <cellStyle name="Normal 11 8 2 5" xfId="1841"/>
    <cellStyle name="Normal 11 8 3" xfId="1842"/>
    <cellStyle name="Normal 11 8 3 2" xfId="1843"/>
    <cellStyle name="Normal 11 8 3 2 2" xfId="1844"/>
    <cellStyle name="Normal 11 8 3 3" xfId="1845"/>
    <cellStyle name="Normal 11 8 3 4" xfId="1846"/>
    <cellStyle name="Normal 11 8 4" xfId="1847"/>
    <cellStyle name="Normal 11 8 4 2" xfId="1848"/>
    <cellStyle name="Normal 11 8 5" xfId="1849"/>
    <cellStyle name="Normal 11 8 6" xfId="1850"/>
    <cellStyle name="Normal 11 9" xfId="1851"/>
    <cellStyle name="Normal 11 9 2" xfId="1852"/>
    <cellStyle name="Normal 11 9 2 2" xfId="1853"/>
    <cellStyle name="Normal 11 9 2 2 2" xfId="1854"/>
    <cellStyle name="Normal 11 9 2 3" xfId="1855"/>
    <cellStyle name="Normal 11 9 2 4" xfId="1856"/>
    <cellStyle name="Normal 11 9 3" xfId="1857"/>
    <cellStyle name="Normal 11 9 3 2" xfId="1858"/>
    <cellStyle name="Normal 11 9 4" xfId="1859"/>
    <cellStyle name="Normal 11 9 5" xfId="1860"/>
    <cellStyle name="Normal 110" xfId="1861"/>
    <cellStyle name="Normal 111" xfId="1862"/>
    <cellStyle name="Normal 112" xfId="1863"/>
    <cellStyle name="Normal 113" xfId="1864"/>
    <cellStyle name="Normal 114" xfId="1865"/>
    <cellStyle name="Normal 115" xfId="1866"/>
    <cellStyle name="Normal 116" xfId="1867"/>
    <cellStyle name="Normal 117" xfId="1868"/>
    <cellStyle name="Normal 118" xfId="1869"/>
    <cellStyle name="Normal 119" xfId="1870"/>
    <cellStyle name="Normal 12" xfId="1871"/>
    <cellStyle name="Normal 12 10" xfId="1872"/>
    <cellStyle name="Normal 12 10 2" xfId="1873"/>
    <cellStyle name="Normal 12 10 2 2" xfId="1874"/>
    <cellStyle name="Normal 12 10 2 2 2" xfId="1875"/>
    <cellStyle name="Normal 12 10 2 3" xfId="1876"/>
    <cellStyle name="Normal 12 10 2 4" xfId="1877"/>
    <cellStyle name="Normal 12 10 3" xfId="1878"/>
    <cellStyle name="Normal 12 10 3 2" xfId="1879"/>
    <cellStyle name="Normal 12 10 4" xfId="1880"/>
    <cellStyle name="Normal 12 10 5" xfId="1881"/>
    <cellStyle name="Normal 12 11" xfId="1882"/>
    <cellStyle name="Normal 12 11 2" xfId="1883"/>
    <cellStyle name="Normal 12 11 2 2" xfId="1884"/>
    <cellStyle name="Normal 12 11 2 2 2" xfId="1885"/>
    <cellStyle name="Normal 12 11 2 3" xfId="1886"/>
    <cellStyle name="Normal 12 11 2 4" xfId="1887"/>
    <cellStyle name="Normal 12 11 3" xfId="1888"/>
    <cellStyle name="Normal 12 11 3 2" xfId="1889"/>
    <cellStyle name="Normal 12 11 4" xfId="1890"/>
    <cellStyle name="Normal 12 11 5" xfId="1891"/>
    <cellStyle name="Normal 12 12" xfId="1892"/>
    <cellStyle name="Normal 12 12 2" xfId="1893"/>
    <cellStyle name="Normal 12 12 2 2" xfId="1894"/>
    <cellStyle name="Normal 12 12 3" xfId="1895"/>
    <cellStyle name="Normal 12 12 4" xfId="1896"/>
    <cellStyle name="Normal 12 13" xfId="1897"/>
    <cellStyle name="Normal 12 13 2" xfId="1898"/>
    <cellStyle name="Normal 12 13 2 2" xfId="1899"/>
    <cellStyle name="Normal 12 13 3" xfId="1900"/>
    <cellStyle name="Normal 12 14" xfId="1901"/>
    <cellStyle name="Normal 12 14 2" xfId="1902"/>
    <cellStyle name="Normal 12 14 2 2" xfId="1903"/>
    <cellStyle name="Normal 12 14 3" xfId="1904"/>
    <cellStyle name="Normal 12 15" xfId="1905"/>
    <cellStyle name="Normal 12 15 2" xfId="1906"/>
    <cellStyle name="Normal 12 16" xfId="1907"/>
    <cellStyle name="Normal 12 17" xfId="1908"/>
    <cellStyle name="Normal 12 18" xfId="1909"/>
    <cellStyle name="Normal 12 2" xfId="1910"/>
    <cellStyle name="Normal 12 2 10" xfId="1911"/>
    <cellStyle name="Normal 12 2 10 2" xfId="1912"/>
    <cellStyle name="Normal 12 2 10 2 2" xfId="1913"/>
    <cellStyle name="Normal 12 2 10 3" xfId="1914"/>
    <cellStyle name="Normal 12 2 11" xfId="1915"/>
    <cellStyle name="Normal 12 2 11 2" xfId="1916"/>
    <cellStyle name="Normal 12 2 11 2 2" xfId="1917"/>
    <cellStyle name="Normal 12 2 11 3" xfId="1918"/>
    <cellStyle name="Normal 12 2 12" xfId="1919"/>
    <cellStyle name="Normal 12 2 12 2" xfId="1920"/>
    <cellStyle name="Normal 12 2 13" xfId="1921"/>
    <cellStyle name="Normal 12 2 14" xfId="1922"/>
    <cellStyle name="Normal 12 2 2" xfId="1923"/>
    <cellStyle name="Normal 12 2 2 2" xfId="1924"/>
    <cellStyle name="Normal 12 2 2 2 2" xfId="1925"/>
    <cellStyle name="Normal 12 2 2 2 2 2" xfId="1926"/>
    <cellStyle name="Normal 12 2 2 2 2 2 2" xfId="1927"/>
    <cellStyle name="Normal 12 2 2 2 2 2 2 2" xfId="1928"/>
    <cellStyle name="Normal 12 2 2 2 2 2 2 2 2" xfId="1929"/>
    <cellStyle name="Normal 12 2 2 2 2 2 2 3" xfId="1930"/>
    <cellStyle name="Normal 12 2 2 2 2 2 2 4" xfId="1931"/>
    <cellStyle name="Normal 12 2 2 2 2 2 3" xfId="1932"/>
    <cellStyle name="Normal 12 2 2 2 2 2 3 2" xfId="1933"/>
    <cellStyle name="Normal 12 2 2 2 2 2 4" xfId="1934"/>
    <cellStyle name="Normal 12 2 2 2 2 2 5" xfId="1935"/>
    <cellStyle name="Normal 12 2 2 2 2 3" xfId="1936"/>
    <cellStyle name="Normal 12 2 2 2 2 3 2" xfId="1937"/>
    <cellStyle name="Normal 12 2 2 2 2 3 2 2" xfId="1938"/>
    <cellStyle name="Normal 12 2 2 2 2 3 3" xfId="1939"/>
    <cellStyle name="Normal 12 2 2 2 2 3 4" xfId="1940"/>
    <cellStyle name="Normal 12 2 2 2 2 4" xfId="1941"/>
    <cellStyle name="Normal 12 2 2 2 2 4 2" xfId="1942"/>
    <cellStyle name="Normal 12 2 2 2 2 5" xfId="1943"/>
    <cellStyle name="Normal 12 2 2 2 2 6" xfId="1944"/>
    <cellStyle name="Normal 12 2 2 2 3" xfId="1945"/>
    <cellStyle name="Normal 12 2 2 2 3 2" xfId="1946"/>
    <cellStyle name="Normal 12 2 2 2 3 2 2" xfId="1947"/>
    <cellStyle name="Normal 12 2 2 2 3 2 2 2" xfId="1948"/>
    <cellStyle name="Normal 12 2 2 2 3 2 3" xfId="1949"/>
    <cellStyle name="Normal 12 2 2 2 3 2 4" xfId="1950"/>
    <cellStyle name="Normal 12 2 2 2 3 3" xfId="1951"/>
    <cellStyle name="Normal 12 2 2 2 3 3 2" xfId="1952"/>
    <cellStyle name="Normal 12 2 2 2 3 4" xfId="1953"/>
    <cellStyle name="Normal 12 2 2 2 3 5" xfId="1954"/>
    <cellStyle name="Normal 12 2 2 2 4" xfId="1955"/>
    <cellStyle name="Normal 12 2 2 2 4 2" xfId="1956"/>
    <cellStyle name="Normal 12 2 2 2 4 2 2" xfId="1957"/>
    <cellStyle name="Normal 12 2 2 2 4 3" xfId="1958"/>
    <cellStyle name="Normal 12 2 2 2 4 4" xfId="1959"/>
    <cellStyle name="Normal 12 2 2 2 5" xfId="1960"/>
    <cellStyle name="Normal 12 2 2 2 5 2" xfId="1961"/>
    <cellStyle name="Normal 12 2 2 2 6" xfId="1962"/>
    <cellStyle name="Normal 12 2 2 2 7" xfId="1963"/>
    <cellStyle name="Normal 12 2 2 3" xfId="1964"/>
    <cellStyle name="Normal 12 2 2 3 2" xfId="1965"/>
    <cellStyle name="Normal 12 2 2 3 2 2" xfId="1966"/>
    <cellStyle name="Normal 12 2 2 3 2 2 2" xfId="1967"/>
    <cellStyle name="Normal 12 2 2 3 2 2 2 2" xfId="1968"/>
    <cellStyle name="Normal 12 2 2 3 2 2 3" xfId="1969"/>
    <cellStyle name="Normal 12 2 2 3 2 2 4" xfId="1970"/>
    <cellStyle name="Normal 12 2 2 3 2 3" xfId="1971"/>
    <cellStyle name="Normal 12 2 2 3 2 3 2" xfId="1972"/>
    <cellStyle name="Normal 12 2 2 3 2 4" xfId="1973"/>
    <cellStyle name="Normal 12 2 2 3 2 5" xfId="1974"/>
    <cellStyle name="Normal 12 2 2 3 3" xfId="1975"/>
    <cellStyle name="Normal 12 2 2 3 3 2" xfId="1976"/>
    <cellStyle name="Normal 12 2 2 3 3 2 2" xfId="1977"/>
    <cellStyle name="Normal 12 2 2 3 3 3" xfId="1978"/>
    <cellStyle name="Normal 12 2 2 3 3 4" xfId="1979"/>
    <cellStyle name="Normal 12 2 2 3 4" xfId="1980"/>
    <cellStyle name="Normal 12 2 2 3 4 2" xfId="1981"/>
    <cellStyle name="Normal 12 2 2 3 5" xfId="1982"/>
    <cellStyle name="Normal 12 2 2 3 6" xfId="1983"/>
    <cellStyle name="Normal 12 2 2 4" xfId="1984"/>
    <cellStyle name="Normal 12 2 2 4 2" xfId="1985"/>
    <cellStyle name="Normal 12 2 2 4 2 2" xfId="1986"/>
    <cellStyle name="Normal 12 2 2 4 2 2 2" xfId="1987"/>
    <cellStyle name="Normal 12 2 2 4 2 2 2 2" xfId="1988"/>
    <cellStyle name="Normal 12 2 2 4 2 2 3" xfId="1989"/>
    <cellStyle name="Normal 12 2 2 4 2 2 4" xfId="1990"/>
    <cellStyle name="Normal 12 2 2 4 2 3" xfId="1991"/>
    <cellStyle name="Normal 12 2 2 4 2 3 2" xfId="1992"/>
    <cellStyle name="Normal 12 2 2 4 2 4" xfId="1993"/>
    <cellStyle name="Normal 12 2 2 4 2 5" xfId="1994"/>
    <cellStyle name="Normal 12 2 2 4 3" xfId="1995"/>
    <cellStyle name="Normal 12 2 2 4 3 2" xfId="1996"/>
    <cellStyle name="Normal 12 2 2 4 3 2 2" xfId="1997"/>
    <cellStyle name="Normal 12 2 2 4 3 3" xfId="1998"/>
    <cellStyle name="Normal 12 2 2 4 3 4" xfId="1999"/>
    <cellStyle name="Normal 12 2 2 4 4" xfId="2000"/>
    <cellStyle name="Normal 12 2 2 4 4 2" xfId="2001"/>
    <cellStyle name="Normal 12 2 2 4 5" xfId="2002"/>
    <cellStyle name="Normal 12 2 2 4 6" xfId="2003"/>
    <cellStyle name="Normal 12 2 2 5" xfId="2004"/>
    <cellStyle name="Normal 12 2 2 5 2" xfId="2005"/>
    <cellStyle name="Normal 12 2 2 5 2 2" xfId="2006"/>
    <cellStyle name="Normal 12 2 2 5 2 2 2" xfId="2007"/>
    <cellStyle name="Normal 12 2 2 5 2 3" xfId="2008"/>
    <cellStyle name="Normal 12 2 2 5 2 4" xfId="2009"/>
    <cellStyle name="Normal 12 2 2 5 3" xfId="2010"/>
    <cellStyle name="Normal 12 2 2 5 3 2" xfId="2011"/>
    <cellStyle name="Normal 12 2 2 5 4" xfId="2012"/>
    <cellStyle name="Normal 12 2 2 5 5" xfId="2013"/>
    <cellStyle name="Normal 12 2 2 6" xfId="2014"/>
    <cellStyle name="Normal 12 2 2 6 2" xfId="2015"/>
    <cellStyle name="Normal 12 2 2 6 2 2" xfId="2016"/>
    <cellStyle name="Normal 12 2 2 6 3" xfId="2017"/>
    <cellStyle name="Normal 12 2 2 6 4" xfId="2018"/>
    <cellStyle name="Normal 12 2 2 7" xfId="2019"/>
    <cellStyle name="Normal 12 2 2 7 2" xfId="2020"/>
    <cellStyle name="Normal 12 2 2 8" xfId="2021"/>
    <cellStyle name="Normal 12 2 2 9" xfId="2022"/>
    <cellStyle name="Normal 12 2 3" xfId="2023"/>
    <cellStyle name="Normal 12 2 3 2" xfId="2024"/>
    <cellStyle name="Normal 12 2 3 2 2" xfId="2025"/>
    <cellStyle name="Normal 12 2 3 2 2 2" xfId="2026"/>
    <cellStyle name="Normal 12 2 3 2 2 2 2" xfId="2027"/>
    <cellStyle name="Normal 12 2 3 2 2 2 2 2" xfId="2028"/>
    <cellStyle name="Normal 12 2 3 2 2 2 2 2 2" xfId="2029"/>
    <cellStyle name="Normal 12 2 3 2 2 2 2 3" xfId="2030"/>
    <cellStyle name="Normal 12 2 3 2 2 2 2 4" xfId="2031"/>
    <cellStyle name="Normal 12 2 3 2 2 2 3" xfId="2032"/>
    <cellStyle name="Normal 12 2 3 2 2 2 3 2" xfId="2033"/>
    <cellStyle name="Normal 12 2 3 2 2 2 4" xfId="2034"/>
    <cellStyle name="Normal 12 2 3 2 2 2 5" xfId="2035"/>
    <cellStyle name="Normal 12 2 3 2 2 3" xfId="2036"/>
    <cellStyle name="Normal 12 2 3 2 2 3 2" xfId="2037"/>
    <cellStyle name="Normal 12 2 3 2 2 3 2 2" xfId="2038"/>
    <cellStyle name="Normal 12 2 3 2 2 3 3" xfId="2039"/>
    <cellStyle name="Normal 12 2 3 2 2 3 4" xfId="2040"/>
    <cellStyle name="Normal 12 2 3 2 2 4" xfId="2041"/>
    <cellStyle name="Normal 12 2 3 2 2 4 2" xfId="2042"/>
    <cellStyle name="Normal 12 2 3 2 2 5" xfId="2043"/>
    <cellStyle name="Normal 12 2 3 2 2 6" xfId="2044"/>
    <cellStyle name="Normal 12 2 3 2 3" xfId="2045"/>
    <cellStyle name="Normal 12 2 3 2 3 2" xfId="2046"/>
    <cellStyle name="Normal 12 2 3 2 3 2 2" xfId="2047"/>
    <cellStyle name="Normal 12 2 3 2 3 2 2 2" xfId="2048"/>
    <cellStyle name="Normal 12 2 3 2 3 2 3" xfId="2049"/>
    <cellStyle name="Normal 12 2 3 2 3 2 4" xfId="2050"/>
    <cellStyle name="Normal 12 2 3 2 3 3" xfId="2051"/>
    <cellStyle name="Normal 12 2 3 2 3 3 2" xfId="2052"/>
    <cellStyle name="Normal 12 2 3 2 3 4" xfId="2053"/>
    <cellStyle name="Normal 12 2 3 2 3 5" xfId="2054"/>
    <cellStyle name="Normal 12 2 3 2 4" xfId="2055"/>
    <cellStyle name="Normal 12 2 3 2 4 2" xfId="2056"/>
    <cellStyle name="Normal 12 2 3 2 4 2 2" xfId="2057"/>
    <cellStyle name="Normal 12 2 3 2 4 3" xfId="2058"/>
    <cellStyle name="Normal 12 2 3 2 4 4" xfId="2059"/>
    <cellStyle name="Normal 12 2 3 2 5" xfId="2060"/>
    <cellStyle name="Normal 12 2 3 2 5 2" xfId="2061"/>
    <cellStyle name="Normal 12 2 3 2 6" xfId="2062"/>
    <cellStyle name="Normal 12 2 3 2 7" xfId="2063"/>
    <cellStyle name="Normal 12 2 3 3" xfId="2064"/>
    <cellStyle name="Normal 12 2 3 3 2" xfId="2065"/>
    <cellStyle name="Normal 12 2 3 3 2 2" xfId="2066"/>
    <cellStyle name="Normal 12 2 3 3 2 2 2" xfId="2067"/>
    <cellStyle name="Normal 12 2 3 3 2 2 2 2" xfId="2068"/>
    <cellStyle name="Normal 12 2 3 3 2 2 3" xfId="2069"/>
    <cellStyle name="Normal 12 2 3 3 2 2 4" xfId="2070"/>
    <cellStyle name="Normal 12 2 3 3 2 3" xfId="2071"/>
    <cellStyle name="Normal 12 2 3 3 2 3 2" xfId="2072"/>
    <cellStyle name="Normal 12 2 3 3 2 4" xfId="2073"/>
    <cellStyle name="Normal 12 2 3 3 2 5" xfId="2074"/>
    <cellStyle name="Normal 12 2 3 3 3" xfId="2075"/>
    <cellStyle name="Normal 12 2 3 3 3 2" xfId="2076"/>
    <cellStyle name="Normal 12 2 3 3 3 2 2" xfId="2077"/>
    <cellStyle name="Normal 12 2 3 3 3 3" xfId="2078"/>
    <cellStyle name="Normal 12 2 3 3 3 4" xfId="2079"/>
    <cellStyle name="Normal 12 2 3 3 4" xfId="2080"/>
    <cellStyle name="Normal 12 2 3 3 4 2" xfId="2081"/>
    <cellStyle name="Normal 12 2 3 3 5" xfId="2082"/>
    <cellStyle name="Normal 12 2 3 3 6" xfId="2083"/>
    <cellStyle name="Normal 12 2 3 4" xfId="2084"/>
    <cellStyle name="Normal 12 2 3 4 2" xfId="2085"/>
    <cellStyle name="Normal 12 2 3 4 2 2" xfId="2086"/>
    <cellStyle name="Normal 12 2 3 4 2 2 2" xfId="2087"/>
    <cellStyle name="Normal 12 2 3 4 2 2 2 2" xfId="2088"/>
    <cellStyle name="Normal 12 2 3 4 2 2 3" xfId="2089"/>
    <cellStyle name="Normal 12 2 3 4 2 2 4" xfId="2090"/>
    <cellStyle name="Normal 12 2 3 4 2 3" xfId="2091"/>
    <cellStyle name="Normal 12 2 3 4 2 3 2" xfId="2092"/>
    <cellStyle name="Normal 12 2 3 4 2 4" xfId="2093"/>
    <cellStyle name="Normal 12 2 3 4 2 5" xfId="2094"/>
    <cellStyle name="Normal 12 2 3 4 3" xfId="2095"/>
    <cellStyle name="Normal 12 2 3 4 3 2" xfId="2096"/>
    <cellStyle name="Normal 12 2 3 4 3 2 2" xfId="2097"/>
    <cellStyle name="Normal 12 2 3 4 3 3" xfId="2098"/>
    <cellStyle name="Normal 12 2 3 4 3 4" xfId="2099"/>
    <cellStyle name="Normal 12 2 3 4 4" xfId="2100"/>
    <cellStyle name="Normal 12 2 3 4 4 2" xfId="2101"/>
    <cellStyle name="Normal 12 2 3 4 5" xfId="2102"/>
    <cellStyle name="Normal 12 2 3 4 6" xfId="2103"/>
    <cellStyle name="Normal 12 2 3 5" xfId="2104"/>
    <cellStyle name="Normal 12 2 3 5 2" xfId="2105"/>
    <cellStyle name="Normal 12 2 3 5 2 2" xfId="2106"/>
    <cellStyle name="Normal 12 2 3 5 2 2 2" xfId="2107"/>
    <cellStyle name="Normal 12 2 3 5 2 3" xfId="2108"/>
    <cellStyle name="Normal 12 2 3 5 2 4" xfId="2109"/>
    <cellStyle name="Normal 12 2 3 5 3" xfId="2110"/>
    <cellStyle name="Normal 12 2 3 5 3 2" xfId="2111"/>
    <cellStyle name="Normal 12 2 3 5 4" xfId="2112"/>
    <cellStyle name="Normal 12 2 3 5 5" xfId="2113"/>
    <cellStyle name="Normal 12 2 3 6" xfId="2114"/>
    <cellStyle name="Normal 12 2 3 6 2" xfId="2115"/>
    <cellStyle name="Normal 12 2 3 6 2 2" xfId="2116"/>
    <cellStyle name="Normal 12 2 3 6 3" xfId="2117"/>
    <cellStyle name="Normal 12 2 3 6 4" xfId="2118"/>
    <cellStyle name="Normal 12 2 3 7" xfId="2119"/>
    <cellStyle name="Normal 12 2 3 7 2" xfId="2120"/>
    <cellStyle name="Normal 12 2 3 8" xfId="2121"/>
    <cellStyle name="Normal 12 2 3 9" xfId="2122"/>
    <cellStyle name="Normal 12 2 4" xfId="2123"/>
    <cellStyle name="Normal 12 2 4 2" xfId="2124"/>
    <cellStyle name="Normal 12 2 4 2 2" xfId="2125"/>
    <cellStyle name="Normal 12 2 4 2 2 2" xfId="2126"/>
    <cellStyle name="Normal 12 2 4 2 2 2 2" xfId="2127"/>
    <cellStyle name="Normal 12 2 4 2 2 2 2 2" xfId="2128"/>
    <cellStyle name="Normal 12 2 4 2 2 2 3" xfId="2129"/>
    <cellStyle name="Normal 12 2 4 2 2 2 4" xfId="2130"/>
    <cellStyle name="Normal 12 2 4 2 2 3" xfId="2131"/>
    <cellStyle name="Normal 12 2 4 2 2 3 2" xfId="2132"/>
    <cellStyle name="Normal 12 2 4 2 2 4" xfId="2133"/>
    <cellStyle name="Normal 12 2 4 2 2 5" xfId="2134"/>
    <cellStyle name="Normal 12 2 4 2 3" xfId="2135"/>
    <cellStyle name="Normal 12 2 4 2 3 2" xfId="2136"/>
    <cellStyle name="Normal 12 2 4 2 3 2 2" xfId="2137"/>
    <cellStyle name="Normal 12 2 4 2 3 3" xfId="2138"/>
    <cellStyle name="Normal 12 2 4 2 3 4" xfId="2139"/>
    <cellStyle name="Normal 12 2 4 2 4" xfId="2140"/>
    <cellStyle name="Normal 12 2 4 2 4 2" xfId="2141"/>
    <cellStyle name="Normal 12 2 4 2 5" xfId="2142"/>
    <cellStyle name="Normal 12 2 4 2 6" xfId="2143"/>
    <cellStyle name="Normal 12 2 4 3" xfId="2144"/>
    <cellStyle name="Normal 12 2 4 3 2" xfId="2145"/>
    <cellStyle name="Normal 12 2 4 3 2 2" xfId="2146"/>
    <cellStyle name="Normal 12 2 4 3 2 2 2" xfId="2147"/>
    <cellStyle name="Normal 12 2 4 3 2 3" xfId="2148"/>
    <cellStyle name="Normal 12 2 4 3 2 4" xfId="2149"/>
    <cellStyle name="Normal 12 2 4 3 3" xfId="2150"/>
    <cellStyle name="Normal 12 2 4 3 3 2" xfId="2151"/>
    <cellStyle name="Normal 12 2 4 3 4" xfId="2152"/>
    <cellStyle name="Normal 12 2 4 3 5" xfId="2153"/>
    <cellStyle name="Normal 12 2 4 4" xfId="2154"/>
    <cellStyle name="Normal 12 2 4 4 2" xfId="2155"/>
    <cellStyle name="Normal 12 2 4 4 2 2" xfId="2156"/>
    <cellStyle name="Normal 12 2 4 4 3" xfId="2157"/>
    <cellStyle name="Normal 12 2 4 4 4" xfId="2158"/>
    <cellStyle name="Normal 12 2 4 5" xfId="2159"/>
    <cellStyle name="Normal 12 2 4 5 2" xfId="2160"/>
    <cellStyle name="Normal 12 2 4 6" xfId="2161"/>
    <cellStyle name="Normal 12 2 4 7" xfId="2162"/>
    <cellStyle name="Normal 12 2 5" xfId="2163"/>
    <cellStyle name="Normal 12 2 5 2" xfId="2164"/>
    <cellStyle name="Normal 12 2 5 2 2" xfId="2165"/>
    <cellStyle name="Normal 12 2 5 2 2 2" xfId="2166"/>
    <cellStyle name="Normal 12 2 5 2 2 2 2" xfId="2167"/>
    <cellStyle name="Normal 12 2 5 2 2 3" xfId="2168"/>
    <cellStyle name="Normal 12 2 5 2 2 4" xfId="2169"/>
    <cellStyle name="Normal 12 2 5 2 3" xfId="2170"/>
    <cellStyle name="Normal 12 2 5 2 3 2" xfId="2171"/>
    <cellStyle name="Normal 12 2 5 2 4" xfId="2172"/>
    <cellStyle name="Normal 12 2 5 2 5" xfId="2173"/>
    <cellStyle name="Normal 12 2 5 3" xfId="2174"/>
    <cellStyle name="Normal 12 2 5 3 2" xfId="2175"/>
    <cellStyle name="Normal 12 2 5 3 2 2" xfId="2176"/>
    <cellStyle name="Normal 12 2 5 3 3" xfId="2177"/>
    <cellStyle name="Normal 12 2 5 3 4" xfId="2178"/>
    <cellStyle name="Normal 12 2 5 4" xfId="2179"/>
    <cellStyle name="Normal 12 2 5 4 2" xfId="2180"/>
    <cellStyle name="Normal 12 2 5 5" xfId="2181"/>
    <cellStyle name="Normal 12 2 5 6" xfId="2182"/>
    <cellStyle name="Normal 12 2 6" xfId="2183"/>
    <cellStyle name="Normal 12 2 6 2" xfId="2184"/>
    <cellStyle name="Normal 12 2 6 2 2" xfId="2185"/>
    <cellStyle name="Normal 12 2 6 2 2 2" xfId="2186"/>
    <cellStyle name="Normal 12 2 6 2 2 2 2" xfId="2187"/>
    <cellStyle name="Normal 12 2 6 2 2 3" xfId="2188"/>
    <cellStyle name="Normal 12 2 6 2 2 4" xfId="2189"/>
    <cellStyle name="Normal 12 2 6 2 3" xfId="2190"/>
    <cellStyle name="Normal 12 2 6 2 3 2" xfId="2191"/>
    <cellStyle name="Normal 12 2 6 2 4" xfId="2192"/>
    <cellStyle name="Normal 12 2 6 2 5" xfId="2193"/>
    <cellStyle name="Normal 12 2 6 3" xfId="2194"/>
    <cellStyle name="Normal 12 2 6 3 2" xfId="2195"/>
    <cellStyle name="Normal 12 2 6 3 2 2" xfId="2196"/>
    <cellStyle name="Normal 12 2 6 3 3" xfId="2197"/>
    <cellStyle name="Normal 12 2 6 3 4" xfId="2198"/>
    <cellStyle name="Normal 12 2 6 4" xfId="2199"/>
    <cellStyle name="Normal 12 2 6 4 2" xfId="2200"/>
    <cellStyle name="Normal 12 2 6 5" xfId="2201"/>
    <cellStyle name="Normal 12 2 6 6" xfId="2202"/>
    <cellStyle name="Normal 12 2 7" xfId="2203"/>
    <cellStyle name="Normal 12 2 7 2" xfId="2204"/>
    <cellStyle name="Normal 12 2 7 2 2" xfId="2205"/>
    <cellStyle name="Normal 12 2 7 2 2 2" xfId="2206"/>
    <cellStyle name="Normal 12 2 7 2 3" xfId="2207"/>
    <cellStyle name="Normal 12 2 7 2 4" xfId="2208"/>
    <cellStyle name="Normal 12 2 7 3" xfId="2209"/>
    <cellStyle name="Normal 12 2 7 3 2" xfId="2210"/>
    <cellStyle name="Normal 12 2 7 4" xfId="2211"/>
    <cellStyle name="Normal 12 2 7 5" xfId="2212"/>
    <cellStyle name="Normal 12 2 8" xfId="2213"/>
    <cellStyle name="Normal 12 2 8 2" xfId="2214"/>
    <cellStyle name="Normal 12 2 8 2 2" xfId="2215"/>
    <cellStyle name="Normal 12 2 8 2 2 2" xfId="2216"/>
    <cellStyle name="Normal 12 2 8 2 3" xfId="2217"/>
    <cellStyle name="Normal 12 2 8 2 4" xfId="2218"/>
    <cellStyle name="Normal 12 2 8 3" xfId="2219"/>
    <cellStyle name="Normal 12 2 8 3 2" xfId="2220"/>
    <cellStyle name="Normal 12 2 8 4" xfId="2221"/>
    <cellStyle name="Normal 12 2 8 5" xfId="2222"/>
    <cellStyle name="Normal 12 2 9" xfId="2223"/>
    <cellStyle name="Normal 12 2 9 2" xfId="2224"/>
    <cellStyle name="Normal 12 2 9 2 2" xfId="2225"/>
    <cellStyle name="Normal 12 2 9 3" xfId="2226"/>
    <cellStyle name="Normal 12 2 9 4" xfId="2227"/>
    <cellStyle name="Normal 12 3" xfId="2228"/>
    <cellStyle name="Normal 12 3 10" xfId="2229"/>
    <cellStyle name="Normal 12 3 2" xfId="2230"/>
    <cellStyle name="Normal 12 3 2 2" xfId="2231"/>
    <cellStyle name="Normal 12 3 2 2 2" xfId="2232"/>
    <cellStyle name="Normal 12 3 2 2 2 2" xfId="2233"/>
    <cellStyle name="Normal 12 3 2 2 2 2 2" xfId="2234"/>
    <cellStyle name="Normal 12 3 2 2 2 2 2 2" xfId="2235"/>
    <cellStyle name="Normal 12 3 2 2 2 2 2 2 2" xfId="2236"/>
    <cellStyle name="Normal 12 3 2 2 2 2 2 3" xfId="2237"/>
    <cellStyle name="Normal 12 3 2 2 2 2 2 4" xfId="2238"/>
    <cellStyle name="Normal 12 3 2 2 2 2 3" xfId="2239"/>
    <cellStyle name="Normal 12 3 2 2 2 2 3 2" xfId="2240"/>
    <cellStyle name="Normal 12 3 2 2 2 2 4" xfId="2241"/>
    <cellStyle name="Normal 12 3 2 2 2 2 5" xfId="2242"/>
    <cellStyle name="Normal 12 3 2 2 2 3" xfId="2243"/>
    <cellStyle name="Normal 12 3 2 2 2 3 2" xfId="2244"/>
    <cellStyle name="Normal 12 3 2 2 2 3 2 2" xfId="2245"/>
    <cellStyle name="Normal 12 3 2 2 2 3 3" xfId="2246"/>
    <cellStyle name="Normal 12 3 2 2 2 3 4" xfId="2247"/>
    <cellStyle name="Normal 12 3 2 2 2 4" xfId="2248"/>
    <cellStyle name="Normal 12 3 2 2 2 4 2" xfId="2249"/>
    <cellStyle name="Normal 12 3 2 2 2 5" xfId="2250"/>
    <cellStyle name="Normal 12 3 2 2 2 6" xfId="2251"/>
    <cellStyle name="Normal 12 3 2 2 3" xfId="2252"/>
    <cellStyle name="Normal 12 3 2 2 3 2" xfId="2253"/>
    <cellStyle name="Normal 12 3 2 2 3 2 2" xfId="2254"/>
    <cellStyle name="Normal 12 3 2 2 3 2 2 2" xfId="2255"/>
    <cellStyle name="Normal 12 3 2 2 3 2 3" xfId="2256"/>
    <cellStyle name="Normal 12 3 2 2 3 2 4" xfId="2257"/>
    <cellStyle name="Normal 12 3 2 2 3 3" xfId="2258"/>
    <cellStyle name="Normal 12 3 2 2 3 3 2" xfId="2259"/>
    <cellStyle name="Normal 12 3 2 2 3 4" xfId="2260"/>
    <cellStyle name="Normal 12 3 2 2 3 5" xfId="2261"/>
    <cellStyle name="Normal 12 3 2 2 4" xfId="2262"/>
    <cellStyle name="Normal 12 3 2 2 4 2" xfId="2263"/>
    <cellStyle name="Normal 12 3 2 2 4 2 2" xfId="2264"/>
    <cellStyle name="Normal 12 3 2 2 4 3" xfId="2265"/>
    <cellStyle name="Normal 12 3 2 2 4 4" xfId="2266"/>
    <cellStyle name="Normal 12 3 2 2 5" xfId="2267"/>
    <cellStyle name="Normal 12 3 2 2 5 2" xfId="2268"/>
    <cellStyle name="Normal 12 3 2 2 6" xfId="2269"/>
    <cellStyle name="Normal 12 3 2 2 7" xfId="2270"/>
    <cellStyle name="Normal 12 3 2 3" xfId="2271"/>
    <cellStyle name="Normal 12 3 2 3 2" xfId="2272"/>
    <cellStyle name="Normal 12 3 2 3 2 2" xfId="2273"/>
    <cellStyle name="Normal 12 3 2 3 2 2 2" xfId="2274"/>
    <cellStyle name="Normal 12 3 2 3 2 2 2 2" xfId="2275"/>
    <cellStyle name="Normal 12 3 2 3 2 2 3" xfId="2276"/>
    <cellStyle name="Normal 12 3 2 3 2 2 4" xfId="2277"/>
    <cellStyle name="Normal 12 3 2 3 2 3" xfId="2278"/>
    <cellStyle name="Normal 12 3 2 3 2 3 2" xfId="2279"/>
    <cellStyle name="Normal 12 3 2 3 2 4" xfId="2280"/>
    <cellStyle name="Normal 12 3 2 3 2 5" xfId="2281"/>
    <cellStyle name="Normal 12 3 2 3 3" xfId="2282"/>
    <cellStyle name="Normal 12 3 2 3 3 2" xfId="2283"/>
    <cellStyle name="Normal 12 3 2 3 3 2 2" xfId="2284"/>
    <cellStyle name="Normal 12 3 2 3 3 3" xfId="2285"/>
    <cellStyle name="Normal 12 3 2 3 3 4" xfId="2286"/>
    <cellStyle name="Normal 12 3 2 3 4" xfId="2287"/>
    <cellStyle name="Normal 12 3 2 3 4 2" xfId="2288"/>
    <cellStyle name="Normal 12 3 2 3 5" xfId="2289"/>
    <cellStyle name="Normal 12 3 2 3 6" xfId="2290"/>
    <cellStyle name="Normal 12 3 2 4" xfId="2291"/>
    <cellStyle name="Normal 12 3 2 4 2" xfId="2292"/>
    <cellStyle name="Normal 12 3 2 4 2 2" xfId="2293"/>
    <cellStyle name="Normal 12 3 2 4 2 2 2" xfId="2294"/>
    <cellStyle name="Normal 12 3 2 4 2 2 2 2" xfId="2295"/>
    <cellStyle name="Normal 12 3 2 4 2 2 3" xfId="2296"/>
    <cellStyle name="Normal 12 3 2 4 2 2 4" xfId="2297"/>
    <cellStyle name="Normal 12 3 2 4 2 3" xfId="2298"/>
    <cellStyle name="Normal 12 3 2 4 2 3 2" xfId="2299"/>
    <cellStyle name="Normal 12 3 2 4 2 4" xfId="2300"/>
    <cellStyle name="Normal 12 3 2 4 2 5" xfId="2301"/>
    <cellStyle name="Normal 12 3 2 4 3" xfId="2302"/>
    <cellStyle name="Normal 12 3 2 4 3 2" xfId="2303"/>
    <cellStyle name="Normal 12 3 2 4 3 2 2" xfId="2304"/>
    <cellStyle name="Normal 12 3 2 4 3 3" xfId="2305"/>
    <cellStyle name="Normal 12 3 2 4 3 4" xfId="2306"/>
    <cellStyle name="Normal 12 3 2 4 4" xfId="2307"/>
    <cellStyle name="Normal 12 3 2 4 4 2" xfId="2308"/>
    <cellStyle name="Normal 12 3 2 4 5" xfId="2309"/>
    <cellStyle name="Normal 12 3 2 4 6" xfId="2310"/>
    <cellStyle name="Normal 12 3 2 5" xfId="2311"/>
    <cellStyle name="Normal 12 3 2 5 2" xfId="2312"/>
    <cellStyle name="Normal 12 3 2 5 2 2" xfId="2313"/>
    <cellStyle name="Normal 12 3 2 5 2 2 2" xfId="2314"/>
    <cellStyle name="Normal 12 3 2 5 2 3" xfId="2315"/>
    <cellStyle name="Normal 12 3 2 5 2 4" xfId="2316"/>
    <cellStyle name="Normal 12 3 2 5 3" xfId="2317"/>
    <cellStyle name="Normal 12 3 2 5 3 2" xfId="2318"/>
    <cellStyle name="Normal 12 3 2 5 4" xfId="2319"/>
    <cellStyle name="Normal 12 3 2 5 5" xfId="2320"/>
    <cellStyle name="Normal 12 3 2 6" xfId="2321"/>
    <cellStyle name="Normal 12 3 2 6 2" xfId="2322"/>
    <cellStyle name="Normal 12 3 2 6 2 2" xfId="2323"/>
    <cellStyle name="Normal 12 3 2 6 3" xfId="2324"/>
    <cellStyle name="Normal 12 3 2 6 4" xfId="2325"/>
    <cellStyle name="Normal 12 3 2 7" xfId="2326"/>
    <cellStyle name="Normal 12 3 2 7 2" xfId="2327"/>
    <cellStyle name="Normal 12 3 2 8" xfId="2328"/>
    <cellStyle name="Normal 12 3 2 9" xfId="2329"/>
    <cellStyle name="Normal 12 3 3" xfId="2330"/>
    <cellStyle name="Normal 12 3 3 2" xfId="2331"/>
    <cellStyle name="Normal 12 3 3 2 2" xfId="2332"/>
    <cellStyle name="Normal 12 3 3 2 2 2" xfId="2333"/>
    <cellStyle name="Normal 12 3 3 2 2 2 2" xfId="2334"/>
    <cellStyle name="Normal 12 3 3 2 2 2 2 2" xfId="2335"/>
    <cellStyle name="Normal 12 3 3 2 2 2 3" xfId="2336"/>
    <cellStyle name="Normal 12 3 3 2 2 2 4" xfId="2337"/>
    <cellStyle name="Normal 12 3 3 2 2 3" xfId="2338"/>
    <cellStyle name="Normal 12 3 3 2 2 3 2" xfId="2339"/>
    <cellStyle name="Normal 12 3 3 2 2 4" xfId="2340"/>
    <cellStyle name="Normal 12 3 3 2 2 5" xfId="2341"/>
    <cellStyle name="Normal 12 3 3 2 3" xfId="2342"/>
    <cellStyle name="Normal 12 3 3 2 3 2" xfId="2343"/>
    <cellStyle name="Normal 12 3 3 2 3 2 2" xfId="2344"/>
    <cellStyle name="Normal 12 3 3 2 3 3" xfId="2345"/>
    <cellStyle name="Normal 12 3 3 2 3 4" xfId="2346"/>
    <cellStyle name="Normal 12 3 3 2 4" xfId="2347"/>
    <cellStyle name="Normal 12 3 3 2 4 2" xfId="2348"/>
    <cellStyle name="Normal 12 3 3 2 5" xfId="2349"/>
    <cellStyle name="Normal 12 3 3 2 6" xfId="2350"/>
    <cellStyle name="Normal 12 3 3 3" xfId="2351"/>
    <cellStyle name="Normal 12 3 3 3 2" xfId="2352"/>
    <cellStyle name="Normal 12 3 3 3 2 2" xfId="2353"/>
    <cellStyle name="Normal 12 3 3 3 2 2 2" xfId="2354"/>
    <cellStyle name="Normal 12 3 3 3 2 3" xfId="2355"/>
    <cellStyle name="Normal 12 3 3 3 2 4" xfId="2356"/>
    <cellStyle name="Normal 12 3 3 3 3" xfId="2357"/>
    <cellStyle name="Normal 12 3 3 3 3 2" xfId="2358"/>
    <cellStyle name="Normal 12 3 3 3 4" xfId="2359"/>
    <cellStyle name="Normal 12 3 3 3 5" xfId="2360"/>
    <cellStyle name="Normal 12 3 3 4" xfId="2361"/>
    <cellStyle name="Normal 12 3 3 4 2" xfId="2362"/>
    <cellStyle name="Normal 12 3 3 4 2 2" xfId="2363"/>
    <cellStyle name="Normal 12 3 3 4 3" xfId="2364"/>
    <cellStyle name="Normal 12 3 3 4 4" xfId="2365"/>
    <cellStyle name="Normal 12 3 3 5" xfId="2366"/>
    <cellStyle name="Normal 12 3 3 5 2" xfId="2367"/>
    <cellStyle name="Normal 12 3 3 6" xfId="2368"/>
    <cellStyle name="Normal 12 3 3 7" xfId="2369"/>
    <cellStyle name="Normal 12 3 4" xfId="2370"/>
    <cellStyle name="Normal 12 3 4 2" xfId="2371"/>
    <cellStyle name="Normal 12 3 4 2 2" xfId="2372"/>
    <cellStyle name="Normal 12 3 4 2 2 2" xfId="2373"/>
    <cellStyle name="Normal 12 3 4 2 2 2 2" xfId="2374"/>
    <cellStyle name="Normal 12 3 4 2 2 3" xfId="2375"/>
    <cellStyle name="Normal 12 3 4 2 2 4" xfId="2376"/>
    <cellStyle name="Normal 12 3 4 2 3" xfId="2377"/>
    <cellStyle name="Normal 12 3 4 2 3 2" xfId="2378"/>
    <cellStyle name="Normal 12 3 4 2 4" xfId="2379"/>
    <cellStyle name="Normal 12 3 4 2 5" xfId="2380"/>
    <cellStyle name="Normal 12 3 4 3" xfId="2381"/>
    <cellStyle name="Normal 12 3 4 3 2" xfId="2382"/>
    <cellStyle name="Normal 12 3 4 3 2 2" xfId="2383"/>
    <cellStyle name="Normal 12 3 4 3 3" xfId="2384"/>
    <cellStyle name="Normal 12 3 4 3 4" xfId="2385"/>
    <cellStyle name="Normal 12 3 4 4" xfId="2386"/>
    <cellStyle name="Normal 12 3 4 4 2" xfId="2387"/>
    <cellStyle name="Normal 12 3 4 5" xfId="2388"/>
    <cellStyle name="Normal 12 3 4 6" xfId="2389"/>
    <cellStyle name="Normal 12 3 5" xfId="2390"/>
    <cellStyle name="Normal 12 3 5 2" xfId="2391"/>
    <cellStyle name="Normal 12 3 5 2 2" xfId="2392"/>
    <cellStyle name="Normal 12 3 5 2 2 2" xfId="2393"/>
    <cellStyle name="Normal 12 3 5 2 2 2 2" xfId="2394"/>
    <cellStyle name="Normal 12 3 5 2 2 3" xfId="2395"/>
    <cellStyle name="Normal 12 3 5 2 2 4" xfId="2396"/>
    <cellStyle name="Normal 12 3 5 2 3" xfId="2397"/>
    <cellStyle name="Normal 12 3 5 2 3 2" xfId="2398"/>
    <cellStyle name="Normal 12 3 5 2 4" xfId="2399"/>
    <cellStyle name="Normal 12 3 5 2 5" xfId="2400"/>
    <cellStyle name="Normal 12 3 5 3" xfId="2401"/>
    <cellStyle name="Normal 12 3 5 3 2" xfId="2402"/>
    <cellStyle name="Normal 12 3 5 3 2 2" xfId="2403"/>
    <cellStyle name="Normal 12 3 5 3 3" xfId="2404"/>
    <cellStyle name="Normal 12 3 5 3 4" xfId="2405"/>
    <cellStyle name="Normal 12 3 5 4" xfId="2406"/>
    <cellStyle name="Normal 12 3 5 4 2" xfId="2407"/>
    <cellStyle name="Normal 12 3 5 5" xfId="2408"/>
    <cellStyle name="Normal 12 3 5 6" xfId="2409"/>
    <cellStyle name="Normal 12 3 6" xfId="2410"/>
    <cellStyle name="Normal 12 3 6 2" xfId="2411"/>
    <cellStyle name="Normal 12 3 6 2 2" xfId="2412"/>
    <cellStyle name="Normal 12 3 6 2 2 2" xfId="2413"/>
    <cellStyle name="Normal 12 3 6 2 3" xfId="2414"/>
    <cellStyle name="Normal 12 3 6 2 4" xfId="2415"/>
    <cellStyle name="Normal 12 3 6 3" xfId="2416"/>
    <cellStyle name="Normal 12 3 6 3 2" xfId="2417"/>
    <cellStyle name="Normal 12 3 6 4" xfId="2418"/>
    <cellStyle name="Normal 12 3 6 5" xfId="2419"/>
    <cellStyle name="Normal 12 3 7" xfId="2420"/>
    <cellStyle name="Normal 12 3 7 2" xfId="2421"/>
    <cellStyle name="Normal 12 3 7 2 2" xfId="2422"/>
    <cellStyle name="Normal 12 3 7 3" xfId="2423"/>
    <cellStyle name="Normal 12 3 7 4" xfId="2424"/>
    <cellStyle name="Normal 12 3 8" xfId="2425"/>
    <cellStyle name="Normal 12 3 8 2" xfId="2426"/>
    <cellStyle name="Normal 12 3 9" xfId="2427"/>
    <cellStyle name="Normal 12 4" xfId="2428"/>
    <cellStyle name="Normal 12 4 2" xfId="2429"/>
    <cellStyle name="Normal 12 4 2 2" xfId="2430"/>
    <cellStyle name="Normal 12 4 2 2 2" xfId="2431"/>
    <cellStyle name="Normal 12 4 2 2 2 2" xfId="2432"/>
    <cellStyle name="Normal 12 4 2 2 2 2 2" xfId="2433"/>
    <cellStyle name="Normal 12 4 2 2 2 2 2 2" xfId="2434"/>
    <cellStyle name="Normal 12 4 2 2 2 2 3" xfId="2435"/>
    <cellStyle name="Normal 12 4 2 2 2 2 4" xfId="2436"/>
    <cellStyle name="Normal 12 4 2 2 2 3" xfId="2437"/>
    <cellStyle name="Normal 12 4 2 2 2 3 2" xfId="2438"/>
    <cellStyle name="Normal 12 4 2 2 2 4" xfId="2439"/>
    <cellStyle name="Normal 12 4 2 2 2 5" xfId="2440"/>
    <cellStyle name="Normal 12 4 2 2 3" xfId="2441"/>
    <cellStyle name="Normal 12 4 2 2 3 2" xfId="2442"/>
    <cellStyle name="Normal 12 4 2 2 3 2 2" xfId="2443"/>
    <cellStyle name="Normal 12 4 2 2 3 3" xfId="2444"/>
    <cellStyle name="Normal 12 4 2 2 3 4" xfId="2445"/>
    <cellStyle name="Normal 12 4 2 2 4" xfId="2446"/>
    <cellStyle name="Normal 12 4 2 2 4 2" xfId="2447"/>
    <cellStyle name="Normal 12 4 2 2 5" xfId="2448"/>
    <cellStyle name="Normal 12 4 2 2 6" xfId="2449"/>
    <cellStyle name="Normal 12 4 2 3" xfId="2450"/>
    <cellStyle name="Normal 12 4 2 3 2" xfId="2451"/>
    <cellStyle name="Normal 12 4 2 3 2 2" xfId="2452"/>
    <cellStyle name="Normal 12 4 2 3 2 2 2" xfId="2453"/>
    <cellStyle name="Normal 12 4 2 3 2 3" xfId="2454"/>
    <cellStyle name="Normal 12 4 2 3 2 4" xfId="2455"/>
    <cellStyle name="Normal 12 4 2 3 3" xfId="2456"/>
    <cellStyle name="Normal 12 4 2 3 3 2" xfId="2457"/>
    <cellStyle name="Normal 12 4 2 3 4" xfId="2458"/>
    <cellStyle name="Normal 12 4 2 3 5" xfId="2459"/>
    <cellStyle name="Normal 12 4 2 4" xfId="2460"/>
    <cellStyle name="Normal 12 4 2 4 2" xfId="2461"/>
    <cellStyle name="Normal 12 4 2 4 2 2" xfId="2462"/>
    <cellStyle name="Normal 12 4 2 4 3" xfId="2463"/>
    <cellStyle name="Normal 12 4 2 4 4" xfId="2464"/>
    <cellStyle name="Normal 12 4 2 5" xfId="2465"/>
    <cellStyle name="Normal 12 4 2 5 2" xfId="2466"/>
    <cellStyle name="Normal 12 4 2 6" xfId="2467"/>
    <cellStyle name="Normal 12 4 2 7" xfId="2468"/>
    <cellStyle name="Normal 12 4 3" xfId="2469"/>
    <cellStyle name="Normal 12 4 3 2" xfId="2470"/>
    <cellStyle name="Normal 12 4 3 2 2" xfId="2471"/>
    <cellStyle name="Normal 12 4 3 2 2 2" xfId="2472"/>
    <cellStyle name="Normal 12 4 3 2 2 2 2" xfId="2473"/>
    <cellStyle name="Normal 12 4 3 2 2 3" xfId="2474"/>
    <cellStyle name="Normal 12 4 3 2 2 4" xfId="2475"/>
    <cellStyle name="Normal 12 4 3 2 3" xfId="2476"/>
    <cellStyle name="Normal 12 4 3 2 3 2" xfId="2477"/>
    <cellStyle name="Normal 12 4 3 2 4" xfId="2478"/>
    <cellStyle name="Normal 12 4 3 2 5" xfId="2479"/>
    <cellStyle name="Normal 12 4 3 3" xfId="2480"/>
    <cellStyle name="Normal 12 4 3 3 2" xfId="2481"/>
    <cellStyle name="Normal 12 4 3 3 2 2" xfId="2482"/>
    <cellStyle name="Normal 12 4 3 3 3" xfId="2483"/>
    <cellStyle name="Normal 12 4 3 3 4" xfId="2484"/>
    <cellStyle name="Normal 12 4 3 4" xfId="2485"/>
    <cellStyle name="Normal 12 4 3 4 2" xfId="2486"/>
    <cellStyle name="Normal 12 4 3 5" xfId="2487"/>
    <cellStyle name="Normal 12 4 3 6" xfId="2488"/>
    <cellStyle name="Normal 12 4 4" xfId="2489"/>
    <cellStyle name="Normal 12 4 4 2" xfId="2490"/>
    <cellStyle name="Normal 12 4 4 2 2" xfId="2491"/>
    <cellStyle name="Normal 12 4 4 2 2 2" xfId="2492"/>
    <cellStyle name="Normal 12 4 4 2 2 2 2" xfId="2493"/>
    <cellStyle name="Normal 12 4 4 2 2 3" xfId="2494"/>
    <cellStyle name="Normal 12 4 4 2 2 4" xfId="2495"/>
    <cellStyle name="Normal 12 4 4 2 3" xfId="2496"/>
    <cellStyle name="Normal 12 4 4 2 3 2" xfId="2497"/>
    <cellStyle name="Normal 12 4 4 2 4" xfId="2498"/>
    <cellStyle name="Normal 12 4 4 2 5" xfId="2499"/>
    <cellStyle name="Normal 12 4 4 3" xfId="2500"/>
    <cellStyle name="Normal 12 4 4 3 2" xfId="2501"/>
    <cellStyle name="Normal 12 4 4 3 2 2" xfId="2502"/>
    <cellStyle name="Normal 12 4 4 3 3" xfId="2503"/>
    <cellStyle name="Normal 12 4 4 3 4" xfId="2504"/>
    <cellStyle name="Normal 12 4 4 4" xfId="2505"/>
    <cellStyle name="Normal 12 4 4 4 2" xfId="2506"/>
    <cellStyle name="Normal 12 4 4 5" xfId="2507"/>
    <cellStyle name="Normal 12 4 4 6" xfId="2508"/>
    <cellStyle name="Normal 12 4 5" xfId="2509"/>
    <cellStyle name="Normal 12 4 5 2" xfId="2510"/>
    <cellStyle name="Normal 12 4 5 2 2" xfId="2511"/>
    <cellStyle name="Normal 12 4 5 2 2 2" xfId="2512"/>
    <cellStyle name="Normal 12 4 5 2 3" xfId="2513"/>
    <cellStyle name="Normal 12 4 5 2 4" xfId="2514"/>
    <cellStyle name="Normal 12 4 5 3" xfId="2515"/>
    <cellStyle name="Normal 12 4 5 3 2" xfId="2516"/>
    <cellStyle name="Normal 12 4 5 4" xfId="2517"/>
    <cellStyle name="Normal 12 4 5 5" xfId="2518"/>
    <cellStyle name="Normal 12 4 6" xfId="2519"/>
    <cellStyle name="Normal 12 4 6 2" xfId="2520"/>
    <cellStyle name="Normal 12 4 6 2 2" xfId="2521"/>
    <cellStyle name="Normal 12 4 6 3" xfId="2522"/>
    <cellStyle name="Normal 12 4 6 4" xfId="2523"/>
    <cellStyle name="Normal 12 4 7" xfId="2524"/>
    <cellStyle name="Normal 12 4 7 2" xfId="2525"/>
    <cellStyle name="Normal 12 4 8" xfId="2526"/>
    <cellStyle name="Normal 12 4 9" xfId="2527"/>
    <cellStyle name="Normal 12 5" xfId="2528"/>
    <cellStyle name="Normal 12 6" xfId="2529"/>
    <cellStyle name="Normal 12 6 2" xfId="2530"/>
    <cellStyle name="Normal 12 6 2 2" xfId="2531"/>
    <cellStyle name="Normal 12 6 2 2 2" xfId="2532"/>
    <cellStyle name="Normal 12 6 2 2 2 2" xfId="2533"/>
    <cellStyle name="Normal 12 6 2 2 2 2 2" xfId="2534"/>
    <cellStyle name="Normal 12 6 2 2 2 2 2 2" xfId="2535"/>
    <cellStyle name="Normal 12 6 2 2 2 2 3" xfId="2536"/>
    <cellStyle name="Normal 12 6 2 2 2 2 4" xfId="2537"/>
    <cellStyle name="Normal 12 6 2 2 2 3" xfId="2538"/>
    <cellStyle name="Normal 12 6 2 2 2 3 2" xfId="2539"/>
    <cellStyle name="Normal 12 6 2 2 2 4" xfId="2540"/>
    <cellStyle name="Normal 12 6 2 2 2 5" xfId="2541"/>
    <cellStyle name="Normal 12 6 2 2 3" xfId="2542"/>
    <cellStyle name="Normal 12 6 2 2 3 2" xfId="2543"/>
    <cellStyle name="Normal 12 6 2 2 3 2 2" xfId="2544"/>
    <cellStyle name="Normal 12 6 2 2 3 3" xfId="2545"/>
    <cellStyle name="Normal 12 6 2 2 3 4" xfId="2546"/>
    <cellStyle name="Normal 12 6 2 2 4" xfId="2547"/>
    <cellStyle name="Normal 12 6 2 2 4 2" xfId="2548"/>
    <cellStyle name="Normal 12 6 2 2 5" xfId="2549"/>
    <cellStyle name="Normal 12 6 2 2 6" xfId="2550"/>
    <cellStyle name="Normal 12 6 2 3" xfId="2551"/>
    <cellStyle name="Normal 12 6 2 3 2" xfId="2552"/>
    <cellStyle name="Normal 12 6 2 3 2 2" xfId="2553"/>
    <cellStyle name="Normal 12 6 2 3 2 2 2" xfId="2554"/>
    <cellStyle name="Normal 12 6 2 3 2 3" xfId="2555"/>
    <cellStyle name="Normal 12 6 2 3 2 4" xfId="2556"/>
    <cellStyle name="Normal 12 6 2 3 3" xfId="2557"/>
    <cellStyle name="Normal 12 6 2 3 3 2" xfId="2558"/>
    <cellStyle name="Normal 12 6 2 3 4" xfId="2559"/>
    <cellStyle name="Normal 12 6 2 3 5" xfId="2560"/>
    <cellStyle name="Normal 12 6 2 4" xfId="2561"/>
    <cellStyle name="Normal 12 6 2 4 2" xfId="2562"/>
    <cellStyle name="Normal 12 6 2 4 2 2" xfId="2563"/>
    <cellStyle name="Normal 12 6 2 4 3" xfId="2564"/>
    <cellStyle name="Normal 12 6 2 4 4" xfId="2565"/>
    <cellStyle name="Normal 12 6 2 5" xfId="2566"/>
    <cellStyle name="Normal 12 6 2 5 2" xfId="2567"/>
    <cellStyle name="Normal 12 6 2 6" xfId="2568"/>
    <cellStyle name="Normal 12 6 2 7" xfId="2569"/>
    <cellStyle name="Normal 12 6 3" xfId="2570"/>
    <cellStyle name="Normal 12 6 3 2" xfId="2571"/>
    <cellStyle name="Normal 12 6 3 2 2" xfId="2572"/>
    <cellStyle name="Normal 12 6 3 2 2 2" xfId="2573"/>
    <cellStyle name="Normal 12 6 3 2 2 2 2" xfId="2574"/>
    <cellStyle name="Normal 12 6 3 2 2 3" xfId="2575"/>
    <cellStyle name="Normal 12 6 3 2 2 4" xfId="2576"/>
    <cellStyle name="Normal 12 6 3 2 3" xfId="2577"/>
    <cellStyle name="Normal 12 6 3 2 3 2" xfId="2578"/>
    <cellStyle name="Normal 12 6 3 2 4" xfId="2579"/>
    <cellStyle name="Normal 12 6 3 2 5" xfId="2580"/>
    <cellStyle name="Normal 12 6 3 3" xfId="2581"/>
    <cellStyle name="Normal 12 6 3 3 2" xfId="2582"/>
    <cellStyle name="Normal 12 6 3 3 2 2" xfId="2583"/>
    <cellStyle name="Normal 12 6 3 3 3" xfId="2584"/>
    <cellStyle name="Normal 12 6 3 3 4" xfId="2585"/>
    <cellStyle name="Normal 12 6 3 4" xfId="2586"/>
    <cellStyle name="Normal 12 6 3 4 2" xfId="2587"/>
    <cellStyle name="Normal 12 6 3 5" xfId="2588"/>
    <cellStyle name="Normal 12 6 3 6" xfId="2589"/>
    <cellStyle name="Normal 12 6 4" xfId="2590"/>
    <cellStyle name="Normal 12 6 4 2" xfId="2591"/>
    <cellStyle name="Normal 12 6 4 2 2" xfId="2592"/>
    <cellStyle name="Normal 12 6 4 2 2 2" xfId="2593"/>
    <cellStyle name="Normal 12 6 4 2 2 2 2" xfId="2594"/>
    <cellStyle name="Normal 12 6 4 2 2 3" xfId="2595"/>
    <cellStyle name="Normal 12 6 4 2 2 4" xfId="2596"/>
    <cellStyle name="Normal 12 6 4 2 3" xfId="2597"/>
    <cellStyle name="Normal 12 6 4 2 3 2" xfId="2598"/>
    <cellStyle name="Normal 12 6 4 2 4" xfId="2599"/>
    <cellStyle name="Normal 12 6 4 2 5" xfId="2600"/>
    <cellStyle name="Normal 12 6 4 3" xfId="2601"/>
    <cellStyle name="Normal 12 6 4 3 2" xfId="2602"/>
    <cellStyle name="Normal 12 6 4 3 2 2" xfId="2603"/>
    <cellStyle name="Normal 12 6 4 3 3" xfId="2604"/>
    <cellStyle name="Normal 12 6 4 3 4" xfId="2605"/>
    <cellStyle name="Normal 12 6 4 4" xfId="2606"/>
    <cellStyle name="Normal 12 6 4 4 2" xfId="2607"/>
    <cellStyle name="Normal 12 6 4 5" xfId="2608"/>
    <cellStyle name="Normal 12 6 4 6" xfId="2609"/>
    <cellStyle name="Normal 12 6 5" xfId="2610"/>
    <cellStyle name="Normal 12 6 5 2" xfId="2611"/>
    <cellStyle name="Normal 12 6 5 2 2" xfId="2612"/>
    <cellStyle name="Normal 12 6 5 2 2 2" xfId="2613"/>
    <cellStyle name="Normal 12 6 5 2 3" xfId="2614"/>
    <cellStyle name="Normal 12 6 5 2 4" xfId="2615"/>
    <cellStyle name="Normal 12 6 5 3" xfId="2616"/>
    <cellStyle name="Normal 12 6 5 3 2" xfId="2617"/>
    <cellStyle name="Normal 12 6 5 4" xfId="2618"/>
    <cellStyle name="Normal 12 6 5 5" xfId="2619"/>
    <cellStyle name="Normal 12 6 6" xfId="2620"/>
    <cellStyle name="Normal 12 6 6 2" xfId="2621"/>
    <cellStyle name="Normal 12 6 6 2 2" xfId="2622"/>
    <cellStyle name="Normal 12 6 6 3" xfId="2623"/>
    <cellStyle name="Normal 12 6 6 4" xfId="2624"/>
    <cellStyle name="Normal 12 6 7" xfId="2625"/>
    <cellStyle name="Normal 12 6 7 2" xfId="2626"/>
    <cellStyle name="Normal 12 6 8" xfId="2627"/>
    <cellStyle name="Normal 12 6 9" xfId="2628"/>
    <cellStyle name="Normal 12 7" xfId="2629"/>
    <cellStyle name="Normal 12 7 2" xfId="2630"/>
    <cellStyle name="Normal 12 7 2 2" xfId="2631"/>
    <cellStyle name="Normal 12 7 2 2 2" xfId="2632"/>
    <cellStyle name="Normal 12 7 2 2 2 2" xfId="2633"/>
    <cellStyle name="Normal 12 7 2 2 2 2 2" xfId="2634"/>
    <cellStyle name="Normal 12 7 2 2 2 3" xfId="2635"/>
    <cellStyle name="Normal 12 7 2 2 2 4" xfId="2636"/>
    <cellStyle name="Normal 12 7 2 2 3" xfId="2637"/>
    <cellStyle name="Normal 12 7 2 2 3 2" xfId="2638"/>
    <cellStyle name="Normal 12 7 2 2 4" xfId="2639"/>
    <cellStyle name="Normal 12 7 2 2 5" xfId="2640"/>
    <cellStyle name="Normal 12 7 2 3" xfId="2641"/>
    <cellStyle name="Normal 12 7 2 3 2" xfId="2642"/>
    <cellStyle name="Normal 12 7 2 3 2 2" xfId="2643"/>
    <cellStyle name="Normal 12 7 2 3 3" xfId="2644"/>
    <cellStyle name="Normal 12 7 2 3 4" xfId="2645"/>
    <cellStyle name="Normal 12 7 2 4" xfId="2646"/>
    <cellStyle name="Normal 12 7 2 4 2" xfId="2647"/>
    <cellStyle name="Normal 12 7 2 5" xfId="2648"/>
    <cellStyle name="Normal 12 7 2 6" xfId="2649"/>
    <cellStyle name="Normal 12 7 3" xfId="2650"/>
    <cellStyle name="Normal 12 7 3 2" xfId="2651"/>
    <cellStyle name="Normal 12 7 3 2 2" xfId="2652"/>
    <cellStyle name="Normal 12 7 3 2 2 2" xfId="2653"/>
    <cellStyle name="Normal 12 7 3 2 3" xfId="2654"/>
    <cellStyle name="Normal 12 7 3 2 4" xfId="2655"/>
    <cellStyle name="Normal 12 7 3 3" xfId="2656"/>
    <cellStyle name="Normal 12 7 3 3 2" xfId="2657"/>
    <cellStyle name="Normal 12 7 3 4" xfId="2658"/>
    <cellStyle name="Normal 12 7 3 5" xfId="2659"/>
    <cellStyle name="Normal 12 7 4" xfId="2660"/>
    <cellStyle name="Normal 12 7 4 2" xfId="2661"/>
    <cellStyle name="Normal 12 7 4 2 2" xfId="2662"/>
    <cellStyle name="Normal 12 7 4 3" xfId="2663"/>
    <cellStyle name="Normal 12 7 4 4" xfId="2664"/>
    <cellStyle name="Normal 12 7 5" xfId="2665"/>
    <cellStyle name="Normal 12 7 5 2" xfId="2666"/>
    <cellStyle name="Normal 12 7 6" xfId="2667"/>
    <cellStyle name="Normal 12 7 7" xfId="2668"/>
    <cellStyle name="Normal 12 8" xfId="2669"/>
    <cellStyle name="Normal 12 8 2" xfId="2670"/>
    <cellStyle name="Normal 12 8 2 2" xfId="2671"/>
    <cellStyle name="Normal 12 8 2 2 2" xfId="2672"/>
    <cellStyle name="Normal 12 8 2 2 2 2" xfId="2673"/>
    <cellStyle name="Normal 12 8 2 2 3" xfId="2674"/>
    <cellStyle name="Normal 12 8 2 2 4" xfId="2675"/>
    <cellStyle name="Normal 12 8 2 3" xfId="2676"/>
    <cellStyle name="Normal 12 8 2 3 2" xfId="2677"/>
    <cellStyle name="Normal 12 8 2 4" xfId="2678"/>
    <cellStyle name="Normal 12 8 2 5" xfId="2679"/>
    <cellStyle name="Normal 12 8 3" xfId="2680"/>
    <cellStyle name="Normal 12 8 3 2" xfId="2681"/>
    <cellStyle name="Normal 12 8 3 2 2" xfId="2682"/>
    <cellStyle name="Normal 12 8 3 3" xfId="2683"/>
    <cellStyle name="Normal 12 8 3 4" xfId="2684"/>
    <cellStyle name="Normal 12 8 4" xfId="2685"/>
    <cellStyle name="Normal 12 8 4 2" xfId="2686"/>
    <cellStyle name="Normal 12 8 5" xfId="2687"/>
    <cellStyle name="Normal 12 8 6" xfId="2688"/>
    <cellStyle name="Normal 12 9" xfId="2689"/>
    <cellStyle name="Normal 12 9 2" xfId="2690"/>
    <cellStyle name="Normal 12 9 2 2" xfId="2691"/>
    <cellStyle name="Normal 12 9 2 2 2" xfId="2692"/>
    <cellStyle name="Normal 12 9 2 2 2 2" xfId="2693"/>
    <cellStyle name="Normal 12 9 2 2 3" xfId="2694"/>
    <cellStyle name="Normal 12 9 2 2 4" xfId="2695"/>
    <cellStyle name="Normal 12 9 2 3" xfId="2696"/>
    <cellStyle name="Normal 12 9 2 3 2" xfId="2697"/>
    <cellStyle name="Normal 12 9 2 4" xfId="2698"/>
    <cellStyle name="Normal 12 9 2 5" xfId="2699"/>
    <cellStyle name="Normal 12 9 3" xfId="2700"/>
    <cellStyle name="Normal 12 9 3 2" xfId="2701"/>
    <cellStyle name="Normal 12 9 3 2 2" xfId="2702"/>
    <cellStyle name="Normal 12 9 3 3" xfId="2703"/>
    <cellStyle name="Normal 12 9 3 4" xfId="2704"/>
    <cellStyle name="Normal 12 9 4" xfId="2705"/>
    <cellStyle name="Normal 12 9 4 2" xfId="2706"/>
    <cellStyle name="Normal 12 9 5" xfId="2707"/>
    <cellStyle name="Normal 12 9 6" xfId="2708"/>
    <cellStyle name="Normal 120" xfId="6"/>
    <cellStyle name="Normal 13" xfId="2709"/>
    <cellStyle name="Normal 13 2" xfId="2710"/>
    <cellStyle name="Normal 14" xfId="2711"/>
    <cellStyle name="Normal 14 10" xfId="2712"/>
    <cellStyle name="Normal 14 10 2" xfId="2713"/>
    <cellStyle name="Normal 14 10 2 2" xfId="2714"/>
    <cellStyle name="Normal 14 10 3" xfId="2715"/>
    <cellStyle name="Normal 14 10 4" xfId="2716"/>
    <cellStyle name="Normal 14 11" xfId="2717"/>
    <cellStyle name="Normal 14 11 2" xfId="2718"/>
    <cellStyle name="Normal 14 11 2 2" xfId="2719"/>
    <cellStyle name="Normal 14 11 3" xfId="2720"/>
    <cellStyle name="Normal 14 12" xfId="2721"/>
    <cellStyle name="Normal 14 12 2" xfId="2722"/>
    <cellStyle name="Normal 14 12 2 2" xfId="2723"/>
    <cellStyle name="Normal 14 12 3" xfId="2724"/>
    <cellStyle name="Normal 14 13" xfId="2725"/>
    <cellStyle name="Normal 14 13 2" xfId="2726"/>
    <cellStyle name="Normal 14 14" xfId="2727"/>
    <cellStyle name="Normal 14 15" xfId="2728"/>
    <cellStyle name="Normal 14 16" xfId="2729"/>
    <cellStyle name="Normal 14 2" xfId="2730"/>
    <cellStyle name="Normal 14 2 2" xfId="2731"/>
    <cellStyle name="Normal 14 2 2 2" xfId="2732"/>
    <cellStyle name="Normal 14 2 2 2 2" xfId="2733"/>
    <cellStyle name="Normal 14 2 2 2 2 2" xfId="2734"/>
    <cellStyle name="Normal 14 2 2 2 2 2 2" xfId="2735"/>
    <cellStyle name="Normal 14 2 2 2 2 2 2 2" xfId="2736"/>
    <cellStyle name="Normal 14 2 2 2 2 2 3" xfId="2737"/>
    <cellStyle name="Normal 14 2 2 2 2 2 4" xfId="2738"/>
    <cellStyle name="Normal 14 2 2 2 2 3" xfId="2739"/>
    <cellStyle name="Normal 14 2 2 2 2 3 2" xfId="2740"/>
    <cellStyle name="Normal 14 2 2 2 2 4" xfId="2741"/>
    <cellStyle name="Normal 14 2 2 2 2 5" xfId="2742"/>
    <cellStyle name="Normal 14 2 2 2 3" xfId="2743"/>
    <cellStyle name="Normal 14 2 2 2 3 2" xfId="2744"/>
    <cellStyle name="Normal 14 2 2 2 3 2 2" xfId="2745"/>
    <cellStyle name="Normal 14 2 2 2 3 3" xfId="2746"/>
    <cellStyle name="Normal 14 2 2 2 3 4" xfId="2747"/>
    <cellStyle name="Normal 14 2 2 2 4" xfId="2748"/>
    <cellStyle name="Normal 14 2 2 2 4 2" xfId="2749"/>
    <cellStyle name="Normal 14 2 2 2 5" xfId="2750"/>
    <cellStyle name="Normal 14 2 2 2 6" xfId="2751"/>
    <cellStyle name="Normal 14 2 2 3" xfId="2752"/>
    <cellStyle name="Normal 14 2 2 3 2" xfId="2753"/>
    <cellStyle name="Normal 14 2 2 3 2 2" xfId="2754"/>
    <cellStyle name="Normal 14 2 2 3 2 2 2" xfId="2755"/>
    <cellStyle name="Normal 14 2 2 3 2 3" xfId="2756"/>
    <cellStyle name="Normal 14 2 2 3 2 4" xfId="2757"/>
    <cellStyle name="Normal 14 2 2 3 3" xfId="2758"/>
    <cellStyle name="Normal 14 2 2 3 3 2" xfId="2759"/>
    <cellStyle name="Normal 14 2 2 3 4" xfId="2760"/>
    <cellStyle name="Normal 14 2 2 3 5" xfId="2761"/>
    <cellStyle name="Normal 14 2 2 4" xfId="2762"/>
    <cellStyle name="Normal 14 2 2 4 2" xfId="2763"/>
    <cellStyle name="Normal 14 2 2 4 2 2" xfId="2764"/>
    <cellStyle name="Normal 14 2 2 4 3" xfId="2765"/>
    <cellStyle name="Normal 14 2 2 4 4" xfId="2766"/>
    <cellStyle name="Normal 14 2 2 5" xfId="2767"/>
    <cellStyle name="Normal 14 2 2 5 2" xfId="2768"/>
    <cellStyle name="Normal 14 2 2 6" xfId="2769"/>
    <cellStyle name="Normal 14 2 2 7" xfId="2770"/>
    <cellStyle name="Normal 14 2 3" xfId="2771"/>
    <cellStyle name="Normal 14 2 3 2" xfId="2772"/>
    <cellStyle name="Normal 14 2 3 2 2" xfId="2773"/>
    <cellStyle name="Normal 14 2 3 2 2 2" xfId="2774"/>
    <cellStyle name="Normal 14 2 3 2 2 2 2" xfId="2775"/>
    <cellStyle name="Normal 14 2 3 2 2 3" xfId="2776"/>
    <cellStyle name="Normal 14 2 3 2 2 4" xfId="2777"/>
    <cellStyle name="Normal 14 2 3 2 3" xfId="2778"/>
    <cellStyle name="Normal 14 2 3 2 3 2" xfId="2779"/>
    <cellStyle name="Normal 14 2 3 2 4" xfId="2780"/>
    <cellStyle name="Normal 14 2 3 2 5" xfId="2781"/>
    <cellStyle name="Normal 14 2 3 3" xfId="2782"/>
    <cellStyle name="Normal 14 2 3 3 2" xfId="2783"/>
    <cellStyle name="Normal 14 2 3 3 2 2" xfId="2784"/>
    <cellStyle name="Normal 14 2 3 3 3" xfId="2785"/>
    <cellStyle name="Normal 14 2 3 3 4" xfId="2786"/>
    <cellStyle name="Normal 14 2 3 4" xfId="2787"/>
    <cellStyle name="Normal 14 2 3 4 2" xfId="2788"/>
    <cellStyle name="Normal 14 2 3 5" xfId="2789"/>
    <cellStyle name="Normal 14 2 3 6" xfId="2790"/>
    <cellStyle name="Normal 14 2 4" xfId="2791"/>
    <cellStyle name="Normal 14 2 4 2" xfId="2792"/>
    <cellStyle name="Normal 14 2 4 2 2" xfId="2793"/>
    <cellStyle name="Normal 14 2 4 2 2 2" xfId="2794"/>
    <cellStyle name="Normal 14 2 4 2 2 2 2" xfId="2795"/>
    <cellStyle name="Normal 14 2 4 2 2 3" xfId="2796"/>
    <cellStyle name="Normal 14 2 4 2 2 4" xfId="2797"/>
    <cellStyle name="Normal 14 2 4 2 3" xfId="2798"/>
    <cellStyle name="Normal 14 2 4 2 3 2" xfId="2799"/>
    <cellStyle name="Normal 14 2 4 2 4" xfId="2800"/>
    <cellStyle name="Normal 14 2 4 2 5" xfId="2801"/>
    <cellStyle name="Normal 14 2 4 3" xfId="2802"/>
    <cellStyle name="Normal 14 2 4 3 2" xfId="2803"/>
    <cellStyle name="Normal 14 2 4 3 2 2" xfId="2804"/>
    <cellStyle name="Normal 14 2 4 3 3" xfId="2805"/>
    <cellStyle name="Normal 14 2 4 3 4" xfId="2806"/>
    <cellStyle name="Normal 14 2 4 4" xfId="2807"/>
    <cellStyle name="Normal 14 2 4 4 2" xfId="2808"/>
    <cellStyle name="Normal 14 2 4 5" xfId="2809"/>
    <cellStyle name="Normal 14 2 4 6" xfId="2810"/>
    <cellStyle name="Normal 14 2 5" xfId="2811"/>
    <cellStyle name="Normal 14 2 5 2" xfId="2812"/>
    <cellStyle name="Normal 14 2 5 2 2" xfId="2813"/>
    <cellStyle name="Normal 14 2 5 2 2 2" xfId="2814"/>
    <cellStyle name="Normal 14 2 5 2 3" xfId="2815"/>
    <cellStyle name="Normal 14 2 5 2 4" xfId="2816"/>
    <cellStyle name="Normal 14 2 5 3" xfId="2817"/>
    <cellStyle name="Normal 14 2 5 3 2" xfId="2818"/>
    <cellStyle name="Normal 14 2 5 4" xfId="2819"/>
    <cellStyle name="Normal 14 2 5 5" xfId="2820"/>
    <cellStyle name="Normal 14 2 6" xfId="2821"/>
    <cellStyle name="Normal 14 2 6 2" xfId="2822"/>
    <cellStyle name="Normal 14 2 6 2 2" xfId="2823"/>
    <cellStyle name="Normal 14 2 6 3" xfId="2824"/>
    <cellStyle name="Normal 14 2 6 4" xfId="2825"/>
    <cellStyle name="Normal 14 2 7" xfId="2826"/>
    <cellStyle name="Normal 14 2 7 2" xfId="2827"/>
    <cellStyle name="Normal 14 2 8" xfId="2828"/>
    <cellStyle name="Normal 14 2 9" xfId="2829"/>
    <cellStyle name="Normal 14 3" xfId="2830"/>
    <cellStyle name="Normal 14 3 2" xfId="2831"/>
    <cellStyle name="Normal 14 3 2 2" xfId="2832"/>
    <cellStyle name="Normal 14 3 2 2 2" xfId="2833"/>
    <cellStyle name="Normal 14 3 2 2 2 2" xfId="2834"/>
    <cellStyle name="Normal 14 3 2 2 2 2 2" xfId="2835"/>
    <cellStyle name="Normal 14 3 2 2 2 2 2 2" xfId="2836"/>
    <cellStyle name="Normal 14 3 2 2 2 2 3" xfId="2837"/>
    <cellStyle name="Normal 14 3 2 2 2 2 4" xfId="2838"/>
    <cellStyle name="Normal 14 3 2 2 2 3" xfId="2839"/>
    <cellStyle name="Normal 14 3 2 2 2 3 2" xfId="2840"/>
    <cellStyle name="Normal 14 3 2 2 2 4" xfId="2841"/>
    <cellStyle name="Normal 14 3 2 2 2 5" xfId="2842"/>
    <cellStyle name="Normal 14 3 2 2 3" xfId="2843"/>
    <cellStyle name="Normal 14 3 2 2 3 2" xfId="2844"/>
    <cellStyle name="Normal 14 3 2 2 3 2 2" xfId="2845"/>
    <cellStyle name="Normal 14 3 2 2 3 3" xfId="2846"/>
    <cellStyle name="Normal 14 3 2 2 3 4" xfId="2847"/>
    <cellStyle name="Normal 14 3 2 2 4" xfId="2848"/>
    <cellStyle name="Normal 14 3 2 2 4 2" xfId="2849"/>
    <cellStyle name="Normal 14 3 2 2 5" xfId="2850"/>
    <cellStyle name="Normal 14 3 2 2 6" xfId="2851"/>
    <cellStyle name="Normal 14 3 2 3" xfId="2852"/>
    <cellStyle name="Normal 14 3 2 3 2" xfId="2853"/>
    <cellStyle name="Normal 14 3 2 3 2 2" xfId="2854"/>
    <cellStyle name="Normal 14 3 2 3 2 2 2" xfId="2855"/>
    <cellStyle name="Normal 14 3 2 3 2 3" xfId="2856"/>
    <cellStyle name="Normal 14 3 2 3 2 4" xfId="2857"/>
    <cellStyle name="Normal 14 3 2 3 3" xfId="2858"/>
    <cellStyle name="Normal 14 3 2 3 3 2" xfId="2859"/>
    <cellStyle name="Normal 14 3 2 3 4" xfId="2860"/>
    <cellStyle name="Normal 14 3 2 3 5" xfId="2861"/>
    <cellStyle name="Normal 14 3 2 4" xfId="2862"/>
    <cellStyle name="Normal 14 3 2 4 2" xfId="2863"/>
    <cellStyle name="Normal 14 3 2 4 2 2" xfId="2864"/>
    <cellStyle name="Normal 14 3 2 4 3" xfId="2865"/>
    <cellStyle name="Normal 14 3 2 4 4" xfId="2866"/>
    <cellStyle name="Normal 14 3 2 5" xfId="2867"/>
    <cellStyle name="Normal 14 3 2 5 2" xfId="2868"/>
    <cellStyle name="Normal 14 3 2 6" xfId="2869"/>
    <cellStyle name="Normal 14 3 2 7" xfId="2870"/>
    <cellStyle name="Normal 14 3 3" xfId="2871"/>
    <cellStyle name="Normal 14 3 3 2" xfId="2872"/>
    <cellStyle name="Normal 14 3 3 2 2" xfId="2873"/>
    <cellStyle name="Normal 14 3 3 2 2 2" xfId="2874"/>
    <cellStyle name="Normal 14 3 3 2 2 2 2" xfId="2875"/>
    <cellStyle name="Normal 14 3 3 2 2 3" xfId="2876"/>
    <cellStyle name="Normal 14 3 3 2 2 4" xfId="2877"/>
    <cellStyle name="Normal 14 3 3 2 3" xfId="2878"/>
    <cellStyle name="Normal 14 3 3 2 3 2" xfId="2879"/>
    <cellStyle name="Normal 14 3 3 2 4" xfId="2880"/>
    <cellStyle name="Normal 14 3 3 2 5" xfId="2881"/>
    <cellStyle name="Normal 14 3 3 3" xfId="2882"/>
    <cellStyle name="Normal 14 3 3 3 2" xfId="2883"/>
    <cellStyle name="Normal 14 3 3 3 2 2" xfId="2884"/>
    <cellStyle name="Normal 14 3 3 3 3" xfId="2885"/>
    <cellStyle name="Normal 14 3 3 3 4" xfId="2886"/>
    <cellStyle name="Normal 14 3 3 4" xfId="2887"/>
    <cellStyle name="Normal 14 3 3 4 2" xfId="2888"/>
    <cellStyle name="Normal 14 3 3 5" xfId="2889"/>
    <cellStyle name="Normal 14 3 3 6" xfId="2890"/>
    <cellStyle name="Normal 14 3 4" xfId="2891"/>
    <cellStyle name="Normal 14 3 4 2" xfId="2892"/>
    <cellStyle name="Normal 14 3 4 2 2" xfId="2893"/>
    <cellStyle name="Normal 14 3 4 2 2 2" xfId="2894"/>
    <cellStyle name="Normal 14 3 4 2 2 2 2" xfId="2895"/>
    <cellStyle name="Normal 14 3 4 2 2 3" xfId="2896"/>
    <cellStyle name="Normal 14 3 4 2 2 4" xfId="2897"/>
    <cellStyle name="Normal 14 3 4 2 3" xfId="2898"/>
    <cellStyle name="Normal 14 3 4 2 3 2" xfId="2899"/>
    <cellStyle name="Normal 14 3 4 2 4" xfId="2900"/>
    <cellStyle name="Normal 14 3 4 2 5" xfId="2901"/>
    <cellStyle name="Normal 14 3 4 3" xfId="2902"/>
    <cellStyle name="Normal 14 3 4 3 2" xfId="2903"/>
    <cellStyle name="Normal 14 3 4 3 2 2" xfId="2904"/>
    <cellStyle name="Normal 14 3 4 3 3" xfId="2905"/>
    <cellStyle name="Normal 14 3 4 3 4" xfId="2906"/>
    <cellStyle name="Normal 14 3 4 4" xfId="2907"/>
    <cellStyle name="Normal 14 3 4 4 2" xfId="2908"/>
    <cellStyle name="Normal 14 3 4 5" xfId="2909"/>
    <cellStyle name="Normal 14 3 4 6" xfId="2910"/>
    <cellStyle name="Normal 14 3 5" xfId="2911"/>
    <cellStyle name="Normal 14 3 5 2" xfId="2912"/>
    <cellStyle name="Normal 14 3 5 2 2" xfId="2913"/>
    <cellStyle name="Normal 14 3 5 2 2 2" xfId="2914"/>
    <cellStyle name="Normal 14 3 5 2 3" xfId="2915"/>
    <cellStyle name="Normal 14 3 5 2 4" xfId="2916"/>
    <cellStyle name="Normal 14 3 5 3" xfId="2917"/>
    <cellStyle name="Normal 14 3 5 3 2" xfId="2918"/>
    <cellStyle name="Normal 14 3 5 4" xfId="2919"/>
    <cellStyle name="Normal 14 3 5 5" xfId="2920"/>
    <cellStyle name="Normal 14 3 6" xfId="2921"/>
    <cellStyle name="Normal 14 3 6 2" xfId="2922"/>
    <cellStyle name="Normal 14 3 6 2 2" xfId="2923"/>
    <cellStyle name="Normal 14 3 6 3" xfId="2924"/>
    <cellStyle name="Normal 14 3 6 4" xfId="2925"/>
    <cellStyle name="Normal 14 3 7" xfId="2926"/>
    <cellStyle name="Normal 14 3 7 2" xfId="2927"/>
    <cellStyle name="Normal 14 3 8" xfId="2928"/>
    <cellStyle name="Normal 14 3 9" xfId="2929"/>
    <cellStyle name="Normal 14 4" xfId="2930"/>
    <cellStyle name="Normal 14 4 2" xfId="2931"/>
    <cellStyle name="Normal 14 4 2 2" xfId="2932"/>
    <cellStyle name="Normal 14 4 2 2 2" xfId="2933"/>
    <cellStyle name="Normal 14 4 2 2 2 2" xfId="2934"/>
    <cellStyle name="Normal 14 4 2 2 2 2 2" xfId="2935"/>
    <cellStyle name="Normal 14 4 2 2 2 3" xfId="2936"/>
    <cellStyle name="Normal 14 4 2 2 2 4" xfId="2937"/>
    <cellStyle name="Normal 14 4 2 2 3" xfId="2938"/>
    <cellStyle name="Normal 14 4 2 2 3 2" xfId="2939"/>
    <cellStyle name="Normal 14 4 2 2 4" xfId="2940"/>
    <cellStyle name="Normal 14 4 2 2 5" xfId="2941"/>
    <cellStyle name="Normal 14 4 2 3" xfId="2942"/>
    <cellStyle name="Normal 14 4 2 3 2" xfId="2943"/>
    <cellStyle name="Normal 14 4 2 3 2 2" xfId="2944"/>
    <cellStyle name="Normal 14 4 2 3 3" xfId="2945"/>
    <cellStyle name="Normal 14 4 2 3 4" xfId="2946"/>
    <cellStyle name="Normal 14 4 2 4" xfId="2947"/>
    <cellStyle name="Normal 14 4 2 4 2" xfId="2948"/>
    <cellStyle name="Normal 14 4 2 5" xfId="2949"/>
    <cellStyle name="Normal 14 4 2 6" xfId="2950"/>
    <cellStyle name="Normal 14 4 3" xfId="2951"/>
    <cellStyle name="Normal 14 4 3 2" xfId="2952"/>
    <cellStyle name="Normal 14 4 3 2 2" xfId="2953"/>
    <cellStyle name="Normal 14 4 3 2 2 2" xfId="2954"/>
    <cellStyle name="Normal 14 4 3 2 3" xfId="2955"/>
    <cellStyle name="Normal 14 4 3 2 4" xfId="2956"/>
    <cellStyle name="Normal 14 4 3 3" xfId="2957"/>
    <cellStyle name="Normal 14 4 3 3 2" xfId="2958"/>
    <cellStyle name="Normal 14 4 3 4" xfId="2959"/>
    <cellStyle name="Normal 14 4 3 5" xfId="2960"/>
    <cellStyle name="Normal 14 4 4" xfId="2961"/>
    <cellStyle name="Normal 14 4 4 2" xfId="2962"/>
    <cellStyle name="Normal 14 4 4 2 2" xfId="2963"/>
    <cellStyle name="Normal 14 4 4 3" xfId="2964"/>
    <cellStyle name="Normal 14 4 4 4" xfId="2965"/>
    <cellStyle name="Normal 14 4 5" xfId="2966"/>
    <cellStyle name="Normal 14 4 5 2" xfId="2967"/>
    <cellStyle name="Normal 14 4 6" xfId="2968"/>
    <cellStyle name="Normal 14 4 7" xfId="2969"/>
    <cellStyle name="Normal 14 5" xfId="2970"/>
    <cellStyle name="Normal 14 5 2" xfId="2971"/>
    <cellStyle name="Normal 14 5 2 2" xfId="2972"/>
    <cellStyle name="Normal 14 5 2 2 2" xfId="2973"/>
    <cellStyle name="Normal 14 5 2 2 2 2" xfId="2974"/>
    <cellStyle name="Normal 14 5 2 2 3" xfId="2975"/>
    <cellStyle name="Normal 14 5 2 2 4" xfId="2976"/>
    <cellStyle name="Normal 14 5 2 3" xfId="2977"/>
    <cellStyle name="Normal 14 5 2 3 2" xfId="2978"/>
    <cellStyle name="Normal 14 5 2 4" xfId="2979"/>
    <cellStyle name="Normal 14 5 2 5" xfId="2980"/>
    <cellStyle name="Normal 14 5 3" xfId="2981"/>
    <cellStyle name="Normal 14 5 3 2" xfId="2982"/>
    <cellStyle name="Normal 14 5 3 2 2" xfId="2983"/>
    <cellStyle name="Normal 14 5 3 3" xfId="2984"/>
    <cellStyle name="Normal 14 5 3 4" xfId="2985"/>
    <cellStyle name="Normal 14 5 4" xfId="2986"/>
    <cellStyle name="Normal 14 5 4 2" xfId="2987"/>
    <cellStyle name="Normal 14 5 5" xfId="2988"/>
    <cellStyle name="Normal 14 5 6" xfId="2989"/>
    <cellStyle name="Normal 14 6" xfId="2990"/>
    <cellStyle name="Normal 14 6 2" xfId="2991"/>
    <cellStyle name="Normal 14 6 2 2" xfId="2992"/>
    <cellStyle name="Normal 14 6 2 2 2" xfId="2993"/>
    <cellStyle name="Normal 14 6 2 2 2 2" xfId="2994"/>
    <cellStyle name="Normal 14 6 2 2 3" xfId="2995"/>
    <cellStyle name="Normal 14 6 2 2 4" xfId="2996"/>
    <cellStyle name="Normal 14 6 2 3" xfId="2997"/>
    <cellStyle name="Normal 14 6 2 3 2" xfId="2998"/>
    <cellStyle name="Normal 14 6 2 4" xfId="2999"/>
    <cellStyle name="Normal 14 6 2 5" xfId="3000"/>
    <cellStyle name="Normal 14 6 3" xfId="3001"/>
    <cellStyle name="Normal 14 6 3 2" xfId="3002"/>
    <cellStyle name="Normal 14 6 3 2 2" xfId="3003"/>
    <cellStyle name="Normal 14 6 3 3" xfId="3004"/>
    <cellStyle name="Normal 14 6 3 4" xfId="3005"/>
    <cellStyle name="Normal 14 6 4" xfId="3006"/>
    <cellStyle name="Normal 14 6 4 2" xfId="3007"/>
    <cellStyle name="Normal 14 6 5" xfId="3008"/>
    <cellStyle name="Normal 14 6 6" xfId="3009"/>
    <cellStyle name="Normal 14 7" xfId="3010"/>
    <cellStyle name="Normal 14 7 2" xfId="3011"/>
    <cellStyle name="Normal 14 7 2 2" xfId="3012"/>
    <cellStyle name="Normal 14 7 2 2 2" xfId="3013"/>
    <cellStyle name="Normal 14 7 2 3" xfId="3014"/>
    <cellStyle name="Normal 14 7 2 4" xfId="3015"/>
    <cellStyle name="Normal 14 7 3" xfId="3016"/>
    <cellStyle name="Normal 14 7 3 2" xfId="3017"/>
    <cellStyle name="Normal 14 7 4" xfId="3018"/>
    <cellStyle name="Normal 14 7 5" xfId="3019"/>
    <cellStyle name="Normal 14 8" xfId="3020"/>
    <cellStyle name="Normal 14 8 2" xfId="3021"/>
    <cellStyle name="Normal 14 8 2 2" xfId="3022"/>
    <cellStyle name="Normal 14 8 2 2 2" xfId="3023"/>
    <cellStyle name="Normal 14 8 2 3" xfId="3024"/>
    <cellStyle name="Normal 14 8 2 4" xfId="3025"/>
    <cellStyle name="Normal 14 8 3" xfId="3026"/>
    <cellStyle name="Normal 14 8 3 2" xfId="3027"/>
    <cellStyle name="Normal 14 8 4" xfId="3028"/>
    <cellStyle name="Normal 14 8 5" xfId="3029"/>
    <cellStyle name="Normal 14 9" xfId="3030"/>
    <cellStyle name="Normal 15" xfId="3031"/>
    <cellStyle name="Normal 15 2" xfId="3032"/>
    <cellStyle name="Normal 15 2 2" xfId="3033"/>
    <cellStyle name="Normal 15 2 2 2" xfId="3034"/>
    <cellStyle name="Normal 15 2 3" xfId="3035"/>
    <cellStyle name="Normal 15 3" xfId="3036"/>
    <cellStyle name="Normal 15 4" xfId="3037"/>
    <cellStyle name="Normal 15 4 2" xfId="3038"/>
    <cellStyle name="Normal 15 5" xfId="3039"/>
    <cellStyle name="Normal 15 6" xfId="3040"/>
    <cellStyle name="Normal 16" xfId="3041"/>
    <cellStyle name="Normal 16 2" xfId="3042"/>
    <cellStyle name="Normal 16 2 2" xfId="3043"/>
    <cellStyle name="Normal 16 2 2 2" xfId="3044"/>
    <cellStyle name="Normal 16 2 2 2 2" xfId="3045"/>
    <cellStyle name="Normal 16 2 2 3" xfId="3046"/>
    <cellStyle name="Normal 16 2 2 4" xfId="3047"/>
    <cellStyle name="Normal 16 2 3" xfId="3048"/>
    <cellStyle name="Normal 16 2 3 2" xfId="3049"/>
    <cellStyle name="Normal 16 2 4" xfId="3050"/>
    <cellStyle name="Normal 16 2 5" xfId="3051"/>
    <cellStyle name="Normal 16 3" xfId="3052"/>
    <cellStyle name="Normal 16 3 2" xfId="3053"/>
    <cellStyle name="Normal 16 3 2 2" xfId="3054"/>
    <cellStyle name="Normal 16 3 3" xfId="3055"/>
    <cellStyle name="Normal 16 3 4" xfId="3056"/>
    <cellStyle name="Normal 16 4" xfId="3057"/>
    <cellStyle name="Normal 16 5" xfId="3058"/>
    <cellStyle name="Normal 16 5 2" xfId="3059"/>
    <cellStyle name="Normal 16 5 2 2" xfId="3060"/>
    <cellStyle name="Normal 16 5 3" xfId="3061"/>
    <cellStyle name="Normal 16 5 4" xfId="3062"/>
    <cellStyle name="Normal 16 6" xfId="3063"/>
    <cellStyle name="Normal 16 6 2" xfId="3064"/>
    <cellStyle name="Normal 16 7" xfId="3065"/>
    <cellStyle name="Normal 16 8" xfId="3066"/>
    <cellStyle name="Normal 16 9" xfId="3067"/>
    <cellStyle name="Normal 17" xfId="3068"/>
    <cellStyle name="Normal 17 2" xfId="3069"/>
    <cellStyle name="Normal 18" xfId="3070"/>
    <cellStyle name="Normal 18 2" xfId="3071"/>
    <cellStyle name="Normal 18 2 2" xfId="3072"/>
    <cellStyle name="Normal 18 2 2 2" xfId="3073"/>
    <cellStyle name="Normal 18 2 3" xfId="3074"/>
    <cellStyle name="Normal 18 2 4" xfId="3075"/>
    <cellStyle name="Normal 18 3" xfId="3076"/>
    <cellStyle name="Normal 18 4" xfId="3077"/>
    <cellStyle name="Normal 18 4 2" xfId="3078"/>
    <cellStyle name="Normal 18 5" xfId="3079"/>
    <cellStyle name="Normal 18 6" xfId="3080"/>
    <cellStyle name="Normal 18 7" xfId="3081"/>
    <cellStyle name="Normal 19" xfId="3082"/>
    <cellStyle name="Normal 19 2" xfId="3083"/>
    <cellStyle name="Normal 19 2 2" xfId="3084"/>
    <cellStyle name="Normal 19 2 2 2" xfId="3085"/>
    <cellStyle name="Normal 19 2 3" xfId="3086"/>
    <cellStyle name="Normal 19 2 4" xfId="3087"/>
    <cellStyle name="Normal 19 3" xfId="3088"/>
    <cellStyle name="Normal 19 4" xfId="3089"/>
    <cellStyle name="Normal 19 4 2" xfId="3090"/>
    <cellStyle name="Normal 19 5" xfId="3091"/>
    <cellStyle name="Normal 19 6" xfId="3092"/>
    <cellStyle name="Normal 19 7" xfId="3093"/>
    <cellStyle name="Normal 2" xfId="2"/>
    <cellStyle name="Normal 2 10" xfId="3094"/>
    <cellStyle name="Normal 2 2" xfId="12"/>
    <cellStyle name="Normal 2 2 2" xfId="3095"/>
    <cellStyle name="Normal 2 3" xfId="14"/>
    <cellStyle name="Normal 2 3 10" xfId="3096"/>
    <cellStyle name="Normal 2 3 11" xfId="3097"/>
    <cellStyle name="Normal 2 3 12" xfId="3098"/>
    <cellStyle name="Normal 2 3 13" xfId="3099"/>
    <cellStyle name="Normal 2 3 2" xfId="3100"/>
    <cellStyle name="Normal 2 3 2 2" xfId="3101"/>
    <cellStyle name="Normal 2 3 2 2 2" xfId="3102"/>
    <cellStyle name="Normal 2 3 2 2 2 2" xfId="3103"/>
    <cellStyle name="Normal 2 3 2 2 2 2 2" xfId="3104"/>
    <cellStyle name="Normal 2 3 2 2 2 2 2 2" xfId="3105"/>
    <cellStyle name="Normal 2 3 2 2 2 2 3" xfId="3106"/>
    <cellStyle name="Normal 2 3 2 2 2 2 4" xfId="3107"/>
    <cellStyle name="Normal 2 3 2 2 2 3" xfId="3108"/>
    <cellStyle name="Normal 2 3 2 2 2 3 2" xfId="3109"/>
    <cellStyle name="Normal 2 3 2 2 2 4" xfId="3110"/>
    <cellStyle name="Normal 2 3 2 2 2 5" xfId="3111"/>
    <cellStyle name="Normal 2 3 2 2 3" xfId="3112"/>
    <cellStyle name="Normal 2 3 2 2 3 2" xfId="3113"/>
    <cellStyle name="Normal 2 3 2 2 3 2 2" xfId="3114"/>
    <cellStyle name="Normal 2 3 2 2 3 3" xfId="3115"/>
    <cellStyle name="Normal 2 3 2 2 3 4" xfId="3116"/>
    <cellStyle name="Normal 2 3 2 2 4" xfId="3117"/>
    <cellStyle name="Normal 2 3 2 2 4 2" xfId="3118"/>
    <cellStyle name="Normal 2 3 2 2 5" xfId="3119"/>
    <cellStyle name="Normal 2 3 2 2 6" xfId="3120"/>
    <cellStyle name="Normal 2 3 2 3" xfId="3121"/>
    <cellStyle name="Normal 2 3 2 3 2" xfId="3122"/>
    <cellStyle name="Normal 2 3 2 3 2 2" xfId="3123"/>
    <cellStyle name="Normal 2 3 2 3 2 2 2" xfId="3124"/>
    <cellStyle name="Normal 2 3 2 3 2 3" xfId="3125"/>
    <cellStyle name="Normal 2 3 2 3 2 4" xfId="3126"/>
    <cellStyle name="Normal 2 3 2 3 3" xfId="3127"/>
    <cellStyle name="Normal 2 3 2 3 3 2" xfId="3128"/>
    <cellStyle name="Normal 2 3 2 3 4" xfId="3129"/>
    <cellStyle name="Normal 2 3 2 3 5" xfId="3130"/>
    <cellStyle name="Normal 2 3 2 4" xfId="3131"/>
    <cellStyle name="Normal 2 3 2 4 2" xfId="3132"/>
    <cellStyle name="Normal 2 3 2 4 2 2" xfId="3133"/>
    <cellStyle name="Normal 2 3 2 4 3" xfId="3134"/>
    <cellStyle name="Normal 2 3 2 4 4" xfId="3135"/>
    <cellStyle name="Normal 2 3 2 5" xfId="3136"/>
    <cellStyle name="Normal 2 3 2 5 2" xfId="3137"/>
    <cellStyle name="Normal 2 3 2 6" xfId="3138"/>
    <cellStyle name="Normal 2 3 2 7" xfId="3139"/>
    <cellStyle name="Normal 2 3 2 8" xfId="3140"/>
    <cellStyle name="Normal 2 3 2 9" xfId="3141"/>
    <cellStyle name="Normal 2 3 3" xfId="3142"/>
    <cellStyle name="Normal 2 3 3 2" xfId="3143"/>
    <cellStyle name="Normal 2 3 3 2 2" xfId="3144"/>
    <cellStyle name="Normal 2 3 3 2 2 2" xfId="3145"/>
    <cellStyle name="Normal 2 3 3 2 2 2 2" xfId="3146"/>
    <cellStyle name="Normal 2 3 3 2 2 3" xfId="3147"/>
    <cellStyle name="Normal 2 3 3 2 2 4" xfId="3148"/>
    <cellStyle name="Normal 2 3 3 2 3" xfId="3149"/>
    <cellStyle name="Normal 2 3 3 2 3 2" xfId="3150"/>
    <cellStyle name="Normal 2 3 3 2 4" xfId="3151"/>
    <cellStyle name="Normal 2 3 3 2 5" xfId="3152"/>
    <cellStyle name="Normal 2 3 3 3" xfId="3153"/>
    <cellStyle name="Normal 2 3 3 3 2" xfId="3154"/>
    <cellStyle name="Normal 2 3 3 3 2 2" xfId="3155"/>
    <cellStyle name="Normal 2 3 3 3 3" xfId="3156"/>
    <cellStyle name="Normal 2 3 3 3 4" xfId="3157"/>
    <cellStyle name="Normal 2 3 3 4" xfId="3158"/>
    <cellStyle name="Normal 2 3 3 4 2" xfId="3159"/>
    <cellStyle name="Normal 2 3 3 5" xfId="3160"/>
    <cellStyle name="Normal 2 3 3 6" xfId="3161"/>
    <cellStyle name="Normal 2 3 3 7" xfId="3162"/>
    <cellStyle name="Normal 2 3 4" xfId="3163"/>
    <cellStyle name="Normal 2 3 4 2" xfId="3164"/>
    <cellStyle name="Normal 2 3 4 2 2" xfId="3165"/>
    <cellStyle name="Normal 2 3 4 2 2 2" xfId="3166"/>
    <cellStyle name="Normal 2 3 4 2 2 2 2" xfId="3167"/>
    <cellStyle name="Normal 2 3 4 2 2 3" xfId="3168"/>
    <cellStyle name="Normal 2 3 4 2 2 4" xfId="3169"/>
    <cellStyle name="Normal 2 3 4 2 3" xfId="3170"/>
    <cellStyle name="Normal 2 3 4 2 3 2" xfId="3171"/>
    <cellStyle name="Normal 2 3 4 2 4" xfId="3172"/>
    <cellStyle name="Normal 2 3 4 2 5" xfId="3173"/>
    <cellStyle name="Normal 2 3 4 3" xfId="3174"/>
    <cellStyle name="Normal 2 3 4 3 2" xfId="3175"/>
    <cellStyle name="Normal 2 3 4 3 2 2" xfId="3176"/>
    <cellStyle name="Normal 2 3 4 3 3" xfId="3177"/>
    <cellStyle name="Normal 2 3 4 3 4" xfId="3178"/>
    <cellStyle name="Normal 2 3 4 4" xfId="3179"/>
    <cellStyle name="Normal 2 3 4 4 2" xfId="3180"/>
    <cellStyle name="Normal 2 3 4 5" xfId="3181"/>
    <cellStyle name="Normal 2 3 4 6" xfId="3182"/>
    <cellStyle name="Normal 2 3 5" xfId="3183"/>
    <cellStyle name="Normal 2 3 5 2" xfId="3184"/>
    <cellStyle name="Normal 2 3 5 2 2" xfId="3185"/>
    <cellStyle name="Normal 2 3 5 2 2 2" xfId="3186"/>
    <cellStyle name="Normal 2 3 5 2 3" xfId="3187"/>
    <cellStyle name="Normal 2 3 5 2 4" xfId="3188"/>
    <cellStyle name="Normal 2 3 5 3" xfId="3189"/>
    <cellStyle name="Normal 2 3 5 3 2" xfId="3190"/>
    <cellStyle name="Normal 2 3 5 4" xfId="3191"/>
    <cellStyle name="Normal 2 3 5 5" xfId="3192"/>
    <cellStyle name="Normal 2 3 6" xfId="3193"/>
    <cellStyle name="Normal 2 3 6 2" xfId="3194"/>
    <cellStyle name="Normal 2 3 6 2 2" xfId="3195"/>
    <cellStyle name="Normal 2 3 6 3" xfId="3196"/>
    <cellStyle name="Normal 2 3 6 4" xfId="3197"/>
    <cellStyle name="Normal 2 3 7" xfId="3198"/>
    <cellStyle name="Normal 2 3 8" xfId="3199"/>
    <cellStyle name="Normal 2 3 8 2" xfId="3200"/>
    <cellStyle name="Normal 2 3 8 2 2" xfId="3201"/>
    <cellStyle name="Normal 2 3 8 3" xfId="3202"/>
    <cellStyle name="Normal 2 3 8 4" xfId="3203"/>
    <cellStyle name="Normal 2 3 9" xfId="3204"/>
    <cellStyle name="Normal 2 3 9 2" xfId="3205"/>
    <cellStyle name="Normal 2 4" xfId="3206"/>
    <cellStyle name="Normal 2 4 2" xfId="3207"/>
    <cellStyle name="Normal 2 4 3" xfId="3208"/>
    <cellStyle name="Normal 2 4 4" xfId="3209"/>
    <cellStyle name="Normal 2 5" xfId="3210"/>
    <cellStyle name="Normal 2 5 2" xfId="3211"/>
    <cellStyle name="Normal 2 5 3" xfId="3212"/>
    <cellStyle name="Normal 2 6" xfId="3213"/>
    <cellStyle name="Normal 2 6 2" xfId="3214"/>
    <cellStyle name="Normal 2 7" xfId="3215"/>
    <cellStyle name="Normal 2 7 2" xfId="3216"/>
    <cellStyle name="Normal 2 8" xfId="3217"/>
    <cellStyle name="Normal 2 8 2" xfId="3218"/>
    <cellStyle name="Normal 2 8 3" xfId="3219"/>
    <cellStyle name="Normal 2 8 4" xfId="3220"/>
    <cellStyle name="Normal 2 9" xfId="3221"/>
    <cellStyle name="Normal 2_(attorney work product) Final Participation" xfId="3222"/>
    <cellStyle name="Normal 20" xfId="3223"/>
    <cellStyle name="Normal 21" xfId="3224"/>
    <cellStyle name="Normal 22" xfId="3225"/>
    <cellStyle name="Normal 23" xfId="3226"/>
    <cellStyle name="Normal 24" xfId="3227"/>
    <cellStyle name="Normal 24 2" xfId="3228"/>
    <cellStyle name="Normal 25" xfId="3229"/>
    <cellStyle name="Normal 25 2" xfId="3230"/>
    <cellStyle name="Normal 26" xfId="3231"/>
    <cellStyle name="Normal 26 2" xfId="3232"/>
    <cellStyle name="Normal 27" xfId="3233"/>
    <cellStyle name="Normal 27 2" xfId="3234"/>
    <cellStyle name="Normal 28" xfId="3235"/>
    <cellStyle name="Normal 29" xfId="3236"/>
    <cellStyle name="Normal 3" xfId="3237"/>
    <cellStyle name="Normal 3 2" xfId="10"/>
    <cellStyle name="Normal 3 3" xfId="3238"/>
    <cellStyle name="Normal 3 4" xfId="3239"/>
    <cellStyle name="Normal 3 5" xfId="3240"/>
    <cellStyle name="Normal 3 6" xfId="3241"/>
    <cellStyle name="Normal 3_ICF-FPL Program Planning Tool - Program Level Analysis Workbook - Existing Programs v 2" xfId="3242"/>
    <cellStyle name="Normal 30" xfId="3243"/>
    <cellStyle name="Normal 31" xfId="3244"/>
    <cellStyle name="Normal 32" xfId="3245"/>
    <cellStyle name="Normal 32 2" xfId="3246"/>
    <cellStyle name="Normal 32 3" xfId="3247"/>
    <cellStyle name="Normal 33" xfId="4"/>
    <cellStyle name="Normal 33 2" xfId="3248"/>
    <cellStyle name="Normal 33 2 2" xfId="3249"/>
    <cellStyle name="Normal 33 2 2 2" xfId="3250"/>
    <cellStyle name="Normal 33 2 2 2 2" xfId="3251"/>
    <cellStyle name="Normal 33 2 2 3" xfId="3252"/>
    <cellStyle name="Normal 33 2 2 3 2" xfId="3253"/>
    <cellStyle name="Normal 33 2 2 4" xfId="3254"/>
    <cellStyle name="Normal 33 2 3" xfId="3255"/>
    <cellStyle name="Normal 33 2 3 2" xfId="3256"/>
    <cellStyle name="Normal 33 2 4" xfId="3257"/>
    <cellStyle name="Normal 33 2 4 2" xfId="3258"/>
    <cellStyle name="Normal 33 2 5" xfId="3259"/>
    <cellStyle name="Normal 33 2 5 2" xfId="3260"/>
    <cellStyle name="Normal 33 2 6" xfId="3261"/>
    <cellStyle name="Normal 33 3" xfId="3262"/>
    <cellStyle name="Normal 33 3 2" xfId="3263"/>
    <cellStyle name="Normal 33 3 2 2" xfId="3264"/>
    <cellStyle name="Normal 33 3 3" xfId="3265"/>
    <cellStyle name="Normal 33 3 3 2" xfId="3266"/>
    <cellStyle name="Normal 33 3 4" xfId="3267"/>
    <cellStyle name="Normal 33 4" xfId="3268"/>
    <cellStyle name="Normal 33 4 2" xfId="3269"/>
    <cellStyle name="Normal 33 4 3" xfId="3270"/>
    <cellStyle name="Normal 33 5" xfId="3271"/>
    <cellStyle name="Normal 33 5 2" xfId="3272"/>
    <cellStyle name="Normal 33 5 3" xfId="3273"/>
    <cellStyle name="Normal 33 6" xfId="3274"/>
    <cellStyle name="Normal 33 6 2" xfId="3275"/>
    <cellStyle name="Normal 33 7" xfId="3276"/>
    <cellStyle name="Normal 34" xfId="3277"/>
    <cellStyle name="Normal 34 2" xfId="3278"/>
    <cellStyle name="Normal 34 2 2" xfId="3279"/>
    <cellStyle name="Normal 34 3" xfId="3280"/>
    <cellStyle name="Normal 34 4" xfId="3281"/>
    <cellStyle name="Normal 34 5" xfId="3282"/>
    <cellStyle name="Normal 35" xfId="3283"/>
    <cellStyle name="Normal 35 2" xfId="3284"/>
    <cellStyle name="Normal 35 2 2" xfId="3285"/>
    <cellStyle name="Normal 35 3" xfId="3286"/>
    <cellStyle name="Normal 35 4" xfId="3287"/>
    <cellStyle name="Normal 35 5" xfId="3288"/>
    <cellStyle name="Normal 36" xfId="3289"/>
    <cellStyle name="Normal 36 2" xfId="3290"/>
    <cellStyle name="Normal 36 2 2" xfId="3291"/>
    <cellStyle name="Normal 36 3" xfId="3292"/>
    <cellStyle name="Normal 36 4" xfId="3293"/>
    <cellStyle name="Normal 37" xfId="3294"/>
    <cellStyle name="Normal 37 2" xfId="3295"/>
    <cellStyle name="Normal 38" xfId="3296"/>
    <cellStyle name="Normal 38 2" xfId="3297"/>
    <cellStyle name="Normal 39" xfId="3298"/>
    <cellStyle name="Normal 39 2" xfId="3299"/>
    <cellStyle name="Normal 4" xfId="3300"/>
    <cellStyle name="Normal 4 2" xfId="3301"/>
    <cellStyle name="Normal 4 3" xfId="3302"/>
    <cellStyle name="Normal 4 4" xfId="3303"/>
    <cellStyle name="Normal 40" xfId="3304"/>
    <cellStyle name="Normal 40 2" xfId="3305"/>
    <cellStyle name="Normal 41" xfId="3306"/>
    <cellStyle name="Normal 41 2" xfId="3307"/>
    <cellStyle name="Normal 42" xfId="3308"/>
    <cellStyle name="Normal 42 2" xfId="3309"/>
    <cellStyle name="Normal 43" xfId="3310"/>
    <cellStyle name="Normal 43 2" xfId="3311"/>
    <cellStyle name="Normal 44" xfId="3312"/>
    <cellStyle name="Normal 44 2" xfId="3313"/>
    <cellStyle name="Normal 45" xfId="3314"/>
    <cellStyle name="Normal 45 2" xfId="3315"/>
    <cellStyle name="Normal 46" xfId="3316"/>
    <cellStyle name="Normal 46 2" xfId="3317"/>
    <cellStyle name="Normal 47" xfId="3318"/>
    <cellStyle name="Normal 47 2" xfId="3319"/>
    <cellStyle name="Normal 48" xfId="3320"/>
    <cellStyle name="Normal 48 2" xfId="3321"/>
    <cellStyle name="Normal 49" xfId="3322"/>
    <cellStyle name="Normal 49 2" xfId="3323"/>
    <cellStyle name="Normal 5" xfId="3324"/>
    <cellStyle name="Normal 5 2" xfId="3325"/>
    <cellStyle name="Normal 5 3" xfId="3326"/>
    <cellStyle name="Normal 5 3 2" xfId="3327"/>
    <cellStyle name="Normal 5 3 3" xfId="3328"/>
    <cellStyle name="Normal 5 4" xfId="3329"/>
    <cellStyle name="Normal 5 5" xfId="3330"/>
    <cellStyle name="Normal 50" xfId="3331"/>
    <cellStyle name="Normal 51" xfId="3332"/>
    <cellStyle name="Normal 51 2" xfId="3333"/>
    <cellStyle name="Normal 52" xfId="3334"/>
    <cellStyle name="Normal 52 2" xfId="3335"/>
    <cellStyle name="Normal 53" xfId="3336"/>
    <cellStyle name="Normal 54" xfId="3337"/>
    <cellStyle name="Normal 55" xfId="3338"/>
    <cellStyle name="Normal 56" xfId="3339"/>
    <cellStyle name="Normal 57" xfId="3340"/>
    <cellStyle name="Normal 58" xfId="3341"/>
    <cellStyle name="Normal 59" xfId="3342"/>
    <cellStyle name="Normal 6" xfId="3343"/>
    <cellStyle name="Normal 6 10" xfId="3344"/>
    <cellStyle name="Normal 6 10 2" xfId="3345"/>
    <cellStyle name="Normal 6 10 2 2" xfId="3346"/>
    <cellStyle name="Normal 6 10 2 2 2" xfId="3347"/>
    <cellStyle name="Normal 6 10 2 2 2 2" xfId="3348"/>
    <cellStyle name="Normal 6 10 2 2 3" xfId="3349"/>
    <cellStyle name="Normal 6 10 2 2 4" xfId="3350"/>
    <cellStyle name="Normal 6 10 2 3" xfId="3351"/>
    <cellStyle name="Normal 6 10 2 3 2" xfId="3352"/>
    <cellStyle name="Normal 6 10 2 4" xfId="3353"/>
    <cellStyle name="Normal 6 10 2 5" xfId="3354"/>
    <cellStyle name="Normal 6 10 3" xfId="3355"/>
    <cellStyle name="Normal 6 10 3 2" xfId="3356"/>
    <cellStyle name="Normal 6 10 3 2 2" xfId="3357"/>
    <cellStyle name="Normal 6 10 3 3" xfId="3358"/>
    <cellStyle name="Normal 6 10 3 4" xfId="3359"/>
    <cellStyle name="Normal 6 10 4" xfId="3360"/>
    <cellStyle name="Normal 6 10 4 2" xfId="3361"/>
    <cellStyle name="Normal 6 10 5" xfId="3362"/>
    <cellStyle name="Normal 6 10 6" xfId="3363"/>
    <cellStyle name="Normal 6 11" xfId="3364"/>
    <cellStyle name="Normal 6 11 2" xfId="3365"/>
    <cellStyle name="Normal 6 11 2 2" xfId="3366"/>
    <cellStyle name="Normal 6 11 2 2 2" xfId="3367"/>
    <cellStyle name="Normal 6 11 2 3" xfId="3368"/>
    <cellStyle name="Normal 6 11 2 4" xfId="3369"/>
    <cellStyle name="Normal 6 11 3" xfId="3370"/>
    <cellStyle name="Normal 6 11 3 2" xfId="3371"/>
    <cellStyle name="Normal 6 11 4" xfId="3372"/>
    <cellStyle name="Normal 6 11 5" xfId="3373"/>
    <cellStyle name="Normal 6 12" xfId="3374"/>
    <cellStyle name="Normal 6 12 2" xfId="3375"/>
    <cellStyle name="Normal 6 12 2 2" xfId="3376"/>
    <cellStyle name="Normal 6 12 2 2 2" xfId="3377"/>
    <cellStyle name="Normal 6 12 2 3" xfId="3378"/>
    <cellStyle name="Normal 6 12 2 4" xfId="3379"/>
    <cellStyle name="Normal 6 12 3" xfId="3380"/>
    <cellStyle name="Normal 6 12 3 2" xfId="3381"/>
    <cellStyle name="Normal 6 12 4" xfId="3382"/>
    <cellStyle name="Normal 6 12 5" xfId="3383"/>
    <cellStyle name="Normal 6 13" xfId="3384"/>
    <cellStyle name="Normal 6 13 2" xfId="3385"/>
    <cellStyle name="Normal 6 13 2 2" xfId="3386"/>
    <cellStyle name="Normal 6 13 3" xfId="3387"/>
    <cellStyle name="Normal 6 13 4" xfId="3388"/>
    <cellStyle name="Normal 6 14" xfId="3389"/>
    <cellStyle name="Normal 6 15" xfId="3390"/>
    <cellStyle name="Normal 6 15 2" xfId="3391"/>
    <cellStyle name="Normal 6 15 2 2" xfId="3392"/>
    <cellStyle name="Normal 6 15 3" xfId="3393"/>
    <cellStyle name="Normal 6 15 4" xfId="3394"/>
    <cellStyle name="Normal 6 16" xfId="3395"/>
    <cellStyle name="Normal 6 16 2" xfId="3396"/>
    <cellStyle name="Normal 6 16 2 2" xfId="3397"/>
    <cellStyle name="Normal 6 16 3" xfId="3398"/>
    <cellStyle name="Normal 6 17" xfId="3399"/>
    <cellStyle name="Normal 6 17 2" xfId="3400"/>
    <cellStyle name="Normal 6 17 2 2" xfId="3401"/>
    <cellStyle name="Normal 6 17 3" xfId="3402"/>
    <cellStyle name="Normal 6 18" xfId="3403"/>
    <cellStyle name="Normal 6 18 2" xfId="3404"/>
    <cellStyle name="Normal 6 19" xfId="3405"/>
    <cellStyle name="Normal 6 2" xfId="3406"/>
    <cellStyle name="Normal 6 2 10" xfId="3407"/>
    <cellStyle name="Normal 6 2 10 2" xfId="3408"/>
    <cellStyle name="Normal 6 2 10 2 2" xfId="3409"/>
    <cellStyle name="Normal 6 2 10 2 2 2" xfId="3410"/>
    <cellStyle name="Normal 6 2 10 2 3" xfId="3411"/>
    <cellStyle name="Normal 6 2 10 2 4" xfId="3412"/>
    <cellStyle name="Normal 6 2 10 3" xfId="3413"/>
    <cellStyle name="Normal 6 2 10 3 2" xfId="3414"/>
    <cellStyle name="Normal 6 2 10 4" xfId="3415"/>
    <cellStyle name="Normal 6 2 10 5" xfId="3416"/>
    <cellStyle name="Normal 6 2 11" xfId="3417"/>
    <cellStyle name="Normal 6 2 11 2" xfId="3418"/>
    <cellStyle name="Normal 6 2 11 2 2" xfId="3419"/>
    <cellStyle name="Normal 6 2 11 2 2 2" xfId="3420"/>
    <cellStyle name="Normal 6 2 11 2 3" xfId="3421"/>
    <cellStyle name="Normal 6 2 11 2 4" xfId="3422"/>
    <cellStyle name="Normal 6 2 11 3" xfId="3423"/>
    <cellStyle name="Normal 6 2 11 3 2" xfId="3424"/>
    <cellStyle name="Normal 6 2 11 4" xfId="3425"/>
    <cellStyle name="Normal 6 2 11 5" xfId="3426"/>
    <cellStyle name="Normal 6 2 12" xfId="3427"/>
    <cellStyle name="Normal 6 2 13" xfId="3428"/>
    <cellStyle name="Normal 6 2 13 2" xfId="3429"/>
    <cellStyle name="Normal 6 2 13 2 2" xfId="3430"/>
    <cellStyle name="Normal 6 2 13 3" xfId="3431"/>
    <cellStyle name="Normal 6 2 13 4" xfId="3432"/>
    <cellStyle name="Normal 6 2 14" xfId="3433"/>
    <cellStyle name="Normal 6 2 14 2" xfId="3434"/>
    <cellStyle name="Normal 6 2 14 2 2" xfId="3435"/>
    <cellStyle name="Normal 6 2 14 3" xfId="3436"/>
    <cellStyle name="Normal 6 2 15" xfId="3437"/>
    <cellStyle name="Normal 6 2 15 2" xfId="3438"/>
    <cellStyle name="Normal 6 2 15 2 2" xfId="3439"/>
    <cellStyle name="Normal 6 2 15 3" xfId="3440"/>
    <cellStyle name="Normal 6 2 16" xfId="3441"/>
    <cellStyle name="Normal 6 2 16 2" xfId="3442"/>
    <cellStyle name="Normal 6 2 17" xfId="3443"/>
    <cellStyle name="Normal 6 2 18" xfId="3444"/>
    <cellStyle name="Normal 6 2 2" xfId="3445"/>
    <cellStyle name="Normal 6 2 2 10" xfId="3446"/>
    <cellStyle name="Normal 6 2 2 10 2" xfId="3447"/>
    <cellStyle name="Normal 6 2 2 10 2 2" xfId="3448"/>
    <cellStyle name="Normal 6 2 2 10 2 2 2" xfId="3449"/>
    <cellStyle name="Normal 6 2 2 10 2 3" xfId="3450"/>
    <cellStyle name="Normal 6 2 2 10 2 4" xfId="3451"/>
    <cellStyle name="Normal 6 2 2 10 3" xfId="3452"/>
    <cellStyle name="Normal 6 2 2 10 3 2" xfId="3453"/>
    <cellStyle name="Normal 6 2 2 10 4" xfId="3454"/>
    <cellStyle name="Normal 6 2 2 10 5" xfId="3455"/>
    <cellStyle name="Normal 6 2 2 11" xfId="3456"/>
    <cellStyle name="Normal 6 2 2 11 2" xfId="3457"/>
    <cellStyle name="Normal 6 2 2 11 2 2" xfId="3458"/>
    <cellStyle name="Normal 6 2 2 11 3" xfId="3459"/>
    <cellStyle name="Normal 6 2 2 11 4" xfId="3460"/>
    <cellStyle name="Normal 6 2 2 12" xfId="3461"/>
    <cellStyle name="Normal 6 2 2 12 2" xfId="3462"/>
    <cellStyle name="Normal 6 2 2 12 2 2" xfId="3463"/>
    <cellStyle name="Normal 6 2 2 12 3" xfId="3464"/>
    <cellStyle name="Normal 6 2 2 13" xfId="3465"/>
    <cellStyle name="Normal 6 2 2 13 2" xfId="3466"/>
    <cellStyle name="Normal 6 2 2 13 2 2" xfId="3467"/>
    <cellStyle name="Normal 6 2 2 13 3" xfId="3468"/>
    <cellStyle name="Normal 6 2 2 14" xfId="3469"/>
    <cellStyle name="Normal 6 2 2 14 2" xfId="3470"/>
    <cellStyle name="Normal 6 2 2 15" xfId="3471"/>
    <cellStyle name="Normal 6 2 2 16" xfId="3472"/>
    <cellStyle name="Normal 6 2 2 2" xfId="3473"/>
    <cellStyle name="Normal 6 2 2 2 10" xfId="3474"/>
    <cellStyle name="Normal 6 2 2 2 10 2" xfId="3475"/>
    <cellStyle name="Normal 6 2 2 2 10 2 2" xfId="3476"/>
    <cellStyle name="Normal 6 2 2 2 10 3" xfId="3477"/>
    <cellStyle name="Normal 6 2 2 2 11" xfId="3478"/>
    <cellStyle name="Normal 6 2 2 2 11 2" xfId="3479"/>
    <cellStyle name="Normal 6 2 2 2 11 2 2" xfId="3480"/>
    <cellStyle name="Normal 6 2 2 2 11 3" xfId="3481"/>
    <cellStyle name="Normal 6 2 2 2 12" xfId="3482"/>
    <cellStyle name="Normal 6 2 2 2 12 2" xfId="3483"/>
    <cellStyle name="Normal 6 2 2 2 13" xfId="3484"/>
    <cellStyle name="Normal 6 2 2 2 14" xfId="3485"/>
    <cellStyle name="Normal 6 2 2 2 2" xfId="3486"/>
    <cellStyle name="Normal 6 2 2 2 2 2" xfId="3487"/>
    <cellStyle name="Normal 6 2 2 2 2 2 2" xfId="3488"/>
    <cellStyle name="Normal 6 2 2 2 2 2 2 2" xfId="3489"/>
    <cellStyle name="Normal 6 2 2 2 2 2 2 2 2" xfId="3490"/>
    <cellStyle name="Normal 6 2 2 2 2 2 2 2 2 2" xfId="3491"/>
    <cellStyle name="Normal 6 2 2 2 2 2 2 2 2 2 2" xfId="3492"/>
    <cellStyle name="Normal 6 2 2 2 2 2 2 2 2 3" xfId="3493"/>
    <cellStyle name="Normal 6 2 2 2 2 2 2 2 2 4" xfId="3494"/>
    <cellStyle name="Normal 6 2 2 2 2 2 2 2 3" xfId="3495"/>
    <cellStyle name="Normal 6 2 2 2 2 2 2 2 3 2" xfId="3496"/>
    <cellStyle name="Normal 6 2 2 2 2 2 2 2 4" xfId="3497"/>
    <cellStyle name="Normal 6 2 2 2 2 2 2 2 5" xfId="3498"/>
    <cellStyle name="Normal 6 2 2 2 2 2 2 3" xfId="3499"/>
    <cellStyle name="Normal 6 2 2 2 2 2 2 3 2" xfId="3500"/>
    <cellStyle name="Normal 6 2 2 2 2 2 2 3 2 2" xfId="3501"/>
    <cellStyle name="Normal 6 2 2 2 2 2 2 3 3" xfId="3502"/>
    <cellStyle name="Normal 6 2 2 2 2 2 2 3 4" xfId="3503"/>
    <cellStyle name="Normal 6 2 2 2 2 2 2 4" xfId="3504"/>
    <cellStyle name="Normal 6 2 2 2 2 2 2 4 2" xfId="3505"/>
    <cellStyle name="Normal 6 2 2 2 2 2 2 5" xfId="3506"/>
    <cellStyle name="Normal 6 2 2 2 2 2 2 6" xfId="3507"/>
    <cellStyle name="Normal 6 2 2 2 2 2 3" xfId="3508"/>
    <cellStyle name="Normal 6 2 2 2 2 2 3 2" xfId="3509"/>
    <cellStyle name="Normal 6 2 2 2 2 2 3 2 2" xfId="3510"/>
    <cellStyle name="Normal 6 2 2 2 2 2 3 2 2 2" xfId="3511"/>
    <cellStyle name="Normal 6 2 2 2 2 2 3 2 3" xfId="3512"/>
    <cellStyle name="Normal 6 2 2 2 2 2 3 2 4" xfId="3513"/>
    <cellStyle name="Normal 6 2 2 2 2 2 3 3" xfId="3514"/>
    <cellStyle name="Normal 6 2 2 2 2 2 3 3 2" xfId="3515"/>
    <cellStyle name="Normal 6 2 2 2 2 2 3 4" xfId="3516"/>
    <cellStyle name="Normal 6 2 2 2 2 2 3 5" xfId="3517"/>
    <cellStyle name="Normal 6 2 2 2 2 2 4" xfId="3518"/>
    <cellStyle name="Normal 6 2 2 2 2 2 4 2" xfId="3519"/>
    <cellStyle name="Normal 6 2 2 2 2 2 4 2 2" xfId="3520"/>
    <cellStyle name="Normal 6 2 2 2 2 2 4 3" xfId="3521"/>
    <cellStyle name="Normal 6 2 2 2 2 2 4 4" xfId="3522"/>
    <cellStyle name="Normal 6 2 2 2 2 2 5" xfId="3523"/>
    <cellStyle name="Normal 6 2 2 2 2 2 5 2" xfId="3524"/>
    <cellStyle name="Normal 6 2 2 2 2 2 6" xfId="3525"/>
    <cellStyle name="Normal 6 2 2 2 2 2 7" xfId="3526"/>
    <cellStyle name="Normal 6 2 2 2 2 3" xfId="3527"/>
    <cellStyle name="Normal 6 2 2 2 2 3 2" xfId="3528"/>
    <cellStyle name="Normal 6 2 2 2 2 3 2 2" xfId="3529"/>
    <cellStyle name="Normal 6 2 2 2 2 3 2 2 2" xfId="3530"/>
    <cellStyle name="Normal 6 2 2 2 2 3 2 2 2 2" xfId="3531"/>
    <cellStyle name="Normal 6 2 2 2 2 3 2 2 3" xfId="3532"/>
    <cellStyle name="Normal 6 2 2 2 2 3 2 2 4" xfId="3533"/>
    <cellStyle name="Normal 6 2 2 2 2 3 2 3" xfId="3534"/>
    <cellStyle name="Normal 6 2 2 2 2 3 2 3 2" xfId="3535"/>
    <cellStyle name="Normal 6 2 2 2 2 3 2 4" xfId="3536"/>
    <cellStyle name="Normal 6 2 2 2 2 3 2 5" xfId="3537"/>
    <cellStyle name="Normal 6 2 2 2 2 3 3" xfId="3538"/>
    <cellStyle name="Normal 6 2 2 2 2 3 3 2" xfId="3539"/>
    <cellStyle name="Normal 6 2 2 2 2 3 3 2 2" xfId="3540"/>
    <cellStyle name="Normal 6 2 2 2 2 3 3 3" xfId="3541"/>
    <cellStyle name="Normal 6 2 2 2 2 3 3 4" xfId="3542"/>
    <cellStyle name="Normal 6 2 2 2 2 3 4" xfId="3543"/>
    <cellStyle name="Normal 6 2 2 2 2 3 4 2" xfId="3544"/>
    <cellStyle name="Normal 6 2 2 2 2 3 5" xfId="3545"/>
    <cellStyle name="Normal 6 2 2 2 2 3 6" xfId="3546"/>
    <cellStyle name="Normal 6 2 2 2 2 4" xfId="3547"/>
    <cellStyle name="Normal 6 2 2 2 2 4 2" xfId="3548"/>
    <cellStyle name="Normal 6 2 2 2 2 4 2 2" xfId="3549"/>
    <cellStyle name="Normal 6 2 2 2 2 4 2 2 2" xfId="3550"/>
    <cellStyle name="Normal 6 2 2 2 2 4 2 2 2 2" xfId="3551"/>
    <cellStyle name="Normal 6 2 2 2 2 4 2 2 3" xfId="3552"/>
    <cellStyle name="Normal 6 2 2 2 2 4 2 2 4" xfId="3553"/>
    <cellStyle name="Normal 6 2 2 2 2 4 2 3" xfId="3554"/>
    <cellStyle name="Normal 6 2 2 2 2 4 2 3 2" xfId="3555"/>
    <cellStyle name="Normal 6 2 2 2 2 4 2 4" xfId="3556"/>
    <cellStyle name="Normal 6 2 2 2 2 4 2 5" xfId="3557"/>
    <cellStyle name="Normal 6 2 2 2 2 4 3" xfId="3558"/>
    <cellStyle name="Normal 6 2 2 2 2 4 3 2" xfId="3559"/>
    <cellStyle name="Normal 6 2 2 2 2 4 3 2 2" xfId="3560"/>
    <cellStyle name="Normal 6 2 2 2 2 4 3 3" xfId="3561"/>
    <cellStyle name="Normal 6 2 2 2 2 4 3 4" xfId="3562"/>
    <cellStyle name="Normal 6 2 2 2 2 4 4" xfId="3563"/>
    <cellStyle name="Normal 6 2 2 2 2 4 4 2" xfId="3564"/>
    <cellStyle name="Normal 6 2 2 2 2 4 5" xfId="3565"/>
    <cellStyle name="Normal 6 2 2 2 2 4 6" xfId="3566"/>
    <cellStyle name="Normal 6 2 2 2 2 5" xfId="3567"/>
    <cellStyle name="Normal 6 2 2 2 2 5 2" xfId="3568"/>
    <cellStyle name="Normal 6 2 2 2 2 5 2 2" xfId="3569"/>
    <cellStyle name="Normal 6 2 2 2 2 5 2 2 2" xfId="3570"/>
    <cellStyle name="Normal 6 2 2 2 2 5 2 3" xfId="3571"/>
    <cellStyle name="Normal 6 2 2 2 2 5 2 4" xfId="3572"/>
    <cellStyle name="Normal 6 2 2 2 2 5 3" xfId="3573"/>
    <cellStyle name="Normal 6 2 2 2 2 5 3 2" xfId="3574"/>
    <cellStyle name="Normal 6 2 2 2 2 5 4" xfId="3575"/>
    <cellStyle name="Normal 6 2 2 2 2 5 5" xfId="3576"/>
    <cellStyle name="Normal 6 2 2 2 2 6" xfId="3577"/>
    <cellStyle name="Normal 6 2 2 2 2 6 2" xfId="3578"/>
    <cellStyle name="Normal 6 2 2 2 2 6 2 2" xfId="3579"/>
    <cellStyle name="Normal 6 2 2 2 2 6 3" xfId="3580"/>
    <cellStyle name="Normal 6 2 2 2 2 6 4" xfId="3581"/>
    <cellStyle name="Normal 6 2 2 2 2 7" xfId="3582"/>
    <cellStyle name="Normal 6 2 2 2 2 7 2" xfId="3583"/>
    <cellStyle name="Normal 6 2 2 2 2 8" xfId="3584"/>
    <cellStyle name="Normal 6 2 2 2 2 9" xfId="3585"/>
    <cellStyle name="Normal 6 2 2 2 3" xfId="3586"/>
    <cellStyle name="Normal 6 2 2 2 3 2" xfId="3587"/>
    <cellStyle name="Normal 6 2 2 2 3 2 2" xfId="3588"/>
    <cellStyle name="Normal 6 2 2 2 3 2 2 2" xfId="3589"/>
    <cellStyle name="Normal 6 2 2 2 3 2 2 2 2" xfId="3590"/>
    <cellStyle name="Normal 6 2 2 2 3 2 2 2 2 2" xfId="3591"/>
    <cellStyle name="Normal 6 2 2 2 3 2 2 2 2 2 2" xfId="3592"/>
    <cellStyle name="Normal 6 2 2 2 3 2 2 2 2 3" xfId="3593"/>
    <cellStyle name="Normal 6 2 2 2 3 2 2 2 2 4" xfId="3594"/>
    <cellStyle name="Normal 6 2 2 2 3 2 2 2 3" xfId="3595"/>
    <cellStyle name="Normal 6 2 2 2 3 2 2 2 3 2" xfId="3596"/>
    <cellStyle name="Normal 6 2 2 2 3 2 2 2 4" xfId="3597"/>
    <cellStyle name="Normal 6 2 2 2 3 2 2 2 5" xfId="3598"/>
    <cellStyle name="Normal 6 2 2 2 3 2 2 3" xfId="3599"/>
    <cellStyle name="Normal 6 2 2 2 3 2 2 3 2" xfId="3600"/>
    <cellStyle name="Normal 6 2 2 2 3 2 2 3 2 2" xfId="3601"/>
    <cellStyle name="Normal 6 2 2 2 3 2 2 3 3" xfId="3602"/>
    <cellStyle name="Normal 6 2 2 2 3 2 2 3 4" xfId="3603"/>
    <cellStyle name="Normal 6 2 2 2 3 2 2 4" xfId="3604"/>
    <cellStyle name="Normal 6 2 2 2 3 2 2 4 2" xfId="3605"/>
    <cellStyle name="Normal 6 2 2 2 3 2 2 5" xfId="3606"/>
    <cellStyle name="Normal 6 2 2 2 3 2 2 6" xfId="3607"/>
    <cellStyle name="Normal 6 2 2 2 3 2 3" xfId="3608"/>
    <cellStyle name="Normal 6 2 2 2 3 2 3 2" xfId="3609"/>
    <cellStyle name="Normal 6 2 2 2 3 2 3 2 2" xfId="3610"/>
    <cellStyle name="Normal 6 2 2 2 3 2 3 2 2 2" xfId="3611"/>
    <cellStyle name="Normal 6 2 2 2 3 2 3 2 3" xfId="3612"/>
    <cellStyle name="Normal 6 2 2 2 3 2 3 2 4" xfId="3613"/>
    <cellStyle name="Normal 6 2 2 2 3 2 3 3" xfId="3614"/>
    <cellStyle name="Normal 6 2 2 2 3 2 3 3 2" xfId="3615"/>
    <cellStyle name="Normal 6 2 2 2 3 2 3 4" xfId="3616"/>
    <cellStyle name="Normal 6 2 2 2 3 2 3 5" xfId="3617"/>
    <cellStyle name="Normal 6 2 2 2 3 2 4" xfId="3618"/>
    <cellStyle name="Normal 6 2 2 2 3 2 4 2" xfId="3619"/>
    <cellStyle name="Normal 6 2 2 2 3 2 4 2 2" xfId="3620"/>
    <cellStyle name="Normal 6 2 2 2 3 2 4 3" xfId="3621"/>
    <cellStyle name="Normal 6 2 2 2 3 2 4 4" xfId="3622"/>
    <cellStyle name="Normal 6 2 2 2 3 2 5" xfId="3623"/>
    <cellStyle name="Normal 6 2 2 2 3 2 5 2" xfId="3624"/>
    <cellStyle name="Normal 6 2 2 2 3 2 6" xfId="3625"/>
    <cellStyle name="Normal 6 2 2 2 3 2 7" xfId="3626"/>
    <cellStyle name="Normal 6 2 2 2 3 3" xfId="3627"/>
    <cellStyle name="Normal 6 2 2 2 3 3 2" xfId="3628"/>
    <cellStyle name="Normal 6 2 2 2 3 3 2 2" xfId="3629"/>
    <cellStyle name="Normal 6 2 2 2 3 3 2 2 2" xfId="3630"/>
    <cellStyle name="Normal 6 2 2 2 3 3 2 2 2 2" xfId="3631"/>
    <cellStyle name="Normal 6 2 2 2 3 3 2 2 3" xfId="3632"/>
    <cellStyle name="Normal 6 2 2 2 3 3 2 2 4" xfId="3633"/>
    <cellStyle name="Normal 6 2 2 2 3 3 2 3" xfId="3634"/>
    <cellStyle name="Normal 6 2 2 2 3 3 2 3 2" xfId="3635"/>
    <cellStyle name="Normal 6 2 2 2 3 3 2 4" xfId="3636"/>
    <cellStyle name="Normal 6 2 2 2 3 3 2 5" xfId="3637"/>
    <cellStyle name="Normal 6 2 2 2 3 3 3" xfId="3638"/>
    <cellStyle name="Normal 6 2 2 2 3 3 3 2" xfId="3639"/>
    <cellStyle name="Normal 6 2 2 2 3 3 3 2 2" xfId="3640"/>
    <cellStyle name="Normal 6 2 2 2 3 3 3 3" xfId="3641"/>
    <cellStyle name="Normal 6 2 2 2 3 3 3 4" xfId="3642"/>
    <cellStyle name="Normal 6 2 2 2 3 3 4" xfId="3643"/>
    <cellStyle name="Normal 6 2 2 2 3 3 4 2" xfId="3644"/>
    <cellStyle name="Normal 6 2 2 2 3 3 5" xfId="3645"/>
    <cellStyle name="Normal 6 2 2 2 3 3 6" xfId="3646"/>
    <cellStyle name="Normal 6 2 2 2 3 4" xfId="3647"/>
    <cellStyle name="Normal 6 2 2 2 3 4 2" xfId="3648"/>
    <cellStyle name="Normal 6 2 2 2 3 4 2 2" xfId="3649"/>
    <cellStyle name="Normal 6 2 2 2 3 4 2 2 2" xfId="3650"/>
    <cellStyle name="Normal 6 2 2 2 3 4 2 2 2 2" xfId="3651"/>
    <cellStyle name="Normal 6 2 2 2 3 4 2 2 3" xfId="3652"/>
    <cellStyle name="Normal 6 2 2 2 3 4 2 2 4" xfId="3653"/>
    <cellStyle name="Normal 6 2 2 2 3 4 2 3" xfId="3654"/>
    <cellStyle name="Normal 6 2 2 2 3 4 2 3 2" xfId="3655"/>
    <cellStyle name="Normal 6 2 2 2 3 4 2 4" xfId="3656"/>
    <cellStyle name="Normal 6 2 2 2 3 4 2 5" xfId="3657"/>
    <cellStyle name="Normal 6 2 2 2 3 4 3" xfId="3658"/>
    <cellStyle name="Normal 6 2 2 2 3 4 3 2" xfId="3659"/>
    <cellStyle name="Normal 6 2 2 2 3 4 3 2 2" xfId="3660"/>
    <cellStyle name="Normal 6 2 2 2 3 4 3 3" xfId="3661"/>
    <cellStyle name="Normal 6 2 2 2 3 4 3 4" xfId="3662"/>
    <cellStyle name="Normal 6 2 2 2 3 4 4" xfId="3663"/>
    <cellStyle name="Normal 6 2 2 2 3 4 4 2" xfId="3664"/>
    <cellStyle name="Normal 6 2 2 2 3 4 5" xfId="3665"/>
    <cellStyle name="Normal 6 2 2 2 3 4 6" xfId="3666"/>
    <cellStyle name="Normal 6 2 2 2 3 5" xfId="3667"/>
    <cellStyle name="Normal 6 2 2 2 3 5 2" xfId="3668"/>
    <cellStyle name="Normal 6 2 2 2 3 5 2 2" xfId="3669"/>
    <cellStyle name="Normal 6 2 2 2 3 5 2 2 2" xfId="3670"/>
    <cellStyle name="Normal 6 2 2 2 3 5 2 3" xfId="3671"/>
    <cellStyle name="Normal 6 2 2 2 3 5 2 4" xfId="3672"/>
    <cellStyle name="Normal 6 2 2 2 3 5 3" xfId="3673"/>
    <cellStyle name="Normal 6 2 2 2 3 5 3 2" xfId="3674"/>
    <cellStyle name="Normal 6 2 2 2 3 5 4" xfId="3675"/>
    <cellStyle name="Normal 6 2 2 2 3 5 5" xfId="3676"/>
    <cellStyle name="Normal 6 2 2 2 3 6" xfId="3677"/>
    <cellStyle name="Normal 6 2 2 2 3 6 2" xfId="3678"/>
    <cellStyle name="Normal 6 2 2 2 3 6 2 2" xfId="3679"/>
    <cellStyle name="Normal 6 2 2 2 3 6 3" xfId="3680"/>
    <cellStyle name="Normal 6 2 2 2 3 6 4" xfId="3681"/>
    <cellStyle name="Normal 6 2 2 2 3 7" xfId="3682"/>
    <cellStyle name="Normal 6 2 2 2 3 7 2" xfId="3683"/>
    <cellStyle name="Normal 6 2 2 2 3 8" xfId="3684"/>
    <cellStyle name="Normal 6 2 2 2 3 9" xfId="3685"/>
    <cellStyle name="Normal 6 2 2 2 4" xfId="3686"/>
    <cellStyle name="Normal 6 2 2 2 4 2" xfId="3687"/>
    <cellStyle name="Normal 6 2 2 2 4 2 2" xfId="3688"/>
    <cellStyle name="Normal 6 2 2 2 4 2 2 2" xfId="3689"/>
    <cellStyle name="Normal 6 2 2 2 4 2 2 2 2" xfId="3690"/>
    <cellStyle name="Normal 6 2 2 2 4 2 2 2 2 2" xfId="3691"/>
    <cellStyle name="Normal 6 2 2 2 4 2 2 2 3" xfId="3692"/>
    <cellStyle name="Normal 6 2 2 2 4 2 2 2 4" xfId="3693"/>
    <cellStyle name="Normal 6 2 2 2 4 2 2 3" xfId="3694"/>
    <cellStyle name="Normal 6 2 2 2 4 2 2 3 2" xfId="3695"/>
    <cellStyle name="Normal 6 2 2 2 4 2 2 4" xfId="3696"/>
    <cellStyle name="Normal 6 2 2 2 4 2 2 5" xfId="3697"/>
    <cellStyle name="Normal 6 2 2 2 4 2 3" xfId="3698"/>
    <cellStyle name="Normal 6 2 2 2 4 2 3 2" xfId="3699"/>
    <cellStyle name="Normal 6 2 2 2 4 2 3 2 2" xfId="3700"/>
    <cellStyle name="Normal 6 2 2 2 4 2 3 3" xfId="3701"/>
    <cellStyle name="Normal 6 2 2 2 4 2 3 4" xfId="3702"/>
    <cellStyle name="Normal 6 2 2 2 4 2 4" xfId="3703"/>
    <cellStyle name="Normal 6 2 2 2 4 2 4 2" xfId="3704"/>
    <cellStyle name="Normal 6 2 2 2 4 2 5" xfId="3705"/>
    <cellStyle name="Normal 6 2 2 2 4 2 6" xfId="3706"/>
    <cellStyle name="Normal 6 2 2 2 4 3" xfId="3707"/>
    <cellStyle name="Normal 6 2 2 2 4 3 2" xfId="3708"/>
    <cellStyle name="Normal 6 2 2 2 4 3 2 2" xfId="3709"/>
    <cellStyle name="Normal 6 2 2 2 4 3 2 2 2" xfId="3710"/>
    <cellStyle name="Normal 6 2 2 2 4 3 2 3" xfId="3711"/>
    <cellStyle name="Normal 6 2 2 2 4 3 2 4" xfId="3712"/>
    <cellStyle name="Normal 6 2 2 2 4 3 3" xfId="3713"/>
    <cellStyle name="Normal 6 2 2 2 4 3 3 2" xfId="3714"/>
    <cellStyle name="Normal 6 2 2 2 4 3 4" xfId="3715"/>
    <cellStyle name="Normal 6 2 2 2 4 3 5" xfId="3716"/>
    <cellStyle name="Normal 6 2 2 2 4 4" xfId="3717"/>
    <cellStyle name="Normal 6 2 2 2 4 4 2" xfId="3718"/>
    <cellStyle name="Normal 6 2 2 2 4 4 2 2" xfId="3719"/>
    <cellStyle name="Normal 6 2 2 2 4 4 3" xfId="3720"/>
    <cellStyle name="Normal 6 2 2 2 4 4 4" xfId="3721"/>
    <cellStyle name="Normal 6 2 2 2 4 5" xfId="3722"/>
    <cellStyle name="Normal 6 2 2 2 4 5 2" xfId="3723"/>
    <cellStyle name="Normal 6 2 2 2 4 6" xfId="3724"/>
    <cellStyle name="Normal 6 2 2 2 4 7" xfId="3725"/>
    <cellStyle name="Normal 6 2 2 2 5" xfId="3726"/>
    <cellStyle name="Normal 6 2 2 2 5 2" xfId="3727"/>
    <cellStyle name="Normal 6 2 2 2 5 2 2" xfId="3728"/>
    <cellStyle name="Normal 6 2 2 2 5 2 2 2" xfId="3729"/>
    <cellStyle name="Normal 6 2 2 2 5 2 2 2 2" xfId="3730"/>
    <cellStyle name="Normal 6 2 2 2 5 2 2 3" xfId="3731"/>
    <cellStyle name="Normal 6 2 2 2 5 2 2 4" xfId="3732"/>
    <cellStyle name="Normal 6 2 2 2 5 2 3" xfId="3733"/>
    <cellStyle name="Normal 6 2 2 2 5 2 3 2" xfId="3734"/>
    <cellStyle name="Normal 6 2 2 2 5 2 4" xfId="3735"/>
    <cellStyle name="Normal 6 2 2 2 5 2 5" xfId="3736"/>
    <cellStyle name="Normal 6 2 2 2 5 3" xfId="3737"/>
    <cellStyle name="Normal 6 2 2 2 5 3 2" xfId="3738"/>
    <cellStyle name="Normal 6 2 2 2 5 3 2 2" xfId="3739"/>
    <cellStyle name="Normal 6 2 2 2 5 3 3" xfId="3740"/>
    <cellStyle name="Normal 6 2 2 2 5 3 4" xfId="3741"/>
    <cellStyle name="Normal 6 2 2 2 5 4" xfId="3742"/>
    <cellStyle name="Normal 6 2 2 2 5 4 2" xfId="3743"/>
    <cellStyle name="Normal 6 2 2 2 5 5" xfId="3744"/>
    <cellStyle name="Normal 6 2 2 2 5 6" xfId="3745"/>
    <cellStyle name="Normal 6 2 2 2 6" xfId="3746"/>
    <cellStyle name="Normal 6 2 2 2 6 2" xfId="3747"/>
    <cellStyle name="Normal 6 2 2 2 6 2 2" xfId="3748"/>
    <cellStyle name="Normal 6 2 2 2 6 2 2 2" xfId="3749"/>
    <cellStyle name="Normal 6 2 2 2 6 2 2 2 2" xfId="3750"/>
    <cellStyle name="Normal 6 2 2 2 6 2 2 3" xfId="3751"/>
    <cellStyle name="Normal 6 2 2 2 6 2 2 4" xfId="3752"/>
    <cellStyle name="Normal 6 2 2 2 6 2 3" xfId="3753"/>
    <cellStyle name="Normal 6 2 2 2 6 2 3 2" xfId="3754"/>
    <cellStyle name="Normal 6 2 2 2 6 2 4" xfId="3755"/>
    <cellStyle name="Normal 6 2 2 2 6 2 5" xfId="3756"/>
    <cellStyle name="Normal 6 2 2 2 6 3" xfId="3757"/>
    <cellStyle name="Normal 6 2 2 2 6 3 2" xfId="3758"/>
    <cellStyle name="Normal 6 2 2 2 6 3 2 2" xfId="3759"/>
    <cellStyle name="Normal 6 2 2 2 6 3 3" xfId="3760"/>
    <cellStyle name="Normal 6 2 2 2 6 3 4" xfId="3761"/>
    <cellStyle name="Normal 6 2 2 2 6 4" xfId="3762"/>
    <cellStyle name="Normal 6 2 2 2 6 4 2" xfId="3763"/>
    <cellStyle name="Normal 6 2 2 2 6 5" xfId="3764"/>
    <cellStyle name="Normal 6 2 2 2 6 6" xfId="3765"/>
    <cellStyle name="Normal 6 2 2 2 7" xfId="3766"/>
    <cellStyle name="Normal 6 2 2 2 7 2" xfId="3767"/>
    <cellStyle name="Normal 6 2 2 2 7 2 2" xfId="3768"/>
    <cellStyle name="Normal 6 2 2 2 7 2 2 2" xfId="3769"/>
    <cellStyle name="Normal 6 2 2 2 7 2 3" xfId="3770"/>
    <cellStyle name="Normal 6 2 2 2 7 2 4" xfId="3771"/>
    <cellStyle name="Normal 6 2 2 2 7 3" xfId="3772"/>
    <cellStyle name="Normal 6 2 2 2 7 3 2" xfId="3773"/>
    <cellStyle name="Normal 6 2 2 2 7 4" xfId="3774"/>
    <cellStyle name="Normal 6 2 2 2 7 5" xfId="3775"/>
    <cellStyle name="Normal 6 2 2 2 8" xfId="3776"/>
    <cellStyle name="Normal 6 2 2 2 8 2" xfId="3777"/>
    <cellStyle name="Normal 6 2 2 2 8 2 2" xfId="3778"/>
    <cellStyle name="Normal 6 2 2 2 8 2 2 2" xfId="3779"/>
    <cellStyle name="Normal 6 2 2 2 8 2 3" xfId="3780"/>
    <cellStyle name="Normal 6 2 2 2 8 2 4" xfId="3781"/>
    <cellStyle name="Normal 6 2 2 2 8 3" xfId="3782"/>
    <cellStyle name="Normal 6 2 2 2 8 3 2" xfId="3783"/>
    <cellStyle name="Normal 6 2 2 2 8 4" xfId="3784"/>
    <cellStyle name="Normal 6 2 2 2 8 5" xfId="3785"/>
    <cellStyle name="Normal 6 2 2 2 9" xfId="3786"/>
    <cellStyle name="Normal 6 2 2 2 9 2" xfId="3787"/>
    <cellStyle name="Normal 6 2 2 2 9 2 2" xfId="3788"/>
    <cellStyle name="Normal 6 2 2 2 9 3" xfId="3789"/>
    <cellStyle name="Normal 6 2 2 2 9 4" xfId="3790"/>
    <cellStyle name="Normal 6 2 2 3" xfId="3791"/>
    <cellStyle name="Normal 6 2 2 3 10" xfId="3792"/>
    <cellStyle name="Normal 6 2 2 3 2" xfId="3793"/>
    <cellStyle name="Normal 6 2 2 3 2 2" xfId="3794"/>
    <cellStyle name="Normal 6 2 2 3 2 2 2" xfId="3795"/>
    <cellStyle name="Normal 6 2 2 3 2 2 2 2" xfId="3796"/>
    <cellStyle name="Normal 6 2 2 3 2 2 2 2 2" xfId="3797"/>
    <cellStyle name="Normal 6 2 2 3 2 2 2 2 2 2" xfId="3798"/>
    <cellStyle name="Normal 6 2 2 3 2 2 2 2 2 2 2" xfId="3799"/>
    <cellStyle name="Normal 6 2 2 3 2 2 2 2 2 3" xfId="3800"/>
    <cellStyle name="Normal 6 2 2 3 2 2 2 2 2 4" xfId="3801"/>
    <cellStyle name="Normal 6 2 2 3 2 2 2 2 3" xfId="3802"/>
    <cellStyle name="Normal 6 2 2 3 2 2 2 2 3 2" xfId="3803"/>
    <cellStyle name="Normal 6 2 2 3 2 2 2 2 4" xfId="3804"/>
    <cellStyle name="Normal 6 2 2 3 2 2 2 2 5" xfId="3805"/>
    <cellStyle name="Normal 6 2 2 3 2 2 2 3" xfId="3806"/>
    <cellStyle name="Normal 6 2 2 3 2 2 2 3 2" xfId="3807"/>
    <cellStyle name="Normal 6 2 2 3 2 2 2 3 2 2" xfId="3808"/>
    <cellStyle name="Normal 6 2 2 3 2 2 2 3 3" xfId="3809"/>
    <cellStyle name="Normal 6 2 2 3 2 2 2 3 4" xfId="3810"/>
    <cellStyle name="Normal 6 2 2 3 2 2 2 4" xfId="3811"/>
    <cellStyle name="Normal 6 2 2 3 2 2 2 4 2" xfId="3812"/>
    <cellStyle name="Normal 6 2 2 3 2 2 2 5" xfId="3813"/>
    <cellStyle name="Normal 6 2 2 3 2 2 2 6" xfId="3814"/>
    <cellStyle name="Normal 6 2 2 3 2 2 3" xfId="3815"/>
    <cellStyle name="Normal 6 2 2 3 2 2 3 2" xfId="3816"/>
    <cellStyle name="Normal 6 2 2 3 2 2 3 2 2" xfId="3817"/>
    <cellStyle name="Normal 6 2 2 3 2 2 3 2 2 2" xfId="3818"/>
    <cellStyle name="Normal 6 2 2 3 2 2 3 2 3" xfId="3819"/>
    <cellStyle name="Normal 6 2 2 3 2 2 3 2 4" xfId="3820"/>
    <cellStyle name="Normal 6 2 2 3 2 2 3 3" xfId="3821"/>
    <cellStyle name="Normal 6 2 2 3 2 2 3 3 2" xfId="3822"/>
    <cellStyle name="Normal 6 2 2 3 2 2 3 4" xfId="3823"/>
    <cellStyle name="Normal 6 2 2 3 2 2 3 5" xfId="3824"/>
    <cellStyle name="Normal 6 2 2 3 2 2 4" xfId="3825"/>
    <cellStyle name="Normal 6 2 2 3 2 2 4 2" xfId="3826"/>
    <cellStyle name="Normal 6 2 2 3 2 2 4 2 2" xfId="3827"/>
    <cellStyle name="Normal 6 2 2 3 2 2 4 3" xfId="3828"/>
    <cellStyle name="Normal 6 2 2 3 2 2 4 4" xfId="3829"/>
    <cellStyle name="Normal 6 2 2 3 2 2 5" xfId="3830"/>
    <cellStyle name="Normal 6 2 2 3 2 2 5 2" xfId="3831"/>
    <cellStyle name="Normal 6 2 2 3 2 2 6" xfId="3832"/>
    <cellStyle name="Normal 6 2 2 3 2 2 7" xfId="3833"/>
    <cellStyle name="Normal 6 2 2 3 2 3" xfId="3834"/>
    <cellStyle name="Normal 6 2 2 3 2 3 2" xfId="3835"/>
    <cellStyle name="Normal 6 2 2 3 2 3 2 2" xfId="3836"/>
    <cellStyle name="Normal 6 2 2 3 2 3 2 2 2" xfId="3837"/>
    <cellStyle name="Normal 6 2 2 3 2 3 2 2 2 2" xfId="3838"/>
    <cellStyle name="Normal 6 2 2 3 2 3 2 2 3" xfId="3839"/>
    <cellStyle name="Normal 6 2 2 3 2 3 2 2 4" xfId="3840"/>
    <cellStyle name="Normal 6 2 2 3 2 3 2 3" xfId="3841"/>
    <cellStyle name="Normal 6 2 2 3 2 3 2 3 2" xfId="3842"/>
    <cellStyle name="Normal 6 2 2 3 2 3 2 4" xfId="3843"/>
    <cellStyle name="Normal 6 2 2 3 2 3 2 5" xfId="3844"/>
    <cellStyle name="Normal 6 2 2 3 2 3 3" xfId="3845"/>
    <cellStyle name="Normal 6 2 2 3 2 3 3 2" xfId="3846"/>
    <cellStyle name="Normal 6 2 2 3 2 3 3 2 2" xfId="3847"/>
    <cellStyle name="Normal 6 2 2 3 2 3 3 3" xfId="3848"/>
    <cellStyle name="Normal 6 2 2 3 2 3 3 4" xfId="3849"/>
    <cellStyle name="Normal 6 2 2 3 2 3 4" xfId="3850"/>
    <cellStyle name="Normal 6 2 2 3 2 3 4 2" xfId="3851"/>
    <cellStyle name="Normal 6 2 2 3 2 3 5" xfId="3852"/>
    <cellStyle name="Normal 6 2 2 3 2 3 6" xfId="3853"/>
    <cellStyle name="Normal 6 2 2 3 2 4" xfId="3854"/>
    <cellStyle name="Normal 6 2 2 3 2 4 2" xfId="3855"/>
    <cellStyle name="Normal 6 2 2 3 2 4 2 2" xfId="3856"/>
    <cellStyle name="Normal 6 2 2 3 2 4 2 2 2" xfId="3857"/>
    <cellStyle name="Normal 6 2 2 3 2 4 2 2 2 2" xfId="3858"/>
    <cellStyle name="Normal 6 2 2 3 2 4 2 2 3" xfId="3859"/>
    <cellStyle name="Normal 6 2 2 3 2 4 2 2 4" xfId="3860"/>
    <cellStyle name="Normal 6 2 2 3 2 4 2 3" xfId="3861"/>
    <cellStyle name="Normal 6 2 2 3 2 4 2 3 2" xfId="3862"/>
    <cellStyle name="Normal 6 2 2 3 2 4 2 4" xfId="3863"/>
    <cellStyle name="Normal 6 2 2 3 2 4 2 5" xfId="3864"/>
    <cellStyle name="Normal 6 2 2 3 2 4 3" xfId="3865"/>
    <cellStyle name="Normal 6 2 2 3 2 4 3 2" xfId="3866"/>
    <cellStyle name="Normal 6 2 2 3 2 4 3 2 2" xfId="3867"/>
    <cellStyle name="Normal 6 2 2 3 2 4 3 3" xfId="3868"/>
    <cellStyle name="Normal 6 2 2 3 2 4 3 4" xfId="3869"/>
    <cellStyle name="Normal 6 2 2 3 2 4 4" xfId="3870"/>
    <cellStyle name="Normal 6 2 2 3 2 4 4 2" xfId="3871"/>
    <cellStyle name="Normal 6 2 2 3 2 4 5" xfId="3872"/>
    <cellStyle name="Normal 6 2 2 3 2 4 6" xfId="3873"/>
    <cellStyle name="Normal 6 2 2 3 2 5" xfId="3874"/>
    <cellStyle name="Normal 6 2 2 3 2 5 2" xfId="3875"/>
    <cellStyle name="Normal 6 2 2 3 2 5 2 2" xfId="3876"/>
    <cellStyle name="Normal 6 2 2 3 2 5 2 2 2" xfId="3877"/>
    <cellStyle name="Normal 6 2 2 3 2 5 2 3" xfId="3878"/>
    <cellStyle name="Normal 6 2 2 3 2 5 2 4" xfId="3879"/>
    <cellStyle name="Normal 6 2 2 3 2 5 3" xfId="3880"/>
    <cellStyle name="Normal 6 2 2 3 2 5 3 2" xfId="3881"/>
    <cellStyle name="Normal 6 2 2 3 2 5 4" xfId="3882"/>
    <cellStyle name="Normal 6 2 2 3 2 5 5" xfId="3883"/>
    <cellStyle name="Normal 6 2 2 3 2 6" xfId="3884"/>
    <cellStyle name="Normal 6 2 2 3 2 6 2" xfId="3885"/>
    <cellStyle name="Normal 6 2 2 3 2 6 2 2" xfId="3886"/>
    <cellStyle name="Normal 6 2 2 3 2 6 3" xfId="3887"/>
    <cellStyle name="Normal 6 2 2 3 2 6 4" xfId="3888"/>
    <cellStyle name="Normal 6 2 2 3 2 7" xfId="3889"/>
    <cellStyle name="Normal 6 2 2 3 2 7 2" xfId="3890"/>
    <cellStyle name="Normal 6 2 2 3 2 8" xfId="3891"/>
    <cellStyle name="Normal 6 2 2 3 2 9" xfId="3892"/>
    <cellStyle name="Normal 6 2 2 3 3" xfId="3893"/>
    <cellStyle name="Normal 6 2 2 3 3 2" xfId="3894"/>
    <cellStyle name="Normal 6 2 2 3 3 2 2" xfId="3895"/>
    <cellStyle name="Normal 6 2 2 3 3 2 2 2" xfId="3896"/>
    <cellStyle name="Normal 6 2 2 3 3 2 2 2 2" xfId="3897"/>
    <cellStyle name="Normal 6 2 2 3 3 2 2 2 2 2" xfId="3898"/>
    <cellStyle name="Normal 6 2 2 3 3 2 2 2 3" xfId="3899"/>
    <cellStyle name="Normal 6 2 2 3 3 2 2 2 4" xfId="3900"/>
    <cellStyle name="Normal 6 2 2 3 3 2 2 3" xfId="3901"/>
    <cellStyle name="Normal 6 2 2 3 3 2 2 3 2" xfId="3902"/>
    <cellStyle name="Normal 6 2 2 3 3 2 2 4" xfId="3903"/>
    <cellStyle name="Normal 6 2 2 3 3 2 2 5" xfId="3904"/>
    <cellStyle name="Normal 6 2 2 3 3 2 3" xfId="3905"/>
    <cellStyle name="Normal 6 2 2 3 3 2 3 2" xfId="3906"/>
    <cellStyle name="Normal 6 2 2 3 3 2 3 2 2" xfId="3907"/>
    <cellStyle name="Normal 6 2 2 3 3 2 3 3" xfId="3908"/>
    <cellStyle name="Normal 6 2 2 3 3 2 3 4" xfId="3909"/>
    <cellStyle name="Normal 6 2 2 3 3 2 4" xfId="3910"/>
    <cellStyle name="Normal 6 2 2 3 3 2 4 2" xfId="3911"/>
    <cellStyle name="Normal 6 2 2 3 3 2 5" xfId="3912"/>
    <cellStyle name="Normal 6 2 2 3 3 2 6" xfId="3913"/>
    <cellStyle name="Normal 6 2 2 3 3 3" xfId="3914"/>
    <cellStyle name="Normal 6 2 2 3 3 3 2" xfId="3915"/>
    <cellStyle name="Normal 6 2 2 3 3 3 2 2" xfId="3916"/>
    <cellStyle name="Normal 6 2 2 3 3 3 2 2 2" xfId="3917"/>
    <cellStyle name="Normal 6 2 2 3 3 3 2 3" xfId="3918"/>
    <cellStyle name="Normal 6 2 2 3 3 3 2 4" xfId="3919"/>
    <cellStyle name="Normal 6 2 2 3 3 3 3" xfId="3920"/>
    <cellStyle name="Normal 6 2 2 3 3 3 3 2" xfId="3921"/>
    <cellStyle name="Normal 6 2 2 3 3 3 4" xfId="3922"/>
    <cellStyle name="Normal 6 2 2 3 3 3 5" xfId="3923"/>
    <cellStyle name="Normal 6 2 2 3 3 4" xfId="3924"/>
    <cellStyle name="Normal 6 2 2 3 3 4 2" xfId="3925"/>
    <cellStyle name="Normal 6 2 2 3 3 4 2 2" xfId="3926"/>
    <cellStyle name="Normal 6 2 2 3 3 4 3" xfId="3927"/>
    <cellStyle name="Normal 6 2 2 3 3 4 4" xfId="3928"/>
    <cellStyle name="Normal 6 2 2 3 3 5" xfId="3929"/>
    <cellStyle name="Normal 6 2 2 3 3 5 2" xfId="3930"/>
    <cellStyle name="Normal 6 2 2 3 3 6" xfId="3931"/>
    <cellStyle name="Normal 6 2 2 3 3 7" xfId="3932"/>
    <cellStyle name="Normal 6 2 2 3 4" xfId="3933"/>
    <cellStyle name="Normal 6 2 2 3 4 2" xfId="3934"/>
    <cellStyle name="Normal 6 2 2 3 4 2 2" xfId="3935"/>
    <cellStyle name="Normal 6 2 2 3 4 2 2 2" xfId="3936"/>
    <cellStyle name="Normal 6 2 2 3 4 2 2 2 2" xfId="3937"/>
    <cellStyle name="Normal 6 2 2 3 4 2 2 3" xfId="3938"/>
    <cellStyle name="Normal 6 2 2 3 4 2 2 4" xfId="3939"/>
    <cellStyle name="Normal 6 2 2 3 4 2 3" xfId="3940"/>
    <cellStyle name="Normal 6 2 2 3 4 2 3 2" xfId="3941"/>
    <cellStyle name="Normal 6 2 2 3 4 2 4" xfId="3942"/>
    <cellStyle name="Normal 6 2 2 3 4 2 5" xfId="3943"/>
    <cellStyle name="Normal 6 2 2 3 4 3" xfId="3944"/>
    <cellStyle name="Normal 6 2 2 3 4 3 2" xfId="3945"/>
    <cellStyle name="Normal 6 2 2 3 4 3 2 2" xfId="3946"/>
    <cellStyle name="Normal 6 2 2 3 4 3 3" xfId="3947"/>
    <cellStyle name="Normal 6 2 2 3 4 3 4" xfId="3948"/>
    <cellStyle name="Normal 6 2 2 3 4 4" xfId="3949"/>
    <cellStyle name="Normal 6 2 2 3 4 4 2" xfId="3950"/>
    <cellStyle name="Normal 6 2 2 3 4 5" xfId="3951"/>
    <cellStyle name="Normal 6 2 2 3 4 6" xfId="3952"/>
    <cellStyle name="Normal 6 2 2 3 5" xfId="3953"/>
    <cellStyle name="Normal 6 2 2 3 5 2" xfId="3954"/>
    <cellStyle name="Normal 6 2 2 3 5 2 2" xfId="3955"/>
    <cellStyle name="Normal 6 2 2 3 5 2 2 2" xfId="3956"/>
    <cellStyle name="Normal 6 2 2 3 5 2 2 2 2" xfId="3957"/>
    <cellStyle name="Normal 6 2 2 3 5 2 2 3" xfId="3958"/>
    <cellStyle name="Normal 6 2 2 3 5 2 2 4" xfId="3959"/>
    <cellStyle name="Normal 6 2 2 3 5 2 3" xfId="3960"/>
    <cellStyle name="Normal 6 2 2 3 5 2 3 2" xfId="3961"/>
    <cellStyle name="Normal 6 2 2 3 5 2 4" xfId="3962"/>
    <cellStyle name="Normal 6 2 2 3 5 2 5" xfId="3963"/>
    <cellStyle name="Normal 6 2 2 3 5 3" xfId="3964"/>
    <cellStyle name="Normal 6 2 2 3 5 3 2" xfId="3965"/>
    <cellStyle name="Normal 6 2 2 3 5 3 2 2" xfId="3966"/>
    <cellStyle name="Normal 6 2 2 3 5 3 3" xfId="3967"/>
    <cellStyle name="Normal 6 2 2 3 5 3 4" xfId="3968"/>
    <cellStyle name="Normal 6 2 2 3 5 4" xfId="3969"/>
    <cellStyle name="Normal 6 2 2 3 5 4 2" xfId="3970"/>
    <cellStyle name="Normal 6 2 2 3 5 5" xfId="3971"/>
    <cellStyle name="Normal 6 2 2 3 5 6" xfId="3972"/>
    <cellStyle name="Normal 6 2 2 3 6" xfId="3973"/>
    <cellStyle name="Normal 6 2 2 3 6 2" xfId="3974"/>
    <cellStyle name="Normal 6 2 2 3 6 2 2" xfId="3975"/>
    <cellStyle name="Normal 6 2 2 3 6 2 2 2" xfId="3976"/>
    <cellStyle name="Normal 6 2 2 3 6 2 3" xfId="3977"/>
    <cellStyle name="Normal 6 2 2 3 6 2 4" xfId="3978"/>
    <cellStyle name="Normal 6 2 2 3 6 3" xfId="3979"/>
    <cellStyle name="Normal 6 2 2 3 6 3 2" xfId="3980"/>
    <cellStyle name="Normal 6 2 2 3 6 4" xfId="3981"/>
    <cellStyle name="Normal 6 2 2 3 6 5" xfId="3982"/>
    <cellStyle name="Normal 6 2 2 3 7" xfId="3983"/>
    <cellStyle name="Normal 6 2 2 3 7 2" xfId="3984"/>
    <cellStyle name="Normal 6 2 2 3 7 2 2" xfId="3985"/>
    <cellStyle name="Normal 6 2 2 3 7 3" xfId="3986"/>
    <cellStyle name="Normal 6 2 2 3 7 4" xfId="3987"/>
    <cellStyle name="Normal 6 2 2 3 8" xfId="3988"/>
    <cellStyle name="Normal 6 2 2 3 8 2" xfId="3989"/>
    <cellStyle name="Normal 6 2 2 3 9" xfId="3990"/>
    <cellStyle name="Normal 6 2 2 4" xfId="3991"/>
    <cellStyle name="Normal 6 2 2 4 2" xfId="3992"/>
    <cellStyle name="Normal 6 2 2 4 2 2" xfId="3993"/>
    <cellStyle name="Normal 6 2 2 4 2 2 2" xfId="3994"/>
    <cellStyle name="Normal 6 2 2 4 2 2 2 2" xfId="3995"/>
    <cellStyle name="Normal 6 2 2 4 2 2 2 2 2" xfId="3996"/>
    <cellStyle name="Normal 6 2 2 4 2 2 2 2 2 2" xfId="3997"/>
    <cellStyle name="Normal 6 2 2 4 2 2 2 2 3" xfId="3998"/>
    <cellStyle name="Normal 6 2 2 4 2 2 2 2 4" xfId="3999"/>
    <cellStyle name="Normal 6 2 2 4 2 2 2 3" xfId="4000"/>
    <cellStyle name="Normal 6 2 2 4 2 2 2 3 2" xfId="4001"/>
    <cellStyle name="Normal 6 2 2 4 2 2 2 4" xfId="4002"/>
    <cellStyle name="Normal 6 2 2 4 2 2 2 5" xfId="4003"/>
    <cellStyle name="Normal 6 2 2 4 2 2 3" xfId="4004"/>
    <cellStyle name="Normal 6 2 2 4 2 2 3 2" xfId="4005"/>
    <cellStyle name="Normal 6 2 2 4 2 2 3 2 2" xfId="4006"/>
    <cellStyle name="Normal 6 2 2 4 2 2 3 3" xfId="4007"/>
    <cellStyle name="Normal 6 2 2 4 2 2 3 4" xfId="4008"/>
    <cellStyle name="Normal 6 2 2 4 2 2 4" xfId="4009"/>
    <cellStyle name="Normal 6 2 2 4 2 2 4 2" xfId="4010"/>
    <cellStyle name="Normal 6 2 2 4 2 2 5" xfId="4011"/>
    <cellStyle name="Normal 6 2 2 4 2 2 6" xfId="4012"/>
    <cellStyle name="Normal 6 2 2 4 2 3" xfId="4013"/>
    <cellStyle name="Normal 6 2 2 4 2 3 2" xfId="4014"/>
    <cellStyle name="Normal 6 2 2 4 2 3 2 2" xfId="4015"/>
    <cellStyle name="Normal 6 2 2 4 2 3 2 2 2" xfId="4016"/>
    <cellStyle name="Normal 6 2 2 4 2 3 2 3" xfId="4017"/>
    <cellStyle name="Normal 6 2 2 4 2 3 2 4" xfId="4018"/>
    <cellStyle name="Normal 6 2 2 4 2 3 3" xfId="4019"/>
    <cellStyle name="Normal 6 2 2 4 2 3 3 2" xfId="4020"/>
    <cellStyle name="Normal 6 2 2 4 2 3 4" xfId="4021"/>
    <cellStyle name="Normal 6 2 2 4 2 3 5" xfId="4022"/>
    <cellStyle name="Normal 6 2 2 4 2 4" xfId="4023"/>
    <cellStyle name="Normal 6 2 2 4 2 4 2" xfId="4024"/>
    <cellStyle name="Normal 6 2 2 4 2 4 2 2" xfId="4025"/>
    <cellStyle name="Normal 6 2 2 4 2 4 3" xfId="4026"/>
    <cellStyle name="Normal 6 2 2 4 2 4 4" xfId="4027"/>
    <cellStyle name="Normal 6 2 2 4 2 5" xfId="4028"/>
    <cellStyle name="Normal 6 2 2 4 2 5 2" xfId="4029"/>
    <cellStyle name="Normal 6 2 2 4 2 6" xfId="4030"/>
    <cellStyle name="Normal 6 2 2 4 2 7" xfId="4031"/>
    <cellStyle name="Normal 6 2 2 4 3" xfId="4032"/>
    <cellStyle name="Normal 6 2 2 4 3 2" xfId="4033"/>
    <cellStyle name="Normal 6 2 2 4 3 2 2" xfId="4034"/>
    <cellStyle name="Normal 6 2 2 4 3 2 2 2" xfId="4035"/>
    <cellStyle name="Normal 6 2 2 4 3 2 2 2 2" xfId="4036"/>
    <cellStyle name="Normal 6 2 2 4 3 2 2 3" xfId="4037"/>
    <cellStyle name="Normal 6 2 2 4 3 2 2 4" xfId="4038"/>
    <cellStyle name="Normal 6 2 2 4 3 2 3" xfId="4039"/>
    <cellStyle name="Normal 6 2 2 4 3 2 3 2" xfId="4040"/>
    <cellStyle name="Normal 6 2 2 4 3 2 4" xfId="4041"/>
    <cellStyle name="Normal 6 2 2 4 3 2 5" xfId="4042"/>
    <cellStyle name="Normal 6 2 2 4 3 3" xfId="4043"/>
    <cellStyle name="Normal 6 2 2 4 3 3 2" xfId="4044"/>
    <cellStyle name="Normal 6 2 2 4 3 3 2 2" xfId="4045"/>
    <cellStyle name="Normal 6 2 2 4 3 3 3" xfId="4046"/>
    <cellStyle name="Normal 6 2 2 4 3 3 4" xfId="4047"/>
    <cellStyle name="Normal 6 2 2 4 3 4" xfId="4048"/>
    <cellStyle name="Normal 6 2 2 4 3 4 2" xfId="4049"/>
    <cellStyle name="Normal 6 2 2 4 3 5" xfId="4050"/>
    <cellStyle name="Normal 6 2 2 4 3 6" xfId="4051"/>
    <cellStyle name="Normal 6 2 2 4 4" xfId="4052"/>
    <cellStyle name="Normal 6 2 2 4 4 2" xfId="4053"/>
    <cellStyle name="Normal 6 2 2 4 4 2 2" xfId="4054"/>
    <cellStyle name="Normal 6 2 2 4 4 2 2 2" xfId="4055"/>
    <cellStyle name="Normal 6 2 2 4 4 2 2 2 2" xfId="4056"/>
    <cellStyle name="Normal 6 2 2 4 4 2 2 3" xfId="4057"/>
    <cellStyle name="Normal 6 2 2 4 4 2 2 4" xfId="4058"/>
    <cellStyle name="Normal 6 2 2 4 4 2 3" xfId="4059"/>
    <cellStyle name="Normal 6 2 2 4 4 2 3 2" xfId="4060"/>
    <cellStyle name="Normal 6 2 2 4 4 2 4" xfId="4061"/>
    <cellStyle name="Normal 6 2 2 4 4 2 5" xfId="4062"/>
    <cellStyle name="Normal 6 2 2 4 4 3" xfId="4063"/>
    <cellStyle name="Normal 6 2 2 4 4 3 2" xfId="4064"/>
    <cellStyle name="Normal 6 2 2 4 4 3 2 2" xfId="4065"/>
    <cellStyle name="Normal 6 2 2 4 4 3 3" xfId="4066"/>
    <cellStyle name="Normal 6 2 2 4 4 3 4" xfId="4067"/>
    <cellStyle name="Normal 6 2 2 4 4 4" xfId="4068"/>
    <cellStyle name="Normal 6 2 2 4 4 4 2" xfId="4069"/>
    <cellStyle name="Normal 6 2 2 4 4 5" xfId="4070"/>
    <cellStyle name="Normal 6 2 2 4 4 6" xfId="4071"/>
    <cellStyle name="Normal 6 2 2 4 5" xfId="4072"/>
    <cellStyle name="Normal 6 2 2 4 5 2" xfId="4073"/>
    <cellStyle name="Normal 6 2 2 4 5 2 2" xfId="4074"/>
    <cellStyle name="Normal 6 2 2 4 5 2 2 2" xfId="4075"/>
    <cellStyle name="Normal 6 2 2 4 5 2 3" xfId="4076"/>
    <cellStyle name="Normal 6 2 2 4 5 2 4" xfId="4077"/>
    <cellStyle name="Normal 6 2 2 4 5 3" xfId="4078"/>
    <cellStyle name="Normal 6 2 2 4 5 3 2" xfId="4079"/>
    <cellStyle name="Normal 6 2 2 4 5 4" xfId="4080"/>
    <cellStyle name="Normal 6 2 2 4 5 5" xfId="4081"/>
    <cellStyle name="Normal 6 2 2 4 6" xfId="4082"/>
    <cellStyle name="Normal 6 2 2 4 6 2" xfId="4083"/>
    <cellStyle name="Normal 6 2 2 4 6 2 2" xfId="4084"/>
    <cellStyle name="Normal 6 2 2 4 6 3" xfId="4085"/>
    <cellStyle name="Normal 6 2 2 4 6 4" xfId="4086"/>
    <cellStyle name="Normal 6 2 2 4 7" xfId="4087"/>
    <cellStyle name="Normal 6 2 2 4 7 2" xfId="4088"/>
    <cellStyle name="Normal 6 2 2 4 8" xfId="4089"/>
    <cellStyle name="Normal 6 2 2 4 9" xfId="4090"/>
    <cellStyle name="Normal 6 2 2 5" xfId="4091"/>
    <cellStyle name="Normal 6 2 2 5 2" xfId="4092"/>
    <cellStyle name="Normal 6 2 2 5 2 2" xfId="4093"/>
    <cellStyle name="Normal 6 2 2 5 2 2 2" xfId="4094"/>
    <cellStyle name="Normal 6 2 2 5 2 2 2 2" xfId="4095"/>
    <cellStyle name="Normal 6 2 2 5 2 2 2 2 2" xfId="4096"/>
    <cellStyle name="Normal 6 2 2 5 2 2 2 2 2 2" xfId="4097"/>
    <cellStyle name="Normal 6 2 2 5 2 2 2 2 3" xfId="4098"/>
    <cellStyle name="Normal 6 2 2 5 2 2 2 2 4" xfId="4099"/>
    <cellStyle name="Normal 6 2 2 5 2 2 2 3" xfId="4100"/>
    <cellStyle name="Normal 6 2 2 5 2 2 2 3 2" xfId="4101"/>
    <cellStyle name="Normal 6 2 2 5 2 2 2 4" xfId="4102"/>
    <cellStyle name="Normal 6 2 2 5 2 2 2 5" xfId="4103"/>
    <cellStyle name="Normal 6 2 2 5 2 2 3" xfId="4104"/>
    <cellStyle name="Normal 6 2 2 5 2 2 3 2" xfId="4105"/>
    <cellStyle name="Normal 6 2 2 5 2 2 3 2 2" xfId="4106"/>
    <cellStyle name="Normal 6 2 2 5 2 2 3 3" xfId="4107"/>
    <cellStyle name="Normal 6 2 2 5 2 2 3 4" xfId="4108"/>
    <cellStyle name="Normal 6 2 2 5 2 2 4" xfId="4109"/>
    <cellStyle name="Normal 6 2 2 5 2 2 4 2" xfId="4110"/>
    <cellStyle name="Normal 6 2 2 5 2 2 5" xfId="4111"/>
    <cellStyle name="Normal 6 2 2 5 2 2 6" xfId="4112"/>
    <cellStyle name="Normal 6 2 2 5 2 3" xfId="4113"/>
    <cellStyle name="Normal 6 2 2 5 2 3 2" xfId="4114"/>
    <cellStyle name="Normal 6 2 2 5 2 3 2 2" xfId="4115"/>
    <cellStyle name="Normal 6 2 2 5 2 3 2 2 2" xfId="4116"/>
    <cellStyle name="Normal 6 2 2 5 2 3 2 3" xfId="4117"/>
    <cellStyle name="Normal 6 2 2 5 2 3 2 4" xfId="4118"/>
    <cellStyle name="Normal 6 2 2 5 2 3 3" xfId="4119"/>
    <cellStyle name="Normal 6 2 2 5 2 3 3 2" xfId="4120"/>
    <cellStyle name="Normal 6 2 2 5 2 3 4" xfId="4121"/>
    <cellStyle name="Normal 6 2 2 5 2 3 5" xfId="4122"/>
    <cellStyle name="Normal 6 2 2 5 2 4" xfId="4123"/>
    <cellStyle name="Normal 6 2 2 5 2 4 2" xfId="4124"/>
    <cellStyle name="Normal 6 2 2 5 2 4 2 2" xfId="4125"/>
    <cellStyle name="Normal 6 2 2 5 2 4 3" xfId="4126"/>
    <cellStyle name="Normal 6 2 2 5 2 4 4" xfId="4127"/>
    <cellStyle name="Normal 6 2 2 5 2 5" xfId="4128"/>
    <cellStyle name="Normal 6 2 2 5 2 5 2" xfId="4129"/>
    <cellStyle name="Normal 6 2 2 5 2 6" xfId="4130"/>
    <cellStyle name="Normal 6 2 2 5 2 7" xfId="4131"/>
    <cellStyle name="Normal 6 2 2 5 3" xfId="4132"/>
    <cellStyle name="Normal 6 2 2 5 3 2" xfId="4133"/>
    <cellStyle name="Normal 6 2 2 5 3 2 2" xfId="4134"/>
    <cellStyle name="Normal 6 2 2 5 3 2 2 2" xfId="4135"/>
    <cellStyle name="Normal 6 2 2 5 3 2 2 2 2" xfId="4136"/>
    <cellStyle name="Normal 6 2 2 5 3 2 2 3" xfId="4137"/>
    <cellStyle name="Normal 6 2 2 5 3 2 2 4" xfId="4138"/>
    <cellStyle name="Normal 6 2 2 5 3 2 3" xfId="4139"/>
    <cellStyle name="Normal 6 2 2 5 3 2 3 2" xfId="4140"/>
    <cellStyle name="Normal 6 2 2 5 3 2 4" xfId="4141"/>
    <cellStyle name="Normal 6 2 2 5 3 2 5" xfId="4142"/>
    <cellStyle name="Normal 6 2 2 5 3 3" xfId="4143"/>
    <cellStyle name="Normal 6 2 2 5 3 3 2" xfId="4144"/>
    <cellStyle name="Normal 6 2 2 5 3 3 2 2" xfId="4145"/>
    <cellStyle name="Normal 6 2 2 5 3 3 3" xfId="4146"/>
    <cellStyle name="Normal 6 2 2 5 3 3 4" xfId="4147"/>
    <cellStyle name="Normal 6 2 2 5 3 4" xfId="4148"/>
    <cellStyle name="Normal 6 2 2 5 3 4 2" xfId="4149"/>
    <cellStyle name="Normal 6 2 2 5 3 5" xfId="4150"/>
    <cellStyle name="Normal 6 2 2 5 3 6" xfId="4151"/>
    <cellStyle name="Normal 6 2 2 5 4" xfId="4152"/>
    <cellStyle name="Normal 6 2 2 5 4 2" xfId="4153"/>
    <cellStyle name="Normal 6 2 2 5 4 2 2" xfId="4154"/>
    <cellStyle name="Normal 6 2 2 5 4 2 2 2" xfId="4155"/>
    <cellStyle name="Normal 6 2 2 5 4 2 2 2 2" xfId="4156"/>
    <cellStyle name="Normal 6 2 2 5 4 2 2 3" xfId="4157"/>
    <cellStyle name="Normal 6 2 2 5 4 2 2 4" xfId="4158"/>
    <cellStyle name="Normal 6 2 2 5 4 2 3" xfId="4159"/>
    <cellStyle name="Normal 6 2 2 5 4 2 3 2" xfId="4160"/>
    <cellStyle name="Normal 6 2 2 5 4 2 4" xfId="4161"/>
    <cellStyle name="Normal 6 2 2 5 4 2 5" xfId="4162"/>
    <cellStyle name="Normal 6 2 2 5 4 3" xfId="4163"/>
    <cellStyle name="Normal 6 2 2 5 4 3 2" xfId="4164"/>
    <cellStyle name="Normal 6 2 2 5 4 3 2 2" xfId="4165"/>
    <cellStyle name="Normal 6 2 2 5 4 3 3" xfId="4166"/>
    <cellStyle name="Normal 6 2 2 5 4 3 4" xfId="4167"/>
    <cellStyle name="Normal 6 2 2 5 4 4" xfId="4168"/>
    <cellStyle name="Normal 6 2 2 5 4 4 2" xfId="4169"/>
    <cellStyle name="Normal 6 2 2 5 4 5" xfId="4170"/>
    <cellStyle name="Normal 6 2 2 5 4 6" xfId="4171"/>
    <cellStyle name="Normal 6 2 2 5 5" xfId="4172"/>
    <cellStyle name="Normal 6 2 2 5 5 2" xfId="4173"/>
    <cellStyle name="Normal 6 2 2 5 5 2 2" xfId="4174"/>
    <cellStyle name="Normal 6 2 2 5 5 2 2 2" xfId="4175"/>
    <cellStyle name="Normal 6 2 2 5 5 2 3" xfId="4176"/>
    <cellStyle name="Normal 6 2 2 5 5 2 4" xfId="4177"/>
    <cellStyle name="Normal 6 2 2 5 5 3" xfId="4178"/>
    <cellStyle name="Normal 6 2 2 5 5 3 2" xfId="4179"/>
    <cellStyle name="Normal 6 2 2 5 5 4" xfId="4180"/>
    <cellStyle name="Normal 6 2 2 5 5 5" xfId="4181"/>
    <cellStyle name="Normal 6 2 2 5 6" xfId="4182"/>
    <cellStyle name="Normal 6 2 2 5 6 2" xfId="4183"/>
    <cellStyle name="Normal 6 2 2 5 6 2 2" xfId="4184"/>
    <cellStyle name="Normal 6 2 2 5 6 3" xfId="4185"/>
    <cellStyle name="Normal 6 2 2 5 6 4" xfId="4186"/>
    <cellStyle name="Normal 6 2 2 5 7" xfId="4187"/>
    <cellStyle name="Normal 6 2 2 5 7 2" xfId="4188"/>
    <cellStyle name="Normal 6 2 2 5 8" xfId="4189"/>
    <cellStyle name="Normal 6 2 2 5 9" xfId="4190"/>
    <cellStyle name="Normal 6 2 2 6" xfId="4191"/>
    <cellStyle name="Normal 6 2 2 6 2" xfId="4192"/>
    <cellStyle name="Normal 6 2 2 6 2 2" xfId="4193"/>
    <cellStyle name="Normal 6 2 2 6 2 2 2" xfId="4194"/>
    <cellStyle name="Normal 6 2 2 6 2 2 2 2" xfId="4195"/>
    <cellStyle name="Normal 6 2 2 6 2 2 2 2 2" xfId="4196"/>
    <cellStyle name="Normal 6 2 2 6 2 2 2 3" xfId="4197"/>
    <cellStyle name="Normal 6 2 2 6 2 2 2 4" xfId="4198"/>
    <cellStyle name="Normal 6 2 2 6 2 2 3" xfId="4199"/>
    <cellStyle name="Normal 6 2 2 6 2 2 3 2" xfId="4200"/>
    <cellStyle name="Normal 6 2 2 6 2 2 4" xfId="4201"/>
    <cellStyle name="Normal 6 2 2 6 2 2 5" xfId="4202"/>
    <cellStyle name="Normal 6 2 2 6 2 3" xfId="4203"/>
    <cellStyle name="Normal 6 2 2 6 2 3 2" xfId="4204"/>
    <cellStyle name="Normal 6 2 2 6 2 3 2 2" xfId="4205"/>
    <cellStyle name="Normal 6 2 2 6 2 3 3" xfId="4206"/>
    <cellStyle name="Normal 6 2 2 6 2 3 4" xfId="4207"/>
    <cellStyle name="Normal 6 2 2 6 2 4" xfId="4208"/>
    <cellStyle name="Normal 6 2 2 6 2 4 2" xfId="4209"/>
    <cellStyle name="Normal 6 2 2 6 2 5" xfId="4210"/>
    <cellStyle name="Normal 6 2 2 6 2 6" xfId="4211"/>
    <cellStyle name="Normal 6 2 2 6 3" xfId="4212"/>
    <cellStyle name="Normal 6 2 2 6 3 2" xfId="4213"/>
    <cellStyle name="Normal 6 2 2 6 3 2 2" xfId="4214"/>
    <cellStyle name="Normal 6 2 2 6 3 2 2 2" xfId="4215"/>
    <cellStyle name="Normal 6 2 2 6 3 2 3" xfId="4216"/>
    <cellStyle name="Normal 6 2 2 6 3 2 4" xfId="4217"/>
    <cellStyle name="Normal 6 2 2 6 3 3" xfId="4218"/>
    <cellStyle name="Normal 6 2 2 6 3 3 2" xfId="4219"/>
    <cellStyle name="Normal 6 2 2 6 3 4" xfId="4220"/>
    <cellStyle name="Normal 6 2 2 6 3 5" xfId="4221"/>
    <cellStyle name="Normal 6 2 2 6 4" xfId="4222"/>
    <cellStyle name="Normal 6 2 2 6 4 2" xfId="4223"/>
    <cellStyle name="Normal 6 2 2 6 4 2 2" xfId="4224"/>
    <cellStyle name="Normal 6 2 2 6 4 3" xfId="4225"/>
    <cellStyle name="Normal 6 2 2 6 4 4" xfId="4226"/>
    <cellStyle name="Normal 6 2 2 6 5" xfId="4227"/>
    <cellStyle name="Normal 6 2 2 6 5 2" xfId="4228"/>
    <cellStyle name="Normal 6 2 2 6 6" xfId="4229"/>
    <cellStyle name="Normal 6 2 2 6 7" xfId="4230"/>
    <cellStyle name="Normal 6 2 2 7" xfId="4231"/>
    <cellStyle name="Normal 6 2 2 7 2" xfId="4232"/>
    <cellStyle name="Normal 6 2 2 7 2 2" xfId="4233"/>
    <cellStyle name="Normal 6 2 2 7 2 2 2" xfId="4234"/>
    <cellStyle name="Normal 6 2 2 7 2 2 2 2" xfId="4235"/>
    <cellStyle name="Normal 6 2 2 7 2 2 3" xfId="4236"/>
    <cellStyle name="Normal 6 2 2 7 2 2 4" xfId="4237"/>
    <cellStyle name="Normal 6 2 2 7 2 3" xfId="4238"/>
    <cellStyle name="Normal 6 2 2 7 2 3 2" xfId="4239"/>
    <cellStyle name="Normal 6 2 2 7 2 4" xfId="4240"/>
    <cellStyle name="Normal 6 2 2 7 2 5" xfId="4241"/>
    <cellStyle name="Normal 6 2 2 7 3" xfId="4242"/>
    <cellStyle name="Normal 6 2 2 7 3 2" xfId="4243"/>
    <cellStyle name="Normal 6 2 2 7 3 2 2" xfId="4244"/>
    <cellStyle name="Normal 6 2 2 7 3 3" xfId="4245"/>
    <cellStyle name="Normal 6 2 2 7 3 4" xfId="4246"/>
    <cellStyle name="Normal 6 2 2 7 4" xfId="4247"/>
    <cellStyle name="Normal 6 2 2 7 4 2" xfId="4248"/>
    <cellStyle name="Normal 6 2 2 7 5" xfId="4249"/>
    <cellStyle name="Normal 6 2 2 7 6" xfId="4250"/>
    <cellStyle name="Normal 6 2 2 8" xfId="4251"/>
    <cellStyle name="Normal 6 2 2 8 2" xfId="4252"/>
    <cellStyle name="Normal 6 2 2 8 2 2" xfId="4253"/>
    <cellStyle name="Normal 6 2 2 8 2 2 2" xfId="4254"/>
    <cellStyle name="Normal 6 2 2 8 2 2 2 2" xfId="4255"/>
    <cellStyle name="Normal 6 2 2 8 2 2 3" xfId="4256"/>
    <cellStyle name="Normal 6 2 2 8 2 2 4" xfId="4257"/>
    <cellStyle name="Normal 6 2 2 8 2 3" xfId="4258"/>
    <cellStyle name="Normal 6 2 2 8 2 3 2" xfId="4259"/>
    <cellStyle name="Normal 6 2 2 8 2 4" xfId="4260"/>
    <cellStyle name="Normal 6 2 2 8 2 5" xfId="4261"/>
    <cellStyle name="Normal 6 2 2 8 3" xfId="4262"/>
    <cellStyle name="Normal 6 2 2 8 3 2" xfId="4263"/>
    <cellStyle name="Normal 6 2 2 8 3 2 2" xfId="4264"/>
    <cellStyle name="Normal 6 2 2 8 3 3" xfId="4265"/>
    <cellStyle name="Normal 6 2 2 8 3 4" xfId="4266"/>
    <cellStyle name="Normal 6 2 2 8 4" xfId="4267"/>
    <cellStyle name="Normal 6 2 2 8 4 2" xfId="4268"/>
    <cellStyle name="Normal 6 2 2 8 5" xfId="4269"/>
    <cellStyle name="Normal 6 2 2 8 6" xfId="4270"/>
    <cellStyle name="Normal 6 2 2 9" xfId="4271"/>
    <cellStyle name="Normal 6 2 2 9 2" xfId="4272"/>
    <cellStyle name="Normal 6 2 2 9 2 2" xfId="4273"/>
    <cellStyle name="Normal 6 2 2 9 2 2 2" xfId="4274"/>
    <cellStyle name="Normal 6 2 2 9 2 3" xfId="4275"/>
    <cellStyle name="Normal 6 2 2 9 2 4" xfId="4276"/>
    <cellStyle name="Normal 6 2 2 9 3" xfId="4277"/>
    <cellStyle name="Normal 6 2 2 9 3 2" xfId="4278"/>
    <cellStyle name="Normal 6 2 2 9 4" xfId="4279"/>
    <cellStyle name="Normal 6 2 2 9 5" xfId="4280"/>
    <cellStyle name="Normal 6 2 3" xfId="4281"/>
    <cellStyle name="Normal 6 2 3 10" xfId="4282"/>
    <cellStyle name="Normal 6 2 3 10 2" xfId="4283"/>
    <cellStyle name="Normal 6 2 3 10 2 2" xfId="4284"/>
    <cellStyle name="Normal 6 2 3 10 3" xfId="4285"/>
    <cellStyle name="Normal 6 2 3 11" xfId="4286"/>
    <cellStyle name="Normal 6 2 3 11 2" xfId="4287"/>
    <cellStyle name="Normal 6 2 3 11 2 2" xfId="4288"/>
    <cellStyle name="Normal 6 2 3 11 3" xfId="4289"/>
    <cellStyle name="Normal 6 2 3 12" xfId="4290"/>
    <cellStyle name="Normal 6 2 3 12 2" xfId="4291"/>
    <cellStyle name="Normal 6 2 3 13" xfId="4292"/>
    <cellStyle name="Normal 6 2 3 14" xfId="4293"/>
    <cellStyle name="Normal 6 2 3 2" xfId="4294"/>
    <cellStyle name="Normal 6 2 3 2 2" xfId="4295"/>
    <cellStyle name="Normal 6 2 3 2 2 2" xfId="4296"/>
    <cellStyle name="Normal 6 2 3 2 2 2 2" xfId="4297"/>
    <cellStyle name="Normal 6 2 3 2 2 2 2 2" xfId="4298"/>
    <cellStyle name="Normal 6 2 3 2 2 2 2 2 2" xfId="4299"/>
    <cellStyle name="Normal 6 2 3 2 2 2 2 2 2 2" xfId="4300"/>
    <cellStyle name="Normal 6 2 3 2 2 2 2 2 3" xfId="4301"/>
    <cellStyle name="Normal 6 2 3 2 2 2 2 2 4" xfId="4302"/>
    <cellStyle name="Normal 6 2 3 2 2 2 2 3" xfId="4303"/>
    <cellStyle name="Normal 6 2 3 2 2 2 2 3 2" xfId="4304"/>
    <cellStyle name="Normal 6 2 3 2 2 2 2 4" xfId="4305"/>
    <cellStyle name="Normal 6 2 3 2 2 2 2 5" xfId="4306"/>
    <cellStyle name="Normal 6 2 3 2 2 2 3" xfId="4307"/>
    <cellStyle name="Normal 6 2 3 2 2 2 3 2" xfId="4308"/>
    <cellStyle name="Normal 6 2 3 2 2 2 3 2 2" xfId="4309"/>
    <cellStyle name="Normal 6 2 3 2 2 2 3 3" xfId="4310"/>
    <cellStyle name="Normal 6 2 3 2 2 2 3 4" xfId="4311"/>
    <cellStyle name="Normal 6 2 3 2 2 2 4" xfId="4312"/>
    <cellStyle name="Normal 6 2 3 2 2 2 4 2" xfId="4313"/>
    <cellStyle name="Normal 6 2 3 2 2 2 5" xfId="4314"/>
    <cellStyle name="Normal 6 2 3 2 2 2 6" xfId="4315"/>
    <cellStyle name="Normal 6 2 3 2 2 3" xfId="4316"/>
    <cellStyle name="Normal 6 2 3 2 2 3 2" xfId="4317"/>
    <cellStyle name="Normal 6 2 3 2 2 3 2 2" xfId="4318"/>
    <cellStyle name="Normal 6 2 3 2 2 3 2 2 2" xfId="4319"/>
    <cellStyle name="Normal 6 2 3 2 2 3 2 3" xfId="4320"/>
    <cellStyle name="Normal 6 2 3 2 2 3 2 4" xfId="4321"/>
    <cellStyle name="Normal 6 2 3 2 2 3 3" xfId="4322"/>
    <cellStyle name="Normal 6 2 3 2 2 3 3 2" xfId="4323"/>
    <cellStyle name="Normal 6 2 3 2 2 3 4" xfId="4324"/>
    <cellStyle name="Normal 6 2 3 2 2 3 5" xfId="4325"/>
    <cellStyle name="Normal 6 2 3 2 2 4" xfId="4326"/>
    <cellStyle name="Normal 6 2 3 2 2 4 2" xfId="4327"/>
    <cellStyle name="Normal 6 2 3 2 2 4 2 2" xfId="4328"/>
    <cellStyle name="Normal 6 2 3 2 2 4 3" xfId="4329"/>
    <cellStyle name="Normal 6 2 3 2 2 4 4" xfId="4330"/>
    <cellStyle name="Normal 6 2 3 2 2 5" xfId="4331"/>
    <cellStyle name="Normal 6 2 3 2 2 5 2" xfId="4332"/>
    <cellStyle name="Normal 6 2 3 2 2 6" xfId="4333"/>
    <cellStyle name="Normal 6 2 3 2 2 7" xfId="4334"/>
    <cellStyle name="Normal 6 2 3 2 3" xfId="4335"/>
    <cellStyle name="Normal 6 2 3 2 3 2" xfId="4336"/>
    <cellStyle name="Normal 6 2 3 2 3 2 2" xfId="4337"/>
    <cellStyle name="Normal 6 2 3 2 3 2 2 2" xfId="4338"/>
    <cellStyle name="Normal 6 2 3 2 3 2 2 2 2" xfId="4339"/>
    <cellStyle name="Normal 6 2 3 2 3 2 2 3" xfId="4340"/>
    <cellStyle name="Normal 6 2 3 2 3 2 2 4" xfId="4341"/>
    <cellStyle name="Normal 6 2 3 2 3 2 3" xfId="4342"/>
    <cellStyle name="Normal 6 2 3 2 3 2 3 2" xfId="4343"/>
    <cellStyle name="Normal 6 2 3 2 3 2 4" xfId="4344"/>
    <cellStyle name="Normal 6 2 3 2 3 2 5" xfId="4345"/>
    <cellStyle name="Normal 6 2 3 2 3 3" xfId="4346"/>
    <cellStyle name="Normal 6 2 3 2 3 3 2" xfId="4347"/>
    <cellStyle name="Normal 6 2 3 2 3 3 2 2" xfId="4348"/>
    <cellStyle name="Normal 6 2 3 2 3 3 3" xfId="4349"/>
    <cellStyle name="Normal 6 2 3 2 3 3 4" xfId="4350"/>
    <cellStyle name="Normal 6 2 3 2 3 4" xfId="4351"/>
    <cellStyle name="Normal 6 2 3 2 3 4 2" xfId="4352"/>
    <cellStyle name="Normal 6 2 3 2 3 5" xfId="4353"/>
    <cellStyle name="Normal 6 2 3 2 3 6" xfId="4354"/>
    <cellStyle name="Normal 6 2 3 2 4" xfId="4355"/>
    <cellStyle name="Normal 6 2 3 2 4 2" xfId="4356"/>
    <cellStyle name="Normal 6 2 3 2 4 2 2" xfId="4357"/>
    <cellStyle name="Normal 6 2 3 2 4 2 2 2" xfId="4358"/>
    <cellStyle name="Normal 6 2 3 2 4 2 2 2 2" xfId="4359"/>
    <cellStyle name="Normal 6 2 3 2 4 2 2 3" xfId="4360"/>
    <cellStyle name="Normal 6 2 3 2 4 2 2 4" xfId="4361"/>
    <cellStyle name="Normal 6 2 3 2 4 2 3" xfId="4362"/>
    <cellStyle name="Normal 6 2 3 2 4 2 3 2" xfId="4363"/>
    <cellStyle name="Normal 6 2 3 2 4 2 4" xfId="4364"/>
    <cellStyle name="Normal 6 2 3 2 4 2 5" xfId="4365"/>
    <cellStyle name="Normal 6 2 3 2 4 3" xfId="4366"/>
    <cellStyle name="Normal 6 2 3 2 4 3 2" xfId="4367"/>
    <cellStyle name="Normal 6 2 3 2 4 3 2 2" xfId="4368"/>
    <cellStyle name="Normal 6 2 3 2 4 3 3" xfId="4369"/>
    <cellStyle name="Normal 6 2 3 2 4 3 4" xfId="4370"/>
    <cellStyle name="Normal 6 2 3 2 4 4" xfId="4371"/>
    <cellStyle name="Normal 6 2 3 2 4 4 2" xfId="4372"/>
    <cellStyle name="Normal 6 2 3 2 4 5" xfId="4373"/>
    <cellStyle name="Normal 6 2 3 2 4 6" xfId="4374"/>
    <cellStyle name="Normal 6 2 3 2 5" xfId="4375"/>
    <cellStyle name="Normal 6 2 3 2 5 2" xfId="4376"/>
    <cellStyle name="Normal 6 2 3 2 5 2 2" xfId="4377"/>
    <cellStyle name="Normal 6 2 3 2 5 2 2 2" xfId="4378"/>
    <cellStyle name="Normal 6 2 3 2 5 2 3" xfId="4379"/>
    <cellStyle name="Normal 6 2 3 2 5 2 4" xfId="4380"/>
    <cellStyle name="Normal 6 2 3 2 5 3" xfId="4381"/>
    <cellStyle name="Normal 6 2 3 2 5 3 2" xfId="4382"/>
    <cellStyle name="Normal 6 2 3 2 5 4" xfId="4383"/>
    <cellStyle name="Normal 6 2 3 2 5 5" xfId="4384"/>
    <cellStyle name="Normal 6 2 3 2 6" xfId="4385"/>
    <cellStyle name="Normal 6 2 3 2 6 2" xfId="4386"/>
    <cellStyle name="Normal 6 2 3 2 6 2 2" xfId="4387"/>
    <cellStyle name="Normal 6 2 3 2 6 3" xfId="4388"/>
    <cellStyle name="Normal 6 2 3 2 6 4" xfId="4389"/>
    <cellStyle name="Normal 6 2 3 2 7" xfId="4390"/>
    <cellStyle name="Normal 6 2 3 2 7 2" xfId="4391"/>
    <cellStyle name="Normal 6 2 3 2 8" xfId="4392"/>
    <cellStyle name="Normal 6 2 3 2 9" xfId="4393"/>
    <cellStyle name="Normal 6 2 3 3" xfId="4394"/>
    <cellStyle name="Normal 6 2 3 3 2" xfId="4395"/>
    <cellStyle name="Normal 6 2 3 3 2 2" xfId="4396"/>
    <cellStyle name="Normal 6 2 3 3 2 2 2" xfId="4397"/>
    <cellStyle name="Normal 6 2 3 3 2 2 2 2" xfId="4398"/>
    <cellStyle name="Normal 6 2 3 3 2 2 2 2 2" xfId="4399"/>
    <cellStyle name="Normal 6 2 3 3 2 2 2 2 2 2" xfId="4400"/>
    <cellStyle name="Normal 6 2 3 3 2 2 2 2 3" xfId="4401"/>
    <cellStyle name="Normal 6 2 3 3 2 2 2 2 4" xfId="4402"/>
    <cellStyle name="Normal 6 2 3 3 2 2 2 3" xfId="4403"/>
    <cellStyle name="Normal 6 2 3 3 2 2 2 3 2" xfId="4404"/>
    <cellStyle name="Normal 6 2 3 3 2 2 2 4" xfId="4405"/>
    <cellStyle name="Normal 6 2 3 3 2 2 2 5" xfId="4406"/>
    <cellStyle name="Normal 6 2 3 3 2 2 3" xfId="4407"/>
    <cellStyle name="Normal 6 2 3 3 2 2 3 2" xfId="4408"/>
    <cellStyle name="Normal 6 2 3 3 2 2 3 2 2" xfId="4409"/>
    <cellStyle name="Normal 6 2 3 3 2 2 3 3" xfId="4410"/>
    <cellStyle name="Normal 6 2 3 3 2 2 3 4" xfId="4411"/>
    <cellStyle name="Normal 6 2 3 3 2 2 4" xfId="4412"/>
    <cellStyle name="Normal 6 2 3 3 2 2 4 2" xfId="4413"/>
    <cellStyle name="Normal 6 2 3 3 2 2 5" xfId="4414"/>
    <cellStyle name="Normal 6 2 3 3 2 2 6" xfId="4415"/>
    <cellStyle name="Normal 6 2 3 3 2 3" xfId="4416"/>
    <cellStyle name="Normal 6 2 3 3 2 3 2" xfId="4417"/>
    <cellStyle name="Normal 6 2 3 3 2 3 2 2" xfId="4418"/>
    <cellStyle name="Normal 6 2 3 3 2 3 2 2 2" xfId="4419"/>
    <cellStyle name="Normal 6 2 3 3 2 3 2 3" xfId="4420"/>
    <cellStyle name="Normal 6 2 3 3 2 3 2 4" xfId="4421"/>
    <cellStyle name="Normal 6 2 3 3 2 3 3" xfId="4422"/>
    <cellStyle name="Normal 6 2 3 3 2 3 3 2" xfId="4423"/>
    <cellStyle name="Normal 6 2 3 3 2 3 4" xfId="4424"/>
    <cellStyle name="Normal 6 2 3 3 2 3 5" xfId="4425"/>
    <cellStyle name="Normal 6 2 3 3 2 4" xfId="4426"/>
    <cellStyle name="Normal 6 2 3 3 2 4 2" xfId="4427"/>
    <cellStyle name="Normal 6 2 3 3 2 4 2 2" xfId="4428"/>
    <cellStyle name="Normal 6 2 3 3 2 4 3" xfId="4429"/>
    <cellStyle name="Normal 6 2 3 3 2 4 4" xfId="4430"/>
    <cellStyle name="Normal 6 2 3 3 2 5" xfId="4431"/>
    <cellStyle name="Normal 6 2 3 3 2 5 2" xfId="4432"/>
    <cellStyle name="Normal 6 2 3 3 2 6" xfId="4433"/>
    <cellStyle name="Normal 6 2 3 3 2 7" xfId="4434"/>
    <cellStyle name="Normal 6 2 3 3 3" xfId="4435"/>
    <cellStyle name="Normal 6 2 3 3 3 2" xfId="4436"/>
    <cellStyle name="Normal 6 2 3 3 3 2 2" xfId="4437"/>
    <cellStyle name="Normal 6 2 3 3 3 2 2 2" xfId="4438"/>
    <cellStyle name="Normal 6 2 3 3 3 2 2 2 2" xfId="4439"/>
    <cellStyle name="Normal 6 2 3 3 3 2 2 3" xfId="4440"/>
    <cellStyle name="Normal 6 2 3 3 3 2 2 4" xfId="4441"/>
    <cellStyle name="Normal 6 2 3 3 3 2 3" xfId="4442"/>
    <cellStyle name="Normal 6 2 3 3 3 2 3 2" xfId="4443"/>
    <cellStyle name="Normal 6 2 3 3 3 2 4" xfId="4444"/>
    <cellStyle name="Normal 6 2 3 3 3 2 5" xfId="4445"/>
    <cellStyle name="Normal 6 2 3 3 3 3" xfId="4446"/>
    <cellStyle name="Normal 6 2 3 3 3 3 2" xfId="4447"/>
    <cellStyle name="Normal 6 2 3 3 3 3 2 2" xfId="4448"/>
    <cellStyle name="Normal 6 2 3 3 3 3 3" xfId="4449"/>
    <cellStyle name="Normal 6 2 3 3 3 3 4" xfId="4450"/>
    <cellStyle name="Normal 6 2 3 3 3 4" xfId="4451"/>
    <cellStyle name="Normal 6 2 3 3 3 4 2" xfId="4452"/>
    <cellStyle name="Normal 6 2 3 3 3 5" xfId="4453"/>
    <cellStyle name="Normal 6 2 3 3 3 6" xfId="4454"/>
    <cellStyle name="Normal 6 2 3 3 4" xfId="4455"/>
    <cellStyle name="Normal 6 2 3 3 4 2" xfId="4456"/>
    <cellStyle name="Normal 6 2 3 3 4 2 2" xfId="4457"/>
    <cellStyle name="Normal 6 2 3 3 4 2 2 2" xfId="4458"/>
    <cellStyle name="Normal 6 2 3 3 4 2 2 2 2" xfId="4459"/>
    <cellStyle name="Normal 6 2 3 3 4 2 2 3" xfId="4460"/>
    <cellStyle name="Normal 6 2 3 3 4 2 2 4" xfId="4461"/>
    <cellStyle name="Normal 6 2 3 3 4 2 3" xfId="4462"/>
    <cellStyle name="Normal 6 2 3 3 4 2 3 2" xfId="4463"/>
    <cellStyle name="Normal 6 2 3 3 4 2 4" xfId="4464"/>
    <cellStyle name="Normal 6 2 3 3 4 2 5" xfId="4465"/>
    <cellStyle name="Normal 6 2 3 3 4 3" xfId="4466"/>
    <cellStyle name="Normal 6 2 3 3 4 3 2" xfId="4467"/>
    <cellStyle name="Normal 6 2 3 3 4 3 2 2" xfId="4468"/>
    <cellStyle name="Normal 6 2 3 3 4 3 3" xfId="4469"/>
    <cellStyle name="Normal 6 2 3 3 4 3 4" xfId="4470"/>
    <cellStyle name="Normal 6 2 3 3 4 4" xfId="4471"/>
    <cellStyle name="Normal 6 2 3 3 4 4 2" xfId="4472"/>
    <cellStyle name="Normal 6 2 3 3 4 5" xfId="4473"/>
    <cellStyle name="Normal 6 2 3 3 4 6" xfId="4474"/>
    <cellStyle name="Normal 6 2 3 3 5" xfId="4475"/>
    <cellStyle name="Normal 6 2 3 3 5 2" xfId="4476"/>
    <cellStyle name="Normal 6 2 3 3 5 2 2" xfId="4477"/>
    <cellStyle name="Normal 6 2 3 3 5 2 2 2" xfId="4478"/>
    <cellStyle name="Normal 6 2 3 3 5 2 3" xfId="4479"/>
    <cellStyle name="Normal 6 2 3 3 5 2 4" xfId="4480"/>
    <cellStyle name="Normal 6 2 3 3 5 3" xfId="4481"/>
    <cellStyle name="Normal 6 2 3 3 5 3 2" xfId="4482"/>
    <cellStyle name="Normal 6 2 3 3 5 4" xfId="4483"/>
    <cellStyle name="Normal 6 2 3 3 5 5" xfId="4484"/>
    <cellStyle name="Normal 6 2 3 3 6" xfId="4485"/>
    <cellStyle name="Normal 6 2 3 3 6 2" xfId="4486"/>
    <cellStyle name="Normal 6 2 3 3 6 2 2" xfId="4487"/>
    <cellStyle name="Normal 6 2 3 3 6 3" xfId="4488"/>
    <cellStyle name="Normal 6 2 3 3 6 4" xfId="4489"/>
    <cellStyle name="Normal 6 2 3 3 7" xfId="4490"/>
    <cellStyle name="Normal 6 2 3 3 7 2" xfId="4491"/>
    <cellStyle name="Normal 6 2 3 3 8" xfId="4492"/>
    <cellStyle name="Normal 6 2 3 3 9" xfId="4493"/>
    <cellStyle name="Normal 6 2 3 4" xfId="4494"/>
    <cellStyle name="Normal 6 2 3 4 2" xfId="4495"/>
    <cellStyle name="Normal 6 2 3 4 2 2" xfId="4496"/>
    <cellStyle name="Normal 6 2 3 4 2 2 2" xfId="4497"/>
    <cellStyle name="Normal 6 2 3 4 2 2 2 2" xfId="4498"/>
    <cellStyle name="Normal 6 2 3 4 2 2 2 2 2" xfId="4499"/>
    <cellStyle name="Normal 6 2 3 4 2 2 2 3" xfId="4500"/>
    <cellStyle name="Normal 6 2 3 4 2 2 2 4" xfId="4501"/>
    <cellStyle name="Normal 6 2 3 4 2 2 3" xfId="4502"/>
    <cellStyle name="Normal 6 2 3 4 2 2 3 2" xfId="4503"/>
    <cellStyle name="Normal 6 2 3 4 2 2 4" xfId="4504"/>
    <cellStyle name="Normal 6 2 3 4 2 2 5" xfId="4505"/>
    <cellStyle name="Normal 6 2 3 4 2 3" xfId="4506"/>
    <cellStyle name="Normal 6 2 3 4 2 3 2" xfId="4507"/>
    <cellStyle name="Normal 6 2 3 4 2 3 2 2" xfId="4508"/>
    <cellStyle name="Normal 6 2 3 4 2 3 3" xfId="4509"/>
    <cellStyle name="Normal 6 2 3 4 2 3 4" xfId="4510"/>
    <cellStyle name="Normal 6 2 3 4 2 4" xfId="4511"/>
    <cellStyle name="Normal 6 2 3 4 2 4 2" xfId="4512"/>
    <cellStyle name="Normal 6 2 3 4 2 5" xfId="4513"/>
    <cellStyle name="Normal 6 2 3 4 2 6" xfId="4514"/>
    <cellStyle name="Normal 6 2 3 4 3" xfId="4515"/>
    <cellStyle name="Normal 6 2 3 4 3 2" xfId="4516"/>
    <cellStyle name="Normal 6 2 3 4 3 2 2" xfId="4517"/>
    <cellStyle name="Normal 6 2 3 4 3 2 2 2" xfId="4518"/>
    <cellStyle name="Normal 6 2 3 4 3 2 3" xfId="4519"/>
    <cellStyle name="Normal 6 2 3 4 3 2 4" xfId="4520"/>
    <cellStyle name="Normal 6 2 3 4 3 3" xfId="4521"/>
    <cellStyle name="Normal 6 2 3 4 3 3 2" xfId="4522"/>
    <cellStyle name="Normal 6 2 3 4 3 4" xfId="4523"/>
    <cellStyle name="Normal 6 2 3 4 3 5" xfId="4524"/>
    <cellStyle name="Normal 6 2 3 4 4" xfId="4525"/>
    <cellStyle name="Normal 6 2 3 4 4 2" xfId="4526"/>
    <cellStyle name="Normal 6 2 3 4 4 2 2" xfId="4527"/>
    <cellStyle name="Normal 6 2 3 4 4 3" xfId="4528"/>
    <cellStyle name="Normal 6 2 3 4 4 4" xfId="4529"/>
    <cellStyle name="Normal 6 2 3 4 5" xfId="4530"/>
    <cellStyle name="Normal 6 2 3 4 5 2" xfId="4531"/>
    <cellStyle name="Normal 6 2 3 4 6" xfId="4532"/>
    <cellStyle name="Normal 6 2 3 4 7" xfId="4533"/>
    <cellStyle name="Normal 6 2 3 5" xfId="4534"/>
    <cellStyle name="Normal 6 2 3 5 2" xfId="4535"/>
    <cellStyle name="Normal 6 2 3 5 2 2" xfId="4536"/>
    <cellStyle name="Normal 6 2 3 5 2 2 2" xfId="4537"/>
    <cellStyle name="Normal 6 2 3 5 2 2 2 2" xfId="4538"/>
    <cellStyle name="Normal 6 2 3 5 2 2 3" xfId="4539"/>
    <cellStyle name="Normal 6 2 3 5 2 2 4" xfId="4540"/>
    <cellStyle name="Normal 6 2 3 5 2 3" xfId="4541"/>
    <cellStyle name="Normal 6 2 3 5 2 3 2" xfId="4542"/>
    <cellStyle name="Normal 6 2 3 5 2 4" xfId="4543"/>
    <cellStyle name="Normal 6 2 3 5 2 5" xfId="4544"/>
    <cellStyle name="Normal 6 2 3 5 3" xfId="4545"/>
    <cellStyle name="Normal 6 2 3 5 3 2" xfId="4546"/>
    <cellStyle name="Normal 6 2 3 5 3 2 2" xfId="4547"/>
    <cellStyle name="Normal 6 2 3 5 3 3" xfId="4548"/>
    <cellStyle name="Normal 6 2 3 5 3 4" xfId="4549"/>
    <cellStyle name="Normal 6 2 3 5 4" xfId="4550"/>
    <cellStyle name="Normal 6 2 3 5 4 2" xfId="4551"/>
    <cellStyle name="Normal 6 2 3 5 5" xfId="4552"/>
    <cellStyle name="Normal 6 2 3 5 6" xfId="4553"/>
    <cellStyle name="Normal 6 2 3 6" xfId="4554"/>
    <cellStyle name="Normal 6 2 3 6 2" xfId="4555"/>
    <cellStyle name="Normal 6 2 3 6 2 2" xfId="4556"/>
    <cellStyle name="Normal 6 2 3 6 2 2 2" xfId="4557"/>
    <cellStyle name="Normal 6 2 3 6 2 2 2 2" xfId="4558"/>
    <cellStyle name="Normal 6 2 3 6 2 2 3" xfId="4559"/>
    <cellStyle name="Normal 6 2 3 6 2 2 4" xfId="4560"/>
    <cellStyle name="Normal 6 2 3 6 2 3" xfId="4561"/>
    <cellStyle name="Normal 6 2 3 6 2 3 2" xfId="4562"/>
    <cellStyle name="Normal 6 2 3 6 2 4" xfId="4563"/>
    <cellStyle name="Normal 6 2 3 6 2 5" xfId="4564"/>
    <cellStyle name="Normal 6 2 3 6 3" xfId="4565"/>
    <cellStyle name="Normal 6 2 3 6 3 2" xfId="4566"/>
    <cellStyle name="Normal 6 2 3 6 3 2 2" xfId="4567"/>
    <cellStyle name="Normal 6 2 3 6 3 3" xfId="4568"/>
    <cellStyle name="Normal 6 2 3 6 3 4" xfId="4569"/>
    <cellStyle name="Normal 6 2 3 6 4" xfId="4570"/>
    <cellStyle name="Normal 6 2 3 6 4 2" xfId="4571"/>
    <cellStyle name="Normal 6 2 3 6 5" xfId="4572"/>
    <cellStyle name="Normal 6 2 3 6 6" xfId="4573"/>
    <cellStyle name="Normal 6 2 3 7" xfId="4574"/>
    <cellStyle name="Normal 6 2 3 7 2" xfId="4575"/>
    <cellStyle name="Normal 6 2 3 7 2 2" xfId="4576"/>
    <cellStyle name="Normal 6 2 3 7 2 2 2" xfId="4577"/>
    <cellStyle name="Normal 6 2 3 7 2 3" xfId="4578"/>
    <cellStyle name="Normal 6 2 3 7 2 4" xfId="4579"/>
    <cellStyle name="Normal 6 2 3 7 3" xfId="4580"/>
    <cellStyle name="Normal 6 2 3 7 3 2" xfId="4581"/>
    <cellStyle name="Normal 6 2 3 7 4" xfId="4582"/>
    <cellStyle name="Normal 6 2 3 7 5" xfId="4583"/>
    <cellStyle name="Normal 6 2 3 8" xfId="4584"/>
    <cellStyle name="Normal 6 2 3 8 2" xfId="4585"/>
    <cellStyle name="Normal 6 2 3 8 2 2" xfId="4586"/>
    <cellStyle name="Normal 6 2 3 8 2 2 2" xfId="4587"/>
    <cellStyle name="Normal 6 2 3 8 2 3" xfId="4588"/>
    <cellStyle name="Normal 6 2 3 8 2 4" xfId="4589"/>
    <cellStyle name="Normal 6 2 3 8 3" xfId="4590"/>
    <cellStyle name="Normal 6 2 3 8 3 2" xfId="4591"/>
    <cellStyle name="Normal 6 2 3 8 4" xfId="4592"/>
    <cellStyle name="Normal 6 2 3 8 5" xfId="4593"/>
    <cellStyle name="Normal 6 2 3 9" xfId="4594"/>
    <cellStyle name="Normal 6 2 3 9 2" xfId="4595"/>
    <cellStyle name="Normal 6 2 3 9 2 2" xfId="4596"/>
    <cellStyle name="Normal 6 2 3 9 3" xfId="4597"/>
    <cellStyle name="Normal 6 2 3 9 4" xfId="4598"/>
    <cellStyle name="Normal 6 2 4" xfId="4599"/>
    <cellStyle name="Normal 6 2 4 10" xfId="4600"/>
    <cellStyle name="Normal 6 2 4 2" xfId="4601"/>
    <cellStyle name="Normal 6 2 4 2 2" xfId="4602"/>
    <cellStyle name="Normal 6 2 4 2 2 2" xfId="4603"/>
    <cellStyle name="Normal 6 2 4 2 2 2 2" xfId="4604"/>
    <cellStyle name="Normal 6 2 4 2 2 2 2 2" xfId="4605"/>
    <cellStyle name="Normal 6 2 4 2 2 2 2 2 2" xfId="4606"/>
    <cellStyle name="Normal 6 2 4 2 2 2 2 2 2 2" xfId="4607"/>
    <cellStyle name="Normal 6 2 4 2 2 2 2 2 3" xfId="4608"/>
    <cellStyle name="Normal 6 2 4 2 2 2 2 2 4" xfId="4609"/>
    <cellStyle name="Normal 6 2 4 2 2 2 2 3" xfId="4610"/>
    <cellStyle name="Normal 6 2 4 2 2 2 2 3 2" xfId="4611"/>
    <cellStyle name="Normal 6 2 4 2 2 2 2 4" xfId="4612"/>
    <cellStyle name="Normal 6 2 4 2 2 2 2 5" xfId="4613"/>
    <cellStyle name="Normal 6 2 4 2 2 2 3" xfId="4614"/>
    <cellStyle name="Normal 6 2 4 2 2 2 3 2" xfId="4615"/>
    <cellStyle name="Normal 6 2 4 2 2 2 3 2 2" xfId="4616"/>
    <cellStyle name="Normal 6 2 4 2 2 2 3 3" xfId="4617"/>
    <cellStyle name="Normal 6 2 4 2 2 2 3 4" xfId="4618"/>
    <cellStyle name="Normal 6 2 4 2 2 2 4" xfId="4619"/>
    <cellStyle name="Normal 6 2 4 2 2 2 4 2" xfId="4620"/>
    <cellStyle name="Normal 6 2 4 2 2 2 5" xfId="4621"/>
    <cellStyle name="Normal 6 2 4 2 2 2 6" xfId="4622"/>
    <cellStyle name="Normal 6 2 4 2 2 3" xfId="4623"/>
    <cellStyle name="Normal 6 2 4 2 2 3 2" xfId="4624"/>
    <cellStyle name="Normal 6 2 4 2 2 3 2 2" xfId="4625"/>
    <cellStyle name="Normal 6 2 4 2 2 3 2 2 2" xfId="4626"/>
    <cellStyle name="Normal 6 2 4 2 2 3 2 3" xfId="4627"/>
    <cellStyle name="Normal 6 2 4 2 2 3 2 4" xfId="4628"/>
    <cellStyle name="Normal 6 2 4 2 2 3 3" xfId="4629"/>
    <cellStyle name="Normal 6 2 4 2 2 3 3 2" xfId="4630"/>
    <cellStyle name="Normal 6 2 4 2 2 3 4" xfId="4631"/>
    <cellStyle name="Normal 6 2 4 2 2 3 5" xfId="4632"/>
    <cellStyle name="Normal 6 2 4 2 2 4" xfId="4633"/>
    <cellStyle name="Normal 6 2 4 2 2 4 2" xfId="4634"/>
    <cellStyle name="Normal 6 2 4 2 2 4 2 2" xfId="4635"/>
    <cellStyle name="Normal 6 2 4 2 2 4 3" xfId="4636"/>
    <cellStyle name="Normal 6 2 4 2 2 4 4" xfId="4637"/>
    <cellStyle name="Normal 6 2 4 2 2 5" xfId="4638"/>
    <cellStyle name="Normal 6 2 4 2 2 5 2" xfId="4639"/>
    <cellStyle name="Normal 6 2 4 2 2 6" xfId="4640"/>
    <cellStyle name="Normal 6 2 4 2 2 7" xfId="4641"/>
    <cellStyle name="Normal 6 2 4 2 3" xfId="4642"/>
    <cellStyle name="Normal 6 2 4 2 3 2" xfId="4643"/>
    <cellStyle name="Normal 6 2 4 2 3 2 2" xfId="4644"/>
    <cellStyle name="Normal 6 2 4 2 3 2 2 2" xfId="4645"/>
    <cellStyle name="Normal 6 2 4 2 3 2 2 2 2" xfId="4646"/>
    <cellStyle name="Normal 6 2 4 2 3 2 2 3" xfId="4647"/>
    <cellStyle name="Normal 6 2 4 2 3 2 2 4" xfId="4648"/>
    <cellStyle name="Normal 6 2 4 2 3 2 3" xfId="4649"/>
    <cellStyle name="Normal 6 2 4 2 3 2 3 2" xfId="4650"/>
    <cellStyle name="Normal 6 2 4 2 3 2 4" xfId="4651"/>
    <cellStyle name="Normal 6 2 4 2 3 2 5" xfId="4652"/>
    <cellStyle name="Normal 6 2 4 2 3 3" xfId="4653"/>
    <cellStyle name="Normal 6 2 4 2 3 3 2" xfId="4654"/>
    <cellStyle name="Normal 6 2 4 2 3 3 2 2" xfId="4655"/>
    <cellStyle name="Normal 6 2 4 2 3 3 3" xfId="4656"/>
    <cellStyle name="Normal 6 2 4 2 3 3 4" xfId="4657"/>
    <cellStyle name="Normal 6 2 4 2 3 4" xfId="4658"/>
    <cellStyle name="Normal 6 2 4 2 3 4 2" xfId="4659"/>
    <cellStyle name="Normal 6 2 4 2 3 5" xfId="4660"/>
    <cellStyle name="Normal 6 2 4 2 3 6" xfId="4661"/>
    <cellStyle name="Normal 6 2 4 2 4" xfId="4662"/>
    <cellStyle name="Normal 6 2 4 2 4 2" xfId="4663"/>
    <cellStyle name="Normal 6 2 4 2 4 2 2" xfId="4664"/>
    <cellStyle name="Normal 6 2 4 2 4 2 2 2" xfId="4665"/>
    <cellStyle name="Normal 6 2 4 2 4 2 2 2 2" xfId="4666"/>
    <cellStyle name="Normal 6 2 4 2 4 2 2 3" xfId="4667"/>
    <cellStyle name="Normal 6 2 4 2 4 2 2 4" xfId="4668"/>
    <cellStyle name="Normal 6 2 4 2 4 2 3" xfId="4669"/>
    <cellStyle name="Normal 6 2 4 2 4 2 3 2" xfId="4670"/>
    <cellStyle name="Normal 6 2 4 2 4 2 4" xfId="4671"/>
    <cellStyle name="Normal 6 2 4 2 4 2 5" xfId="4672"/>
    <cellStyle name="Normal 6 2 4 2 4 3" xfId="4673"/>
    <cellStyle name="Normal 6 2 4 2 4 3 2" xfId="4674"/>
    <cellStyle name="Normal 6 2 4 2 4 3 2 2" xfId="4675"/>
    <cellStyle name="Normal 6 2 4 2 4 3 3" xfId="4676"/>
    <cellStyle name="Normal 6 2 4 2 4 3 4" xfId="4677"/>
    <cellStyle name="Normal 6 2 4 2 4 4" xfId="4678"/>
    <cellStyle name="Normal 6 2 4 2 4 4 2" xfId="4679"/>
    <cellStyle name="Normal 6 2 4 2 4 5" xfId="4680"/>
    <cellStyle name="Normal 6 2 4 2 4 6" xfId="4681"/>
    <cellStyle name="Normal 6 2 4 2 5" xfId="4682"/>
    <cellStyle name="Normal 6 2 4 2 5 2" xfId="4683"/>
    <cellStyle name="Normal 6 2 4 2 5 2 2" xfId="4684"/>
    <cellStyle name="Normal 6 2 4 2 5 2 2 2" xfId="4685"/>
    <cellStyle name="Normal 6 2 4 2 5 2 3" xfId="4686"/>
    <cellStyle name="Normal 6 2 4 2 5 2 4" xfId="4687"/>
    <cellStyle name="Normal 6 2 4 2 5 3" xfId="4688"/>
    <cellStyle name="Normal 6 2 4 2 5 3 2" xfId="4689"/>
    <cellStyle name="Normal 6 2 4 2 5 4" xfId="4690"/>
    <cellStyle name="Normal 6 2 4 2 5 5" xfId="4691"/>
    <cellStyle name="Normal 6 2 4 2 6" xfId="4692"/>
    <cellStyle name="Normal 6 2 4 2 6 2" xfId="4693"/>
    <cellStyle name="Normal 6 2 4 2 6 2 2" xfId="4694"/>
    <cellStyle name="Normal 6 2 4 2 6 3" xfId="4695"/>
    <cellStyle name="Normal 6 2 4 2 6 4" xfId="4696"/>
    <cellStyle name="Normal 6 2 4 2 7" xfId="4697"/>
    <cellStyle name="Normal 6 2 4 2 7 2" xfId="4698"/>
    <cellStyle name="Normal 6 2 4 2 8" xfId="4699"/>
    <cellStyle name="Normal 6 2 4 2 9" xfId="4700"/>
    <cellStyle name="Normal 6 2 4 3" xfId="4701"/>
    <cellStyle name="Normal 6 2 4 3 2" xfId="4702"/>
    <cellStyle name="Normal 6 2 4 3 2 2" xfId="4703"/>
    <cellStyle name="Normal 6 2 4 3 2 2 2" xfId="4704"/>
    <cellStyle name="Normal 6 2 4 3 2 2 2 2" xfId="4705"/>
    <cellStyle name="Normal 6 2 4 3 2 2 2 2 2" xfId="4706"/>
    <cellStyle name="Normal 6 2 4 3 2 2 2 3" xfId="4707"/>
    <cellStyle name="Normal 6 2 4 3 2 2 2 4" xfId="4708"/>
    <cellStyle name="Normal 6 2 4 3 2 2 3" xfId="4709"/>
    <cellStyle name="Normal 6 2 4 3 2 2 3 2" xfId="4710"/>
    <cellStyle name="Normal 6 2 4 3 2 2 4" xfId="4711"/>
    <cellStyle name="Normal 6 2 4 3 2 2 5" xfId="4712"/>
    <cellStyle name="Normal 6 2 4 3 2 3" xfId="4713"/>
    <cellStyle name="Normal 6 2 4 3 2 3 2" xfId="4714"/>
    <cellStyle name="Normal 6 2 4 3 2 3 2 2" xfId="4715"/>
    <cellStyle name="Normal 6 2 4 3 2 3 3" xfId="4716"/>
    <cellStyle name="Normal 6 2 4 3 2 3 4" xfId="4717"/>
    <cellStyle name="Normal 6 2 4 3 2 4" xfId="4718"/>
    <cellStyle name="Normal 6 2 4 3 2 4 2" xfId="4719"/>
    <cellStyle name="Normal 6 2 4 3 2 5" xfId="4720"/>
    <cellStyle name="Normal 6 2 4 3 2 6" xfId="4721"/>
    <cellStyle name="Normal 6 2 4 3 3" xfId="4722"/>
    <cellStyle name="Normal 6 2 4 3 3 2" xfId="4723"/>
    <cellStyle name="Normal 6 2 4 3 3 2 2" xfId="4724"/>
    <cellStyle name="Normal 6 2 4 3 3 2 2 2" xfId="4725"/>
    <cellStyle name="Normal 6 2 4 3 3 2 3" xfId="4726"/>
    <cellStyle name="Normal 6 2 4 3 3 2 4" xfId="4727"/>
    <cellStyle name="Normal 6 2 4 3 3 3" xfId="4728"/>
    <cellStyle name="Normal 6 2 4 3 3 3 2" xfId="4729"/>
    <cellStyle name="Normal 6 2 4 3 3 4" xfId="4730"/>
    <cellStyle name="Normal 6 2 4 3 3 5" xfId="4731"/>
    <cellStyle name="Normal 6 2 4 3 4" xfId="4732"/>
    <cellStyle name="Normal 6 2 4 3 4 2" xfId="4733"/>
    <cellStyle name="Normal 6 2 4 3 4 2 2" xfId="4734"/>
    <cellStyle name="Normal 6 2 4 3 4 3" xfId="4735"/>
    <cellStyle name="Normal 6 2 4 3 4 4" xfId="4736"/>
    <cellStyle name="Normal 6 2 4 3 5" xfId="4737"/>
    <cellStyle name="Normal 6 2 4 3 5 2" xfId="4738"/>
    <cellStyle name="Normal 6 2 4 3 6" xfId="4739"/>
    <cellStyle name="Normal 6 2 4 3 7" xfId="4740"/>
    <cellStyle name="Normal 6 2 4 4" xfId="4741"/>
    <cellStyle name="Normal 6 2 4 4 2" xfId="4742"/>
    <cellStyle name="Normal 6 2 4 4 2 2" xfId="4743"/>
    <cellStyle name="Normal 6 2 4 4 2 2 2" xfId="4744"/>
    <cellStyle name="Normal 6 2 4 4 2 2 2 2" xfId="4745"/>
    <cellStyle name="Normal 6 2 4 4 2 2 3" xfId="4746"/>
    <cellStyle name="Normal 6 2 4 4 2 2 4" xfId="4747"/>
    <cellStyle name="Normal 6 2 4 4 2 3" xfId="4748"/>
    <cellStyle name="Normal 6 2 4 4 2 3 2" xfId="4749"/>
    <cellStyle name="Normal 6 2 4 4 2 4" xfId="4750"/>
    <cellStyle name="Normal 6 2 4 4 2 5" xfId="4751"/>
    <cellStyle name="Normal 6 2 4 4 3" xfId="4752"/>
    <cellStyle name="Normal 6 2 4 4 3 2" xfId="4753"/>
    <cellStyle name="Normal 6 2 4 4 3 2 2" xfId="4754"/>
    <cellStyle name="Normal 6 2 4 4 3 3" xfId="4755"/>
    <cellStyle name="Normal 6 2 4 4 3 4" xfId="4756"/>
    <cellStyle name="Normal 6 2 4 4 4" xfId="4757"/>
    <cellStyle name="Normal 6 2 4 4 4 2" xfId="4758"/>
    <cellStyle name="Normal 6 2 4 4 5" xfId="4759"/>
    <cellStyle name="Normal 6 2 4 4 6" xfId="4760"/>
    <cellStyle name="Normal 6 2 4 5" xfId="4761"/>
    <cellStyle name="Normal 6 2 4 5 2" xfId="4762"/>
    <cellStyle name="Normal 6 2 4 5 2 2" xfId="4763"/>
    <cellStyle name="Normal 6 2 4 5 2 2 2" xfId="4764"/>
    <cellStyle name="Normal 6 2 4 5 2 2 2 2" xfId="4765"/>
    <cellStyle name="Normal 6 2 4 5 2 2 3" xfId="4766"/>
    <cellStyle name="Normal 6 2 4 5 2 2 4" xfId="4767"/>
    <cellStyle name="Normal 6 2 4 5 2 3" xfId="4768"/>
    <cellStyle name="Normal 6 2 4 5 2 3 2" xfId="4769"/>
    <cellStyle name="Normal 6 2 4 5 2 4" xfId="4770"/>
    <cellStyle name="Normal 6 2 4 5 2 5" xfId="4771"/>
    <cellStyle name="Normal 6 2 4 5 3" xfId="4772"/>
    <cellStyle name="Normal 6 2 4 5 3 2" xfId="4773"/>
    <cellStyle name="Normal 6 2 4 5 3 2 2" xfId="4774"/>
    <cellStyle name="Normal 6 2 4 5 3 3" xfId="4775"/>
    <cellStyle name="Normal 6 2 4 5 3 4" xfId="4776"/>
    <cellStyle name="Normal 6 2 4 5 4" xfId="4777"/>
    <cellStyle name="Normal 6 2 4 5 4 2" xfId="4778"/>
    <cellStyle name="Normal 6 2 4 5 5" xfId="4779"/>
    <cellStyle name="Normal 6 2 4 5 6" xfId="4780"/>
    <cellStyle name="Normal 6 2 4 6" xfId="4781"/>
    <cellStyle name="Normal 6 2 4 6 2" xfId="4782"/>
    <cellStyle name="Normal 6 2 4 6 2 2" xfId="4783"/>
    <cellStyle name="Normal 6 2 4 6 2 2 2" xfId="4784"/>
    <cellStyle name="Normal 6 2 4 6 2 3" xfId="4785"/>
    <cellStyle name="Normal 6 2 4 6 2 4" xfId="4786"/>
    <cellStyle name="Normal 6 2 4 6 3" xfId="4787"/>
    <cellStyle name="Normal 6 2 4 6 3 2" xfId="4788"/>
    <cellStyle name="Normal 6 2 4 6 4" xfId="4789"/>
    <cellStyle name="Normal 6 2 4 6 5" xfId="4790"/>
    <cellStyle name="Normal 6 2 4 7" xfId="4791"/>
    <cellStyle name="Normal 6 2 4 7 2" xfId="4792"/>
    <cellStyle name="Normal 6 2 4 7 2 2" xfId="4793"/>
    <cellStyle name="Normal 6 2 4 7 3" xfId="4794"/>
    <cellStyle name="Normal 6 2 4 7 4" xfId="4795"/>
    <cellStyle name="Normal 6 2 4 8" xfId="4796"/>
    <cellStyle name="Normal 6 2 4 8 2" xfId="4797"/>
    <cellStyle name="Normal 6 2 4 9" xfId="4798"/>
    <cellStyle name="Normal 6 2 5" xfId="4799"/>
    <cellStyle name="Normal 6 2 5 2" xfId="4800"/>
    <cellStyle name="Normal 6 2 5 2 2" xfId="4801"/>
    <cellStyle name="Normal 6 2 5 2 2 2" xfId="4802"/>
    <cellStyle name="Normal 6 2 5 2 2 2 2" xfId="4803"/>
    <cellStyle name="Normal 6 2 5 2 2 2 2 2" xfId="4804"/>
    <cellStyle name="Normal 6 2 5 2 2 2 2 2 2" xfId="4805"/>
    <cellStyle name="Normal 6 2 5 2 2 2 2 3" xfId="4806"/>
    <cellStyle name="Normal 6 2 5 2 2 2 2 4" xfId="4807"/>
    <cellStyle name="Normal 6 2 5 2 2 2 3" xfId="4808"/>
    <cellStyle name="Normal 6 2 5 2 2 2 3 2" xfId="4809"/>
    <cellStyle name="Normal 6 2 5 2 2 2 4" xfId="4810"/>
    <cellStyle name="Normal 6 2 5 2 2 2 5" xfId="4811"/>
    <cellStyle name="Normal 6 2 5 2 2 3" xfId="4812"/>
    <cellStyle name="Normal 6 2 5 2 2 3 2" xfId="4813"/>
    <cellStyle name="Normal 6 2 5 2 2 3 2 2" xfId="4814"/>
    <cellStyle name="Normal 6 2 5 2 2 3 3" xfId="4815"/>
    <cellStyle name="Normal 6 2 5 2 2 3 4" xfId="4816"/>
    <cellStyle name="Normal 6 2 5 2 2 4" xfId="4817"/>
    <cellStyle name="Normal 6 2 5 2 2 4 2" xfId="4818"/>
    <cellStyle name="Normal 6 2 5 2 2 5" xfId="4819"/>
    <cellStyle name="Normal 6 2 5 2 2 6" xfId="4820"/>
    <cellStyle name="Normal 6 2 5 2 3" xfId="4821"/>
    <cellStyle name="Normal 6 2 5 2 3 2" xfId="4822"/>
    <cellStyle name="Normal 6 2 5 2 3 2 2" xfId="4823"/>
    <cellStyle name="Normal 6 2 5 2 3 2 2 2" xfId="4824"/>
    <cellStyle name="Normal 6 2 5 2 3 2 3" xfId="4825"/>
    <cellStyle name="Normal 6 2 5 2 3 2 4" xfId="4826"/>
    <cellStyle name="Normal 6 2 5 2 3 3" xfId="4827"/>
    <cellStyle name="Normal 6 2 5 2 3 3 2" xfId="4828"/>
    <cellStyle name="Normal 6 2 5 2 3 4" xfId="4829"/>
    <cellStyle name="Normal 6 2 5 2 3 5" xfId="4830"/>
    <cellStyle name="Normal 6 2 5 2 4" xfId="4831"/>
    <cellStyle name="Normal 6 2 5 2 4 2" xfId="4832"/>
    <cellStyle name="Normal 6 2 5 2 4 2 2" xfId="4833"/>
    <cellStyle name="Normal 6 2 5 2 4 3" xfId="4834"/>
    <cellStyle name="Normal 6 2 5 2 4 4" xfId="4835"/>
    <cellStyle name="Normal 6 2 5 2 5" xfId="4836"/>
    <cellStyle name="Normal 6 2 5 2 5 2" xfId="4837"/>
    <cellStyle name="Normal 6 2 5 2 6" xfId="4838"/>
    <cellStyle name="Normal 6 2 5 2 7" xfId="4839"/>
    <cellStyle name="Normal 6 2 5 3" xfId="4840"/>
    <cellStyle name="Normal 6 2 5 3 2" xfId="4841"/>
    <cellStyle name="Normal 6 2 5 3 2 2" xfId="4842"/>
    <cellStyle name="Normal 6 2 5 3 2 2 2" xfId="4843"/>
    <cellStyle name="Normal 6 2 5 3 2 2 2 2" xfId="4844"/>
    <cellStyle name="Normal 6 2 5 3 2 2 3" xfId="4845"/>
    <cellStyle name="Normal 6 2 5 3 2 2 4" xfId="4846"/>
    <cellStyle name="Normal 6 2 5 3 2 3" xfId="4847"/>
    <cellStyle name="Normal 6 2 5 3 2 3 2" xfId="4848"/>
    <cellStyle name="Normal 6 2 5 3 2 4" xfId="4849"/>
    <cellStyle name="Normal 6 2 5 3 2 5" xfId="4850"/>
    <cellStyle name="Normal 6 2 5 3 3" xfId="4851"/>
    <cellStyle name="Normal 6 2 5 3 3 2" xfId="4852"/>
    <cellStyle name="Normal 6 2 5 3 3 2 2" xfId="4853"/>
    <cellStyle name="Normal 6 2 5 3 3 3" xfId="4854"/>
    <cellStyle name="Normal 6 2 5 3 3 4" xfId="4855"/>
    <cellStyle name="Normal 6 2 5 3 4" xfId="4856"/>
    <cellStyle name="Normal 6 2 5 3 4 2" xfId="4857"/>
    <cellStyle name="Normal 6 2 5 3 5" xfId="4858"/>
    <cellStyle name="Normal 6 2 5 3 6" xfId="4859"/>
    <cellStyle name="Normal 6 2 5 4" xfId="4860"/>
    <cellStyle name="Normal 6 2 5 4 2" xfId="4861"/>
    <cellStyle name="Normal 6 2 5 4 2 2" xfId="4862"/>
    <cellStyle name="Normal 6 2 5 4 2 2 2" xfId="4863"/>
    <cellStyle name="Normal 6 2 5 4 2 2 2 2" xfId="4864"/>
    <cellStyle name="Normal 6 2 5 4 2 2 3" xfId="4865"/>
    <cellStyle name="Normal 6 2 5 4 2 2 4" xfId="4866"/>
    <cellStyle name="Normal 6 2 5 4 2 3" xfId="4867"/>
    <cellStyle name="Normal 6 2 5 4 2 3 2" xfId="4868"/>
    <cellStyle name="Normal 6 2 5 4 2 4" xfId="4869"/>
    <cellStyle name="Normal 6 2 5 4 2 5" xfId="4870"/>
    <cellStyle name="Normal 6 2 5 4 3" xfId="4871"/>
    <cellStyle name="Normal 6 2 5 4 3 2" xfId="4872"/>
    <cellStyle name="Normal 6 2 5 4 3 2 2" xfId="4873"/>
    <cellStyle name="Normal 6 2 5 4 3 3" xfId="4874"/>
    <cellStyle name="Normal 6 2 5 4 3 4" xfId="4875"/>
    <cellStyle name="Normal 6 2 5 4 4" xfId="4876"/>
    <cellStyle name="Normal 6 2 5 4 4 2" xfId="4877"/>
    <cellStyle name="Normal 6 2 5 4 5" xfId="4878"/>
    <cellStyle name="Normal 6 2 5 4 6" xfId="4879"/>
    <cellStyle name="Normal 6 2 5 5" xfId="4880"/>
    <cellStyle name="Normal 6 2 5 5 2" xfId="4881"/>
    <cellStyle name="Normal 6 2 5 5 2 2" xfId="4882"/>
    <cellStyle name="Normal 6 2 5 5 2 2 2" xfId="4883"/>
    <cellStyle name="Normal 6 2 5 5 2 3" xfId="4884"/>
    <cellStyle name="Normal 6 2 5 5 2 4" xfId="4885"/>
    <cellStyle name="Normal 6 2 5 5 3" xfId="4886"/>
    <cellStyle name="Normal 6 2 5 5 3 2" xfId="4887"/>
    <cellStyle name="Normal 6 2 5 5 4" xfId="4888"/>
    <cellStyle name="Normal 6 2 5 5 5" xfId="4889"/>
    <cellStyle name="Normal 6 2 5 6" xfId="4890"/>
    <cellStyle name="Normal 6 2 5 6 2" xfId="4891"/>
    <cellStyle name="Normal 6 2 5 6 2 2" xfId="4892"/>
    <cellStyle name="Normal 6 2 5 6 3" xfId="4893"/>
    <cellStyle name="Normal 6 2 5 6 4" xfId="4894"/>
    <cellStyle name="Normal 6 2 5 7" xfId="4895"/>
    <cellStyle name="Normal 6 2 5 7 2" xfId="4896"/>
    <cellStyle name="Normal 6 2 5 8" xfId="4897"/>
    <cellStyle name="Normal 6 2 5 9" xfId="4898"/>
    <cellStyle name="Normal 6 2 6" xfId="4899"/>
    <cellStyle name="Normal 6 2 6 2" xfId="4900"/>
    <cellStyle name="Normal 6 2 6 2 2" xfId="4901"/>
    <cellStyle name="Normal 6 2 6 2 2 2" xfId="4902"/>
    <cellStyle name="Normal 6 2 6 2 2 2 2" xfId="4903"/>
    <cellStyle name="Normal 6 2 6 2 2 2 2 2" xfId="4904"/>
    <cellStyle name="Normal 6 2 6 2 2 2 2 2 2" xfId="4905"/>
    <cellStyle name="Normal 6 2 6 2 2 2 2 3" xfId="4906"/>
    <cellStyle name="Normal 6 2 6 2 2 2 2 4" xfId="4907"/>
    <cellStyle name="Normal 6 2 6 2 2 2 3" xfId="4908"/>
    <cellStyle name="Normal 6 2 6 2 2 2 3 2" xfId="4909"/>
    <cellStyle name="Normal 6 2 6 2 2 2 4" xfId="4910"/>
    <cellStyle name="Normal 6 2 6 2 2 2 5" xfId="4911"/>
    <cellStyle name="Normal 6 2 6 2 2 3" xfId="4912"/>
    <cellStyle name="Normal 6 2 6 2 2 3 2" xfId="4913"/>
    <cellStyle name="Normal 6 2 6 2 2 3 2 2" xfId="4914"/>
    <cellStyle name="Normal 6 2 6 2 2 3 3" xfId="4915"/>
    <cellStyle name="Normal 6 2 6 2 2 3 4" xfId="4916"/>
    <cellStyle name="Normal 6 2 6 2 2 4" xfId="4917"/>
    <cellStyle name="Normal 6 2 6 2 2 4 2" xfId="4918"/>
    <cellStyle name="Normal 6 2 6 2 2 5" xfId="4919"/>
    <cellStyle name="Normal 6 2 6 2 2 6" xfId="4920"/>
    <cellStyle name="Normal 6 2 6 2 3" xfId="4921"/>
    <cellStyle name="Normal 6 2 6 2 3 2" xfId="4922"/>
    <cellStyle name="Normal 6 2 6 2 3 2 2" xfId="4923"/>
    <cellStyle name="Normal 6 2 6 2 3 2 2 2" xfId="4924"/>
    <cellStyle name="Normal 6 2 6 2 3 2 3" xfId="4925"/>
    <cellStyle name="Normal 6 2 6 2 3 2 4" xfId="4926"/>
    <cellStyle name="Normal 6 2 6 2 3 3" xfId="4927"/>
    <cellStyle name="Normal 6 2 6 2 3 3 2" xfId="4928"/>
    <cellStyle name="Normal 6 2 6 2 3 4" xfId="4929"/>
    <cellStyle name="Normal 6 2 6 2 3 5" xfId="4930"/>
    <cellStyle name="Normal 6 2 6 2 4" xfId="4931"/>
    <cellStyle name="Normal 6 2 6 2 4 2" xfId="4932"/>
    <cellStyle name="Normal 6 2 6 2 4 2 2" xfId="4933"/>
    <cellStyle name="Normal 6 2 6 2 4 3" xfId="4934"/>
    <cellStyle name="Normal 6 2 6 2 4 4" xfId="4935"/>
    <cellStyle name="Normal 6 2 6 2 5" xfId="4936"/>
    <cellStyle name="Normal 6 2 6 2 5 2" xfId="4937"/>
    <cellStyle name="Normal 6 2 6 2 6" xfId="4938"/>
    <cellStyle name="Normal 6 2 6 2 7" xfId="4939"/>
    <cellStyle name="Normal 6 2 6 3" xfId="4940"/>
    <cellStyle name="Normal 6 2 6 3 2" xfId="4941"/>
    <cellStyle name="Normal 6 2 6 3 2 2" xfId="4942"/>
    <cellStyle name="Normal 6 2 6 3 2 2 2" xfId="4943"/>
    <cellStyle name="Normal 6 2 6 3 2 2 2 2" xfId="4944"/>
    <cellStyle name="Normal 6 2 6 3 2 2 3" xfId="4945"/>
    <cellStyle name="Normal 6 2 6 3 2 2 4" xfId="4946"/>
    <cellStyle name="Normal 6 2 6 3 2 3" xfId="4947"/>
    <cellStyle name="Normal 6 2 6 3 2 3 2" xfId="4948"/>
    <cellStyle name="Normal 6 2 6 3 2 4" xfId="4949"/>
    <cellStyle name="Normal 6 2 6 3 2 5" xfId="4950"/>
    <cellStyle name="Normal 6 2 6 3 3" xfId="4951"/>
    <cellStyle name="Normal 6 2 6 3 3 2" xfId="4952"/>
    <cellStyle name="Normal 6 2 6 3 3 2 2" xfId="4953"/>
    <cellStyle name="Normal 6 2 6 3 3 3" xfId="4954"/>
    <cellStyle name="Normal 6 2 6 3 3 4" xfId="4955"/>
    <cellStyle name="Normal 6 2 6 3 4" xfId="4956"/>
    <cellStyle name="Normal 6 2 6 3 4 2" xfId="4957"/>
    <cellStyle name="Normal 6 2 6 3 5" xfId="4958"/>
    <cellStyle name="Normal 6 2 6 3 6" xfId="4959"/>
    <cellStyle name="Normal 6 2 6 4" xfId="4960"/>
    <cellStyle name="Normal 6 2 6 4 2" xfId="4961"/>
    <cellStyle name="Normal 6 2 6 4 2 2" xfId="4962"/>
    <cellStyle name="Normal 6 2 6 4 2 2 2" xfId="4963"/>
    <cellStyle name="Normal 6 2 6 4 2 2 2 2" xfId="4964"/>
    <cellStyle name="Normal 6 2 6 4 2 2 3" xfId="4965"/>
    <cellStyle name="Normal 6 2 6 4 2 2 4" xfId="4966"/>
    <cellStyle name="Normal 6 2 6 4 2 3" xfId="4967"/>
    <cellStyle name="Normal 6 2 6 4 2 3 2" xfId="4968"/>
    <cellStyle name="Normal 6 2 6 4 2 4" xfId="4969"/>
    <cellStyle name="Normal 6 2 6 4 2 5" xfId="4970"/>
    <cellStyle name="Normal 6 2 6 4 3" xfId="4971"/>
    <cellStyle name="Normal 6 2 6 4 3 2" xfId="4972"/>
    <cellStyle name="Normal 6 2 6 4 3 2 2" xfId="4973"/>
    <cellStyle name="Normal 6 2 6 4 3 3" xfId="4974"/>
    <cellStyle name="Normal 6 2 6 4 3 4" xfId="4975"/>
    <cellStyle name="Normal 6 2 6 4 4" xfId="4976"/>
    <cellStyle name="Normal 6 2 6 4 4 2" xfId="4977"/>
    <cellStyle name="Normal 6 2 6 4 5" xfId="4978"/>
    <cellStyle name="Normal 6 2 6 4 6" xfId="4979"/>
    <cellStyle name="Normal 6 2 6 5" xfId="4980"/>
    <cellStyle name="Normal 6 2 6 5 2" xfId="4981"/>
    <cellStyle name="Normal 6 2 6 5 2 2" xfId="4982"/>
    <cellStyle name="Normal 6 2 6 5 2 2 2" xfId="4983"/>
    <cellStyle name="Normal 6 2 6 5 2 3" xfId="4984"/>
    <cellStyle name="Normal 6 2 6 5 2 4" xfId="4985"/>
    <cellStyle name="Normal 6 2 6 5 3" xfId="4986"/>
    <cellStyle name="Normal 6 2 6 5 3 2" xfId="4987"/>
    <cellStyle name="Normal 6 2 6 5 4" xfId="4988"/>
    <cellStyle name="Normal 6 2 6 5 5" xfId="4989"/>
    <cellStyle name="Normal 6 2 6 6" xfId="4990"/>
    <cellStyle name="Normal 6 2 6 6 2" xfId="4991"/>
    <cellStyle name="Normal 6 2 6 6 2 2" xfId="4992"/>
    <cellStyle name="Normal 6 2 6 6 3" xfId="4993"/>
    <cellStyle name="Normal 6 2 6 6 4" xfId="4994"/>
    <cellStyle name="Normal 6 2 6 7" xfId="4995"/>
    <cellStyle name="Normal 6 2 6 7 2" xfId="4996"/>
    <cellStyle name="Normal 6 2 6 8" xfId="4997"/>
    <cellStyle name="Normal 6 2 6 9" xfId="4998"/>
    <cellStyle name="Normal 6 2 7" xfId="4999"/>
    <cellStyle name="Normal 6 2 7 2" xfId="5000"/>
    <cellStyle name="Normal 6 2 7 2 2" xfId="5001"/>
    <cellStyle name="Normal 6 2 7 2 2 2" xfId="5002"/>
    <cellStyle name="Normal 6 2 7 2 2 2 2" xfId="5003"/>
    <cellStyle name="Normal 6 2 7 2 2 2 2 2" xfId="5004"/>
    <cellStyle name="Normal 6 2 7 2 2 2 3" xfId="5005"/>
    <cellStyle name="Normal 6 2 7 2 2 2 4" xfId="5006"/>
    <cellStyle name="Normal 6 2 7 2 2 3" xfId="5007"/>
    <cellStyle name="Normal 6 2 7 2 2 3 2" xfId="5008"/>
    <cellStyle name="Normal 6 2 7 2 2 4" xfId="5009"/>
    <cellStyle name="Normal 6 2 7 2 2 5" xfId="5010"/>
    <cellStyle name="Normal 6 2 7 2 3" xfId="5011"/>
    <cellStyle name="Normal 6 2 7 2 3 2" xfId="5012"/>
    <cellStyle name="Normal 6 2 7 2 3 2 2" xfId="5013"/>
    <cellStyle name="Normal 6 2 7 2 3 3" xfId="5014"/>
    <cellStyle name="Normal 6 2 7 2 3 4" xfId="5015"/>
    <cellStyle name="Normal 6 2 7 2 4" xfId="5016"/>
    <cellStyle name="Normal 6 2 7 2 4 2" xfId="5017"/>
    <cellStyle name="Normal 6 2 7 2 5" xfId="5018"/>
    <cellStyle name="Normal 6 2 7 2 6" xfId="5019"/>
    <cellStyle name="Normal 6 2 7 3" xfId="5020"/>
    <cellStyle name="Normal 6 2 7 3 2" xfId="5021"/>
    <cellStyle name="Normal 6 2 7 3 2 2" xfId="5022"/>
    <cellStyle name="Normal 6 2 7 3 2 2 2" xfId="5023"/>
    <cellStyle name="Normal 6 2 7 3 2 3" xfId="5024"/>
    <cellStyle name="Normal 6 2 7 3 2 4" xfId="5025"/>
    <cellStyle name="Normal 6 2 7 3 3" xfId="5026"/>
    <cellStyle name="Normal 6 2 7 3 3 2" xfId="5027"/>
    <cellStyle name="Normal 6 2 7 3 4" xfId="5028"/>
    <cellStyle name="Normal 6 2 7 3 5" xfId="5029"/>
    <cellStyle name="Normal 6 2 7 4" xfId="5030"/>
    <cellStyle name="Normal 6 2 7 4 2" xfId="5031"/>
    <cellStyle name="Normal 6 2 7 4 2 2" xfId="5032"/>
    <cellStyle name="Normal 6 2 7 4 3" xfId="5033"/>
    <cellStyle name="Normal 6 2 7 4 4" xfId="5034"/>
    <cellStyle name="Normal 6 2 7 5" xfId="5035"/>
    <cellStyle name="Normal 6 2 7 5 2" xfId="5036"/>
    <cellStyle name="Normal 6 2 7 6" xfId="5037"/>
    <cellStyle name="Normal 6 2 7 7" xfId="5038"/>
    <cellStyle name="Normal 6 2 8" xfId="5039"/>
    <cellStyle name="Normal 6 2 8 2" xfId="5040"/>
    <cellStyle name="Normal 6 2 8 2 2" xfId="5041"/>
    <cellStyle name="Normal 6 2 8 2 2 2" xfId="5042"/>
    <cellStyle name="Normal 6 2 8 2 2 2 2" xfId="5043"/>
    <cellStyle name="Normal 6 2 8 2 2 3" xfId="5044"/>
    <cellStyle name="Normal 6 2 8 2 2 4" xfId="5045"/>
    <cellStyle name="Normal 6 2 8 2 3" xfId="5046"/>
    <cellStyle name="Normal 6 2 8 2 3 2" xfId="5047"/>
    <cellStyle name="Normal 6 2 8 2 4" xfId="5048"/>
    <cellStyle name="Normal 6 2 8 2 5" xfId="5049"/>
    <cellStyle name="Normal 6 2 8 3" xfId="5050"/>
    <cellStyle name="Normal 6 2 8 3 2" xfId="5051"/>
    <cellStyle name="Normal 6 2 8 3 2 2" xfId="5052"/>
    <cellStyle name="Normal 6 2 8 3 3" xfId="5053"/>
    <cellStyle name="Normal 6 2 8 3 4" xfId="5054"/>
    <cellStyle name="Normal 6 2 8 4" xfId="5055"/>
    <cellStyle name="Normal 6 2 8 4 2" xfId="5056"/>
    <cellStyle name="Normal 6 2 8 5" xfId="5057"/>
    <cellStyle name="Normal 6 2 8 6" xfId="5058"/>
    <cellStyle name="Normal 6 2 9" xfId="5059"/>
    <cellStyle name="Normal 6 2 9 2" xfId="5060"/>
    <cellStyle name="Normal 6 2 9 2 2" xfId="5061"/>
    <cellStyle name="Normal 6 2 9 2 2 2" xfId="5062"/>
    <cellStyle name="Normal 6 2 9 2 2 2 2" xfId="5063"/>
    <cellStyle name="Normal 6 2 9 2 2 3" xfId="5064"/>
    <cellStyle name="Normal 6 2 9 2 2 4" xfId="5065"/>
    <cellStyle name="Normal 6 2 9 2 3" xfId="5066"/>
    <cellStyle name="Normal 6 2 9 2 3 2" xfId="5067"/>
    <cellStyle name="Normal 6 2 9 2 4" xfId="5068"/>
    <cellStyle name="Normal 6 2 9 2 5" xfId="5069"/>
    <cellStyle name="Normal 6 2 9 3" xfId="5070"/>
    <cellStyle name="Normal 6 2 9 3 2" xfId="5071"/>
    <cellStyle name="Normal 6 2 9 3 2 2" xfId="5072"/>
    <cellStyle name="Normal 6 2 9 3 3" xfId="5073"/>
    <cellStyle name="Normal 6 2 9 3 4" xfId="5074"/>
    <cellStyle name="Normal 6 2 9 4" xfId="5075"/>
    <cellStyle name="Normal 6 2 9 4 2" xfId="5076"/>
    <cellStyle name="Normal 6 2 9 5" xfId="5077"/>
    <cellStyle name="Normal 6 2 9 6" xfId="5078"/>
    <cellStyle name="Normal 6 20" xfId="5079"/>
    <cellStyle name="Normal 6 21" xfId="5080"/>
    <cellStyle name="Normal 6 22" xfId="5081"/>
    <cellStyle name="Normal 6 3" xfId="5082"/>
    <cellStyle name="Normal 6 3 10" xfId="5083"/>
    <cellStyle name="Normal 6 3 10 2" xfId="5084"/>
    <cellStyle name="Normal 6 3 10 2 2" xfId="5085"/>
    <cellStyle name="Normal 6 3 10 2 2 2" xfId="5086"/>
    <cellStyle name="Normal 6 3 10 2 3" xfId="5087"/>
    <cellStyle name="Normal 6 3 10 2 4" xfId="5088"/>
    <cellStyle name="Normal 6 3 10 3" xfId="5089"/>
    <cellStyle name="Normal 6 3 10 3 2" xfId="5090"/>
    <cellStyle name="Normal 6 3 10 4" xfId="5091"/>
    <cellStyle name="Normal 6 3 10 5" xfId="5092"/>
    <cellStyle name="Normal 6 3 11" xfId="5093"/>
    <cellStyle name="Normal 6 3 12" xfId="5094"/>
    <cellStyle name="Normal 6 3 12 2" xfId="5095"/>
    <cellStyle name="Normal 6 3 12 2 2" xfId="5096"/>
    <cellStyle name="Normal 6 3 12 3" xfId="5097"/>
    <cellStyle name="Normal 6 3 12 4" xfId="5098"/>
    <cellStyle name="Normal 6 3 13" xfId="5099"/>
    <cellStyle name="Normal 6 3 13 2" xfId="5100"/>
    <cellStyle name="Normal 6 3 13 2 2" xfId="5101"/>
    <cellStyle name="Normal 6 3 13 3" xfId="5102"/>
    <cellStyle name="Normal 6 3 14" xfId="5103"/>
    <cellStyle name="Normal 6 3 14 2" xfId="5104"/>
    <cellStyle name="Normal 6 3 14 2 2" xfId="5105"/>
    <cellStyle name="Normal 6 3 14 3" xfId="5106"/>
    <cellStyle name="Normal 6 3 15" xfId="5107"/>
    <cellStyle name="Normal 6 3 15 2" xfId="5108"/>
    <cellStyle name="Normal 6 3 16" xfId="5109"/>
    <cellStyle name="Normal 6 3 17" xfId="5110"/>
    <cellStyle name="Normal 6 3 2" xfId="5111"/>
    <cellStyle name="Normal 6 3 2 10" xfId="5112"/>
    <cellStyle name="Normal 6 3 2 10 2" xfId="5113"/>
    <cellStyle name="Normal 6 3 2 10 2 2" xfId="5114"/>
    <cellStyle name="Normal 6 3 2 10 3" xfId="5115"/>
    <cellStyle name="Normal 6 3 2 11" xfId="5116"/>
    <cellStyle name="Normal 6 3 2 11 2" xfId="5117"/>
    <cellStyle name="Normal 6 3 2 11 2 2" xfId="5118"/>
    <cellStyle name="Normal 6 3 2 11 3" xfId="5119"/>
    <cellStyle name="Normal 6 3 2 12" xfId="5120"/>
    <cellStyle name="Normal 6 3 2 12 2" xfId="5121"/>
    <cellStyle name="Normal 6 3 2 13" xfId="5122"/>
    <cellStyle name="Normal 6 3 2 14" xfId="5123"/>
    <cellStyle name="Normal 6 3 2 2" xfId="5124"/>
    <cellStyle name="Normal 6 3 2 2 2" xfId="5125"/>
    <cellStyle name="Normal 6 3 2 2 2 2" xfId="5126"/>
    <cellStyle name="Normal 6 3 2 2 2 2 2" xfId="5127"/>
    <cellStyle name="Normal 6 3 2 2 2 2 2 2" xfId="5128"/>
    <cellStyle name="Normal 6 3 2 2 2 2 2 2 2" xfId="5129"/>
    <cellStyle name="Normal 6 3 2 2 2 2 2 2 2 2" xfId="5130"/>
    <cellStyle name="Normal 6 3 2 2 2 2 2 2 3" xfId="5131"/>
    <cellStyle name="Normal 6 3 2 2 2 2 2 2 4" xfId="5132"/>
    <cellStyle name="Normal 6 3 2 2 2 2 2 3" xfId="5133"/>
    <cellStyle name="Normal 6 3 2 2 2 2 2 3 2" xfId="5134"/>
    <cellStyle name="Normal 6 3 2 2 2 2 2 4" xfId="5135"/>
    <cellStyle name="Normal 6 3 2 2 2 2 2 5" xfId="5136"/>
    <cellStyle name="Normal 6 3 2 2 2 2 3" xfId="5137"/>
    <cellStyle name="Normal 6 3 2 2 2 2 3 2" xfId="5138"/>
    <cellStyle name="Normal 6 3 2 2 2 2 3 2 2" xfId="5139"/>
    <cellStyle name="Normal 6 3 2 2 2 2 3 3" xfId="5140"/>
    <cellStyle name="Normal 6 3 2 2 2 2 3 4" xfId="5141"/>
    <cellStyle name="Normal 6 3 2 2 2 2 4" xfId="5142"/>
    <cellStyle name="Normal 6 3 2 2 2 2 4 2" xfId="5143"/>
    <cellStyle name="Normal 6 3 2 2 2 2 5" xfId="5144"/>
    <cellStyle name="Normal 6 3 2 2 2 2 6" xfId="5145"/>
    <cellStyle name="Normal 6 3 2 2 2 3" xfId="5146"/>
    <cellStyle name="Normal 6 3 2 2 2 3 2" xfId="5147"/>
    <cellStyle name="Normal 6 3 2 2 2 3 2 2" xfId="5148"/>
    <cellStyle name="Normal 6 3 2 2 2 3 2 2 2" xfId="5149"/>
    <cellStyle name="Normal 6 3 2 2 2 3 2 3" xfId="5150"/>
    <cellStyle name="Normal 6 3 2 2 2 3 2 4" xfId="5151"/>
    <cellStyle name="Normal 6 3 2 2 2 3 3" xfId="5152"/>
    <cellStyle name="Normal 6 3 2 2 2 3 3 2" xfId="5153"/>
    <cellStyle name="Normal 6 3 2 2 2 3 4" xfId="5154"/>
    <cellStyle name="Normal 6 3 2 2 2 3 5" xfId="5155"/>
    <cellStyle name="Normal 6 3 2 2 2 4" xfId="5156"/>
    <cellStyle name="Normal 6 3 2 2 2 4 2" xfId="5157"/>
    <cellStyle name="Normal 6 3 2 2 2 4 2 2" xfId="5158"/>
    <cellStyle name="Normal 6 3 2 2 2 4 3" xfId="5159"/>
    <cellStyle name="Normal 6 3 2 2 2 4 4" xfId="5160"/>
    <cellStyle name="Normal 6 3 2 2 2 5" xfId="5161"/>
    <cellStyle name="Normal 6 3 2 2 2 5 2" xfId="5162"/>
    <cellStyle name="Normal 6 3 2 2 2 6" xfId="5163"/>
    <cellStyle name="Normal 6 3 2 2 2 7" xfId="5164"/>
    <cellStyle name="Normal 6 3 2 2 3" xfId="5165"/>
    <cellStyle name="Normal 6 3 2 2 3 2" xfId="5166"/>
    <cellStyle name="Normal 6 3 2 2 3 2 2" xfId="5167"/>
    <cellStyle name="Normal 6 3 2 2 3 2 2 2" xfId="5168"/>
    <cellStyle name="Normal 6 3 2 2 3 2 2 2 2" xfId="5169"/>
    <cellStyle name="Normal 6 3 2 2 3 2 2 3" xfId="5170"/>
    <cellStyle name="Normal 6 3 2 2 3 2 2 4" xfId="5171"/>
    <cellStyle name="Normal 6 3 2 2 3 2 3" xfId="5172"/>
    <cellStyle name="Normal 6 3 2 2 3 2 3 2" xfId="5173"/>
    <cellStyle name="Normal 6 3 2 2 3 2 4" xfId="5174"/>
    <cellStyle name="Normal 6 3 2 2 3 2 5" xfId="5175"/>
    <cellStyle name="Normal 6 3 2 2 3 3" xfId="5176"/>
    <cellStyle name="Normal 6 3 2 2 3 3 2" xfId="5177"/>
    <cellStyle name="Normal 6 3 2 2 3 3 2 2" xfId="5178"/>
    <cellStyle name="Normal 6 3 2 2 3 3 3" xfId="5179"/>
    <cellStyle name="Normal 6 3 2 2 3 3 4" xfId="5180"/>
    <cellStyle name="Normal 6 3 2 2 3 4" xfId="5181"/>
    <cellStyle name="Normal 6 3 2 2 3 4 2" xfId="5182"/>
    <cellStyle name="Normal 6 3 2 2 3 5" xfId="5183"/>
    <cellStyle name="Normal 6 3 2 2 3 6" xfId="5184"/>
    <cellStyle name="Normal 6 3 2 2 4" xfId="5185"/>
    <cellStyle name="Normal 6 3 2 2 4 2" xfId="5186"/>
    <cellStyle name="Normal 6 3 2 2 4 2 2" xfId="5187"/>
    <cellStyle name="Normal 6 3 2 2 4 2 2 2" xfId="5188"/>
    <cellStyle name="Normal 6 3 2 2 4 2 2 2 2" xfId="5189"/>
    <cellStyle name="Normal 6 3 2 2 4 2 2 3" xfId="5190"/>
    <cellStyle name="Normal 6 3 2 2 4 2 2 4" xfId="5191"/>
    <cellStyle name="Normal 6 3 2 2 4 2 3" xfId="5192"/>
    <cellStyle name="Normal 6 3 2 2 4 2 3 2" xfId="5193"/>
    <cellStyle name="Normal 6 3 2 2 4 2 4" xfId="5194"/>
    <cellStyle name="Normal 6 3 2 2 4 2 5" xfId="5195"/>
    <cellStyle name="Normal 6 3 2 2 4 3" xfId="5196"/>
    <cellStyle name="Normal 6 3 2 2 4 3 2" xfId="5197"/>
    <cellStyle name="Normal 6 3 2 2 4 3 2 2" xfId="5198"/>
    <cellStyle name="Normal 6 3 2 2 4 3 3" xfId="5199"/>
    <cellStyle name="Normal 6 3 2 2 4 3 4" xfId="5200"/>
    <cellStyle name="Normal 6 3 2 2 4 4" xfId="5201"/>
    <cellStyle name="Normal 6 3 2 2 4 4 2" xfId="5202"/>
    <cellStyle name="Normal 6 3 2 2 4 5" xfId="5203"/>
    <cellStyle name="Normal 6 3 2 2 4 6" xfId="5204"/>
    <cellStyle name="Normal 6 3 2 2 5" xfId="5205"/>
    <cellStyle name="Normal 6 3 2 2 5 2" xfId="5206"/>
    <cellStyle name="Normal 6 3 2 2 5 2 2" xfId="5207"/>
    <cellStyle name="Normal 6 3 2 2 5 2 2 2" xfId="5208"/>
    <cellStyle name="Normal 6 3 2 2 5 2 3" xfId="5209"/>
    <cellStyle name="Normal 6 3 2 2 5 2 4" xfId="5210"/>
    <cellStyle name="Normal 6 3 2 2 5 3" xfId="5211"/>
    <cellStyle name="Normal 6 3 2 2 5 3 2" xfId="5212"/>
    <cellStyle name="Normal 6 3 2 2 5 4" xfId="5213"/>
    <cellStyle name="Normal 6 3 2 2 5 5" xfId="5214"/>
    <cellStyle name="Normal 6 3 2 2 6" xfId="5215"/>
    <cellStyle name="Normal 6 3 2 2 6 2" xfId="5216"/>
    <cellStyle name="Normal 6 3 2 2 6 2 2" xfId="5217"/>
    <cellStyle name="Normal 6 3 2 2 6 3" xfId="5218"/>
    <cellStyle name="Normal 6 3 2 2 6 4" xfId="5219"/>
    <cellStyle name="Normal 6 3 2 2 7" xfId="5220"/>
    <cellStyle name="Normal 6 3 2 2 7 2" xfId="5221"/>
    <cellStyle name="Normal 6 3 2 2 8" xfId="5222"/>
    <cellStyle name="Normal 6 3 2 2 9" xfId="5223"/>
    <cellStyle name="Normal 6 3 2 3" xfId="5224"/>
    <cellStyle name="Normal 6 3 2 3 2" xfId="5225"/>
    <cellStyle name="Normal 6 3 2 3 2 2" xfId="5226"/>
    <cellStyle name="Normal 6 3 2 3 2 2 2" xfId="5227"/>
    <cellStyle name="Normal 6 3 2 3 2 2 2 2" xfId="5228"/>
    <cellStyle name="Normal 6 3 2 3 2 2 2 2 2" xfId="5229"/>
    <cellStyle name="Normal 6 3 2 3 2 2 2 2 2 2" xfId="5230"/>
    <cellStyle name="Normal 6 3 2 3 2 2 2 2 3" xfId="5231"/>
    <cellStyle name="Normal 6 3 2 3 2 2 2 2 4" xfId="5232"/>
    <cellStyle name="Normal 6 3 2 3 2 2 2 3" xfId="5233"/>
    <cellStyle name="Normal 6 3 2 3 2 2 2 3 2" xfId="5234"/>
    <cellStyle name="Normal 6 3 2 3 2 2 2 4" xfId="5235"/>
    <cellStyle name="Normal 6 3 2 3 2 2 2 5" xfId="5236"/>
    <cellStyle name="Normal 6 3 2 3 2 2 3" xfId="5237"/>
    <cellStyle name="Normal 6 3 2 3 2 2 3 2" xfId="5238"/>
    <cellStyle name="Normal 6 3 2 3 2 2 3 2 2" xfId="5239"/>
    <cellStyle name="Normal 6 3 2 3 2 2 3 3" xfId="5240"/>
    <cellStyle name="Normal 6 3 2 3 2 2 3 4" xfId="5241"/>
    <cellStyle name="Normal 6 3 2 3 2 2 4" xfId="5242"/>
    <cellStyle name="Normal 6 3 2 3 2 2 4 2" xfId="5243"/>
    <cellStyle name="Normal 6 3 2 3 2 2 5" xfId="5244"/>
    <cellStyle name="Normal 6 3 2 3 2 2 6" xfId="5245"/>
    <cellStyle name="Normal 6 3 2 3 2 3" xfId="5246"/>
    <cellStyle name="Normal 6 3 2 3 2 3 2" xfId="5247"/>
    <cellStyle name="Normal 6 3 2 3 2 3 2 2" xfId="5248"/>
    <cellStyle name="Normal 6 3 2 3 2 3 2 2 2" xfId="5249"/>
    <cellStyle name="Normal 6 3 2 3 2 3 2 3" xfId="5250"/>
    <cellStyle name="Normal 6 3 2 3 2 3 2 4" xfId="5251"/>
    <cellStyle name="Normal 6 3 2 3 2 3 3" xfId="5252"/>
    <cellStyle name="Normal 6 3 2 3 2 3 3 2" xfId="5253"/>
    <cellStyle name="Normal 6 3 2 3 2 3 4" xfId="5254"/>
    <cellStyle name="Normal 6 3 2 3 2 3 5" xfId="5255"/>
    <cellStyle name="Normal 6 3 2 3 2 4" xfId="5256"/>
    <cellStyle name="Normal 6 3 2 3 2 4 2" xfId="5257"/>
    <cellStyle name="Normal 6 3 2 3 2 4 2 2" xfId="5258"/>
    <cellStyle name="Normal 6 3 2 3 2 4 3" xfId="5259"/>
    <cellStyle name="Normal 6 3 2 3 2 4 4" xfId="5260"/>
    <cellStyle name="Normal 6 3 2 3 2 5" xfId="5261"/>
    <cellStyle name="Normal 6 3 2 3 2 5 2" xfId="5262"/>
    <cellStyle name="Normal 6 3 2 3 2 6" xfId="5263"/>
    <cellStyle name="Normal 6 3 2 3 2 7" xfId="5264"/>
    <cellStyle name="Normal 6 3 2 3 3" xfId="5265"/>
    <cellStyle name="Normal 6 3 2 3 3 2" xfId="5266"/>
    <cellStyle name="Normal 6 3 2 3 3 2 2" xfId="5267"/>
    <cellStyle name="Normal 6 3 2 3 3 2 2 2" xfId="5268"/>
    <cellStyle name="Normal 6 3 2 3 3 2 2 2 2" xfId="5269"/>
    <cellStyle name="Normal 6 3 2 3 3 2 2 3" xfId="5270"/>
    <cellStyle name="Normal 6 3 2 3 3 2 2 4" xfId="5271"/>
    <cellStyle name="Normal 6 3 2 3 3 2 3" xfId="5272"/>
    <cellStyle name="Normal 6 3 2 3 3 2 3 2" xfId="5273"/>
    <cellStyle name="Normal 6 3 2 3 3 2 4" xfId="5274"/>
    <cellStyle name="Normal 6 3 2 3 3 2 5" xfId="5275"/>
    <cellStyle name="Normal 6 3 2 3 3 3" xfId="5276"/>
    <cellStyle name="Normal 6 3 2 3 3 3 2" xfId="5277"/>
    <cellStyle name="Normal 6 3 2 3 3 3 2 2" xfId="5278"/>
    <cellStyle name="Normal 6 3 2 3 3 3 3" xfId="5279"/>
    <cellStyle name="Normal 6 3 2 3 3 3 4" xfId="5280"/>
    <cellStyle name="Normal 6 3 2 3 3 4" xfId="5281"/>
    <cellStyle name="Normal 6 3 2 3 3 4 2" xfId="5282"/>
    <cellStyle name="Normal 6 3 2 3 3 5" xfId="5283"/>
    <cellStyle name="Normal 6 3 2 3 3 6" xfId="5284"/>
    <cellStyle name="Normal 6 3 2 3 4" xfId="5285"/>
    <cellStyle name="Normal 6 3 2 3 4 2" xfId="5286"/>
    <cellStyle name="Normal 6 3 2 3 4 2 2" xfId="5287"/>
    <cellStyle name="Normal 6 3 2 3 4 2 2 2" xfId="5288"/>
    <cellStyle name="Normal 6 3 2 3 4 2 2 2 2" xfId="5289"/>
    <cellStyle name="Normal 6 3 2 3 4 2 2 3" xfId="5290"/>
    <cellStyle name="Normal 6 3 2 3 4 2 2 4" xfId="5291"/>
    <cellStyle name="Normal 6 3 2 3 4 2 3" xfId="5292"/>
    <cellStyle name="Normal 6 3 2 3 4 2 3 2" xfId="5293"/>
    <cellStyle name="Normal 6 3 2 3 4 2 4" xfId="5294"/>
    <cellStyle name="Normal 6 3 2 3 4 2 5" xfId="5295"/>
    <cellStyle name="Normal 6 3 2 3 4 3" xfId="5296"/>
    <cellStyle name="Normal 6 3 2 3 4 3 2" xfId="5297"/>
    <cellStyle name="Normal 6 3 2 3 4 3 2 2" xfId="5298"/>
    <cellStyle name="Normal 6 3 2 3 4 3 3" xfId="5299"/>
    <cellStyle name="Normal 6 3 2 3 4 3 4" xfId="5300"/>
    <cellStyle name="Normal 6 3 2 3 4 4" xfId="5301"/>
    <cellStyle name="Normal 6 3 2 3 4 4 2" xfId="5302"/>
    <cellStyle name="Normal 6 3 2 3 4 5" xfId="5303"/>
    <cellStyle name="Normal 6 3 2 3 4 6" xfId="5304"/>
    <cellStyle name="Normal 6 3 2 3 5" xfId="5305"/>
    <cellStyle name="Normal 6 3 2 3 5 2" xfId="5306"/>
    <cellStyle name="Normal 6 3 2 3 5 2 2" xfId="5307"/>
    <cellStyle name="Normal 6 3 2 3 5 2 2 2" xfId="5308"/>
    <cellStyle name="Normal 6 3 2 3 5 2 3" xfId="5309"/>
    <cellStyle name="Normal 6 3 2 3 5 2 4" xfId="5310"/>
    <cellStyle name="Normal 6 3 2 3 5 3" xfId="5311"/>
    <cellStyle name="Normal 6 3 2 3 5 3 2" xfId="5312"/>
    <cellStyle name="Normal 6 3 2 3 5 4" xfId="5313"/>
    <cellStyle name="Normal 6 3 2 3 5 5" xfId="5314"/>
    <cellStyle name="Normal 6 3 2 3 6" xfId="5315"/>
    <cellStyle name="Normal 6 3 2 3 6 2" xfId="5316"/>
    <cellStyle name="Normal 6 3 2 3 6 2 2" xfId="5317"/>
    <cellStyle name="Normal 6 3 2 3 6 3" xfId="5318"/>
    <cellStyle name="Normal 6 3 2 3 6 4" xfId="5319"/>
    <cellStyle name="Normal 6 3 2 3 7" xfId="5320"/>
    <cellStyle name="Normal 6 3 2 3 7 2" xfId="5321"/>
    <cellStyle name="Normal 6 3 2 3 8" xfId="5322"/>
    <cellStyle name="Normal 6 3 2 3 9" xfId="5323"/>
    <cellStyle name="Normal 6 3 2 4" xfId="5324"/>
    <cellStyle name="Normal 6 3 2 4 2" xfId="5325"/>
    <cellStyle name="Normal 6 3 2 4 2 2" xfId="5326"/>
    <cellStyle name="Normal 6 3 2 4 2 2 2" xfId="5327"/>
    <cellStyle name="Normal 6 3 2 4 2 2 2 2" xfId="5328"/>
    <cellStyle name="Normal 6 3 2 4 2 2 2 2 2" xfId="5329"/>
    <cellStyle name="Normal 6 3 2 4 2 2 2 3" xfId="5330"/>
    <cellStyle name="Normal 6 3 2 4 2 2 2 4" xfId="5331"/>
    <cellStyle name="Normal 6 3 2 4 2 2 3" xfId="5332"/>
    <cellStyle name="Normal 6 3 2 4 2 2 3 2" xfId="5333"/>
    <cellStyle name="Normal 6 3 2 4 2 2 4" xfId="5334"/>
    <cellStyle name="Normal 6 3 2 4 2 2 5" xfId="5335"/>
    <cellStyle name="Normal 6 3 2 4 2 3" xfId="5336"/>
    <cellStyle name="Normal 6 3 2 4 2 3 2" xfId="5337"/>
    <cellStyle name="Normal 6 3 2 4 2 3 2 2" xfId="5338"/>
    <cellStyle name="Normal 6 3 2 4 2 3 3" xfId="5339"/>
    <cellStyle name="Normal 6 3 2 4 2 3 4" xfId="5340"/>
    <cellStyle name="Normal 6 3 2 4 2 4" xfId="5341"/>
    <cellStyle name="Normal 6 3 2 4 2 4 2" xfId="5342"/>
    <cellStyle name="Normal 6 3 2 4 2 5" xfId="5343"/>
    <cellStyle name="Normal 6 3 2 4 2 6" xfId="5344"/>
    <cellStyle name="Normal 6 3 2 4 3" xfId="5345"/>
    <cellStyle name="Normal 6 3 2 4 3 2" xfId="5346"/>
    <cellStyle name="Normal 6 3 2 4 3 2 2" xfId="5347"/>
    <cellStyle name="Normal 6 3 2 4 3 2 2 2" xfId="5348"/>
    <cellStyle name="Normal 6 3 2 4 3 2 3" xfId="5349"/>
    <cellStyle name="Normal 6 3 2 4 3 2 4" xfId="5350"/>
    <cellStyle name="Normal 6 3 2 4 3 3" xfId="5351"/>
    <cellStyle name="Normal 6 3 2 4 3 3 2" xfId="5352"/>
    <cellStyle name="Normal 6 3 2 4 3 4" xfId="5353"/>
    <cellStyle name="Normal 6 3 2 4 3 5" xfId="5354"/>
    <cellStyle name="Normal 6 3 2 4 4" xfId="5355"/>
    <cellStyle name="Normal 6 3 2 4 4 2" xfId="5356"/>
    <cellStyle name="Normal 6 3 2 4 4 2 2" xfId="5357"/>
    <cellStyle name="Normal 6 3 2 4 4 3" xfId="5358"/>
    <cellStyle name="Normal 6 3 2 4 4 4" xfId="5359"/>
    <cellStyle name="Normal 6 3 2 4 5" xfId="5360"/>
    <cellStyle name="Normal 6 3 2 4 5 2" xfId="5361"/>
    <cellStyle name="Normal 6 3 2 4 6" xfId="5362"/>
    <cellStyle name="Normal 6 3 2 4 7" xfId="5363"/>
    <cellStyle name="Normal 6 3 2 5" xfId="5364"/>
    <cellStyle name="Normal 6 3 2 5 2" xfId="5365"/>
    <cellStyle name="Normal 6 3 2 5 2 2" xfId="5366"/>
    <cellStyle name="Normal 6 3 2 5 2 2 2" xfId="5367"/>
    <cellStyle name="Normal 6 3 2 5 2 2 2 2" xfId="5368"/>
    <cellStyle name="Normal 6 3 2 5 2 2 3" xfId="5369"/>
    <cellStyle name="Normal 6 3 2 5 2 2 4" xfId="5370"/>
    <cellStyle name="Normal 6 3 2 5 2 3" xfId="5371"/>
    <cellStyle name="Normal 6 3 2 5 2 3 2" xfId="5372"/>
    <cellStyle name="Normal 6 3 2 5 2 4" xfId="5373"/>
    <cellStyle name="Normal 6 3 2 5 2 5" xfId="5374"/>
    <cellStyle name="Normal 6 3 2 5 3" xfId="5375"/>
    <cellStyle name="Normal 6 3 2 5 3 2" xfId="5376"/>
    <cellStyle name="Normal 6 3 2 5 3 2 2" xfId="5377"/>
    <cellStyle name="Normal 6 3 2 5 3 3" xfId="5378"/>
    <cellStyle name="Normal 6 3 2 5 3 4" xfId="5379"/>
    <cellStyle name="Normal 6 3 2 5 4" xfId="5380"/>
    <cellStyle name="Normal 6 3 2 5 4 2" xfId="5381"/>
    <cellStyle name="Normal 6 3 2 5 5" xfId="5382"/>
    <cellStyle name="Normal 6 3 2 5 6" xfId="5383"/>
    <cellStyle name="Normal 6 3 2 6" xfId="5384"/>
    <cellStyle name="Normal 6 3 2 6 2" xfId="5385"/>
    <cellStyle name="Normal 6 3 2 6 2 2" xfId="5386"/>
    <cellStyle name="Normal 6 3 2 6 2 2 2" xfId="5387"/>
    <cellStyle name="Normal 6 3 2 6 2 2 2 2" xfId="5388"/>
    <cellStyle name="Normal 6 3 2 6 2 2 3" xfId="5389"/>
    <cellStyle name="Normal 6 3 2 6 2 2 4" xfId="5390"/>
    <cellStyle name="Normal 6 3 2 6 2 3" xfId="5391"/>
    <cellStyle name="Normal 6 3 2 6 2 3 2" xfId="5392"/>
    <cellStyle name="Normal 6 3 2 6 2 4" xfId="5393"/>
    <cellStyle name="Normal 6 3 2 6 2 5" xfId="5394"/>
    <cellStyle name="Normal 6 3 2 6 3" xfId="5395"/>
    <cellStyle name="Normal 6 3 2 6 3 2" xfId="5396"/>
    <cellStyle name="Normal 6 3 2 6 3 2 2" xfId="5397"/>
    <cellStyle name="Normal 6 3 2 6 3 3" xfId="5398"/>
    <cellStyle name="Normal 6 3 2 6 3 4" xfId="5399"/>
    <cellStyle name="Normal 6 3 2 6 4" xfId="5400"/>
    <cellStyle name="Normal 6 3 2 6 4 2" xfId="5401"/>
    <cellStyle name="Normal 6 3 2 6 5" xfId="5402"/>
    <cellStyle name="Normal 6 3 2 6 6" xfId="5403"/>
    <cellStyle name="Normal 6 3 2 7" xfId="5404"/>
    <cellStyle name="Normal 6 3 2 7 2" xfId="5405"/>
    <cellStyle name="Normal 6 3 2 7 2 2" xfId="5406"/>
    <cellStyle name="Normal 6 3 2 7 2 2 2" xfId="5407"/>
    <cellStyle name="Normal 6 3 2 7 2 3" xfId="5408"/>
    <cellStyle name="Normal 6 3 2 7 2 4" xfId="5409"/>
    <cellStyle name="Normal 6 3 2 7 3" xfId="5410"/>
    <cellStyle name="Normal 6 3 2 7 3 2" xfId="5411"/>
    <cellStyle name="Normal 6 3 2 7 4" xfId="5412"/>
    <cellStyle name="Normal 6 3 2 7 5" xfId="5413"/>
    <cellStyle name="Normal 6 3 2 8" xfId="5414"/>
    <cellStyle name="Normal 6 3 2 8 2" xfId="5415"/>
    <cellStyle name="Normal 6 3 2 8 2 2" xfId="5416"/>
    <cellStyle name="Normal 6 3 2 8 2 2 2" xfId="5417"/>
    <cellStyle name="Normal 6 3 2 8 2 3" xfId="5418"/>
    <cellStyle name="Normal 6 3 2 8 2 4" xfId="5419"/>
    <cellStyle name="Normal 6 3 2 8 3" xfId="5420"/>
    <cellStyle name="Normal 6 3 2 8 3 2" xfId="5421"/>
    <cellStyle name="Normal 6 3 2 8 4" xfId="5422"/>
    <cellStyle name="Normal 6 3 2 8 5" xfId="5423"/>
    <cellStyle name="Normal 6 3 2 9" xfId="5424"/>
    <cellStyle name="Normal 6 3 2 9 2" xfId="5425"/>
    <cellStyle name="Normal 6 3 2 9 2 2" xfId="5426"/>
    <cellStyle name="Normal 6 3 2 9 3" xfId="5427"/>
    <cellStyle name="Normal 6 3 2 9 4" xfId="5428"/>
    <cellStyle name="Normal 6 3 3" xfId="5429"/>
    <cellStyle name="Normal 6 3 3 10" xfId="5430"/>
    <cellStyle name="Normal 6 3 3 2" xfId="5431"/>
    <cellStyle name="Normal 6 3 3 2 2" xfId="5432"/>
    <cellStyle name="Normal 6 3 3 2 2 2" xfId="5433"/>
    <cellStyle name="Normal 6 3 3 2 2 2 2" xfId="5434"/>
    <cellStyle name="Normal 6 3 3 2 2 2 2 2" xfId="5435"/>
    <cellStyle name="Normal 6 3 3 2 2 2 2 2 2" xfId="5436"/>
    <cellStyle name="Normal 6 3 3 2 2 2 2 2 2 2" xfId="5437"/>
    <cellStyle name="Normal 6 3 3 2 2 2 2 2 3" xfId="5438"/>
    <cellStyle name="Normal 6 3 3 2 2 2 2 2 4" xfId="5439"/>
    <cellStyle name="Normal 6 3 3 2 2 2 2 3" xfId="5440"/>
    <cellStyle name="Normal 6 3 3 2 2 2 2 3 2" xfId="5441"/>
    <cellStyle name="Normal 6 3 3 2 2 2 2 4" xfId="5442"/>
    <cellStyle name="Normal 6 3 3 2 2 2 2 5" xfId="5443"/>
    <cellStyle name="Normal 6 3 3 2 2 2 3" xfId="5444"/>
    <cellStyle name="Normal 6 3 3 2 2 2 3 2" xfId="5445"/>
    <cellStyle name="Normal 6 3 3 2 2 2 3 2 2" xfId="5446"/>
    <cellStyle name="Normal 6 3 3 2 2 2 3 3" xfId="5447"/>
    <cellStyle name="Normal 6 3 3 2 2 2 3 4" xfId="5448"/>
    <cellStyle name="Normal 6 3 3 2 2 2 4" xfId="5449"/>
    <cellStyle name="Normal 6 3 3 2 2 2 4 2" xfId="5450"/>
    <cellStyle name="Normal 6 3 3 2 2 2 5" xfId="5451"/>
    <cellStyle name="Normal 6 3 3 2 2 2 6" xfId="5452"/>
    <cellStyle name="Normal 6 3 3 2 2 3" xfId="5453"/>
    <cellStyle name="Normal 6 3 3 2 2 3 2" xfId="5454"/>
    <cellStyle name="Normal 6 3 3 2 2 3 2 2" xfId="5455"/>
    <cellStyle name="Normal 6 3 3 2 2 3 2 2 2" xfId="5456"/>
    <cellStyle name="Normal 6 3 3 2 2 3 2 3" xfId="5457"/>
    <cellStyle name="Normal 6 3 3 2 2 3 2 4" xfId="5458"/>
    <cellStyle name="Normal 6 3 3 2 2 3 3" xfId="5459"/>
    <cellStyle name="Normal 6 3 3 2 2 3 3 2" xfId="5460"/>
    <cellStyle name="Normal 6 3 3 2 2 3 4" xfId="5461"/>
    <cellStyle name="Normal 6 3 3 2 2 3 5" xfId="5462"/>
    <cellStyle name="Normal 6 3 3 2 2 4" xfId="5463"/>
    <cellStyle name="Normal 6 3 3 2 2 4 2" xfId="5464"/>
    <cellStyle name="Normal 6 3 3 2 2 4 2 2" xfId="5465"/>
    <cellStyle name="Normal 6 3 3 2 2 4 3" xfId="5466"/>
    <cellStyle name="Normal 6 3 3 2 2 4 4" xfId="5467"/>
    <cellStyle name="Normal 6 3 3 2 2 5" xfId="5468"/>
    <cellStyle name="Normal 6 3 3 2 2 5 2" xfId="5469"/>
    <cellStyle name="Normal 6 3 3 2 2 6" xfId="5470"/>
    <cellStyle name="Normal 6 3 3 2 2 7" xfId="5471"/>
    <cellStyle name="Normal 6 3 3 2 3" xfId="5472"/>
    <cellStyle name="Normal 6 3 3 2 3 2" xfId="5473"/>
    <cellStyle name="Normal 6 3 3 2 3 2 2" xfId="5474"/>
    <cellStyle name="Normal 6 3 3 2 3 2 2 2" xfId="5475"/>
    <cellStyle name="Normal 6 3 3 2 3 2 2 2 2" xfId="5476"/>
    <cellStyle name="Normal 6 3 3 2 3 2 2 3" xfId="5477"/>
    <cellStyle name="Normal 6 3 3 2 3 2 2 4" xfId="5478"/>
    <cellStyle name="Normal 6 3 3 2 3 2 3" xfId="5479"/>
    <cellStyle name="Normal 6 3 3 2 3 2 3 2" xfId="5480"/>
    <cellStyle name="Normal 6 3 3 2 3 2 4" xfId="5481"/>
    <cellStyle name="Normal 6 3 3 2 3 2 5" xfId="5482"/>
    <cellStyle name="Normal 6 3 3 2 3 3" xfId="5483"/>
    <cellStyle name="Normal 6 3 3 2 3 3 2" xfId="5484"/>
    <cellStyle name="Normal 6 3 3 2 3 3 2 2" xfId="5485"/>
    <cellStyle name="Normal 6 3 3 2 3 3 3" xfId="5486"/>
    <cellStyle name="Normal 6 3 3 2 3 3 4" xfId="5487"/>
    <cellStyle name="Normal 6 3 3 2 3 4" xfId="5488"/>
    <cellStyle name="Normal 6 3 3 2 3 4 2" xfId="5489"/>
    <cellStyle name="Normal 6 3 3 2 3 5" xfId="5490"/>
    <cellStyle name="Normal 6 3 3 2 3 6" xfId="5491"/>
    <cellStyle name="Normal 6 3 3 2 4" xfId="5492"/>
    <cellStyle name="Normal 6 3 3 2 4 2" xfId="5493"/>
    <cellStyle name="Normal 6 3 3 2 4 2 2" xfId="5494"/>
    <cellStyle name="Normal 6 3 3 2 4 2 2 2" xfId="5495"/>
    <cellStyle name="Normal 6 3 3 2 4 2 2 2 2" xfId="5496"/>
    <cellStyle name="Normal 6 3 3 2 4 2 2 3" xfId="5497"/>
    <cellStyle name="Normal 6 3 3 2 4 2 2 4" xfId="5498"/>
    <cellStyle name="Normal 6 3 3 2 4 2 3" xfId="5499"/>
    <cellStyle name="Normal 6 3 3 2 4 2 3 2" xfId="5500"/>
    <cellStyle name="Normal 6 3 3 2 4 2 4" xfId="5501"/>
    <cellStyle name="Normal 6 3 3 2 4 2 5" xfId="5502"/>
    <cellStyle name="Normal 6 3 3 2 4 3" xfId="5503"/>
    <cellStyle name="Normal 6 3 3 2 4 3 2" xfId="5504"/>
    <cellStyle name="Normal 6 3 3 2 4 3 2 2" xfId="5505"/>
    <cellStyle name="Normal 6 3 3 2 4 3 3" xfId="5506"/>
    <cellStyle name="Normal 6 3 3 2 4 3 4" xfId="5507"/>
    <cellStyle name="Normal 6 3 3 2 4 4" xfId="5508"/>
    <cellStyle name="Normal 6 3 3 2 4 4 2" xfId="5509"/>
    <cellStyle name="Normal 6 3 3 2 4 5" xfId="5510"/>
    <cellStyle name="Normal 6 3 3 2 4 6" xfId="5511"/>
    <cellStyle name="Normal 6 3 3 2 5" xfId="5512"/>
    <cellStyle name="Normal 6 3 3 2 5 2" xfId="5513"/>
    <cellStyle name="Normal 6 3 3 2 5 2 2" xfId="5514"/>
    <cellStyle name="Normal 6 3 3 2 5 2 2 2" xfId="5515"/>
    <cellStyle name="Normal 6 3 3 2 5 2 3" xfId="5516"/>
    <cellStyle name="Normal 6 3 3 2 5 2 4" xfId="5517"/>
    <cellStyle name="Normal 6 3 3 2 5 3" xfId="5518"/>
    <cellStyle name="Normal 6 3 3 2 5 3 2" xfId="5519"/>
    <cellStyle name="Normal 6 3 3 2 5 4" xfId="5520"/>
    <cellStyle name="Normal 6 3 3 2 5 5" xfId="5521"/>
    <cellStyle name="Normal 6 3 3 2 6" xfId="5522"/>
    <cellStyle name="Normal 6 3 3 2 6 2" xfId="5523"/>
    <cellStyle name="Normal 6 3 3 2 6 2 2" xfId="5524"/>
    <cellStyle name="Normal 6 3 3 2 6 3" xfId="5525"/>
    <cellStyle name="Normal 6 3 3 2 6 4" xfId="5526"/>
    <cellStyle name="Normal 6 3 3 2 7" xfId="5527"/>
    <cellStyle name="Normal 6 3 3 2 7 2" xfId="5528"/>
    <cellStyle name="Normal 6 3 3 2 8" xfId="5529"/>
    <cellStyle name="Normal 6 3 3 2 9" xfId="5530"/>
    <cellStyle name="Normal 6 3 3 3" xfId="5531"/>
    <cellStyle name="Normal 6 3 3 3 2" xfId="5532"/>
    <cellStyle name="Normal 6 3 3 3 2 2" xfId="5533"/>
    <cellStyle name="Normal 6 3 3 3 2 2 2" xfId="5534"/>
    <cellStyle name="Normal 6 3 3 3 2 2 2 2" xfId="5535"/>
    <cellStyle name="Normal 6 3 3 3 2 2 2 2 2" xfId="5536"/>
    <cellStyle name="Normal 6 3 3 3 2 2 2 3" xfId="5537"/>
    <cellStyle name="Normal 6 3 3 3 2 2 2 4" xfId="5538"/>
    <cellStyle name="Normal 6 3 3 3 2 2 3" xfId="5539"/>
    <cellStyle name="Normal 6 3 3 3 2 2 3 2" xfId="5540"/>
    <cellStyle name="Normal 6 3 3 3 2 2 4" xfId="5541"/>
    <cellStyle name="Normal 6 3 3 3 2 2 5" xfId="5542"/>
    <cellStyle name="Normal 6 3 3 3 2 3" xfId="5543"/>
    <cellStyle name="Normal 6 3 3 3 2 3 2" xfId="5544"/>
    <cellStyle name="Normal 6 3 3 3 2 3 2 2" xfId="5545"/>
    <cellStyle name="Normal 6 3 3 3 2 3 3" xfId="5546"/>
    <cellStyle name="Normal 6 3 3 3 2 3 4" xfId="5547"/>
    <cellStyle name="Normal 6 3 3 3 2 4" xfId="5548"/>
    <cellStyle name="Normal 6 3 3 3 2 4 2" xfId="5549"/>
    <cellStyle name="Normal 6 3 3 3 2 5" xfId="5550"/>
    <cellStyle name="Normal 6 3 3 3 2 6" xfId="5551"/>
    <cellStyle name="Normal 6 3 3 3 3" xfId="5552"/>
    <cellStyle name="Normal 6 3 3 3 3 2" xfId="5553"/>
    <cellStyle name="Normal 6 3 3 3 3 2 2" xfId="5554"/>
    <cellStyle name="Normal 6 3 3 3 3 2 2 2" xfId="5555"/>
    <cellStyle name="Normal 6 3 3 3 3 2 3" xfId="5556"/>
    <cellStyle name="Normal 6 3 3 3 3 2 4" xfId="5557"/>
    <cellStyle name="Normal 6 3 3 3 3 3" xfId="5558"/>
    <cellStyle name="Normal 6 3 3 3 3 3 2" xfId="5559"/>
    <cellStyle name="Normal 6 3 3 3 3 4" xfId="5560"/>
    <cellStyle name="Normal 6 3 3 3 3 5" xfId="5561"/>
    <cellStyle name="Normal 6 3 3 3 4" xfId="5562"/>
    <cellStyle name="Normal 6 3 3 3 4 2" xfId="5563"/>
    <cellStyle name="Normal 6 3 3 3 4 2 2" xfId="5564"/>
    <cellStyle name="Normal 6 3 3 3 4 3" xfId="5565"/>
    <cellStyle name="Normal 6 3 3 3 4 4" xfId="5566"/>
    <cellStyle name="Normal 6 3 3 3 5" xfId="5567"/>
    <cellStyle name="Normal 6 3 3 3 5 2" xfId="5568"/>
    <cellStyle name="Normal 6 3 3 3 6" xfId="5569"/>
    <cellStyle name="Normal 6 3 3 3 7" xfId="5570"/>
    <cellStyle name="Normal 6 3 3 4" xfId="5571"/>
    <cellStyle name="Normal 6 3 3 4 2" xfId="5572"/>
    <cellStyle name="Normal 6 3 3 4 2 2" xfId="5573"/>
    <cellStyle name="Normal 6 3 3 4 2 2 2" xfId="5574"/>
    <cellStyle name="Normal 6 3 3 4 2 2 2 2" xfId="5575"/>
    <cellStyle name="Normal 6 3 3 4 2 2 3" xfId="5576"/>
    <cellStyle name="Normal 6 3 3 4 2 2 4" xfId="5577"/>
    <cellStyle name="Normal 6 3 3 4 2 3" xfId="5578"/>
    <cellStyle name="Normal 6 3 3 4 2 3 2" xfId="5579"/>
    <cellStyle name="Normal 6 3 3 4 2 4" xfId="5580"/>
    <cellStyle name="Normal 6 3 3 4 2 5" xfId="5581"/>
    <cellStyle name="Normal 6 3 3 4 3" xfId="5582"/>
    <cellStyle name="Normal 6 3 3 4 3 2" xfId="5583"/>
    <cellStyle name="Normal 6 3 3 4 3 2 2" xfId="5584"/>
    <cellStyle name="Normal 6 3 3 4 3 3" xfId="5585"/>
    <cellStyle name="Normal 6 3 3 4 3 4" xfId="5586"/>
    <cellStyle name="Normal 6 3 3 4 4" xfId="5587"/>
    <cellStyle name="Normal 6 3 3 4 4 2" xfId="5588"/>
    <cellStyle name="Normal 6 3 3 4 5" xfId="5589"/>
    <cellStyle name="Normal 6 3 3 4 6" xfId="5590"/>
    <cellStyle name="Normal 6 3 3 5" xfId="5591"/>
    <cellStyle name="Normal 6 3 3 5 2" xfId="5592"/>
    <cellStyle name="Normal 6 3 3 5 2 2" xfId="5593"/>
    <cellStyle name="Normal 6 3 3 5 2 2 2" xfId="5594"/>
    <cellStyle name="Normal 6 3 3 5 2 2 2 2" xfId="5595"/>
    <cellStyle name="Normal 6 3 3 5 2 2 3" xfId="5596"/>
    <cellStyle name="Normal 6 3 3 5 2 2 4" xfId="5597"/>
    <cellStyle name="Normal 6 3 3 5 2 3" xfId="5598"/>
    <cellStyle name="Normal 6 3 3 5 2 3 2" xfId="5599"/>
    <cellStyle name="Normal 6 3 3 5 2 4" xfId="5600"/>
    <cellStyle name="Normal 6 3 3 5 2 5" xfId="5601"/>
    <cellStyle name="Normal 6 3 3 5 3" xfId="5602"/>
    <cellStyle name="Normal 6 3 3 5 3 2" xfId="5603"/>
    <cellStyle name="Normal 6 3 3 5 3 2 2" xfId="5604"/>
    <cellStyle name="Normal 6 3 3 5 3 3" xfId="5605"/>
    <cellStyle name="Normal 6 3 3 5 3 4" xfId="5606"/>
    <cellStyle name="Normal 6 3 3 5 4" xfId="5607"/>
    <cellStyle name="Normal 6 3 3 5 4 2" xfId="5608"/>
    <cellStyle name="Normal 6 3 3 5 5" xfId="5609"/>
    <cellStyle name="Normal 6 3 3 5 6" xfId="5610"/>
    <cellStyle name="Normal 6 3 3 6" xfId="5611"/>
    <cellStyle name="Normal 6 3 3 6 2" xfId="5612"/>
    <cellStyle name="Normal 6 3 3 6 2 2" xfId="5613"/>
    <cellStyle name="Normal 6 3 3 6 2 2 2" xfId="5614"/>
    <cellStyle name="Normal 6 3 3 6 2 3" xfId="5615"/>
    <cellStyle name="Normal 6 3 3 6 2 4" xfId="5616"/>
    <cellStyle name="Normal 6 3 3 6 3" xfId="5617"/>
    <cellStyle name="Normal 6 3 3 6 3 2" xfId="5618"/>
    <cellStyle name="Normal 6 3 3 6 4" xfId="5619"/>
    <cellStyle name="Normal 6 3 3 6 5" xfId="5620"/>
    <cellStyle name="Normal 6 3 3 7" xfId="5621"/>
    <cellStyle name="Normal 6 3 3 7 2" xfId="5622"/>
    <cellStyle name="Normal 6 3 3 7 2 2" xfId="5623"/>
    <cellStyle name="Normal 6 3 3 7 3" xfId="5624"/>
    <cellStyle name="Normal 6 3 3 7 4" xfId="5625"/>
    <cellStyle name="Normal 6 3 3 8" xfId="5626"/>
    <cellStyle name="Normal 6 3 3 8 2" xfId="5627"/>
    <cellStyle name="Normal 6 3 3 9" xfId="5628"/>
    <cellStyle name="Normal 6 3 4" xfId="5629"/>
    <cellStyle name="Normal 6 3 4 2" xfId="5630"/>
    <cellStyle name="Normal 6 3 4 2 2" xfId="5631"/>
    <cellStyle name="Normal 6 3 4 2 2 2" xfId="5632"/>
    <cellStyle name="Normal 6 3 4 2 2 2 2" xfId="5633"/>
    <cellStyle name="Normal 6 3 4 2 2 2 2 2" xfId="5634"/>
    <cellStyle name="Normal 6 3 4 2 2 2 2 2 2" xfId="5635"/>
    <cellStyle name="Normal 6 3 4 2 2 2 2 3" xfId="5636"/>
    <cellStyle name="Normal 6 3 4 2 2 2 2 4" xfId="5637"/>
    <cellStyle name="Normal 6 3 4 2 2 2 3" xfId="5638"/>
    <cellStyle name="Normal 6 3 4 2 2 2 3 2" xfId="5639"/>
    <cellStyle name="Normal 6 3 4 2 2 2 4" xfId="5640"/>
    <cellStyle name="Normal 6 3 4 2 2 2 5" xfId="5641"/>
    <cellStyle name="Normal 6 3 4 2 2 3" xfId="5642"/>
    <cellStyle name="Normal 6 3 4 2 2 3 2" xfId="5643"/>
    <cellStyle name="Normal 6 3 4 2 2 3 2 2" xfId="5644"/>
    <cellStyle name="Normal 6 3 4 2 2 3 3" xfId="5645"/>
    <cellStyle name="Normal 6 3 4 2 2 3 4" xfId="5646"/>
    <cellStyle name="Normal 6 3 4 2 2 4" xfId="5647"/>
    <cellStyle name="Normal 6 3 4 2 2 4 2" xfId="5648"/>
    <cellStyle name="Normal 6 3 4 2 2 5" xfId="5649"/>
    <cellStyle name="Normal 6 3 4 2 2 6" xfId="5650"/>
    <cellStyle name="Normal 6 3 4 2 3" xfId="5651"/>
    <cellStyle name="Normal 6 3 4 2 3 2" xfId="5652"/>
    <cellStyle name="Normal 6 3 4 2 3 2 2" xfId="5653"/>
    <cellStyle name="Normal 6 3 4 2 3 2 2 2" xfId="5654"/>
    <cellStyle name="Normal 6 3 4 2 3 2 3" xfId="5655"/>
    <cellStyle name="Normal 6 3 4 2 3 2 4" xfId="5656"/>
    <cellStyle name="Normal 6 3 4 2 3 3" xfId="5657"/>
    <cellStyle name="Normal 6 3 4 2 3 3 2" xfId="5658"/>
    <cellStyle name="Normal 6 3 4 2 3 4" xfId="5659"/>
    <cellStyle name="Normal 6 3 4 2 3 5" xfId="5660"/>
    <cellStyle name="Normal 6 3 4 2 4" xfId="5661"/>
    <cellStyle name="Normal 6 3 4 2 4 2" xfId="5662"/>
    <cellStyle name="Normal 6 3 4 2 4 2 2" xfId="5663"/>
    <cellStyle name="Normal 6 3 4 2 4 3" xfId="5664"/>
    <cellStyle name="Normal 6 3 4 2 4 4" xfId="5665"/>
    <cellStyle name="Normal 6 3 4 2 5" xfId="5666"/>
    <cellStyle name="Normal 6 3 4 2 5 2" xfId="5667"/>
    <cellStyle name="Normal 6 3 4 2 6" xfId="5668"/>
    <cellStyle name="Normal 6 3 4 2 7" xfId="5669"/>
    <cellStyle name="Normal 6 3 4 3" xfId="5670"/>
    <cellStyle name="Normal 6 3 4 3 2" xfId="5671"/>
    <cellStyle name="Normal 6 3 4 3 2 2" xfId="5672"/>
    <cellStyle name="Normal 6 3 4 3 2 2 2" xfId="5673"/>
    <cellStyle name="Normal 6 3 4 3 2 2 2 2" xfId="5674"/>
    <cellStyle name="Normal 6 3 4 3 2 2 3" xfId="5675"/>
    <cellStyle name="Normal 6 3 4 3 2 2 4" xfId="5676"/>
    <cellStyle name="Normal 6 3 4 3 2 3" xfId="5677"/>
    <cellStyle name="Normal 6 3 4 3 2 3 2" xfId="5678"/>
    <cellStyle name="Normal 6 3 4 3 2 4" xfId="5679"/>
    <cellStyle name="Normal 6 3 4 3 2 5" xfId="5680"/>
    <cellStyle name="Normal 6 3 4 3 3" xfId="5681"/>
    <cellStyle name="Normal 6 3 4 3 3 2" xfId="5682"/>
    <cellStyle name="Normal 6 3 4 3 3 2 2" xfId="5683"/>
    <cellStyle name="Normal 6 3 4 3 3 3" xfId="5684"/>
    <cellStyle name="Normal 6 3 4 3 3 4" xfId="5685"/>
    <cellStyle name="Normal 6 3 4 3 4" xfId="5686"/>
    <cellStyle name="Normal 6 3 4 3 4 2" xfId="5687"/>
    <cellStyle name="Normal 6 3 4 3 5" xfId="5688"/>
    <cellStyle name="Normal 6 3 4 3 6" xfId="5689"/>
    <cellStyle name="Normal 6 3 4 4" xfId="5690"/>
    <cellStyle name="Normal 6 3 4 4 2" xfId="5691"/>
    <cellStyle name="Normal 6 3 4 4 2 2" xfId="5692"/>
    <cellStyle name="Normal 6 3 4 4 2 2 2" xfId="5693"/>
    <cellStyle name="Normal 6 3 4 4 2 2 2 2" xfId="5694"/>
    <cellStyle name="Normal 6 3 4 4 2 2 3" xfId="5695"/>
    <cellStyle name="Normal 6 3 4 4 2 2 4" xfId="5696"/>
    <cellStyle name="Normal 6 3 4 4 2 3" xfId="5697"/>
    <cellStyle name="Normal 6 3 4 4 2 3 2" xfId="5698"/>
    <cellStyle name="Normal 6 3 4 4 2 4" xfId="5699"/>
    <cellStyle name="Normal 6 3 4 4 2 5" xfId="5700"/>
    <cellStyle name="Normal 6 3 4 4 3" xfId="5701"/>
    <cellStyle name="Normal 6 3 4 4 3 2" xfId="5702"/>
    <cellStyle name="Normal 6 3 4 4 3 2 2" xfId="5703"/>
    <cellStyle name="Normal 6 3 4 4 3 3" xfId="5704"/>
    <cellStyle name="Normal 6 3 4 4 3 4" xfId="5705"/>
    <cellStyle name="Normal 6 3 4 4 4" xfId="5706"/>
    <cellStyle name="Normal 6 3 4 4 4 2" xfId="5707"/>
    <cellStyle name="Normal 6 3 4 4 5" xfId="5708"/>
    <cellStyle name="Normal 6 3 4 4 6" xfId="5709"/>
    <cellStyle name="Normal 6 3 4 5" xfId="5710"/>
    <cellStyle name="Normal 6 3 4 5 2" xfId="5711"/>
    <cellStyle name="Normal 6 3 4 5 2 2" xfId="5712"/>
    <cellStyle name="Normal 6 3 4 5 2 2 2" xfId="5713"/>
    <cellStyle name="Normal 6 3 4 5 2 3" xfId="5714"/>
    <cellStyle name="Normal 6 3 4 5 2 4" xfId="5715"/>
    <cellStyle name="Normal 6 3 4 5 3" xfId="5716"/>
    <cellStyle name="Normal 6 3 4 5 3 2" xfId="5717"/>
    <cellStyle name="Normal 6 3 4 5 4" xfId="5718"/>
    <cellStyle name="Normal 6 3 4 5 5" xfId="5719"/>
    <cellStyle name="Normal 6 3 4 6" xfId="5720"/>
    <cellStyle name="Normal 6 3 4 6 2" xfId="5721"/>
    <cellStyle name="Normal 6 3 4 6 2 2" xfId="5722"/>
    <cellStyle name="Normal 6 3 4 6 3" xfId="5723"/>
    <cellStyle name="Normal 6 3 4 6 4" xfId="5724"/>
    <cellStyle name="Normal 6 3 4 7" xfId="5725"/>
    <cellStyle name="Normal 6 3 4 7 2" xfId="5726"/>
    <cellStyle name="Normal 6 3 4 8" xfId="5727"/>
    <cellStyle name="Normal 6 3 4 9" xfId="5728"/>
    <cellStyle name="Normal 6 3 5" xfId="5729"/>
    <cellStyle name="Normal 6 3 5 2" xfId="5730"/>
    <cellStyle name="Normal 6 3 5 2 2" xfId="5731"/>
    <cellStyle name="Normal 6 3 5 2 2 2" xfId="5732"/>
    <cellStyle name="Normal 6 3 5 2 2 2 2" xfId="5733"/>
    <cellStyle name="Normal 6 3 5 2 2 2 2 2" xfId="5734"/>
    <cellStyle name="Normal 6 3 5 2 2 2 2 2 2" xfId="5735"/>
    <cellStyle name="Normal 6 3 5 2 2 2 2 3" xfId="5736"/>
    <cellStyle name="Normal 6 3 5 2 2 2 2 4" xfId="5737"/>
    <cellStyle name="Normal 6 3 5 2 2 2 3" xfId="5738"/>
    <cellStyle name="Normal 6 3 5 2 2 2 3 2" xfId="5739"/>
    <cellStyle name="Normal 6 3 5 2 2 2 4" xfId="5740"/>
    <cellStyle name="Normal 6 3 5 2 2 2 5" xfId="5741"/>
    <cellStyle name="Normal 6 3 5 2 2 3" xfId="5742"/>
    <cellStyle name="Normal 6 3 5 2 2 3 2" xfId="5743"/>
    <cellStyle name="Normal 6 3 5 2 2 3 2 2" xfId="5744"/>
    <cellStyle name="Normal 6 3 5 2 2 3 3" xfId="5745"/>
    <cellStyle name="Normal 6 3 5 2 2 3 4" xfId="5746"/>
    <cellStyle name="Normal 6 3 5 2 2 4" xfId="5747"/>
    <cellStyle name="Normal 6 3 5 2 2 4 2" xfId="5748"/>
    <cellStyle name="Normal 6 3 5 2 2 5" xfId="5749"/>
    <cellStyle name="Normal 6 3 5 2 2 6" xfId="5750"/>
    <cellStyle name="Normal 6 3 5 2 3" xfId="5751"/>
    <cellStyle name="Normal 6 3 5 2 3 2" xfId="5752"/>
    <cellStyle name="Normal 6 3 5 2 3 2 2" xfId="5753"/>
    <cellStyle name="Normal 6 3 5 2 3 2 2 2" xfId="5754"/>
    <cellStyle name="Normal 6 3 5 2 3 2 3" xfId="5755"/>
    <cellStyle name="Normal 6 3 5 2 3 2 4" xfId="5756"/>
    <cellStyle name="Normal 6 3 5 2 3 3" xfId="5757"/>
    <cellStyle name="Normal 6 3 5 2 3 3 2" xfId="5758"/>
    <cellStyle name="Normal 6 3 5 2 3 4" xfId="5759"/>
    <cellStyle name="Normal 6 3 5 2 3 5" xfId="5760"/>
    <cellStyle name="Normal 6 3 5 2 4" xfId="5761"/>
    <cellStyle name="Normal 6 3 5 2 4 2" xfId="5762"/>
    <cellStyle name="Normal 6 3 5 2 4 2 2" xfId="5763"/>
    <cellStyle name="Normal 6 3 5 2 4 3" xfId="5764"/>
    <cellStyle name="Normal 6 3 5 2 4 4" xfId="5765"/>
    <cellStyle name="Normal 6 3 5 2 5" xfId="5766"/>
    <cellStyle name="Normal 6 3 5 2 5 2" xfId="5767"/>
    <cellStyle name="Normal 6 3 5 2 6" xfId="5768"/>
    <cellStyle name="Normal 6 3 5 2 7" xfId="5769"/>
    <cellStyle name="Normal 6 3 5 3" xfId="5770"/>
    <cellStyle name="Normal 6 3 5 3 2" xfId="5771"/>
    <cellStyle name="Normal 6 3 5 3 2 2" xfId="5772"/>
    <cellStyle name="Normal 6 3 5 3 2 2 2" xfId="5773"/>
    <cellStyle name="Normal 6 3 5 3 2 2 2 2" xfId="5774"/>
    <cellStyle name="Normal 6 3 5 3 2 2 3" xfId="5775"/>
    <cellStyle name="Normal 6 3 5 3 2 2 4" xfId="5776"/>
    <cellStyle name="Normal 6 3 5 3 2 3" xfId="5777"/>
    <cellStyle name="Normal 6 3 5 3 2 3 2" xfId="5778"/>
    <cellStyle name="Normal 6 3 5 3 2 4" xfId="5779"/>
    <cellStyle name="Normal 6 3 5 3 2 5" xfId="5780"/>
    <cellStyle name="Normal 6 3 5 3 3" xfId="5781"/>
    <cellStyle name="Normal 6 3 5 3 3 2" xfId="5782"/>
    <cellStyle name="Normal 6 3 5 3 3 2 2" xfId="5783"/>
    <cellStyle name="Normal 6 3 5 3 3 3" xfId="5784"/>
    <cellStyle name="Normal 6 3 5 3 3 4" xfId="5785"/>
    <cellStyle name="Normal 6 3 5 3 4" xfId="5786"/>
    <cellStyle name="Normal 6 3 5 3 4 2" xfId="5787"/>
    <cellStyle name="Normal 6 3 5 3 5" xfId="5788"/>
    <cellStyle name="Normal 6 3 5 3 6" xfId="5789"/>
    <cellStyle name="Normal 6 3 5 4" xfId="5790"/>
    <cellStyle name="Normal 6 3 5 4 2" xfId="5791"/>
    <cellStyle name="Normal 6 3 5 4 2 2" xfId="5792"/>
    <cellStyle name="Normal 6 3 5 4 2 2 2" xfId="5793"/>
    <cellStyle name="Normal 6 3 5 4 2 2 2 2" xfId="5794"/>
    <cellStyle name="Normal 6 3 5 4 2 2 3" xfId="5795"/>
    <cellStyle name="Normal 6 3 5 4 2 2 4" xfId="5796"/>
    <cellStyle name="Normal 6 3 5 4 2 3" xfId="5797"/>
    <cellStyle name="Normal 6 3 5 4 2 3 2" xfId="5798"/>
    <cellStyle name="Normal 6 3 5 4 2 4" xfId="5799"/>
    <cellStyle name="Normal 6 3 5 4 2 5" xfId="5800"/>
    <cellStyle name="Normal 6 3 5 4 3" xfId="5801"/>
    <cellStyle name="Normal 6 3 5 4 3 2" xfId="5802"/>
    <cellStyle name="Normal 6 3 5 4 3 2 2" xfId="5803"/>
    <cellStyle name="Normal 6 3 5 4 3 3" xfId="5804"/>
    <cellStyle name="Normal 6 3 5 4 3 4" xfId="5805"/>
    <cellStyle name="Normal 6 3 5 4 4" xfId="5806"/>
    <cellStyle name="Normal 6 3 5 4 4 2" xfId="5807"/>
    <cellStyle name="Normal 6 3 5 4 5" xfId="5808"/>
    <cellStyle name="Normal 6 3 5 4 6" xfId="5809"/>
    <cellStyle name="Normal 6 3 5 5" xfId="5810"/>
    <cellStyle name="Normal 6 3 5 5 2" xfId="5811"/>
    <cellStyle name="Normal 6 3 5 5 2 2" xfId="5812"/>
    <cellStyle name="Normal 6 3 5 5 2 2 2" xfId="5813"/>
    <cellStyle name="Normal 6 3 5 5 2 3" xfId="5814"/>
    <cellStyle name="Normal 6 3 5 5 2 4" xfId="5815"/>
    <cellStyle name="Normal 6 3 5 5 3" xfId="5816"/>
    <cellStyle name="Normal 6 3 5 5 3 2" xfId="5817"/>
    <cellStyle name="Normal 6 3 5 5 4" xfId="5818"/>
    <cellStyle name="Normal 6 3 5 5 5" xfId="5819"/>
    <cellStyle name="Normal 6 3 5 6" xfId="5820"/>
    <cellStyle name="Normal 6 3 5 6 2" xfId="5821"/>
    <cellStyle name="Normal 6 3 5 6 2 2" xfId="5822"/>
    <cellStyle name="Normal 6 3 5 6 3" xfId="5823"/>
    <cellStyle name="Normal 6 3 5 6 4" xfId="5824"/>
    <cellStyle name="Normal 6 3 5 7" xfId="5825"/>
    <cellStyle name="Normal 6 3 5 7 2" xfId="5826"/>
    <cellStyle name="Normal 6 3 5 8" xfId="5827"/>
    <cellStyle name="Normal 6 3 5 9" xfId="5828"/>
    <cellStyle name="Normal 6 3 6" xfId="5829"/>
    <cellStyle name="Normal 6 3 6 2" xfId="5830"/>
    <cellStyle name="Normal 6 3 6 2 2" xfId="5831"/>
    <cellStyle name="Normal 6 3 6 2 2 2" xfId="5832"/>
    <cellStyle name="Normal 6 3 6 2 2 2 2" xfId="5833"/>
    <cellStyle name="Normal 6 3 6 2 2 2 2 2" xfId="5834"/>
    <cellStyle name="Normal 6 3 6 2 2 2 3" xfId="5835"/>
    <cellStyle name="Normal 6 3 6 2 2 2 4" xfId="5836"/>
    <cellStyle name="Normal 6 3 6 2 2 3" xfId="5837"/>
    <cellStyle name="Normal 6 3 6 2 2 3 2" xfId="5838"/>
    <cellStyle name="Normal 6 3 6 2 2 4" xfId="5839"/>
    <cellStyle name="Normal 6 3 6 2 2 5" xfId="5840"/>
    <cellStyle name="Normal 6 3 6 2 3" xfId="5841"/>
    <cellStyle name="Normal 6 3 6 2 3 2" xfId="5842"/>
    <cellStyle name="Normal 6 3 6 2 3 2 2" xfId="5843"/>
    <cellStyle name="Normal 6 3 6 2 3 3" xfId="5844"/>
    <cellStyle name="Normal 6 3 6 2 3 4" xfId="5845"/>
    <cellStyle name="Normal 6 3 6 2 4" xfId="5846"/>
    <cellStyle name="Normal 6 3 6 2 4 2" xfId="5847"/>
    <cellStyle name="Normal 6 3 6 2 5" xfId="5848"/>
    <cellStyle name="Normal 6 3 6 2 6" xfId="5849"/>
    <cellStyle name="Normal 6 3 6 3" xfId="5850"/>
    <cellStyle name="Normal 6 3 6 3 2" xfId="5851"/>
    <cellStyle name="Normal 6 3 6 3 2 2" xfId="5852"/>
    <cellStyle name="Normal 6 3 6 3 2 2 2" xfId="5853"/>
    <cellStyle name="Normal 6 3 6 3 2 3" xfId="5854"/>
    <cellStyle name="Normal 6 3 6 3 2 4" xfId="5855"/>
    <cellStyle name="Normal 6 3 6 3 3" xfId="5856"/>
    <cellStyle name="Normal 6 3 6 3 3 2" xfId="5857"/>
    <cellStyle name="Normal 6 3 6 3 4" xfId="5858"/>
    <cellStyle name="Normal 6 3 6 3 5" xfId="5859"/>
    <cellStyle name="Normal 6 3 6 4" xfId="5860"/>
    <cellStyle name="Normal 6 3 6 4 2" xfId="5861"/>
    <cellStyle name="Normal 6 3 6 4 2 2" xfId="5862"/>
    <cellStyle name="Normal 6 3 6 4 3" xfId="5863"/>
    <cellStyle name="Normal 6 3 6 4 4" xfId="5864"/>
    <cellStyle name="Normal 6 3 6 5" xfId="5865"/>
    <cellStyle name="Normal 6 3 6 5 2" xfId="5866"/>
    <cellStyle name="Normal 6 3 6 6" xfId="5867"/>
    <cellStyle name="Normal 6 3 6 7" xfId="5868"/>
    <cellStyle name="Normal 6 3 7" xfId="5869"/>
    <cellStyle name="Normal 6 3 7 2" xfId="5870"/>
    <cellStyle name="Normal 6 3 7 2 2" xfId="5871"/>
    <cellStyle name="Normal 6 3 7 2 2 2" xfId="5872"/>
    <cellStyle name="Normal 6 3 7 2 2 2 2" xfId="5873"/>
    <cellStyle name="Normal 6 3 7 2 2 3" xfId="5874"/>
    <cellStyle name="Normal 6 3 7 2 2 4" xfId="5875"/>
    <cellStyle name="Normal 6 3 7 2 3" xfId="5876"/>
    <cellStyle name="Normal 6 3 7 2 3 2" xfId="5877"/>
    <cellStyle name="Normal 6 3 7 2 4" xfId="5878"/>
    <cellStyle name="Normal 6 3 7 2 5" xfId="5879"/>
    <cellStyle name="Normal 6 3 7 3" xfId="5880"/>
    <cellStyle name="Normal 6 3 7 3 2" xfId="5881"/>
    <cellStyle name="Normal 6 3 7 3 2 2" xfId="5882"/>
    <cellStyle name="Normal 6 3 7 3 3" xfId="5883"/>
    <cellStyle name="Normal 6 3 7 3 4" xfId="5884"/>
    <cellStyle name="Normal 6 3 7 4" xfId="5885"/>
    <cellStyle name="Normal 6 3 7 4 2" xfId="5886"/>
    <cellStyle name="Normal 6 3 7 5" xfId="5887"/>
    <cellStyle name="Normal 6 3 7 6" xfId="5888"/>
    <cellStyle name="Normal 6 3 8" xfId="5889"/>
    <cellStyle name="Normal 6 3 8 2" xfId="5890"/>
    <cellStyle name="Normal 6 3 8 2 2" xfId="5891"/>
    <cellStyle name="Normal 6 3 8 2 2 2" xfId="5892"/>
    <cellStyle name="Normal 6 3 8 2 2 2 2" xfId="5893"/>
    <cellStyle name="Normal 6 3 8 2 2 3" xfId="5894"/>
    <cellStyle name="Normal 6 3 8 2 2 4" xfId="5895"/>
    <cellStyle name="Normal 6 3 8 2 3" xfId="5896"/>
    <cellStyle name="Normal 6 3 8 2 3 2" xfId="5897"/>
    <cellStyle name="Normal 6 3 8 2 4" xfId="5898"/>
    <cellStyle name="Normal 6 3 8 2 5" xfId="5899"/>
    <cellStyle name="Normal 6 3 8 3" xfId="5900"/>
    <cellStyle name="Normal 6 3 8 3 2" xfId="5901"/>
    <cellStyle name="Normal 6 3 8 3 2 2" xfId="5902"/>
    <cellStyle name="Normal 6 3 8 3 3" xfId="5903"/>
    <cellStyle name="Normal 6 3 8 3 4" xfId="5904"/>
    <cellStyle name="Normal 6 3 8 4" xfId="5905"/>
    <cellStyle name="Normal 6 3 8 4 2" xfId="5906"/>
    <cellStyle name="Normal 6 3 8 5" xfId="5907"/>
    <cellStyle name="Normal 6 3 8 6" xfId="5908"/>
    <cellStyle name="Normal 6 3 9" xfId="5909"/>
    <cellStyle name="Normal 6 3 9 2" xfId="5910"/>
    <cellStyle name="Normal 6 3 9 2 2" xfId="5911"/>
    <cellStyle name="Normal 6 3 9 2 2 2" xfId="5912"/>
    <cellStyle name="Normal 6 3 9 2 3" xfId="5913"/>
    <cellStyle name="Normal 6 3 9 2 4" xfId="5914"/>
    <cellStyle name="Normal 6 3 9 3" xfId="5915"/>
    <cellStyle name="Normal 6 3 9 3 2" xfId="5916"/>
    <cellStyle name="Normal 6 3 9 4" xfId="5917"/>
    <cellStyle name="Normal 6 3 9 5" xfId="5918"/>
    <cellStyle name="Normal 6 4" xfId="5919"/>
    <cellStyle name="Normal 6 4 10" xfId="5920"/>
    <cellStyle name="Normal 6 4 10 2" xfId="5921"/>
    <cellStyle name="Normal 6 4 10 2 2" xfId="5922"/>
    <cellStyle name="Normal 6 4 10 3" xfId="5923"/>
    <cellStyle name="Normal 6 4 10 4" xfId="5924"/>
    <cellStyle name="Normal 6 4 11" xfId="5925"/>
    <cellStyle name="Normal 6 4 11 2" xfId="5926"/>
    <cellStyle name="Normal 6 4 11 2 2" xfId="5927"/>
    <cellStyle name="Normal 6 4 11 3" xfId="5928"/>
    <cellStyle name="Normal 6 4 12" xfId="5929"/>
    <cellStyle name="Normal 6 4 12 2" xfId="5930"/>
    <cellStyle name="Normal 6 4 12 2 2" xfId="5931"/>
    <cellStyle name="Normal 6 4 12 3" xfId="5932"/>
    <cellStyle name="Normal 6 4 13" xfId="5933"/>
    <cellStyle name="Normal 6 4 13 2" xfId="5934"/>
    <cellStyle name="Normal 6 4 14" xfId="5935"/>
    <cellStyle name="Normal 6 4 15" xfId="5936"/>
    <cellStyle name="Normal 6 4 2" xfId="5937"/>
    <cellStyle name="Normal 6 4 2 10" xfId="5938"/>
    <cellStyle name="Normal 6 4 2 2" xfId="5939"/>
    <cellStyle name="Normal 6 4 2 2 2" xfId="5940"/>
    <cellStyle name="Normal 6 4 2 2 2 2" xfId="5941"/>
    <cellStyle name="Normal 6 4 2 2 2 2 2" xfId="5942"/>
    <cellStyle name="Normal 6 4 2 2 2 2 2 2" xfId="5943"/>
    <cellStyle name="Normal 6 4 2 2 2 2 2 2 2" xfId="5944"/>
    <cellStyle name="Normal 6 4 2 2 2 2 2 2 2 2" xfId="5945"/>
    <cellStyle name="Normal 6 4 2 2 2 2 2 2 3" xfId="5946"/>
    <cellStyle name="Normal 6 4 2 2 2 2 2 2 4" xfId="5947"/>
    <cellStyle name="Normal 6 4 2 2 2 2 2 3" xfId="5948"/>
    <cellStyle name="Normal 6 4 2 2 2 2 2 3 2" xfId="5949"/>
    <cellStyle name="Normal 6 4 2 2 2 2 2 4" xfId="5950"/>
    <cellStyle name="Normal 6 4 2 2 2 2 2 5" xfId="5951"/>
    <cellStyle name="Normal 6 4 2 2 2 2 3" xfId="5952"/>
    <cellStyle name="Normal 6 4 2 2 2 2 3 2" xfId="5953"/>
    <cellStyle name="Normal 6 4 2 2 2 2 3 2 2" xfId="5954"/>
    <cellStyle name="Normal 6 4 2 2 2 2 3 3" xfId="5955"/>
    <cellStyle name="Normal 6 4 2 2 2 2 3 4" xfId="5956"/>
    <cellStyle name="Normal 6 4 2 2 2 2 4" xfId="5957"/>
    <cellStyle name="Normal 6 4 2 2 2 2 4 2" xfId="5958"/>
    <cellStyle name="Normal 6 4 2 2 2 2 5" xfId="5959"/>
    <cellStyle name="Normal 6 4 2 2 2 2 6" xfId="5960"/>
    <cellStyle name="Normal 6 4 2 2 2 3" xfId="5961"/>
    <cellStyle name="Normal 6 4 2 2 2 3 2" xfId="5962"/>
    <cellStyle name="Normal 6 4 2 2 2 3 2 2" xfId="5963"/>
    <cellStyle name="Normal 6 4 2 2 2 3 2 2 2" xfId="5964"/>
    <cellStyle name="Normal 6 4 2 2 2 3 2 3" xfId="5965"/>
    <cellStyle name="Normal 6 4 2 2 2 3 2 4" xfId="5966"/>
    <cellStyle name="Normal 6 4 2 2 2 3 3" xfId="5967"/>
    <cellStyle name="Normal 6 4 2 2 2 3 3 2" xfId="5968"/>
    <cellStyle name="Normal 6 4 2 2 2 3 4" xfId="5969"/>
    <cellStyle name="Normal 6 4 2 2 2 3 5" xfId="5970"/>
    <cellStyle name="Normal 6 4 2 2 2 4" xfId="5971"/>
    <cellStyle name="Normal 6 4 2 2 2 4 2" xfId="5972"/>
    <cellStyle name="Normal 6 4 2 2 2 4 2 2" xfId="5973"/>
    <cellStyle name="Normal 6 4 2 2 2 4 3" xfId="5974"/>
    <cellStyle name="Normal 6 4 2 2 2 4 4" xfId="5975"/>
    <cellStyle name="Normal 6 4 2 2 2 5" xfId="5976"/>
    <cellStyle name="Normal 6 4 2 2 2 5 2" xfId="5977"/>
    <cellStyle name="Normal 6 4 2 2 2 6" xfId="5978"/>
    <cellStyle name="Normal 6 4 2 2 2 7" xfId="5979"/>
    <cellStyle name="Normal 6 4 2 2 3" xfId="5980"/>
    <cellStyle name="Normal 6 4 2 2 3 2" xfId="5981"/>
    <cellStyle name="Normal 6 4 2 2 3 2 2" xfId="5982"/>
    <cellStyle name="Normal 6 4 2 2 3 2 2 2" xfId="5983"/>
    <cellStyle name="Normal 6 4 2 2 3 2 2 2 2" xfId="5984"/>
    <cellStyle name="Normal 6 4 2 2 3 2 2 3" xfId="5985"/>
    <cellStyle name="Normal 6 4 2 2 3 2 2 4" xfId="5986"/>
    <cellStyle name="Normal 6 4 2 2 3 2 3" xfId="5987"/>
    <cellStyle name="Normal 6 4 2 2 3 2 3 2" xfId="5988"/>
    <cellStyle name="Normal 6 4 2 2 3 2 4" xfId="5989"/>
    <cellStyle name="Normal 6 4 2 2 3 2 5" xfId="5990"/>
    <cellStyle name="Normal 6 4 2 2 3 3" xfId="5991"/>
    <cellStyle name="Normal 6 4 2 2 3 3 2" xfId="5992"/>
    <cellStyle name="Normal 6 4 2 2 3 3 2 2" xfId="5993"/>
    <cellStyle name="Normal 6 4 2 2 3 3 3" xfId="5994"/>
    <cellStyle name="Normal 6 4 2 2 3 3 4" xfId="5995"/>
    <cellStyle name="Normal 6 4 2 2 3 4" xfId="5996"/>
    <cellStyle name="Normal 6 4 2 2 3 4 2" xfId="5997"/>
    <cellStyle name="Normal 6 4 2 2 3 5" xfId="5998"/>
    <cellStyle name="Normal 6 4 2 2 3 6" xfId="5999"/>
    <cellStyle name="Normal 6 4 2 2 4" xfId="6000"/>
    <cellStyle name="Normal 6 4 2 2 4 2" xfId="6001"/>
    <cellStyle name="Normal 6 4 2 2 4 2 2" xfId="6002"/>
    <cellStyle name="Normal 6 4 2 2 4 2 2 2" xfId="6003"/>
    <cellStyle name="Normal 6 4 2 2 4 2 2 2 2" xfId="6004"/>
    <cellStyle name="Normal 6 4 2 2 4 2 2 3" xfId="6005"/>
    <cellStyle name="Normal 6 4 2 2 4 2 2 4" xfId="6006"/>
    <cellStyle name="Normal 6 4 2 2 4 2 3" xfId="6007"/>
    <cellStyle name="Normal 6 4 2 2 4 2 3 2" xfId="6008"/>
    <cellStyle name="Normal 6 4 2 2 4 2 4" xfId="6009"/>
    <cellStyle name="Normal 6 4 2 2 4 2 5" xfId="6010"/>
    <cellStyle name="Normal 6 4 2 2 4 3" xfId="6011"/>
    <cellStyle name="Normal 6 4 2 2 4 3 2" xfId="6012"/>
    <cellStyle name="Normal 6 4 2 2 4 3 2 2" xfId="6013"/>
    <cellStyle name="Normal 6 4 2 2 4 3 3" xfId="6014"/>
    <cellStyle name="Normal 6 4 2 2 4 3 4" xfId="6015"/>
    <cellStyle name="Normal 6 4 2 2 4 4" xfId="6016"/>
    <cellStyle name="Normal 6 4 2 2 4 4 2" xfId="6017"/>
    <cellStyle name="Normal 6 4 2 2 4 5" xfId="6018"/>
    <cellStyle name="Normal 6 4 2 2 4 6" xfId="6019"/>
    <cellStyle name="Normal 6 4 2 2 5" xfId="6020"/>
    <cellStyle name="Normal 6 4 2 2 5 2" xfId="6021"/>
    <cellStyle name="Normal 6 4 2 2 5 2 2" xfId="6022"/>
    <cellStyle name="Normal 6 4 2 2 5 2 2 2" xfId="6023"/>
    <cellStyle name="Normal 6 4 2 2 5 2 3" xfId="6024"/>
    <cellStyle name="Normal 6 4 2 2 5 2 4" xfId="6025"/>
    <cellStyle name="Normal 6 4 2 2 5 3" xfId="6026"/>
    <cellStyle name="Normal 6 4 2 2 5 3 2" xfId="6027"/>
    <cellStyle name="Normal 6 4 2 2 5 4" xfId="6028"/>
    <cellStyle name="Normal 6 4 2 2 5 5" xfId="6029"/>
    <cellStyle name="Normal 6 4 2 2 6" xfId="6030"/>
    <cellStyle name="Normal 6 4 2 2 6 2" xfId="6031"/>
    <cellStyle name="Normal 6 4 2 2 6 2 2" xfId="6032"/>
    <cellStyle name="Normal 6 4 2 2 6 3" xfId="6033"/>
    <cellStyle name="Normal 6 4 2 2 6 4" xfId="6034"/>
    <cellStyle name="Normal 6 4 2 2 7" xfId="6035"/>
    <cellStyle name="Normal 6 4 2 2 7 2" xfId="6036"/>
    <cellStyle name="Normal 6 4 2 2 8" xfId="6037"/>
    <cellStyle name="Normal 6 4 2 2 9" xfId="6038"/>
    <cellStyle name="Normal 6 4 2 3" xfId="6039"/>
    <cellStyle name="Normal 6 4 2 3 2" xfId="6040"/>
    <cellStyle name="Normal 6 4 2 3 2 2" xfId="6041"/>
    <cellStyle name="Normal 6 4 2 3 2 2 2" xfId="6042"/>
    <cellStyle name="Normal 6 4 2 3 2 2 2 2" xfId="6043"/>
    <cellStyle name="Normal 6 4 2 3 2 2 2 2 2" xfId="6044"/>
    <cellStyle name="Normal 6 4 2 3 2 2 2 3" xfId="6045"/>
    <cellStyle name="Normal 6 4 2 3 2 2 2 4" xfId="6046"/>
    <cellStyle name="Normal 6 4 2 3 2 2 3" xfId="6047"/>
    <cellStyle name="Normal 6 4 2 3 2 2 3 2" xfId="6048"/>
    <cellStyle name="Normal 6 4 2 3 2 2 4" xfId="6049"/>
    <cellStyle name="Normal 6 4 2 3 2 2 5" xfId="6050"/>
    <cellStyle name="Normal 6 4 2 3 2 3" xfId="6051"/>
    <cellStyle name="Normal 6 4 2 3 2 3 2" xfId="6052"/>
    <cellStyle name="Normal 6 4 2 3 2 3 2 2" xfId="6053"/>
    <cellStyle name="Normal 6 4 2 3 2 3 3" xfId="6054"/>
    <cellStyle name="Normal 6 4 2 3 2 3 4" xfId="6055"/>
    <cellStyle name="Normal 6 4 2 3 2 4" xfId="6056"/>
    <cellStyle name="Normal 6 4 2 3 2 4 2" xfId="6057"/>
    <cellStyle name="Normal 6 4 2 3 2 5" xfId="6058"/>
    <cellStyle name="Normal 6 4 2 3 2 6" xfId="6059"/>
    <cellStyle name="Normal 6 4 2 3 3" xfId="6060"/>
    <cellStyle name="Normal 6 4 2 3 3 2" xfId="6061"/>
    <cellStyle name="Normal 6 4 2 3 3 2 2" xfId="6062"/>
    <cellStyle name="Normal 6 4 2 3 3 2 2 2" xfId="6063"/>
    <cellStyle name="Normal 6 4 2 3 3 2 3" xfId="6064"/>
    <cellStyle name="Normal 6 4 2 3 3 2 4" xfId="6065"/>
    <cellStyle name="Normal 6 4 2 3 3 3" xfId="6066"/>
    <cellStyle name="Normal 6 4 2 3 3 3 2" xfId="6067"/>
    <cellStyle name="Normal 6 4 2 3 3 4" xfId="6068"/>
    <cellStyle name="Normal 6 4 2 3 3 5" xfId="6069"/>
    <cellStyle name="Normal 6 4 2 3 4" xfId="6070"/>
    <cellStyle name="Normal 6 4 2 3 4 2" xfId="6071"/>
    <cellStyle name="Normal 6 4 2 3 4 2 2" xfId="6072"/>
    <cellStyle name="Normal 6 4 2 3 4 3" xfId="6073"/>
    <cellStyle name="Normal 6 4 2 3 4 4" xfId="6074"/>
    <cellStyle name="Normal 6 4 2 3 5" xfId="6075"/>
    <cellStyle name="Normal 6 4 2 3 5 2" xfId="6076"/>
    <cellStyle name="Normal 6 4 2 3 6" xfId="6077"/>
    <cellStyle name="Normal 6 4 2 3 7" xfId="6078"/>
    <cellStyle name="Normal 6 4 2 4" xfId="6079"/>
    <cellStyle name="Normal 6 4 2 4 2" xfId="6080"/>
    <cellStyle name="Normal 6 4 2 4 2 2" xfId="6081"/>
    <cellStyle name="Normal 6 4 2 4 2 2 2" xfId="6082"/>
    <cellStyle name="Normal 6 4 2 4 2 2 2 2" xfId="6083"/>
    <cellStyle name="Normal 6 4 2 4 2 2 3" xfId="6084"/>
    <cellStyle name="Normal 6 4 2 4 2 2 4" xfId="6085"/>
    <cellStyle name="Normal 6 4 2 4 2 3" xfId="6086"/>
    <cellStyle name="Normal 6 4 2 4 2 3 2" xfId="6087"/>
    <cellStyle name="Normal 6 4 2 4 2 4" xfId="6088"/>
    <cellStyle name="Normal 6 4 2 4 2 5" xfId="6089"/>
    <cellStyle name="Normal 6 4 2 4 3" xfId="6090"/>
    <cellStyle name="Normal 6 4 2 4 3 2" xfId="6091"/>
    <cellStyle name="Normal 6 4 2 4 3 2 2" xfId="6092"/>
    <cellStyle name="Normal 6 4 2 4 3 3" xfId="6093"/>
    <cellStyle name="Normal 6 4 2 4 3 4" xfId="6094"/>
    <cellStyle name="Normal 6 4 2 4 4" xfId="6095"/>
    <cellStyle name="Normal 6 4 2 4 4 2" xfId="6096"/>
    <cellStyle name="Normal 6 4 2 4 5" xfId="6097"/>
    <cellStyle name="Normal 6 4 2 4 6" xfId="6098"/>
    <cellStyle name="Normal 6 4 2 5" xfId="6099"/>
    <cellStyle name="Normal 6 4 2 5 2" xfId="6100"/>
    <cellStyle name="Normal 6 4 2 5 2 2" xfId="6101"/>
    <cellStyle name="Normal 6 4 2 5 2 2 2" xfId="6102"/>
    <cellStyle name="Normal 6 4 2 5 2 2 2 2" xfId="6103"/>
    <cellStyle name="Normal 6 4 2 5 2 2 3" xfId="6104"/>
    <cellStyle name="Normal 6 4 2 5 2 2 4" xfId="6105"/>
    <cellStyle name="Normal 6 4 2 5 2 3" xfId="6106"/>
    <cellStyle name="Normal 6 4 2 5 2 3 2" xfId="6107"/>
    <cellStyle name="Normal 6 4 2 5 2 4" xfId="6108"/>
    <cellStyle name="Normal 6 4 2 5 2 5" xfId="6109"/>
    <cellStyle name="Normal 6 4 2 5 3" xfId="6110"/>
    <cellStyle name="Normal 6 4 2 5 3 2" xfId="6111"/>
    <cellStyle name="Normal 6 4 2 5 3 2 2" xfId="6112"/>
    <cellStyle name="Normal 6 4 2 5 3 3" xfId="6113"/>
    <cellStyle name="Normal 6 4 2 5 3 4" xfId="6114"/>
    <cellStyle name="Normal 6 4 2 5 4" xfId="6115"/>
    <cellStyle name="Normal 6 4 2 5 4 2" xfId="6116"/>
    <cellStyle name="Normal 6 4 2 5 5" xfId="6117"/>
    <cellStyle name="Normal 6 4 2 5 6" xfId="6118"/>
    <cellStyle name="Normal 6 4 2 6" xfId="6119"/>
    <cellStyle name="Normal 6 4 2 6 2" xfId="6120"/>
    <cellStyle name="Normal 6 4 2 6 2 2" xfId="6121"/>
    <cellStyle name="Normal 6 4 2 6 2 2 2" xfId="6122"/>
    <cellStyle name="Normal 6 4 2 6 2 3" xfId="6123"/>
    <cellStyle name="Normal 6 4 2 6 2 4" xfId="6124"/>
    <cellStyle name="Normal 6 4 2 6 3" xfId="6125"/>
    <cellStyle name="Normal 6 4 2 6 3 2" xfId="6126"/>
    <cellStyle name="Normal 6 4 2 6 4" xfId="6127"/>
    <cellStyle name="Normal 6 4 2 6 5" xfId="6128"/>
    <cellStyle name="Normal 6 4 2 7" xfId="6129"/>
    <cellStyle name="Normal 6 4 2 7 2" xfId="6130"/>
    <cellStyle name="Normal 6 4 2 7 2 2" xfId="6131"/>
    <cellStyle name="Normal 6 4 2 7 3" xfId="6132"/>
    <cellStyle name="Normal 6 4 2 7 4" xfId="6133"/>
    <cellStyle name="Normal 6 4 2 8" xfId="6134"/>
    <cellStyle name="Normal 6 4 2 8 2" xfId="6135"/>
    <cellStyle name="Normal 6 4 2 9" xfId="6136"/>
    <cellStyle name="Normal 6 4 3" xfId="6137"/>
    <cellStyle name="Normal 6 4 3 2" xfId="6138"/>
    <cellStyle name="Normal 6 4 3 2 2" xfId="6139"/>
    <cellStyle name="Normal 6 4 3 2 2 2" xfId="6140"/>
    <cellStyle name="Normal 6 4 3 2 2 2 2" xfId="6141"/>
    <cellStyle name="Normal 6 4 3 2 2 2 2 2" xfId="6142"/>
    <cellStyle name="Normal 6 4 3 2 2 2 2 2 2" xfId="6143"/>
    <cellStyle name="Normal 6 4 3 2 2 2 2 3" xfId="6144"/>
    <cellStyle name="Normal 6 4 3 2 2 2 2 4" xfId="6145"/>
    <cellStyle name="Normal 6 4 3 2 2 2 3" xfId="6146"/>
    <cellStyle name="Normal 6 4 3 2 2 2 3 2" xfId="6147"/>
    <cellStyle name="Normal 6 4 3 2 2 2 4" xfId="6148"/>
    <cellStyle name="Normal 6 4 3 2 2 2 5" xfId="6149"/>
    <cellStyle name="Normal 6 4 3 2 2 3" xfId="6150"/>
    <cellStyle name="Normal 6 4 3 2 2 3 2" xfId="6151"/>
    <cellStyle name="Normal 6 4 3 2 2 3 2 2" xfId="6152"/>
    <cellStyle name="Normal 6 4 3 2 2 3 3" xfId="6153"/>
    <cellStyle name="Normal 6 4 3 2 2 3 4" xfId="6154"/>
    <cellStyle name="Normal 6 4 3 2 2 4" xfId="6155"/>
    <cellStyle name="Normal 6 4 3 2 2 4 2" xfId="6156"/>
    <cellStyle name="Normal 6 4 3 2 2 5" xfId="6157"/>
    <cellStyle name="Normal 6 4 3 2 2 6" xfId="6158"/>
    <cellStyle name="Normal 6 4 3 2 3" xfId="6159"/>
    <cellStyle name="Normal 6 4 3 2 3 2" xfId="6160"/>
    <cellStyle name="Normal 6 4 3 2 3 2 2" xfId="6161"/>
    <cellStyle name="Normal 6 4 3 2 3 2 2 2" xfId="6162"/>
    <cellStyle name="Normal 6 4 3 2 3 2 3" xfId="6163"/>
    <cellStyle name="Normal 6 4 3 2 3 2 4" xfId="6164"/>
    <cellStyle name="Normal 6 4 3 2 3 3" xfId="6165"/>
    <cellStyle name="Normal 6 4 3 2 3 3 2" xfId="6166"/>
    <cellStyle name="Normal 6 4 3 2 3 4" xfId="6167"/>
    <cellStyle name="Normal 6 4 3 2 3 5" xfId="6168"/>
    <cellStyle name="Normal 6 4 3 2 4" xfId="6169"/>
    <cellStyle name="Normal 6 4 3 2 4 2" xfId="6170"/>
    <cellStyle name="Normal 6 4 3 2 4 2 2" xfId="6171"/>
    <cellStyle name="Normal 6 4 3 2 4 3" xfId="6172"/>
    <cellStyle name="Normal 6 4 3 2 4 4" xfId="6173"/>
    <cellStyle name="Normal 6 4 3 2 5" xfId="6174"/>
    <cellStyle name="Normal 6 4 3 2 5 2" xfId="6175"/>
    <cellStyle name="Normal 6 4 3 2 6" xfId="6176"/>
    <cellStyle name="Normal 6 4 3 2 7" xfId="6177"/>
    <cellStyle name="Normal 6 4 3 3" xfId="6178"/>
    <cellStyle name="Normal 6 4 3 3 2" xfId="6179"/>
    <cellStyle name="Normal 6 4 3 3 2 2" xfId="6180"/>
    <cellStyle name="Normal 6 4 3 3 2 2 2" xfId="6181"/>
    <cellStyle name="Normal 6 4 3 3 2 2 2 2" xfId="6182"/>
    <cellStyle name="Normal 6 4 3 3 2 2 3" xfId="6183"/>
    <cellStyle name="Normal 6 4 3 3 2 2 4" xfId="6184"/>
    <cellStyle name="Normal 6 4 3 3 2 3" xfId="6185"/>
    <cellStyle name="Normal 6 4 3 3 2 3 2" xfId="6186"/>
    <cellStyle name="Normal 6 4 3 3 2 4" xfId="6187"/>
    <cellStyle name="Normal 6 4 3 3 2 5" xfId="6188"/>
    <cellStyle name="Normal 6 4 3 3 3" xfId="6189"/>
    <cellStyle name="Normal 6 4 3 3 3 2" xfId="6190"/>
    <cellStyle name="Normal 6 4 3 3 3 2 2" xfId="6191"/>
    <cellStyle name="Normal 6 4 3 3 3 3" xfId="6192"/>
    <cellStyle name="Normal 6 4 3 3 3 4" xfId="6193"/>
    <cellStyle name="Normal 6 4 3 3 4" xfId="6194"/>
    <cellStyle name="Normal 6 4 3 3 4 2" xfId="6195"/>
    <cellStyle name="Normal 6 4 3 3 5" xfId="6196"/>
    <cellStyle name="Normal 6 4 3 3 6" xfId="6197"/>
    <cellStyle name="Normal 6 4 3 4" xfId="6198"/>
    <cellStyle name="Normal 6 4 3 4 2" xfId="6199"/>
    <cellStyle name="Normal 6 4 3 4 2 2" xfId="6200"/>
    <cellStyle name="Normal 6 4 3 4 2 2 2" xfId="6201"/>
    <cellStyle name="Normal 6 4 3 4 2 2 2 2" xfId="6202"/>
    <cellStyle name="Normal 6 4 3 4 2 2 3" xfId="6203"/>
    <cellStyle name="Normal 6 4 3 4 2 2 4" xfId="6204"/>
    <cellStyle name="Normal 6 4 3 4 2 3" xfId="6205"/>
    <cellStyle name="Normal 6 4 3 4 2 3 2" xfId="6206"/>
    <cellStyle name="Normal 6 4 3 4 2 4" xfId="6207"/>
    <cellStyle name="Normal 6 4 3 4 2 5" xfId="6208"/>
    <cellStyle name="Normal 6 4 3 4 3" xfId="6209"/>
    <cellStyle name="Normal 6 4 3 4 3 2" xfId="6210"/>
    <cellStyle name="Normal 6 4 3 4 3 2 2" xfId="6211"/>
    <cellStyle name="Normal 6 4 3 4 3 3" xfId="6212"/>
    <cellStyle name="Normal 6 4 3 4 3 4" xfId="6213"/>
    <cellStyle name="Normal 6 4 3 4 4" xfId="6214"/>
    <cellStyle name="Normal 6 4 3 4 4 2" xfId="6215"/>
    <cellStyle name="Normal 6 4 3 4 5" xfId="6216"/>
    <cellStyle name="Normal 6 4 3 4 6" xfId="6217"/>
    <cellStyle name="Normal 6 4 3 5" xfId="6218"/>
    <cellStyle name="Normal 6 4 3 5 2" xfId="6219"/>
    <cellStyle name="Normal 6 4 3 5 2 2" xfId="6220"/>
    <cellStyle name="Normal 6 4 3 5 2 2 2" xfId="6221"/>
    <cellStyle name="Normal 6 4 3 5 2 3" xfId="6222"/>
    <cellStyle name="Normal 6 4 3 5 2 4" xfId="6223"/>
    <cellStyle name="Normal 6 4 3 5 3" xfId="6224"/>
    <cellStyle name="Normal 6 4 3 5 3 2" xfId="6225"/>
    <cellStyle name="Normal 6 4 3 5 4" xfId="6226"/>
    <cellStyle name="Normal 6 4 3 5 5" xfId="6227"/>
    <cellStyle name="Normal 6 4 3 6" xfId="6228"/>
    <cellStyle name="Normal 6 4 3 6 2" xfId="6229"/>
    <cellStyle name="Normal 6 4 3 6 2 2" xfId="6230"/>
    <cellStyle name="Normal 6 4 3 6 3" xfId="6231"/>
    <cellStyle name="Normal 6 4 3 6 4" xfId="6232"/>
    <cellStyle name="Normal 6 4 3 7" xfId="6233"/>
    <cellStyle name="Normal 6 4 3 7 2" xfId="6234"/>
    <cellStyle name="Normal 6 4 3 8" xfId="6235"/>
    <cellStyle name="Normal 6 4 3 9" xfId="6236"/>
    <cellStyle name="Normal 6 4 4" xfId="6237"/>
    <cellStyle name="Normal 6 4 4 2" xfId="6238"/>
    <cellStyle name="Normal 6 4 4 2 2" xfId="6239"/>
    <cellStyle name="Normal 6 4 4 2 2 2" xfId="6240"/>
    <cellStyle name="Normal 6 4 4 2 2 2 2" xfId="6241"/>
    <cellStyle name="Normal 6 4 4 2 2 2 2 2" xfId="6242"/>
    <cellStyle name="Normal 6 4 4 2 2 2 2 2 2" xfId="6243"/>
    <cellStyle name="Normal 6 4 4 2 2 2 2 3" xfId="6244"/>
    <cellStyle name="Normal 6 4 4 2 2 2 2 4" xfId="6245"/>
    <cellStyle name="Normal 6 4 4 2 2 2 3" xfId="6246"/>
    <cellStyle name="Normal 6 4 4 2 2 2 3 2" xfId="6247"/>
    <cellStyle name="Normal 6 4 4 2 2 2 4" xfId="6248"/>
    <cellStyle name="Normal 6 4 4 2 2 2 5" xfId="6249"/>
    <cellStyle name="Normal 6 4 4 2 2 3" xfId="6250"/>
    <cellStyle name="Normal 6 4 4 2 2 3 2" xfId="6251"/>
    <cellStyle name="Normal 6 4 4 2 2 3 2 2" xfId="6252"/>
    <cellStyle name="Normal 6 4 4 2 2 3 3" xfId="6253"/>
    <cellStyle name="Normal 6 4 4 2 2 3 4" xfId="6254"/>
    <cellStyle name="Normal 6 4 4 2 2 4" xfId="6255"/>
    <cellStyle name="Normal 6 4 4 2 2 4 2" xfId="6256"/>
    <cellStyle name="Normal 6 4 4 2 2 5" xfId="6257"/>
    <cellStyle name="Normal 6 4 4 2 2 6" xfId="6258"/>
    <cellStyle name="Normal 6 4 4 2 3" xfId="6259"/>
    <cellStyle name="Normal 6 4 4 2 3 2" xfId="6260"/>
    <cellStyle name="Normal 6 4 4 2 3 2 2" xfId="6261"/>
    <cellStyle name="Normal 6 4 4 2 3 2 2 2" xfId="6262"/>
    <cellStyle name="Normal 6 4 4 2 3 2 3" xfId="6263"/>
    <cellStyle name="Normal 6 4 4 2 3 2 4" xfId="6264"/>
    <cellStyle name="Normal 6 4 4 2 3 3" xfId="6265"/>
    <cellStyle name="Normal 6 4 4 2 3 3 2" xfId="6266"/>
    <cellStyle name="Normal 6 4 4 2 3 4" xfId="6267"/>
    <cellStyle name="Normal 6 4 4 2 3 5" xfId="6268"/>
    <cellStyle name="Normal 6 4 4 2 4" xfId="6269"/>
    <cellStyle name="Normal 6 4 4 2 4 2" xfId="6270"/>
    <cellStyle name="Normal 6 4 4 2 4 2 2" xfId="6271"/>
    <cellStyle name="Normal 6 4 4 2 4 3" xfId="6272"/>
    <cellStyle name="Normal 6 4 4 2 4 4" xfId="6273"/>
    <cellStyle name="Normal 6 4 4 2 5" xfId="6274"/>
    <cellStyle name="Normal 6 4 4 2 5 2" xfId="6275"/>
    <cellStyle name="Normal 6 4 4 2 6" xfId="6276"/>
    <cellStyle name="Normal 6 4 4 2 7" xfId="6277"/>
    <cellStyle name="Normal 6 4 4 3" xfId="6278"/>
    <cellStyle name="Normal 6 4 4 3 2" xfId="6279"/>
    <cellStyle name="Normal 6 4 4 3 2 2" xfId="6280"/>
    <cellStyle name="Normal 6 4 4 3 2 2 2" xfId="6281"/>
    <cellStyle name="Normal 6 4 4 3 2 2 2 2" xfId="6282"/>
    <cellStyle name="Normal 6 4 4 3 2 2 3" xfId="6283"/>
    <cellStyle name="Normal 6 4 4 3 2 2 4" xfId="6284"/>
    <cellStyle name="Normal 6 4 4 3 2 3" xfId="6285"/>
    <cellStyle name="Normal 6 4 4 3 2 3 2" xfId="6286"/>
    <cellStyle name="Normal 6 4 4 3 2 4" xfId="6287"/>
    <cellStyle name="Normal 6 4 4 3 2 5" xfId="6288"/>
    <cellStyle name="Normal 6 4 4 3 3" xfId="6289"/>
    <cellStyle name="Normal 6 4 4 3 3 2" xfId="6290"/>
    <cellStyle name="Normal 6 4 4 3 3 2 2" xfId="6291"/>
    <cellStyle name="Normal 6 4 4 3 3 3" xfId="6292"/>
    <cellStyle name="Normal 6 4 4 3 3 4" xfId="6293"/>
    <cellStyle name="Normal 6 4 4 3 4" xfId="6294"/>
    <cellStyle name="Normal 6 4 4 3 4 2" xfId="6295"/>
    <cellStyle name="Normal 6 4 4 3 5" xfId="6296"/>
    <cellStyle name="Normal 6 4 4 3 6" xfId="6297"/>
    <cellStyle name="Normal 6 4 4 4" xfId="6298"/>
    <cellStyle name="Normal 6 4 4 4 2" xfId="6299"/>
    <cellStyle name="Normal 6 4 4 4 2 2" xfId="6300"/>
    <cellStyle name="Normal 6 4 4 4 2 2 2" xfId="6301"/>
    <cellStyle name="Normal 6 4 4 4 2 2 2 2" xfId="6302"/>
    <cellStyle name="Normal 6 4 4 4 2 2 3" xfId="6303"/>
    <cellStyle name="Normal 6 4 4 4 2 2 4" xfId="6304"/>
    <cellStyle name="Normal 6 4 4 4 2 3" xfId="6305"/>
    <cellStyle name="Normal 6 4 4 4 2 3 2" xfId="6306"/>
    <cellStyle name="Normal 6 4 4 4 2 4" xfId="6307"/>
    <cellStyle name="Normal 6 4 4 4 2 5" xfId="6308"/>
    <cellStyle name="Normal 6 4 4 4 3" xfId="6309"/>
    <cellStyle name="Normal 6 4 4 4 3 2" xfId="6310"/>
    <cellStyle name="Normal 6 4 4 4 3 2 2" xfId="6311"/>
    <cellStyle name="Normal 6 4 4 4 3 3" xfId="6312"/>
    <cellStyle name="Normal 6 4 4 4 3 4" xfId="6313"/>
    <cellStyle name="Normal 6 4 4 4 4" xfId="6314"/>
    <cellStyle name="Normal 6 4 4 4 4 2" xfId="6315"/>
    <cellStyle name="Normal 6 4 4 4 5" xfId="6316"/>
    <cellStyle name="Normal 6 4 4 4 6" xfId="6317"/>
    <cellStyle name="Normal 6 4 4 5" xfId="6318"/>
    <cellStyle name="Normal 6 4 4 5 2" xfId="6319"/>
    <cellStyle name="Normal 6 4 4 5 2 2" xfId="6320"/>
    <cellStyle name="Normal 6 4 4 5 2 2 2" xfId="6321"/>
    <cellStyle name="Normal 6 4 4 5 2 3" xfId="6322"/>
    <cellStyle name="Normal 6 4 4 5 2 4" xfId="6323"/>
    <cellStyle name="Normal 6 4 4 5 3" xfId="6324"/>
    <cellStyle name="Normal 6 4 4 5 3 2" xfId="6325"/>
    <cellStyle name="Normal 6 4 4 5 4" xfId="6326"/>
    <cellStyle name="Normal 6 4 4 5 5" xfId="6327"/>
    <cellStyle name="Normal 6 4 4 6" xfId="6328"/>
    <cellStyle name="Normal 6 4 4 6 2" xfId="6329"/>
    <cellStyle name="Normal 6 4 4 6 2 2" xfId="6330"/>
    <cellStyle name="Normal 6 4 4 6 3" xfId="6331"/>
    <cellStyle name="Normal 6 4 4 6 4" xfId="6332"/>
    <cellStyle name="Normal 6 4 4 7" xfId="6333"/>
    <cellStyle name="Normal 6 4 4 7 2" xfId="6334"/>
    <cellStyle name="Normal 6 4 4 8" xfId="6335"/>
    <cellStyle name="Normal 6 4 4 9" xfId="6336"/>
    <cellStyle name="Normal 6 4 5" xfId="6337"/>
    <cellStyle name="Normal 6 4 5 2" xfId="6338"/>
    <cellStyle name="Normal 6 4 5 2 2" xfId="6339"/>
    <cellStyle name="Normal 6 4 5 2 2 2" xfId="6340"/>
    <cellStyle name="Normal 6 4 5 2 2 2 2" xfId="6341"/>
    <cellStyle name="Normal 6 4 5 2 2 2 2 2" xfId="6342"/>
    <cellStyle name="Normal 6 4 5 2 2 2 3" xfId="6343"/>
    <cellStyle name="Normal 6 4 5 2 2 2 4" xfId="6344"/>
    <cellStyle name="Normal 6 4 5 2 2 3" xfId="6345"/>
    <cellStyle name="Normal 6 4 5 2 2 3 2" xfId="6346"/>
    <cellStyle name="Normal 6 4 5 2 2 4" xfId="6347"/>
    <cellStyle name="Normal 6 4 5 2 2 5" xfId="6348"/>
    <cellStyle name="Normal 6 4 5 2 3" xfId="6349"/>
    <cellStyle name="Normal 6 4 5 2 3 2" xfId="6350"/>
    <cellStyle name="Normal 6 4 5 2 3 2 2" xfId="6351"/>
    <cellStyle name="Normal 6 4 5 2 3 3" xfId="6352"/>
    <cellStyle name="Normal 6 4 5 2 3 4" xfId="6353"/>
    <cellStyle name="Normal 6 4 5 2 4" xfId="6354"/>
    <cellStyle name="Normal 6 4 5 2 4 2" xfId="6355"/>
    <cellStyle name="Normal 6 4 5 2 5" xfId="6356"/>
    <cellStyle name="Normal 6 4 5 2 6" xfId="6357"/>
    <cellStyle name="Normal 6 4 5 3" xfId="6358"/>
    <cellStyle name="Normal 6 4 5 3 2" xfId="6359"/>
    <cellStyle name="Normal 6 4 5 3 2 2" xfId="6360"/>
    <cellStyle name="Normal 6 4 5 3 2 2 2" xfId="6361"/>
    <cellStyle name="Normal 6 4 5 3 2 3" xfId="6362"/>
    <cellStyle name="Normal 6 4 5 3 2 4" xfId="6363"/>
    <cellStyle name="Normal 6 4 5 3 3" xfId="6364"/>
    <cellStyle name="Normal 6 4 5 3 3 2" xfId="6365"/>
    <cellStyle name="Normal 6 4 5 3 4" xfId="6366"/>
    <cellStyle name="Normal 6 4 5 3 5" xfId="6367"/>
    <cellStyle name="Normal 6 4 5 4" xfId="6368"/>
    <cellStyle name="Normal 6 4 5 4 2" xfId="6369"/>
    <cellStyle name="Normal 6 4 5 4 2 2" xfId="6370"/>
    <cellStyle name="Normal 6 4 5 4 3" xfId="6371"/>
    <cellStyle name="Normal 6 4 5 4 4" xfId="6372"/>
    <cellStyle name="Normal 6 4 5 5" xfId="6373"/>
    <cellStyle name="Normal 6 4 5 5 2" xfId="6374"/>
    <cellStyle name="Normal 6 4 5 6" xfId="6375"/>
    <cellStyle name="Normal 6 4 5 7" xfId="6376"/>
    <cellStyle name="Normal 6 4 6" xfId="6377"/>
    <cellStyle name="Normal 6 4 6 2" xfId="6378"/>
    <cellStyle name="Normal 6 4 6 2 2" xfId="6379"/>
    <cellStyle name="Normal 6 4 6 2 2 2" xfId="6380"/>
    <cellStyle name="Normal 6 4 6 2 2 2 2" xfId="6381"/>
    <cellStyle name="Normal 6 4 6 2 2 3" xfId="6382"/>
    <cellStyle name="Normal 6 4 6 2 2 4" xfId="6383"/>
    <cellStyle name="Normal 6 4 6 2 3" xfId="6384"/>
    <cellStyle name="Normal 6 4 6 2 3 2" xfId="6385"/>
    <cellStyle name="Normal 6 4 6 2 4" xfId="6386"/>
    <cellStyle name="Normal 6 4 6 2 5" xfId="6387"/>
    <cellStyle name="Normal 6 4 6 3" xfId="6388"/>
    <cellStyle name="Normal 6 4 6 3 2" xfId="6389"/>
    <cellStyle name="Normal 6 4 6 3 2 2" xfId="6390"/>
    <cellStyle name="Normal 6 4 6 3 3" xfId="6391"/>
    <cellStyle name="Normal 6 4 6 3 4" xfId="6392"/>
    <cellStyle name="Normal 6 4 6 4" xfId="6393"/>
    <cellStyle name="Normal 6 4 6 4 2" xfId="6394"/>
    <cellStyle name="Normal 6 4 6 5" xfId="6395"/>
    <cellStyle name="Normal 6 4 6 6" xfId="6396"/>
    <cellStyle name="Normal 6 4 7" xfId="6397"/>
    <cellStyle name="Normal 6 4 7 2" xfId="6398"/>
    <cellStyle name="Normal 6 4 7 2 2" xfId="6399"/>
    <cellStyle name="Normal 6 4 7 2 2 2" xfId="6400"/>
    <cellStyle name="Normal 6 4 7 2 2 2 2" xfId="6401"/>
    <cellStyle name="Normal 6 4 7 2 2 3" xfId="6402"/>
    <cellStyle name="Normal 6 4 7 2 2 4" xfId="6403"/>
    <cellStyle name="Normal 6 4 7 2 3" xfId="6404"/>
    <cellStyle name="Normal 6 4 7 2 3 2" xfId="6405"/>
    <cellStyle name="Normal 6 4 7 2 4" xfId="6406"/>
    <cellStyle name="Normal 6 4 7 2 5" xfId="6407"/>
    <cellStyle name="Normal 6 4 7 3" xfId="6408"/>
    <cellStyle name="Normal 6 4 7 3 2" xfId="6409"/>
    <cellStyle name="Normal 6 4 7 3 2 2" xfId="6410"/>
    <cellStyle name="Normal 6 4 7 3 3" xfId="6411"/>
    <cellStyle name="Normal 6 4 7 3 4" xfId="6412"/>
    <cellStyle name="Normal 6 4 7 4" xfId="6413"/>
    <cellStyle name="Normal 6 4 7 4 2" xfId="6414"/>
    <cellStyle name="Normal 6 4 7 5" xfId="6415"/>
    <cellStyle name="Normal 6 4 7 6" xfId="6416"/>
    <cellStyle name="Normal 6 4 8" xfId="6417"/>
    <cellStyle name="Normal 6 4 8 2" xfId="6418"/>
    <cellStyle name="Normal 6 4 8 2 2" xfId="6419"/>
    <cellStyle name="Normal 6 4 8 2 2 2" xfId="6420"/>
    <cellStyle name="Normal 6 4 8 2 3" xfId="6421"/>
    <cellStyle name="Normal 6 4 8 2 4" xfId="6422"/>
    <cellStyle name="Normal 6 4 8 3" xfId="6423"/>
    <cellStyle name="Normal 6 4 8 3 2" xfId="6424"/>
    <cellStyle name="Normal 6 4 8 4" xfId="6425"/>
    <cellStyle name="Normal 6 4 8 5" xfId="6426"/>
    <cellStyle name="Normal 6 4 9" xfId="6427"/>
    <cellStyle name="Normal 6 4 9 2" xfId="6428"/>
    <cellStyle name="Normal 6 4 9 2 2" xfId="6429"/>
    <cellStyle name="Normal 6 4 9 2 2 2" xfId="6430"/>
    <cellStyle name="Normal 6 4 9 2 3" xfId="6431"/>
    <cellStyle name="Normal 6 4 9 2 4" xfId="6432"/>
    <cellStyle name="Normal 6 4 9 3" xfId="6433"/>
    <cellStyle name="Normal 6 4 9 3 2" xfId="6434"/>
    <cellStyle name="Normal 6 4 9 4" xfId="6435"/>
    <cellStyle name="Normal 6 4 9 5" xfId="6436"/>
    <cellStyle name="Normal 6 5" xfId="6437"/>
    <cellStyle name="Normal 6 5 10" xfId="6438"/>
    <cellStyle name="Normal 6 5 11" xfId="6439"/>
    <cellStyle name="Normal 6 5 11 2" xfId="6440"/>
    <cellStyle name="Normal 6 5 12" xfId="6441"/>
    <cellStyle name="Normal 6 5 13" xfId="6442"/>
    <cellStyle name="Normal 6 5 2" xfId="6443"/>
    <cellStyle name="Normal 6 5 2 2" xfId="6444"/>
    <cellStyle name="Normal 6 5 2 2 2" xfId="6445"/>
    <cellStyle name="Normal 6 5 2 2 2 2" xfId="6446"/>
    <cellStyle name="Normal 6 5 2 2 2 2 2" xfId="6447"/>
    <cellStyle name="Normal 6 5 2 2 2 2 2 2" xfId="6448"/>
    <cellStyle name="Normal 6 5 2 2 2 2 2 2 2" xfId="6449"/>
    <cellStyle name="Normal 6 5 2 2 2 2 2 3" xfId="6450"/>
    <cellStyle name="Normal 6 5 2 2 2 2 2 4" xfId="6451"/>
    <cellStyle name="Normal 6 5 2 2 2 2 3" xfId="6452"/>
    <cellStyle name="Normal 6 5 2 2 2 2 3 2" xfId="6453"/>
    <cellStyle name="Normal 6 5 2 2 2 2 4" xfId="6454"/>
    <cellStyle name="Normal 6 5 2 2 2 2 5" xfId="6455"/>
    <cellStyle name="Normal 6 5 2 2 2 3" xfId="6456"/>
    <cellStyle name="Normal 6 5 2 2 2 3 2" xfId="6457"/>
    <cellStyle name="Normal 6 5 2 2 2 3 2 2" xfId="6458"/>
    <cellStyle name="Normal 6 5 2 2 2 3 3" xfId="6459"/>
    <cellStyle name="Normal 6 5 2 2 2 3 4" xfId="6460"/>
    <cellStyle name="Normal 6 5 2 2 2 4" xfId="6461"/>
    <cellStyle name="Normal 6 5 2 2 2 4 2" xfId="6462"/>
    <cellStyle name="Normal 6 5 2 2 2 5" xfId="6463"/>
    <cellStyle name="Normal 6 5 2 2 2 6" xfId="6464"/>
    <cellStyle name="Normal 6 5 2 2 3" xfId="6465"/>
    <cellStyle name="Normal 6 5 2 2 3 2" xfId="6466"/>
    <cellStyle name="Normal 6 5 2 2 3 2 2" xfId="6467"/>
    <cellStyle name="Normal 6 5 2 2 3 2 2 2" xfId="6468"/>
    <cellStyle name="Normal 6 5 2 2 3 2 3" xfId="6469"/>
    <cellStyle name="Normal 6 5 2 2 3 2 4" xfId="6470"/>
    <cellStyle name="Normal 6 5 2 2 3 3" xfId="6471"/>
    <cellStyle name="Normal 6 5 2 2 3 3 2" xfId="6472"/>
    <cellStyle name="Normal 6 5 2 2 3 4" xfId="6473"/>
    <cellStyle name="Normal 6 5 2 2 3 5" xfId="6474"/>
    <cellStyle name="Normal 6 5 2 2 4" xfId="6475"/>
    <cellStyle name="Normal 6 5 2 2 4 2" xfId="6476"/>
    <cellStyle name="Normal 6 5 2 2 4 2 2" xfId="6477"/>
    <cellStyle name="Normal 6 5 2 2 4 3" xfId="6478"/>
    <cellStyle name="Normal 6 5 2 2 4 4" xfId="6479"/>
    <cellStyle name="Normal 6 5 2 2 5" xfId="6480"/>
    <cellStyle name="Normal 6 5 2 2 5 2" xfId="6481"/>
    <cellStyle name="Normal 6 5 2 2 6" xfId="6482"/>
    <cellStyle name="Normal 6 5 2 2 7" xfId="6483"/>
    <cellStyle name="Normal 6 5 2 3" xfId="6484"/>
    <cellStyle name="Normal 6 5 2 3 2" xfId="6485"/>
    <cellStyle name="Normal 6 5 2 3 2 2" xfId="6486"/>
    <cellStyle name="Normal 6 5 2 3 2 2 2" xfId="6487"/>
    <cellStyle name="Normal 6 5 2 3 2 2 2 2" xfId="6488"/>
    <cellStyle name="Normal 6 5 2 3 2 2 3" xfId="6489"/>
    <cellStyle name="Normal 6 5 2 3 2 2 4" xfId="6490"/>
    <cellStyle name="Normal 6 5 2 3 2 3" xfId="6491"/>
    <cellStyle name="Normal 6 5 2 3 2 3 2" xfId="6492"/>
    <cellStyle name="Normal 6 5 2 3 2 4" xfId="6493"/>
    <cellStyle name="Normal 6 5 2 3 2 5" xfId="6494"/>
    <cellStyle name="Normal 6 5 2 3 3" xfId="6495"/>
    <cellStyle name="Normal 6 5 2 3 3 2" xfId="6496"/>
    <cellStyle name="Normal 6 5 2 3 3 2 2" xfId="6497"/>
    <cellStyle name="Normal 6 5 2 3 3 3" xfId="6498"/>
    <cellStyle name="Normal 6 5 2 3 3 4" xfId="6499"/>
    <cellStyle name="Normal 6 5 2 3 4" xfId="6500"/>
    <cellStyle name="Normal 6 5 2 3 4 2" xfId="6501"/>
    <cellStyle name="Normal 6 5 2 3 5" xfId="6502"/>
    <cellStyle name="Normal 6 5 2 3 6" xfId="6503"/>
    <cellStyle name="Normal 6 5 2 4" xfId="6504"/>
    <cellStyle name="Normal 6 5 2 4 2" xfId="6505"/>
    <cellStyle name="Normal 6 5 2 4 2 2" xfId="6506"/>
    <cellStyle name="Normal 6 5 2 4 2 2 2" xfId="6507"/>
    <cellStyle name="Normal 6 5 2 4 2 2 2 2" xfId="6508"/>
    <cellStyle name="Normal 6 5 2 4 2 2 3" xfId="6509"/>
    <cellStyle name="Normal 6 5 2 4 2 2 4" xfId="6510"/>
    <cellStyle name="Normal 6 5 2 4 2 3" xfId="6511"/>
    <cellStyle name="Normal 6 5 2 4 2 3 2" xfId="6512"/>
    <cellStyle name="Normal 6 5 2 4 2 4" xfId="6513"/>
    <cellStyle name="Normal 6 5 2 4 2 5" xfId="6514"/>
    <cellStyle name="Normal 6 5 2 4 3" xfId="6515"/>
    <cellStyle name="Normal 6 5 2 4 3 2" xfId="6516"/>
    <cellStyle name="Normal 6 5 2 4 3 2 2" xfId="6517"/>
    <cellStyle name="Normal 6 5 2 4 3 3" xfId="6518"/>
    <cellStyle name="Normal 6 5 2 4 3 4" xfId="6519"/>
    <cellStyle name="Normal 6 5 2 4 4" xfId="6520"/>
    <cellStyle name="Normal 6 5 2 4 4 2" xfId="6521"/>
    <cellStyle name="Normal 6 5 2 4 5" xfId="6522"/>
    <cellStyle name="Normal 6 5 2 4 6" xfId="6523"/>
    <cellStyle name="Normal 6 5 2 5" xfId="6524"/>
    <cellStyle name="Normal 6 5 2 5 2" xfId="6525"/>
    <cellStyle name="Normal 6 5 2 5 2 2" xfId="6526"/>
    <cellStyle name="Normal 6 5 2 5 2 2 2" xfId="6527"/>
    <cellStyle name="Normal 6 5 2 5 2 3" xfId="6528"/>
    <cellStyle name="Normal 6 5 2 5 2 4" xfId="6529"/>
    <cellStyle name="Normal 6 5 2 5 3" xfId="6530"/>
    <cellStyle name="Normal 6 5 2 5 3 2" xfId="6531"/>
    <cellStyle name="Normal 6 5 2 5 4" xfId="6532"/>
    <cellStyle name="Normal 6 5 2 5 5" xfId="6533"/>
    <cellStyle name="Normal 6 5 2 6" xfId="6534"/>
    <cellStyle name="Normal 6 5 2 6 2" xfId="6535"/>
    <cellStyle name="Normal 6 5 2 6 2 2" xfId="6536"/>
    <cellStyle name="Normal 6 5 2 6 3" xfId="6537"/>
    <cellStyle name="Normal 6 5 2 6 4" xfId="6538"/>
    <cellStyle name="Normal 6 5 2 7" xfId="6539"/>
    <cellStyle name="Normal 6 5 2 7 2" xfId="6540"/>
    <cellStyle name="Normal 6 5 2 8" xfId="6541"/>
    <cellStyle name="Normal 6 5 2 9" xfId="6542"/>
    <cellStyle name="Normal 6 5 3" xfId="6543"/>
    <cellStyle name="Normal 6 5 3 2" xfId="6544"/>
    <cellStyle name="Normal 6 5 3 2 2" xfId="6545"/>
    <cellStyle name="Normal 6 5 3 2 2 2" xfId="6546"/>
    <cellStyle name="Normal 6 5 3 2 2 2 2" xfId="6547"/>
    <cellStyle name="Normal 6 5 3 2 2 2 2 2" xfId="6548"/>
    <cellStyle name="Normal 6 5 3 2 2 2 3" xfId="6549"/>
    <cellStyle name="Normal 6 5 3 2 2 2 4" xfId="6550"/>
    <cellStyle name="Normal 6 5 3 2 2 3" xfId="6551"/>
    <cellStyle name="Normal 6 5 3 2 2 3 2" xfId="6552"/>
    <cellStyle name="Normal 6 5 3 2 2 4" xfId="6553"/>
    <cellStyle name="Normal 6 5 3 2 2 5" xfId="6554"/>
    <cellStyle name="Normal 6 5 3 2 3" xfId="6555"/>
    <cellStyle name="Normal 6 5 3 2 3 2" xfId="6556"/>
    <cellStyle name="Normal 6 5 3 2 3 2 2" xfId="6557"/>
    <cellStyle name="Normal 6 5 3 2 3 3" xfId="6558"/>
    <cellStyle name="Normal 6 5 3 2 3 4" xfId="6559"/>
    <cellStyle name="Normal 6 5 3 2 4" xfId="6560"/>
    <cellStyle name="Normal 6 5 3 2 4 2" xfId="6561"/>
    <cellStyle name="Normal 6 5 3 2 5" xfId="6562"/>
    <cellStyle name="Normal 6 5 3 2 6" xfId="6563"/>
    <cellStyle name="Normal 6 5 3 3" xfId="6564"/>
    <cellStyle name="Normal 6 5 3 3 2" xfId="6565"/>
    <cellStyle name="Normal 6 5 3 3 2 2" xfId="6566"/>
    <cellStyle name="Normal 6 5 3 3 2 2 2" xfId="6567"/>
    <cellStyle name="Normal 6 5 3 3 2 3" xfId="6568"/>
    <cellStyle name="Normal 6 5 3 3 2 4" xfId="6569"/>
    <cellStyle name="Normal 6 5 3 3 3" xfId="6570"/>
    <cellStyle name="Normal 6 5 3 3 3 2" xfId="6571"/>
    <cellStyle name="Normal 6 5 3 3 4" xfId="6572"/>
    <cellStyle name="Normal 6 5 3 3 5" xfId="6573"/>
    <cellStyle name="Normal 6 5 3 4" xfId="6574"/>
    <cellStyle name="Normal 6 5 3 4 2" xfId="6575"/>
    <cellStyle name="Normal 6 5 3 4 2 2" xfId="6576"/>
    <cellStyle name="Normal 6 5 3 4 3" xfId="6577"/>
    <cellStyle name="Normal 6 5 3 4 4" xfId="6578"/>
    <cellStyle name="Normal 6 5 3 5" xfId="6579"/>
    <cellStyle name="Normal 6 5 3 5 2" xfId="6580"/>
    <cellStyle name="Normal 6 5 3 6" xfId="6581"/>
    <cellStyle name="Normal 6 5 3 7" xfId="6582"/>
    <cellStyle name="Normal 6 5 4" xfId="6583"/>
    <cellStyle name="Normal 6 5 4 2" xfId="6584"/>
    <cellStyle name="Normal 6 5 4 2 2" xfId="6585"/>
    <cellStyle name="Normal 6 5 4 2 2 2" xfId="6586"/>
    <cellStyle name="Normal 6 5 4 2 2 2 2" xfId="6587"/>
    <cellStyle name="Normal 6 5 4 2 2 3" xfId="6588"/>
    <cellStyle name="Normal 6 5 4 2 2 4" xfId="6589"/>
    <cellStyle name="Normal 6 5 4 2 3" xfId="6590"/>
    <cellStyle name="Normal 6 5 4 2 3 2" xfId="6591"/>
    <cellStyle name="Normal 6 5 4 2 4" xfId="6592"/>
    <cellStyle name="Normal 6 5 4 2 5" xfId="6593"/>
    <cellStyle name="Normal 6 5 4 3" xfId="6594"/>
    <cellStyle name="Normal 6 5 4 3 2" xfId="6595"/>
    <cellStyle name="Normal 6 5 4 3 2 2" xfId="6596"/>
    <cellStyle name="Normal 6 5 4 3 3" xfId="6597"/>
    <cellStyle name="Normal 6 5 4 3 4" xfId="6598"/>
    <cellStyle name="Normal 6 5 4 4" xfId="6599"/>
    <cellStyle name="Normal 6 5 4 4 2" xfId="6600"/>
    <cellStyle name="Normal 6 5 4 5" xfId="6601"/>
    <cellStyle name="Normal 6 5 4 6" xfId="6602"/>
    <cellStyle name="Normal 6 5 5" xfId="6603"/>
    <cellStyle name="Normal 6 5 5 2" xfId="6604"/>
    <cellStyle name="Normal 6 5 5 2 2" xfId="6605"/>
    <cellStyle name="Normal 6 5 5 2 2 2" xfId="6606"/>
    <cellStyle name="Normal 6 5 5 2 2 2 2" xfId="6607"/>
    <cellStyle name="Normal 6 5 5 2 2 3" xfId="6608"/>
    <cellStyle name="Normal 6 5 5 2 2 4" xfId="6609"/>
    <cellStyle name="Normal 6 5 5 2 3" xfId="6610"/>
    <cellStyle name="Normal 6 5 5 2 3 2" xfId="6611"/>
    <cellStyle name="Normal 6 5 5 2 4" xfId="6612"/>
    <cellStyle name="Normal 6 5 5 2 5" xfId="6613"/>
    <cellStyle name="Normal 6 5 5 3" xfId="6614"/>
    <cellStyle name="Normal 6 5 5 3 2" xfId="6615"/>
    <cellStyle name="Normal 6 5 5 3 2 2" xfId="6616"/>
    <cellStyle name="Normal 6 5 5 3 3" xfId="6617"/>
    <cellStyle name="Normal 6 5 5 3 4" xfId="6618"/>
    <cellStyle name="Normal 6 5 5 4" xfId="6619"/>
    <cellStyle name="Normal 6 5 5 4 2" xfId="6620"/>
    <cellStyle name="Normal 6 5 5 5" xfId="6621"/>
    <cellStyle name="Normal 6 5 5 6" xfId="6622"/>
    <cellStyle name="Normal 6 5 6" xfId="6623"/>
    <cellStyle name="Normal 6 5 6 2" xfId="6624"/>
    <cellStyle name="Normal 6 5 6 2 2" xfId="6625"/>
    <cellStyle name="Normal 6 5 6 2 2 2" xfId="6626"/>
    <cellStyle name="Normal 6 5 6 2 3" xfId="6627"/>
    <cellStyle name="Normal 6 5 6 2 4" xfId="6628"/>
    <cellStyle name="Normal 6 5 6 3" xfId="6629"/>
    <cellStyle name="Normal 6 5 6 3 2" xfId="6630"/>
    <cellStyle name="Normal 6 5 6 4" xfId="6631"/>
    <cellStyle name="Normal 6 5 6 5" xfId="6632"/>
    <cellStyle name="Normal 6 5 7" xfId="6633"/>
    <cellStyle name="Normal 6 5 7 2" xfId="6634"/>
    <cellStyle name="Normal 6 5 7 2 2" xfId="6635"/>
    <cellStyle name="Normal 6 5 7 3" xfId="6636"/>
    <cellStyle name="Normal 6 5 7 4" xfId="6637"/>
    <cellStyle name="Normal 6 5 8" xfId="6638"/>
    <cellStyle name="Normal 6 5 9" xfId="6639"/>
    <cellStyle name="Normal 6 5 9 2" xfId="6640"/>
    <cellStyle name="Normal 6 5 9 2 2" xfId="6641"/>
    <cellStyle name="Normal 6 5 9 3" xfId="6642"/>
    <cellStyle name="Normal 6 6" xfId="6643"/>
    <cellStyle name="Normal 6 6 2" xfId="6644"/>
    <cellStyle name="Normal 6 6 2 2" xfId="6645"/>
    <cellStyle name="Normal 6 6 2 2 2" xfId="6646"/>
    <cellStyle name="Normal 6 6 2 2 2 2" xfId="6647"/>
    <cellStyle name="Normal 6 6 2 2 2 2 2" xfId="6648"/>
    <cellStyle name="Normal 6 6 2 2 2 2 2 2" xfId="6649"/>
    <cellStyle name="Normal 6 6 2 2 2 2 3" xfId="6650"/>
    <cellStyle name="Normal 6 6 2 2 2 2 4" xfId="6651"/>
    <cellStyle name="Normal 6 6 2 2 2 3" xfId="6652"/>
    <cellStyle name="Normal 6 6 2 2 2 3 2" xfId="6653"/>
    <cellStyle name="Normal 6 6 2 2 2 4" xfId="6654"/>
    <cellStyle name="Normal 6 6 2 2 2 5" xfId="6655"/>
    <cellStyle name="Normal 6 6 2 2 3" xfId="6656"/>
    <cellStyle name="Normal 6 6 2 2 3 2" xfId="6657"/>
    <cellStyle name="Normal 6 6 2 2 3 2 2" xfId="6658"/>
    <cellStyle name="Normal 6 6 2 2 3 3" xfId="6659"/>
    <cellStyle name="Normal 6 6 2 2 3 4" xfId="6660"/>
    <cellStyle name="Normal 6 6 2 2 4" xfId="6661"/>
    <cellStyle name="Normal 6 6 2 2 4 2" xfId="6662"/>
    <cellStyle name="Normal 6 6 2 2 5" xfId="6663"/>
    <cellStyle name="Normal 6 6 2 2 6" xfId="6664"/>
    <cellStyle name="Normal 6 6 2 3" xfId="6665"/>
    <cellStyle name="Normal 6 6 2 3 2" xfId="6666"/>
    <cellStyle name="Normal 6 6 2 3 2 2" xfId="6667"/>
    <cellStyle name="Normal 6 6 2 3 2 2 2" xfId="6668"/>
    <cellStyle name="Normal 6 6 2 3 2 3" xfId="6669"/>
    <cellStyle name="Normal 6 6 2 3 2 4" xfId="6670"/>
    <cellStyle name="Normal 6 6 2 3 3" xfId="6671"/>
    <cellStyle name="Normal 6 6 2 3 3 2" xfId="6672"/>
    <cellStyle name="Normal 6 6 2 3 4" xfId="6673"/>
    <cellStyle name="Normal 6 6 2 3 5" xfId="6674"/>
    <cellStyle name="Normal 6 6 2 4" xfId="6675"/>
    <cellStyle name="Normal 6 6 2 4 2" xfId="6676"/>
    <cellStyle name="Normal 6 6 2 4 2 2" xfId="6677"/>
    <cellStyle name="Normal 6 6 2 4 3" xfId="6678"/>
    <cellStyle name="Normal 6 6 2 4 4" xfId="6679"/>
    <cellStyle name="Normal 6 6 2 5" xfId="6680"/>
    <cellStyle name="Normal 6 6 2 5 2" xfId="6681"/>
    <cellStyle name="Normal 6 6 2 6" xfId="6682"/>
    <cellStyle name="Normal 6 6 2 7" xfId="6683"/>
    <cellStyle name="Normal 6 6 3" xfId="6684"/>
    <cellStyle name="Normal 6 6 3 2" xfId="6685"/>
    <cellStyle name="Normal 6 6 3 2 2" xfId="6686"/>
    <cellStyle name="Normal 6 6 3 2 2 2" xfId="6687"/>
    <cellStyle name="Normal 6 6 3 2 2 2 2" xfId="6688"/>
    <cellStyle name="Normal 6 6 3 2 2 3" xfId="6689"/>
    <cellStyle name="Normal 6 6 3 2 2 4" xfId="6690"/>
    <cellStyle name="Normal 6 6 3 2 3" xfId="6691"/>
    <cellStyle name="Normal 6 6 3 2 3 2" xfId="6692"/>
    <cellStyle name="Normal 6 6 3 2 4" xfId="6693"/>
    <cellStyle name="Normal 6 6 3 2 5" xfId="6694"/>
    <cellStyle name="Normal 6 6 3 3" xfId="6695"/>
    <cellStyle name="Normal 6 6 3 3 2" xfId="6696"/>
    <cellStyle name="Normal 6 6 3 3 2 2" xfId="6697"/>
    <cellStyle name="Normal 6 6 3 3 3" xfId="6698"/>
    <cellStyle name="Normal 6 6 3 3 4" xfId="6699"/>
    <cellStyle name="Normal 6 6 3 4" xfId="6700"/>
    <cellStyle name="Normal 6 6 3 4 2" xfId="6701"/>
    <cellStyle name="Normal 6 6 3 5" xfId="6702"/>
    <cellStyle name="Normal 6 6 3 6" xfId="6703"/>
    <cellStyle name="Normal 6 6 4" xfId="6704"/>
    <cellStyle name="Normal 6 6 4 2" xfId="6705"/>
    <cellStyle name="Normal 6 6 4 2 2" xfId="6706"/>
    <cellStyle name="Normal 6 6 4 2 2 2" xfId="6707"/>
    <cellStyle name="Normal 6 6 4 2 2 2 2" xfId="6708"/>
    <cellStyle name="Normal 6 6 4 2 2 3" xfId="6709"/>
    <cellStyle name="Normal 6 6 4 2 2 4" xfId="6710"/>
    <cellStyle name="Normal 6 6 4 2 3" xfId="6711"/>
    <cellStyle name="Normal 6 6 4 2 3 2" xfId="6712"/>
    <cellStyle name="Normal 6 6 4 2 4" xfId="6713"/>
    <cellStyle name="Normal 6 6 4 2 5" xfId="6714"/>
    <cellStyle name="Normal 6 6 4 3" xfId="6715"/>
    <cellStyle name="Normal 6 6 4 3 2" xfId="6716"/>
    <cellStyle name="Normal 6 6 4 3 2 2" xfId="6717"/>
    <cellStyle name="Normal 6 6 4 3 3" xfId="6718"/>
    <cellStyle name="Normal 6 6 4 3 4" xfId="6719"/>
    <cellStyle name="Normal 6 6 4 4" xfId="6720"/>
    <cellStyle name="Normal 6 6 4 4 2" xfId="6721"/>
    <cellStyle name="Normal 6 6 4 5" xfId="6722"/>
    <cellStyle name="Normal 6 6 4 6" xfId="6723"/>
    <cellStyle name="Normal 6 6 5" xfId="6724"/>
    <cellStyle name="Normal 6 6 5 2" xfId="6725"/>
    <cellStyle name="Normal 6 6 5 2 2" xfId="6726"/>
    <cellStyle name="Normal 6 6 5 2 2 2" xfId="6727"/>
    <cellStyle name="Normal 6 6 5 2 3" xfId="6728"/>
    <cellStyle name="Normal 6 6 5 2 4" xfId="6729"/>
    <cellStyle name="Normal 6 6 5 3" xfId="6730"/>
    <cellStyle name="Normal 6 6 5 3 2" xfId="6731"/>
    <cellStyle name="Normal 6 6 5 4" xfId="6732"/>
    <cellStyle name="Normal 6 6 5 5" xfId="6733"/>
    <cellStyle name="Normal 6 6 6" xfId="6734"/>
    <cellStyle name="Normal 6 6 6 2" xfId="6735"/>
    <cellStyle name="Normal 6 6 6 2 2" xfId="6736"/>
    <cellStyle name="Normal 6 6 6 3" xfId="6737"/>
    <cellStyle name="Normal 6 6 6 4" xfId="6738"/>
    <cellStyle name="Normal 6 6 7" xfId="6739"/>
    <cellStyle name="Normal 6 6 7 2" xfId="6740"/>
    <cellStyle name="Normal 6 6 8" xfId="6741"/>
    <cellStyle name="Normal 6 6 9" xfId="6742"/>
    <cellStyle name="Normal 6 7" xfId="6743"/>
    <cellStyle name="Normal 6 7 2" xfId="6744"/>
    <cellStyle name="Normal 6 7 2 2" xfId="6745"/>
    <cellStyle name="Normal 6 7 2 2 2" xfId="6746"/>
    <cellStyle name="Normal 6 7 2 2 2 2" xfId="6747"/>
    <cellStyle name="Normal 6 7 2 2 2 2 2" xfId="6748"/>
    <cellStyle name="Normal 6 7 2 2 2 2 2 2" xfId="6749"/>
    <cellStyle name="Normal 6 7 2 2 2 2 3" xfId="6750"/>
    <cellStyle name="Normal 6 7 2 2 2 2 4" xfId="6751"/>
    <cellStyle name="Normal 6 7 2 2 2 3" xfId="6752"/>
    <cellStyle name="Normal 6 7 2 2 2 3 2" xfId="6753"/>
    <cellStyle name="Normal 6 7 2 2 2 4" xfId="6754"/>
    <cellStyle name="Normal 6 7 2 2 2 5" xfId="6755"/>
    <cellStyle name="Normal 6 7 2 2 3" xfId="6756"/>
    <cellStyle name="Normal 6 7 2 2 3 2" xfId="6757"/>
    <cellStyle name="Normal 6 7 2 2 3 2 2" xfId="6758"/>
    <cellStyle name="Normal 6 7 2 2 3 3" xfId="6759"/>
    <cellStyle name="Normal 6 7 2 2 3 4" xfId="6760"/>
    <cellStyle name="Normal 6 7 2 2 4" xfId="6761"/>
    <cellStyle name="Normal 6 7 2 2 4 2" xfId="6762"/>
    <cellStyle name="Normal 6 7 2 2 5" xfId="6763"/>
    <cellStyle name="Normal 6 7 2 2 6" xfId="6764"/>
    <cellStyle name="Normal 6 7 2 3" xfId="6765"/>
    <cellStyle name="Normal 6 7 2 3 2" xfId="6766"/>
    <cellStyle name="Normal 6 7 2 3 2 2" xfId="6767"/>
    <cellStyle name="Normal 6 7 2 3 2 2 2" xfId="6768"/>
    <cellStyle name="Normal 6 7 2 3 2 3" xfId="6769"/>
    <cellStyle name="Normal 6 7 2 3 2 4" xfId="6770"/>
    <cellStyle name="Normal 6 7 2 3 3" xfId="6771"/>
    <cellStyle name="Normal 6 7 2 3 3 2" xfId="6772"/>
    <cellStyle name="Normal 6 7 2 3 4" xfId="6773"/>
    <cellStyle name="Normal 6 7 2 3 5" xfId="6774"/>
    <cellStyle name="Normal 6 7 2 4" xfId="6775"/>
    <cellStyle name="Normal 6 7 2 4 2" xfId="6776"/>
    <cellStyle name="Normal 6 7 2 4 2 2" xfId="6777"/>
    <cellStyle name="Normal 6 7 2 4 3" xfId="6778"/>
    <cellStyle name="Normal 6 7 2 4 4" xfId="6779"/>
    <cellStyle name="Normal 6 7 2 5" xfId="6780"/>
    <cellStyle name="Normal 6 7 2 5 2" xfId="6781"/>
    <cellStyle name="Normal 6 7 2 6" xfId="6782"/>
    <cellStyle name="Normal 6 7 2 7" xfId="6783"/>
    <cellStyle name="Normal 6 7 3" xfId="6784"/>
    <cellStyle name="Normal 6 7 3 2" xfId="6785"/>
    <cellStyle name="Normal 6 7 3 2 2" xfId="6786"/>
    <cellStyle name="Normal 6 7 3 2 2 2" xfId="6787"/>
    <cellStyle name="Normal 6 7 3 2 2 2 2" xfId="6788"/>
    <cellStyle name="Normal 6 7 3 2 2 3" xfId="6789"/>
    <cellStyle name="Normal 6 7 3 2 2 4" xfId="6790"/>
    <cellStyle name="Normal 6 7 3 2 3" xfId="6791"/>
    <cellStyle name="Normal 6 7 3 2 3 2" xfId="6792"/>
    <cellStyle name="Normal 6 7 3 2 4" xfId="6793"/>
    <cellStyle name="Normal 6 7 3 2 5" xfId="6794"/>
    <cellStyle name="Normal 6 7 3 3" xfId="6795"/>
    <cellStyle name="Normal 6 7 3 3 2" xfId="6796"/>
    <cellStyle name="Normal 6 7 3 3 2 2" xfId="6797"/>
    <cellStyle name="Normal 6 7 3 3 3" xfId="6798"/>
    <cellStyle name="Normal 6 7 3 3 4" xfId="6799"/>
    <cellStyle name="Normal 6 7 3 4" xfId="6800"/>
    <cellStyle name="Normal 6 7 3 4 2" xfId="6801"/>
    <cellStyle name="Normal 6 7 3 5" xfId="6802"/>
    <cellStyle name="Normal 6 7 3 6" xfId="6803"/>
    <cellStyle name="Normal 6 7 4" xfId="6804"/>
    <cellStyle name="Normal 6 7 4 2" xfId="6805"/>
    <cellStyle name="Normal 6 7 4 2 2" xfId="6806"/>
    <cellStyle name="Normal 6 7 4 2 2 2" xfId="6807"/>
    <cellStyle name="Normal 6 7 4 2 2 2 2" xfId="6808"/>
    <cellStyle name="Normal 6 7 4 2 2 3" xfId="6809"/>
    <cellStyle name="Normal 6 7 4 2 2 4" xfId="6810"/>
    <cellStyle name="Normal 6 7 4 2 3" xfId="6811"/>
    <cellStyle name="Normal 6 7 4 2 3 2" xfId="6812"/>
    <cellStyle name="Normal 6 7 4 2 4" xfId="6813"/>
    <cellStyle name="Normal 6 7 4 2 5" xfId="6814"/>
    <cellStyle name="Normal 6 7 4 3" xfId="6815"/>
    <cellStyle name="Normal 6 7 4 3 2" xfId="6816"/>
    <cellStyle name="Normal 6 7 4 3 2 2" xfId="6817"/>
    <cellStyle name="Normal 6 7 4 3 3" xfId="6818"/>
    <cellStyle name="Normal 6 7 4 3 4" xfId="6819"/>
    <cellStyle name="Normal 6 7 4 4" xfId="6820"/>
    <cellStyle name="Normal 6 7 4 4 2" xfId="6821"/>
    <cellStyle name="Normal 6 7 4 5" xfId="6822"/>
    <cellStyle name="Normal 6 7 4 6" xfId="6823"/>
    <cellStyle name="Normal 6 7 5" xfId="6824"/>
    <cellStyle name="Normal 6 7 5 2" xfId="6825"/>
    <cellStyle name="Normal 6 7 5 2 2" xfId="6826"/>
    <cellStyle name="Normal 6 7 5 2 2 2" xfId="6827"/>
    <cellStyle name="Normal 6 7 5 2 3" xfId="6828"/>
    <cellStyle name="Normal 6 7 5 2 4" xfId="6829"/>
    <cellStyle name="Normal 6 7 5 3" xfId="6830"/>
    <cellStyle name="Normal 6 7 5 3 2" xfId="6831"/>
    <cellStyle name="Normal 6 7 5 4" xfId="6832"/>
    <cellStyle name="Normal 6 7 5 5" xfId="6833"/>
    <cellStyle name="Normal 6 7 6" xfId="6834"/>
    <cellStyle name="Normal 6 7 6 2" xfId="6835"/>
    <cellStyle name="Normal 6 7 6 2 2" xfId="6836"/>
    <cellStyle name="Normal 6 7 6 3" xfId="6837"/>
    <cellStyle name="Normal 6 7 6 4" xfId="6838"/>
    <cellStyle name="Normal 6 7 7" xfId="6839"/>
    <cellStyle name="Normal 6 7 7 2" xfId="6840"/>
    <cellStyle name="Normal 6 7 8" xfId="6841"/>
    <cellStyle name="Normal 6 7 9" xfId="6842"/>
    <cellStyle name="Normal 6 8" xfId="6843"/>
    <cellStyle name="Normal 6 8 2" xfId="6844"/>
    <cellStyle name="Normal 6 8 2 2" xfId="6845"/>
    <cellStyle name="Normal 6 8 2 2 2" xfId="6846"/>
    <cellStyle name="Normal 6 8 2 2 2 2" xfId="6847"/>
    <cellStyle name="Normal 6 8 2 2 2 2 2" xfId="6848"/>
    <cellStyle name="Normal 6 8 2 2 2 3" xfId="6849"/>
    <cellStyle name="Normal 6 8 2 2 2 4" xfId="6850"/>
    <cellStyle name="Normal 6 8 2 2 3" xfId="6851"/>
    <cellStyle name="Normal 6 8 2 2 3 2" xfId="6852"/>
    <cellStyle name="Normal 6 8 2 2 4" xfId="6853"/>
    <cellStyle name="Normal 6 8 2 2 5" xfId="6854"/>
    <cellStyle name="Normal 6 8 2 3" xfId="6855"/>
    <cellStyle name="Normal 6 8 2 3 2" xfId="6856"/>
    <cellStyle name="Normal 6 8 2 3 2 2" xfId="6857"/>
    <cellStyle name="Normal 6 8 2 3 3" xfId="6858"/>
    <cellStyle name="Normal 6 8 2 3 4" xfId="6859"/>
    <cellStyle name="Normal 6 8 2 4" xfId="6860"/>
    <cellStyle name="Normal 6 8 2 4 2" xfId="6861"/>
    <cellStyle name="Normal 6 8 2 5" xfId="6862"/>
    <cellStyle name="Normal 6 8 2 6" xfId="6863"/>
    <cellStyle name="Normal 6 8 3" xfId="6864"/>
    <cellStyle name="Normal 6 8 3 2" xfId="6865"/>
    <cellStyle name="Normal 6 8 3 2 2" xfId="6866"/>
    <cellStyle name="Normal 6 8 3 2 2 2" xfId="6867"/>
    <cellStyle name="Normal 6 8 3 2 3" xfId="6868"/>
    <cellStyle name="Normal 6 8 3 2 4" xfId="6869"/>
    <cellStyle name="Normal 6 8 3 3" xfId="6870"/>
    <cellStyle name="Normal 6 8 3 3 2" xfId="6871"/>
    <cellStyle name="Normal 6 8 3 4" xfId="6872"/>
    <cellStyle name="Normal 6 8 3 5" xfId="6873"/>
    <cellStyle name="Normal 6 8 4" xfId="6874"/>
    <cellStyle name="Normal 6 8 4 2" xfId="6875"/>
    <cellStyle name="Normal 6 8 4 2 2" xfId="6876"/>
    <cellStyle name="Normal 6 8 4 3" xfId="6877"/>
    <cellStyle name="Normal 6 8 4 4" xfId="6878"/>
    <cellStyle name="Normal 6 8 5" xfId="6879"/>
    <cellStyle name="Normal 6 8 5 2" xfId="6880"/>
    <cellStyle name="Normal 6 8 6" xfId="6881"/>
    <cellStyle name="Normal 6 8 7" xfId="6882"/>
    <cellStyle name="Normal 6 9" xfId="6883"/>
    <cellStyle name="Normal 6 9 2" xfId="6884"/>
    <cellStyle name="Normal 6 9 2 2" xfId="6885"/>
    <cellStyle name="Normal 6 9 2 2 2" xfId="6886"/>
    <cellStyle name="Normal 6 9 2 2 2 2" xfId="6887"/>
    <cellStyle name="Normal 6 9 2 2 3" xfId="6888"/>
    <cellStyle name="Normal 6 9 2 2 4" xfId="6889"/>
    <cellStyle name="Normal 6 9 2 3" xfId="6890"/>
    <cellStyle name="Normal 6 9 2 3 2" xfId="6891"/>
    <cellStyle name="Normal 6 9 2 4" xfId="6892"/>
    <cellStyle name="Normal 6 9 2 5" xfId="6893"/>
    <cellStyle name="Normal 6 9 3" xfId="6894"/>
    <cellStyle name="Normal 6 9 3 2" xfId="6895"/>
    <cellStyle name="Normal 6 9 3 2 2" xfId="6896"/>
    <cellStyle name="Normal 6 9 3 3" xfId="6897"/>
    <cellStyle name="Normal 6 9 3 4" xfId="6898"/>
    <cellStyle name="Normal 6 9 4" xfId="6899"/>
    <cellStyle name="Normal 6 9 4 2" xfId="6900"/>
    <cellStyle name="Normal 6 9 5" xfId="6901"/>
    <cellStyle name="Normal 6 9 6" xfId="6902"/>
    <cellStyle name="Normal 60" xfId="6903"/>
    <cellStyle name="Normal 61" xfId="6904"/>
    <cellStyle name="Normal 62" xfId="6905"/>
    <cellStyle name="Normal 63" xfId="6906"/>
    <cellStyle name="Normal 64" xfId="6907"/>
    <cellStyle name="Normal 65" xfId="6908"/>
    <cellStyle name="Normal 66" xfId="6909"/>
    <cellStyle name="Normal 67" xfId="6910"/>
    <cellStyle name="Normal 68" xfId="6911"/>
    <cellStyle name="Normal 68 2" xfId="6912"/>
    <cellStyle name="Normal 69" xfId="6913"/>
    <cellStyle name="Normal 69 2" xfId="6914"/>
    <cellStyle name="Normal 7" xfId="6915"/>
    <cellStyle name="Normal 7 2" xfId="6916"/>
    <cellStyle name="Normal 7 2 10" xfId="6917"/>
    <cellStyle name="Normal 7 2 2" xfId="6918"/>
    <cellStyle name="Normal 7 2 2 2" xfId="6919"/>
    <cellStyle name="Normal 7 2 2 2 2" xfId="6920"/>
    <cellStyle name="Normal 7 2 2 2 2 2" xfId="6921"/>
    <cellStyle name="Normal 7 2 2 2 2 2 2" xfId="6922"/>
    <cellStyle name="Normal 7 2 2 2 2 2 2 2" xfId="6923"/>
    <cellStyle name="Normal 7 2 2 2 2 2 2 2 2" xfId="6924"/>
    <cellStyle name="Normal 7 2 2 2 2 2 2 3" xfId="6925"/>
    <cellStyle name="Normal 7 2 2 2 2 2 2 4" xfId="6926"/>
    <cellStyle name="Normal 7 2 2 2 2 2 3" xfId="6927"/>
    <cellStyle name="Normal 7 2 2 2 2 2 3 2" xfId="6928"/>
    <cellStyle name="Normal 7 2 2 2 2 2 4" xfId="6929"/>
    <cellStyle name="Normal 7 2 2 2 2 2 5" xfId="6930"/>
    <cellStyle name="Normal 7 2 2 2 2 3" xfId="6931"/>
    <cellStyle name="Normal 7 2 2 2 2 3 2" xfId="6932"/>
    <cellStyle name="Normal 7 2 2 2 2 3 2 2" xfId="6933"/>
    <cellStyle name="Normal 7 2 2 2 2 3 3" xfId="6934"/>
    <cellStyle name="Normal 7 2 2 2 2 3 4" xfId="6935"/>
    <cellStyle name="Normal 7 2 2 2 2 4" xfId="6936"/>
    <cellStyle name="Normal 7 2 2 2 2 4 2" xfId="6937"/>
    <cellStyle name="Normal 7 2 2 2 2 5" xfId="6938"/>
    <cellStyle name="Normal 7 2 2 2 2 6" xfId="6939"/>
    <cellStyle name="Normal 7 2 2 2 3" xfId="6940"/>
    <cellStyle name="Normal 7 2 2 2 3 2" xfId="6941"/>
    <cellStyle name="Normal 7 2 2 2 3 2 2" xfId="6942"/>
    <cellStyle name="Normal 7 2 2 2 3 2 2 2" xfId="6943"/>
    <cellStyle name="Normal 7 2 2 2 3 2 3" xfId="6944"/>
    <cellStyle name="Normal 7 2 2 2 3 2 4" xfId="6945"/>
    <cellStyle name="Normal 7 2 2 2 3 3" xfId="6946"/>
    <cellStyle name="Normal 7 2 2 2 3 3 2" xfId="6947"/>
    <cellStyle name="Normal 7 2 2 2 3 4" xfId="6948"/>
    <cellStyle name="Normal 7 2 2 2 3 5" xfId="6949"/>
    <cellStyle name="Normal 7 2 2 2 4" xfId="6950"/>
    <cellStyle name="Normal 7 2 2 2 4 2" xfId="6951"/>
    <cellStyle name="Normal 7 2 2 2 4 2 2" xfId="6952"/>
    <cellStyle name="Normal 7 2 2 2 4 3" xfId="6953"/>
    <cellStyle name="Normal 7 2 2 2 4 4" xfId="6954"/>
    <cellStyle name="Normal 7 2 2 2 5" xfId="6955"/>
    <cellStyle name="Normal 7 2 2 2 5 2" xfId="6956"/>
    <cellStyle name="Normal 7 2 2 2 6" xfId="6957"/>
    <cellStyle name="Normal 7 2 2 2 7" xfId="6958"/>
    <cellStyle name="Normal 7 2 2 3" xfId="6959"/>
    <cellStyle name="Normal 7 2 2 3 2" xfId="6960"/>
    <cellStyle name="Normal 7 2 2 3 2 2" xfId="6961"/>
    <cellStyle name="Normal 7 2 2 3 2 2 2" xfId="6962"/>
    <cellStyle name="Normal 7 2 2 3 2 2 2 2" xfId="6963"/>
    <cellStyle name="Normal 7 2 2 3 2 2 3" xfId="6964"/>
    <cellStyle name="Normal 7 2 2 3 2 2 4" xfId="6965"/>
    <cellStyle name="Normal 7 2 2 3 2 3" xfId="6966"/>
    <cellStyle name="Normal 7 2 2 3 2 3 2" xfId="6967"/>
    <cellStyle name="Normal 7 2 2 3 2 4" xfId="6968"/>
    <cellStyle name="Normal 7 2 2 3 2 5" xfId="6969"/>
    <cellStyle name="Normal 7 2 2 3 3" xfId="6970"/>
    <cellStyle name="Normal 7 2 2 3 3 2" xfId="6971"/>
    <cellStyle name="Normal 7 2 2 3 3 2 2" xfId="6972"/>
    <cellStyle name="Normal 7 2 2 3 3 3" xfId="6973"/>
    <cellStyle name="Normal 7 2 2 3 3 4" xfId="6974"/>
    <cellStyle name="Normal 7 2 2 3 4" xfId="6975"/>
    <cellStyle name="Normal 7 2 2 3 4 2" xfId="6976"/>
    <cellStyle name="Normal 7 2 2 3 5" xfId="6977"/>
    <cellStyle name="Normal 7 2 2 3 6" xfId="6978"/>
    <cellStyle name="Normal 7 2 2 4" xfId="6979"/>
    <cellStyle name="Normal 7 2 2 4 2" xfId="6980"/>
    <cellStyle name="Normal 7 2 2 4 2 2" xfId="6981"/>
    <cellStyle name="Normal 7 2 2 4 2 2 2" xfId="6982"/>
    <cellStyle name="Normal 7 2 2 4 2 2 2 2" xfId="6983"/>
    <cellStyle name="Normal 7 2 2 4 2 2 3" xfId="6984"/>
    <cellStyle name="Normal 7 2 2 4 2 2 4" xfId="6985"/>
    <cellStyle name="Normal 7 2 2 4 2 3" xfId="6986"/>
    <cellStyle name="Normal 7 2 2 4 2 3 2" xfId="6987"/>
    <cellStyle name="Normal 7 2 2 4 2 4" xfId="6988"/>
    <cellStyle name="Normal 7 2 2 4 2 5" xfId="6989"/>
    <cellStyle name="Normal 7 2 2 4 3" xfId="6990"/>
    <cellStyle name="Normal 7 2 2 4 3 2" xfId="6991"/>
    <cellStyle name="Normal 7 2 2 4 3 2 2" xfId="6992"/>
    <cellStyle name="Normal 7 2 2 4 3 3" xfId="6993"/>
    <cellStyle name="Normal 7 2 2 4 3 4" xfId="6994"/>
    <cellStyle name="Normal 7 2 2 4 4" xfId="6995"/>
    <cellStyle name="Normal 7 2 2 4 4 2" xfId="6996"/>
    <cellStyle name="Normal 7 2 2 4 5" xfId="6997"/>
    <cellStyle name="Normal 7 2 2 4 6" xfId="6998"/>
    <cellStyle name="Normal 7 2 2 5" xfId="6999"/>
    <cellStyle name="Normal 7 2 2 5 2" xfId="7000"/>
    <cellStyle name="Normal 7 2 2 5 2 2" xfId="7001"/>
    <cellStyle name="Normal 7 2 2 5 2 2 2" xfId="7002"/>
    <cellStyle name="Normal 7 2 2 5 2 3" xfId="7003"/>
    <cellStyle name="Normal 7 2 2 5 2 4" xfId="7004"/>
    <cellStyle name="Normal 7 2 2 5 3" xfId="7005"/>
    <cellStyle name="Normal 7 2 2 5 3 2" xfId="7006"/>
    <cellStyle name="Normal 7 2 2 5 4" xfId="7007"/>
    <cellStyle name="Normal 7 2 2 5 5" xfId="7008"/>
    <cellStyle name="Normal 7 2 2 6" xfId="7009"/>
    <cellStyle name="Normal 7 2 2 6 2" xfId="7010"/>
    <cellStyle name="Normal 7 2 2 6 2 2" xfId="7011"/>
    <cellStyle name="Normal 7 2 2 6 3" xfId="7012"/>
    <cellStyle name="Normal 7 2 2 6 4" xfId="7013"/>
    <cellStyle name="Normal 7 2 2 7" xfId="7014"/>
    <cellStyle name="Normal 7 2 2 7 2" xfId="7015"/>
    <cellStyle name="Normal 7 2 2 8" xfId="7016"/>
    <cellStyle name="Normal 7 2 2 9" xfId="7017"/>
    <cellStyle name="Normal 7 2 3" xfId="7018"/>
    <cellStyle name="Normal 7 2 3 2" xfId="7019"/>
    <cellStyle name="Normal 7 2 3 2 2" xfId="7020"/>
    <cellStyle name="Normal 7 2 3 2 2 2" xfId="7021"/>
    <cellStyle name="Normal 7 2 3 2 2 2 2" xfId="7022"/>
    <cellStyle name="Normal 7 2 3 2 2 2 2 2" xfId="7023"/>
    <cellStyle name="Normal 7 2 3 2 2 2 3" xfId="7024"/>
    <cellStyle name="Normal 7 2 3 2 2 2 4" xfId="7025"/>
    <cellStyle name="Normal 7 2 3 2 2 3" xfId="7026"/>
    <cellStyle name="Normal 7 2 3 2 2 3 2" xfId="7027"/>
    <cellStyle name="Normal 7 2 3 2 2 4" xfId="7028"/>
    <cellStyle name="Normal 7 2 3 2 2 5" xfId="7029"/>
    <cellStyle name="Normal 7 2 3 2 3" xfId="7030"/>
    <cellStyle name="Normal 7 2 3 2 3 2" xfId="7031"/>
    <cellStyle name="Normal 7 2 3 2 3 2 2" xfId="7032"/>
    <cellStyle name="Normal 7 2 3 2 3 3" xfId="7033"/>
    <cellStyle name="Normal 7 2 3 2 3 4" xfId="7034"/>
    <cellStyle name="Normal 7 2 3 2 4" xfId="7035"/>
    <cellStyle name="Normal 7 2 3 2 4 2" xfId="7036"/>
    <cellStyle name="Normal 7 2 3 2 5" xfId="7037"/>
    <cellStyle name="Normal 7 2 3 2 6" xfId="7038"/>
    <cellStyle name="Normal 7 2 3 3" xfId="7039"/>
    <cellStyle name="Normal 7 2 3 3 2" xfId="7040"/>
    <cellStyle name="Normal 7 2 3 3 2 2" xfId="7041"/>
    <cellStyle name="Normal 7 2 3 3 2 2 2" xfId="7042"/>
    <cellStyle name="Normal 7 2 3 3 2 3" xfId="7043"/>
    <cellStyle name="Normal 7 2 3 3 2 4" xfId="7044"/>
    <cellStyle name="Normal 7 2 3 3 3" xfId="7045"/>
    <cellStyle name="Normal 7 2 3 3 3 2" xfId="7046"/>
    <cellStyle name="Normal 7 2 3 3 4" xfId="7047"/>
    <cellStyle name="Normal 7 2 3 3 5" xfId="7048"/>
    <cellStyle name="Normal 7 2 3 4" xfId="7049"/>
    <cellStyle name="Normal 7 2 3 4 2" xfId="7050"/>
    <cellStyle name="Normal 7 2 3 4 2 2" xfId="7051"/>
    <cellStyle name="Normal 7 2 3 4 3" xfId="7052"/>
    <cellStyle name="Normal 7 2 3 4 4" xfId="7053"/>
    <cellStyle name="Normal 7 2 3 5" xfId="7054"/>
    <cellStyle name="Normal 7 2 3 5 2" xfId="7055"/>
    <cellStyle name="Normal 7 2 3 6" xfId="7056"/>
    <cellStyle name="Normal 7 2 3 7" xfId="7057"/>
    <cellStyle name="Normal 7 2 4" xfId="7058"/>
    <cellStyle name="Normal 7 2 4 2" xfId="7059"/>
    <cellStyle name="Normal 7 2 4 2 2" xfId="7060"/>
    <cellStyle name="Normal 7 2 4 2 2 2" xfId="7061"/>
    <cellStyle name="Normal 7 2 4 2 2 2 2" xfId="7062"/>
    <cellStyle name="Normal 7 2 4 2 2 3" xfId="7063"/>
    <cellStyle name="Normal 7 2 4 2 2 4" xfId="7064"/>
    <cellStyle name="Normal 7 2 4 2 3" xfId="7065"/>
    <cellStyle name="Normal 7 2 4 2 3 2" xfId="7066"/>
    <cellStyle name="Normal 7 2 4 2 4" xfId="7067"/>
    <cellStyle name="Normal 7 2 4 2 5" xfId="7068"/>
    <cellStyle name="Normal 7 2 4 3" xfId="7069"/>
    <cellStyle name="Normal 7 2 4 3 2" xfId="7070"/>
    <cellStyle name="Normal 7 2 4 3 2 2" xfId="7071"/>
    <cellStyle name="Normal 7 2 4 3 3" xfId="7072"/>
    <cellStyle name="Normal 7 2 4 3 4" xfId="7073"/>
    <cellStyle name="Normal 7 2 4 4" xfId="7074"/>
    <cellStyle name="Normal 7 2 4 4 2" xfId="7075"/>
    <cellStyle name="Normal 7 2 4 5" xfId="7076"/>
    <cellStyle name="Normal 7 2 4 6" xfId="7077"/>
    <cellStyle name="Normal 7 2 5" xfId="7078"/>
    <cellStyle name="Normal 7 2 5 2" xfId="7079"/>
    <cellStyle name="Normal 7 2 5 2 2" xfId="7080"/>
    <cellStyle name="Normal 7 2 5 2 2 2" xfId="7081"/>
    <cellStyle name="Normal 7 2 5 2 2 2 2" xfId="7082"/>
    <cellStyle name="Normal 7 2 5 2 2 3" xfId="7083"/>
    <cellStyle name="Normal 7 2 5 2 2 4" xfId="7084"/>
    <cellStyle name="Normal 7 2 5 2 3" xfId="7085"/>
    <cellStyle name="Normal 7 2 5 2 3 2" xfId="7086"/>
    <cellStyle name="Normal 7 2 5 2 4" xfId="7087"/>
    <cellStyle name="Normal 7 2 5 2 5" xfId="7088"/>
    <cellStyle name="Normal 7 2 5 3" xfId="7089"/>
    <cellStyle name="Normal 7 2 5 3 2" xfId="7090"/>
    <cellStyle name="Normal 7 2 5 3 2 2" xfId="7091"/>
    <cellStyle name="Normal 7 2 5 3 3" xfId="7092"/>
    <cellStyle name="Normal 7 2 5 3 4" xfId="7093"/>
    <cellStyle name="Normal 7 2 5 4" xfId="7094"/>
    <cellStyle name="Normal 7 2 5 4 2" xfId="7095"/>
    <cellStyle name="Normal 7 2 5 5" xfId="7096"/>
    <cellStyle name="Normal 7 2 5 6" xfId="7097"/>
    <cellStyle name="Normal 7 2 6" xfId="7098"/>
    <cellStyle name="Normal 7 2 6 2" xfId="7099"/>
    <cellStyle name="Normal 7 2 6 2 2" xfId="7100"/>
    <cellStyle name="Normal 7 2 6 2 2 2" xfId="7101"/>
    <cellStyle name="Normal 7 2 6 2 3" xfId="7102"/>
    <cellStyle name="Normal 7 2 6 2 4" xfId="7103"/>
    <cellStyle name="Normal 7 2 6 3" xfId="7104"/>
    <cellStyle name="Normal 7 2 6 3 2" xfId="7105"/>
    <cellStyle name="Normal 7 2 6 4" xfId="7106"/>
    <cellStyle name="Normal 7 2 6 5" xfId="7107"/>
    <cellStyle name="Normal 7 2 7" xfId="7108"/>
    <cellStyle name="Normal 7 2 7 2" xfId="7109"/>
    <cellStyle name="Normal 7 2 7 2 2" xfId="7110"/>
    <cellStyle name="Normal 7 2 7 3" xfId="7111"/>
    <cellStyle name="Normal 7 2 7 4" xfId="7112"/>
    <cellStyle name="Normal 7 2 8" xfId="7113"/>
    <cellStyle name="Normal 7 2 8 2" xfId="7114"/>
    <cellStyle name="Normal 7 2 9" xfId="7115"/>
    <cellStyle name="Normal 7 3" xfId="7116"/>
    <cellStyle name="Normal 70" xfId="7117"/>
    <cellStyle name="Normal 71" xfId="7118"/>
    <cellStyle name="Normal 72" xfId="7119"/>
    <cellStyle name="Normal 73" xfId="7120"/>
    <cellStyle name="Normal 73 2" xfId="7121"/>
    <cellStyle name="Normal 74" xfId="7122"/>
    <cellStyle name="Normal 74 2" xfId="7123"/>
    <cellStyle name="Normal 75" xfId="7124"/>
    <cellStyle name="Normal 75 2" xfId="7125"/>
    <cellStyle name="Normal 76" xfId="7126"/>
    <cellStyle name="Normal 76 2" xfId="7127"/>
    <cellStyle name="Normal 77" xfId="7128"/>
    <cellStyle name="Normal 77 2" xfId="7129"/>
    <cellStyle name="Normal 78" xfId="7130"/>
    <cellStyle name="Normal 79" xfId="7131"/>
    <cellStyle name="Normal 79 2" xfId="7132"/>
    <cellStyle name="Normal 8" xfId="7133"/>
    <cellStyle name="Normal 8 10" xfId="7134"/>
    <cellStyle name="Normal 8 10 2" xfId="7135"/>
    <cellStyle name="Normal 8 10 2 2" xfId="7136"/>
    <cellStyle name="Normal 8 10 2 2 2" xfId="7137"/>
    <cellStyle name="Normal 8 10 2 3" xfId="7138"/>
    <cellStyle name="Normal 8 10 2 4" xfId="7139"/>
    <cellStyle name="Normal 8 10 3" xfId="7140"/>
    <cellStyle name="Normal 8 10 3 2" xfId="7141"/>
    <cellStyle name="Normal 8 10 4" xfId="7142"/>
    <cellStyle name="Normal 8 10 5" xfId="7143"/>
    <cellStyle name="Normal 8 11" xfId="7144"/>
    <cellStyle name="Normal 8 11 2" xfId="7145"/>
    <cellStyle name="Normal 8 11 2 2" xfId="7146"/>
    <cellStyle name="Normal 8 11 2 2 2" xfId="7147"/>
    <cellStyle name="Normal 8 11 2 3" xfId="7148"/>
    <cellStyle name="Normal 8 11 2 4" xfId="7149"/>
    <cellStyle name="Normal 8 11 3" xfId="7150"/>
    <cellStyle name="Normal 8 11 3 2" xfId="7151"/>
    <cellStyle name="Normal 8 11 4" xfId="7152"/>
    <cellStyle name="Normal 8 11 5" xfId="7153"/>
    <cellStyle name="Normal 8 12" xfId="7154"/>
    <cellStyle name="Normal 8 13" xfId="7155"/>
    <cellStyle name="Normal 8 13 2" xfId="7156"/>
    <cellStyle name="Normal 8 13 2 2" xfId="7157"/>
    <cellStyle name="Normal 8 13 3" xfId="7158"/>
    <cellStyle name="Normal 8 13 4" xfId="7159"/>
    <cellStyle name="Normal 8 14" xfId="7160"/>
    <cellStyle name="Normal 8 14 2" xfId="7161"/>
    <cellStyle name="Normal 8 14 2 2" xfId="7162"/>
    <cellStyle name="Normal 8 14 3" xfId="7163"/>
    <cellStyle name="Normal 8 15" xfId="7164"/>
    <cellStyle name="Normal 8 15 2" xfId="7165"/>
    <cellStyle name="Normal 8 15 2 2" xfId="7166"/>
    <cellStyle name="Normal 8 15 3" xfId="7167"/>
    <cellStyle name="Normal 8 16" xfId="7168"/>
    <cellStyle name="Normal 8 16 2" xfId="7169"/>
    <cellStyle name="Normal 8 17" xfId="7170"/>
    <cellStyle name="Normal 8 18" xfId="7171"/>
    <cellStyle name="Normal 8 19" xfId="7172"/>
    <cellStyle name="Normal 8 2" xfId="7173"/>
    <cellStyle name="Normal 8 2 10" xfId="7174"/>
    <cellStyle name="Normal 8 2 10 2" xfId="7175"/>
    <cellStyle name="Normal 8 2 10 2 2" xfId="7176"/>
    <cellStyle name="Normal 8 2 10 2 2 2" xfId="7177"/>
    <cellStyle name="Normal 8 2 10 2 3" xfId="7178"/>
    <cellStyle name="Normal 8 2 10 2 4" xfId="7179"/>
    <cellStyle name="Normal 8 2 10 3" xfId="7180"/>
    <cellStyle name="Normal 8 2 10 3 2" xfId="7181"/>
    <cellStyle name="Normal 8 2 10 4" xfId="7182"/>
    <cellStyle name="Normal 8 2 10 5" xfId="7183"/>
    <cellStyle name="Normal 8 2 11" xfId="7184"/>
    <cellStyle name="Normal 8 2 11 2" xfId="7185"/>
    <cellStyle name="Normal 8 2 11 2 2" xfId="7186"/>
    <cellStyle name="Normal 8 2 11 3" xfId="7187"/>
    <cellStyle name="Normal 8 2 11 4" xfId="7188"/>
    <cellStyle name="Normal 8 2 12" xfId="7189"/>
    <cellStyle name="Normal 8 2 12 2" xfId="7190"/>
    <cellStyle name="Normal 8 2 12 2 2" xfId="7191"/>
    <cellStyle name="Normal 8 2 12 3" xfId="7192"/>
    <cellStyle name="Normal 8 2 13" xfId="7193"/>
    <cellStyle name="Normal 8 2 13 2" xfId="7194"/>
    <cellStyle name="Normal 8 2 13 2 2" xfId="7195"/>
    <cellStyle name="Normal 8 2 13 3" xfId="7196"/>
    <cellStyle name="Normal 8 2 14" xfId="7197"/>
    <cellStyle name="Normal 8 2 14 2" xfId="7198"/>
    <cellStyle name="Normal 8 2 15" xfId="7199"/>
    <cellStyle name="Normal 8 2 16" xfId="7200"/>
    <cellStyle name="Normal 8 2 2" xfId="7201"/>
    <cellStyle name="Normal 8 2 2 10" xfId="7202"/>
    <cellStyle name="Normal 8 2 2 10 2" xfId="7203"/>
    <cellStyle name="Normal 8 2 2 10 2 2" xfId="7204"/>
    <cellStyle name="Normal 8 2 2 10 3" xfId="7205"/>
    <cellStyle name="Normal 8 2 2 11" xfId="7206"/>
    <cellStyle name="Normal 8 2 2 11 2" xfId="7207"/>
    <cellStyle name="Normal 8 2 2 11 2 2" xfId="7208"/>
    <cellStyle name="Normal 8 2 2 11 3" xfId="7209"/>
    <cellStyle name="Normal 8 2 2 12" xfId="7210"/>
    <cellStyle name="Normal 8 2 2 12 2" xfId="7211"/>
    <cellStyle name="Normal 8 2 2 13" xfId="7212"/>
    <cellStyle name="Normal 8 2 2 14" xfId="7213"/>
    <cellStyle name="Normal 8 2 2 2" xfId="7214"/>
    <cellStyle name="Normal 8 2 2 2 2" xfId="7215"/>
    <cellStyle name="Normal 8 2 2 2 2 2" xfId="7216"/>
    <cellStyle name="Normal 8 2 2 2 2 2 2" xfId="7217"/>
    <cellStyle name="Normal 8 2 2 2 2 2 2 2" xfId="7218"/>
    <cellStyle name="Normal 8 2 2 2 2 2 2 2 2" xfId="7219"/>
    <cellStyle name="Normal 8 2 2 2 2 2 2 2 2 2" xfId="7220"/>
    <cellStyle name="Normal 8 2 2 2 2 2 2 2 3" xfId="7221"/>
    <cellStyle name="Normal 8 2 2 2 2 2 2 2 4" xfId="7222"/>
    <cellStyle name="Normal 8 2 2 2 2 2 2 3" xfId="7223"/>
    <cellStyle name="Normal 8 2 2 2 2 2 2 3 2" xfId="7224"/>
    <cellStyle name="Normal 8 2 2 2 2 2 2 4" xfId="7225"/>
    <cellStyle name="Normal 8 2 2 2 2 2 2 5" xfId="7226"/>
    <cellStyle name="Normal 8 2 2 2 2 2 3" xfId="7227"/>
    <cellStyle name="Normal 8 2 2 2 2 2 3 2" xfId="7228"/>
    <cellStyle name="Normal 8 2 2 2 2 2 3 2 2" xfId="7229"/>
    <cellStyle name="Normal 8 2 2 2 2 2 3 3" xfId="7230"/>
    <cellStyle name="Normal 8 2 2 2 2 2 3 4" xfId="7231"/>
    <cellStyle name="Normal 8 2 2 2 2 2 4" xfId="7232"/>
    <cellStyle name="Normal 8 2 2 2 2 2 4 2" xfId="7233"/>
    <cellStyle name="Normal 8 2 2 2 2 2 5" xfId="7234"/>
    <cellStyle name="Normal 8 2 2 2 2 2 6" xfId="7235"/>
    <cellStyle name="Normal 8 2 2 2 2 3" xfId="7236"/>
    <cellStyle name="Normal 8 2 2 2 2 3 2" xfId="7237"/>
    <cellStyle name="Normal 8 2 2 2 2 3 2 2" xfId="7238"/>
    <cellStyle name="Normal 8 2 2 2 2 3 2 2 2" xfId="7239"/>
    <cellStyle name="Normal 8 2 2 2 2 3 2 3" xfId="7240"/>
    <cellStyle name="Normal 8 2 2 2 2 3 2 4" xfId="7241"/>
    <cellStyle name="Normal 8 2 2 2 2 3 3" xfId="7242"/>
    <cellStyle name="Normal 8 2 2 2 2 3 3 2" xfId="7243"/>
    <cellStyle name="Normal 8 2 2 2 2 3 4" xfId="7244"/>
    <cellStyle name="Normal 8 2 2 2 2 3 5" xfId="7245"/>
    <cellStyle name="Normal 8 2 2 2 2 4" xfId="7246"/>
    <cellStyle name="Normal 8 2 2 2 2 4 2" xfId="7247"/>
    <cellStyle name="Normal 8 2 2 2 2 4 2 2" xfId="7248"/>
    <cellStyle name="Normal 8 2 2 2 2 4 3" xfId="7249"/>
    <cellStyle name="Normal 8 2 2 2 2 4 4" xfId="7250"/>
    <cellStyle name="Normal 8 2 2 2 2 5" xfId="7251"/>
    <cellStyle name="Normal 8 2 2 2 2 5 2" xfId="7252"/>
    <cellStyle name="Normal 8 2 2 2 2 6" xfId="7253"/>
    <cellStyle name="Normal 8 2 2 2 2 7" xfId="7254"/>
    <cellStyle name="Normal 8 2 2 2 3" xfId="7255"/>
    <cellStyle name="Normal 8 2 2 2 3 2" xfId="7256"/>
    <cellStyle name="Normal 8 2 2 2 3 2 2" xfId="7257"/>
    <cellStyle name="Normal 8 2 2 2 3 2 2 2" xfId="7258"/>
    <cellStyle name="Normal 8 2 2 2 3 2 2 2 2" xfId="7259"/>
    <cellStyle name="Normal 8 2 2 2 3 2 2 3" xfId="7260"/>
    <cellStyle name="Normal 8 2 2 2 3 2 2 4" xfId="7261"/>
    <cellStyle name="Normal 8 2 2 2 3 2 3" xfId="7262"/>
    <cellStyle name="Normal 8 2 2 2 3 2 3 2" xfId="7263"/>
    <cellStyle name="Normal 8 2 2 2 3 2 4" xfId="7264"/>
    <cellStyle name="Normal 8 2 2 2 3 2 5" xfId="7265"/>
    <cellStyle name="Normal 8 2 2 2 3 3" xfId="7266"/>
    <cellStyle name="Normal 8 2 2 2 3 3 2" xfId="7267"/>
    <cellStyle name="Normal 8 2 2 2 3 3 2 2" xfId="7268"/>
    <cellStyle name="Normal 8 2 2 2 3 3 3" xfId="7269"/>
    <cellStyle name="Normal 8 2 2 2 3 3 4" xfId="7270"/>
    <cellStyle name="Normal 8 2 2 2 3 4" xfId="7271"/>
    <cellStyle name="Normal 8 2 2 2 3 4 2" xfId="7272"/>
    <cellStyle name="Normal 8 2 2 2 3 5" xfId="7273"/>
    <cellStyle name="Normal 8 2 2 2 3 6" xfId="7274"/>
    <cellStyle name="Normal 8 2 2 2 4" xfId="7275"/>
    <cellStyle name="Normal 8 2 2 2 4 2" xfId="7276"/>
    <cellStyle name="Normal 8 2 2 2 4 2 2" xfId="7277"/>
    <cellStyle name="Normal 8 2 2 2 4 2 2 2" xfId="7278"/>
    <cellStyle name="Normal 8 2 2 2 4 2 2 2 2" xfId="7279"/>
    <cellStyle name="Normal 8 2 2 2 4 2 2 3" xfId="7280"/>
    <cellStyle name="Normal 8 2 2 2 4 2 2 4" xfId="7281"/>
    <cellStyle name="Normal 8 2 2 2 4 2 3" xfId="7282"/>
    <cellStyle name="Normal 8 2 2 2 4 2 3 2" xfId="7283"/>
    <cellStyle name="Normal 8 2 2 2 4 2 4" xfId="7284"/>
    <cellStyle name="Normal 8 2 2 2 4 2 5" xfId="7285"/>
    <cellStyle name="Normal 8 2 2 2 4 3" xfId="7286"/>
    <cellStyle name="Normal 8 2 2 2 4 3 2" xfId="7287"/>
    <cellStyle name="Normal 8 2 2 2 4 3 2 2" xfId="7288"/>
    <cellStyle name="Normal 8 2 2 2 4 3 3" xfId="7289"/>
    <cellStyle name="Normal 8 2 2 2 4 3 4" xfId="7290"/>
    <cellStyle name="Normal 8 2 2 2 4 4" xfId="7291"/>
    <cellStyle name="Normal 8 2 2 2 4 4 2" xfId="7292"/>
    <cellStyle name="Normal 8 2 2 2 4 5" xfId="7293"/>
    <cellStyle name="Normal 8 2 2 2 4 6" xfId="7294"/>
    <cellStyle name="Normal 8 2 2 2 5" xfId="7295"/>
    <cellStyle name="Normal 8 2 2 2 5 2" xfId="7296"/>
    <cellStyle name="Normal 8 2 2 2 5 2 2" xfId="7297"/>
    <cellStyle name="Normal 8 2 2 2 5 2 2 2" xfId="7298"/>
    <cellStyle name="Normal 8 2 2 2 5 2 3" xfId="7299"/>
    <cellStyle name="Normal 8 2 2 2 5 2 4" xfId="7300"/>
    <cellStyle name="Normal 8 2 2 2 5 3" xfId="7301"/>
    <cellStyle name="Normal 8 2 2 2 5 3 2" xfId="7302"/>
    <cellStyle name="Normal 8 2 2 2 5 4" xfId="7303"/>
    <cellStyle name="Normal 8 2 2 2 5 5" xfId="7304"/>
    <cellStyle name="Normal 8 2 2 2 6" xfId="7305"/>
    <cellStyle name="Normal 8 2 2 2 6 2" xfId="7306"/>
    <cellStyle name="Normal 8 2 2 2 6 2 2" xfId="7307"/>
    <cellStyle name="Normal 8 2 2 2 6 3" xfId="7308"/>
    <cellStyle name="Normal 8 2 2 2 6 4" xfId="7309"/>
    <cellStyle name="Normal 8 2 2 2 7" xfId="7310"/>
    <cellStyle name="Normal 8 2 2 2 7 2" xfId="7311"/>
    <cellStyle name="Normal 8 2 2 2 8" xfId="7312"/>
    <cellStyle name="Normal 8 2 2 2 9" xfId="7313"/>
    <cellStyle name="Normal 8 2 2 3" xfId="7314"/>
    <cellStyle name="Normal 8 2 2 3 2" xfId="7315"/>
    <cellStyle name="Normal 8 2 2 3 2 2" xfId="7316"/>
    <cellStyle name="Normal 8 2 2 3 2 2 2" xfId="7317"/>
    <cellStyle name="Normal 8 2 2 3 2 2 2 2" xfId="7318"/>
    <cellStyle name="Normal 8 2 2 3 2 2 2 2 2" xfId="7319"/>
    <cellStyle name="Normal 8 2 2 3 2 2 2 2 2 2" xfId="7320"/>
    <cellStyle name="Normal 8 2 2 3 2 2 2 2 3" xfId="7321"/>
    <cellStyle name="Normal 8 2 2 3 2 2 2 2 4" xfId="7322"/>
    <cellStyle name="Normal 8 2 2 3 2 2 2 3" xfId="7323"/>
    <cellStyle name="Normal 8 2 2 3 2 2 2 3 2" xfId="7324"/>
    <cellStyle name="Normal 8 2 2 3 2 2 2 4" xfId="7325"/>
    <cellStyle name="Normal 8 2 2 3 2 2 2 5" xfId="7326"/>
    <cellStyle name="Normal 8 2 2 3 2 2 3" xfId="7327"/>
    <cellStyle name="Normal 8 2 2 3 2 2 3 2" xfId="7328"/>
    <cellStyle name="Normal 8 2 2 3 2 2 3 2 2" xfId="7329"/>
    <cellStyle name="Normal 8 2 2 3 2 2 3 3" xfId="7330"/>
    <cellStyle name="Normal 8 2 2 3 2 2 3 4" xfId="7331"/>
    <cellStyle name="Normal 8 2 2 3 2 2 4" xfId="7332"/>
    <cellStyle name="Normal 8 2 2 3 2 2 4 2" xfId="7333"/>
    <cellStyle name="Normal 8 2 2 3 2 2 5" xfId="7334"/>
    <cellStyle name="Normal 8 2 2 3 2 2 6" xfId="7335"/>
    <cellStyle name="Normal 8 2 2 3 2 3" xfId="7336"/>
    <cellStyle name="Normal 8 2 2 3 2 3 2" xfId="7337"/>
    <cellStyle name="Normal 8 2 2 3 2 3 2 2" xfId="7338"/>
    <cellStyle name="Normal 8 2 2 3 2 3 2 2 2" xfId="7339"/>
    <cellStyle name="Normal 8 2 2 3 2 3 2 3" xfId="7340"/>
    <cellStyle name="Normal 8 2 2 3 2 3 2 4" xfId="7341"/>
    <cellStyle name="Normal 8 2 2 3 2 3 3" xfId="7342"/>
    <cellStyle name="Normal 8 2 2 3 2 3 3 2" xfId="7343"/>
    <cellStyle name="Normal 8 2 2 3 2 3 4" xfId="7344"/>
    <cellStyle name="Normal 8 2 2 3 2 3 5" xfId="7345"/>
    <cellStyle name="Normal 8 2 2 3 2 4" xfId="7346"/>
    <cellStyle name="Normal 8 2 2 3 2 4 2" xfId="7347"/>
    <cellStyle name="Normal 8 2 2 3 2 4 2 2" xfId="7348"/>
    <cellStyle name="Normal 8 2 2 3 2 4 3" xfId="7349"/>
    <cellStyle name="Normal 8 2 2 3 2 4 4" xfId="7350"/>
    <cellStyle name="Normal 8 2 2 3 2 5" xfId="7351"/>
    <cellStyle name="Normal 8 2 2 3 2 5 2" xfId="7352"/>
    <cellStyle name="Normal 8 2 2 3 2 6" xfId="7353"/>
    <cellStyle name="Normal 8 2 2 3 2 7" xfId="7354"/>
    <cellStyle name="Normal 8 2 2 3 3" xfId="7355"/>
    <cellStyle name="Normal 8 2 2 3 3 2" xfId="7356"/>
    <cellStyle name="Normal 8 2 2 3 3 2 2" xfId="7357"/>
    <cellStyle name="Normal 8 2 2 3 3 2 2 2" xfId="7358"/>
    <cellStyle name="Normal 8 2 2 3 3 2 2 2 2" xfId="7359"/>
    <cellStyle name="Normal 8 2 2 3 3 2 2 3" xfId="7360"/>
    <cellStyle name="Normal 8 2 2 3 3 2 2 4" xfId="7361"/>
    <cellStyle name="Normal 8 2 2 3 3 2 3" xfId="7362"/>
    <cellStyle name="Normal 8 2 2 3 3 2 3 2" xfId="7363"/>
    <cellStyle name="Normal 8 2 2 3 3 2 4" xfId="7364"/>
    <cellStyle name="Normal 8 2 2 3 3 2 5" xfId="7365"/>
    <cellStyle name="Normal 8 2 2 3 3 3" xfId="7366"/>
    <cellStyle name="Normal 8 2 2 3 3 3 2" xfId="7367"/>
    <cellStyle name="Normal 8 2 2 3 3 3 2 2" xfId="7368"/>
    <cellStyle name="Normal 8 2 2 3 3 3 3" xfId="7369"/>
    <cellStyle name="Normal 8 2 2 3 3 3 4" xfId="7370"/>
    <cellStyle name="Normal 8 2 2 3 3 4" xfId="7371"/>
    <cellStyle name="Normal 8 2 2 3 3 4 2" xfId="7372"/>
    <cellStyle name="Normal 8 2 2 3 3 5" xfId="7373"/>
    <cellStyle name="Normal 8 2 2 3 3 6" xfId="7374"/>
    <cellStyle name="Normal 8 2 2 3 4" xfId="7375"/>
    <cellStyle name="Normal 8 2 2 3 4 2" xfId="7376"/>
    <cellStyle name="Normal 8 2 2 3 4 2 2" xfId="7377"/>
    <cellStyle name="Normal 8 2 2 3 4 2 2 2" xfId="7378"/>
    <cellStyle name="Normal 8 2 2 3 4 2 2 2 2" xfId="7379"/>
    <cellStyle name="Normal 8 2 2 3 4 2 2 3" xfId="7380"/>
    <cellStyle name="Normal 8 2 2 3 4 2 2 4" xfId="7381"/>
    <cellStyle name="Normal 8 2 2 3 4 2 3" xfId="7382"/>
    <cellStyle name="Normal 8 2 2 3 4 2 3 2" xfId="7383"/>
    <cellStyle name="Normal 8 2 2 3 4 2 4" xfId="7384"/>
    <cellStyle name="Normal 8 2 2 3 4 2 5" xfId="7385"/>
    <cellStyle name="Normal 8 2 2 3 4 3" xfId="7386"/>
    <cellStyle name="Normal 8 2 2 3 4 3 2" xfId="7387"/>
    <cellStyle name="Normal 8 2 2 3 4 3 2 2" xfId="7388"/>
    <cellStyle name="Normal 8 2 2 3 4 3 3" xfId="7389"/>
    <cellStyle name="Normal 8 2 2 3 4 3 4" xfId="7390"/>
    <cellStyle name="Normal 8 2 2 3 4 4" xfId="7391"/>
    <cellStyle name="Normal 8 2 2 3 4 4 2" xfId="7392"/>
    <cellStyle name="Normal 8 2 2 3 4 5" xfId="7393"/>
    <cellStyle name="Normal 8 2 2 3 4 6" xfId="7394"/>
    <cellStyle name="Normal 8 2 2 3 5" xfId="7395"/>
    <cellStyle name="Normal 8 2 2 3 5 2" xfId="7396"/>
    <cellStyle name="Normal 8 2 2 3 5 2 2" xfId="7397"/>
    <cellStyle name="Normal 8 2 2 3 5 2 2 2" xfId="7398"/>
    <cellStyle name="Normal 8 2 2 3 5 2 3" xfId="7399"/>
    <cellStyle name="Normal 8 2 2 3 5 2 4" xfId="7400"/>
    <cellStyle name="Normal 8 2 2 3 5 3" xfId="7401"/>
    <cellStyle name="Normal 8 2 2 3 5 3 2" xfId="7402"/>
    <cellStyle name="Normal 8 2 2 3 5 4" xfId="7403"/>
    <cellStyle name="Normal 8 2 2 3 5 5" xfId="7404"/>
    <cellStyle name="Normal 8 2 2 3 6" xfId="7405"/>
    <cellStyle name="Normal 8 2 2 3 6 2" xfId="7406"/>
    <cellStyle name="Normal 8 2 2 3 6 2 2" xfId="7407"/>
    <cellStyle name="Normal 8 2 2 3 6 3" xfId="7408"/>
    <cellStyle name="Normal 8 2 2 3 6 4" xfId="7409"/>
    <cellStyle name="Normal 8 2 2 3 7" xfId="7410"/>
    <cellStyle name="Normal 8 2 2 3 7 2" xfId="7411"/>
    <cellStyle name="Normal 8 2 2 3 8" xfId="7412"/>
    <cellStyle name="Normal 8 2 2 3 9" xfId="7413"/>
    <cellStyle name="Normal 8 2 2 4" xfId="7414"/>
    <cellStyle name="Normal 8 2 2 4 2" xfId="7415"/>
    <cellStyle name="Normal 8 2 2 4 2 2" xfId="7416"/>
    <cellStyle name="Normal 8 2 2 4 2 2 2" xfId="7417"/>
    <cellStyle name="Normal 8 2 2 4 2 2 2 2" xfId="7418"/>
    <cellStyle name="Normal 8 2 2 4 2 2 2 2 2" xfId="7419"/>
    <cellStyle name="Normal 8 2 2 4 2 2 2 3" xfId="7420"/>
    <cellStyle name="Normal 8 2 2 4 2 2 2 4" xfId="7421"/>
    <cellStyle name="Normal 8 2 2 4 2 2 3" xfId="7422"/>
    <cellStyle name="Normal 8 2 2 4 2 2 3 2" xfId="7423"/>
    <cellStyle name="Normal 8 2 2 4 2 2 4" xfId="7424"/>
    <cellStyle name="Normal 8 2 2 4 2 2 5" xfId="7425"/>
    <cellStyle name="Normal 8 2 2 4 2 3" xfId="7426"/>
    <cellStyle name="Normal 8 2 2 4 2 3 2" xfId="7427"/>
    <cellStyle name="Normal 8 2 2 4 2 3 2 2" xfId="7428"/>
    <cellStyle name="Normal 8 2 2 4 2 3 3" xfId="7429"/>
    <cellStyle name="Normal 8 2 2 4 2 3 4" xfId="7430"/>
    <cellStyle name="Normal 8 2 2 4 2 4" xfId="7431"/>
    <cellStyle name="Normal 8 2 2 4 2 4 2" xfId="7432"/>
    <cellStyle name="Normal 8 2 2 4 2 5" xfId="7433"/>
    <cellStyle name="Normal 8 2 2 4 2 6" xfId="7434"/>
    <cellStyle name="Normal 8 2 2 4 3" xfId="7435"/>
    <cellStyle name="Normal 8 2 2 4 3 2" xfId="7436"/>
    <cellStyle name="Normal 8 2 2 4 3 2 2" xfId="7437"/>
    <cellStyle name="Normal 8 2 2 4 3 2 2 2" xfId="7438"/>
    <cellStyle name="Normal 8 2 2 4 3 2 3" xfId="7439"/>
    <cellStyle name="Normal 8 2 2 4 3 2 4" xfId="7440"/>
    <cellStyle name="Normal 8 2 2 4 3 3" xfId="7441"/>
    <cellStyle name="Normal 8 2 2 4 3 3 2" xfId="7442"/>
    <cellStyle name="Normal 8 2 2 4 3 4" xfId="7443"/>
    <cellStyle name="Normal 8 2 2 4 3 5" xfId="7444"/>
    <cellStyle name="Normal 8 2 2 4 4" xfId="7445"/>
    <cellStyle name="Normal 8 2 2 4 4 2" xfId="7446"/>
    <cellStyle name="Normal 8 2 2 4 4 2 2" xfId="7447"/>
    <cellStyle name="Normal 8 2 2 4 4 3" xfId="7448"/>
    <cellStyle name="Normal 8 2 2 4 4 4" xfId="7449"/>
    <cellStyle name="Normal 8 2 2 4 5" xfId="7450"/>
    <cellStyle name="Normal 8 2 2 4 5 2" xfId="7451"/>
    <cellStyle name="Normal 8 2 2 4 6" xfId="7452"/>
    <cellStyle name="Normal 8 2 2 4 7" xfId="7453"/>
    <cellStyle name="Normal 8 2 2 5" xfId="7454"/>
    <cellStyle name="Normal 8 2 2 5 2" xfId="7455"/>
    <cellStyle name="Normal 8 2 2 5 2 2" xfId="7456"/>
    <cellStyle name="Normal 8 2 2 5 2 2 2" xfId="7457"/>
    <cellStyle name="Normal 8 2 2 5 2 2 2 2" xfId="7458"/>
    <cellStyle name="Normal 8 2 2 5 2 2 3" xfId="7459"/>
    <cellStyle name="Normal 8 2 2 5 2 2 4" xfId="7460"/>
    <cellStyle name="Normal 8 2 2 5 2 3" xfId="7461"/>
    <cellStyle name="Normal 8 2 2 5 2 3 2" xfId="7462"/>
    <cellStyle name="Normal 8 2 2 5 2 4" xfId="7463"/>
    <cellStyle name="Normal 8 2 2 5 2 5" xfId="7464"/>
    <cellStyle name="Normal 8 2 2 5 3" xfId="7465"/>
    <cellStyle name="Normal 8 2 2 5 3 2" xfId="7466"/>
    <cellStyle name="Normal 8 2 2 5 3 2 2" xfId="7467"/>
    <cellStyle name="Normal 8 2 2 5 3 3" xfId="7468"/>
    <cellStyle name="Normal 8 2 2 5 3 4" xfId="7469"/>
    <cellStyle name="Normal 8 2 2 5 4" xfId="7470"/>
    <cellStyle name="Normal 8 2 2 5 4 2" xfId="7471"/>
    <cellStyle name="Normal 8 2 2 5 5" xfId="7472"/>
    <cellStyle name="Normal 8 2 2 5 6" xfId="7473"/>
    <cellStyle name="Normal 8 2 2 6" xfId="7474"/>
    <cellStyle name="Normal 8 2 2 6 2" xfId="7475"/>
    <cellStyle name="Normal 8 2 2 6 2 2" xfId="7476"/>
    <cellStyle name="Normal 8 2 2 6 2 2 2" xfId="7477"/>
    <cellStyle name="Normal 8 2 2 6 2 2 2 2" xfId="7478"/>
    <cellStyle name="Normal 8 2 2 6 2 2 3" xfId="7479"/>
    <cellStyle name="Normal 8 2 2 6 2 2 4" xfId="7480"/>
    <cellStyle name="Normal 8 2 2 6 2 3" xfId="7481"/>
    <cellStyle name="Normal 8 2 2 6 2 3 2" xfId="7482"/>
    <cellStyle name="Normal 8 2 2 6 2 4" xfId="7483"/>
    <cellStyle name="Normal 8 2 2 6 2 5" xfId="7484"/>
    <cellStyle name="Normal 8 2 2 6 3" xfId="7485"/>
    <cellStyle name="Normal 8 2 2 6 3 2" xfId="7486"/>
    <cellStyle name="Normal 8 2 2 6 3 2 2" xfId="7487"/>
    <cellStyle name="Normal 8 2 2 6 3 3" xfId="7488"/>
    <cellStyle name="Normal 8 2 2 6 3 4" xfId="7489"/>
    <cellStyle name="Normal 8 2 2 6 4" xfId="7490"/>
    <cellStyle name="Normal 8 2 2 6 4 2" xfId="7491"/>
    <cellStyle name="Normal 8 2 2 6 5" xfId="7492"/>
    <cellStyle name="Normal 8 2 2 6 6" xfId="7493"/>
    <cellStyle name="Normal 8 2 2 7" xfId="7494"/>
    <cellStyle name="Normal 8 2 2 7 2" xfId="7495"/>
    <cellStyle name="Normal 8 2 2 7 2 2" xfId="7496"/>
    <cellStyle name="Normal 8 2 2 7 2 2 2" xfId="7497"/>
    <cellStyle name="Normal 8 2 2 7 2 3" xfId="7498"/>
    <cellStyle name="Normal 8 2 2 7 2 4" xfId="7499"/>
    <cellStyle name="Normal 8 2 2 7 3" xfId="7500"/>
    <cellStyle name="Normal 8 2 2 7 3 2" xfId="7501"/>
    <cellStyle name="Normal 8 2 2 7 4" xfId="7502"/>
    <cellStyle name="Normal 8 2 2 7 5" xfId="7503"/>
    <cellStyle name="Normal 8 2 2 8" xfId="7504"/>
    <cellStyle name="Normal 8 2 2 8 2" xfId="7505"/>
    <cellStyle name="Normal 8 2 2 8 2 2" xfId="7506"/>
    <cellStyle name="Normal 8 2 2 8 2 2 2" xfId="7507"/>
    <cellStyle name="Normal 8 2 2 8 2 3" xfId="7508"/>
    <cellStyle name="Normal 8 2 2 8 2 4" xfId="7509"/>
    <cellStyle name="Normal 8 2 2 8 3" xfId="7510"/>
    <cellStyle name="Normal 8 2 2 8 3 2" xfId="7511"/>
    <cellStyle name="Normal 8 2 2 8 4" xfId="7512"/>
    <cellStyle name="Normal 8 2 2 8 5" xfId="7513"/>
    <cellStyle name="Normal 8 2 2 9" xfId="7514"/>
    <cellStyle name="Normal 8 2 2 9 2" xfId="7515"/>
    <cellStyle name="Normal 8 2 2 9 2 2" xfId="7516"/>
    <cellStyle name="Normal 8 2 2 9 3" xfId="7517"/>
    <cellStyle name="Normal 8 2 2 9 4" xfId="7518"/>
    <cellStyle name="Normal 8 2 3" xfId="7519"/>
    <cellStyle name="Normal 8 2 3 10" xfId="7520"/>
    <cellStyle name="Normal 8 2 3 2" xfId="7521"/>
    <cellStyle name="Normal 8 2 3 2 2" xfId="7522"/>
    <cellStyle name="Normal 8 2 3 2 2 2" xfId="7523"/>
    <cellStyle name="Normal 8 2 3 2 2 2 2" xfId="7524"/>
    <cellStyle name="Normal 8 2 3 2 2 2 2 2" xfId="7525"/>
    <cellStyle name="Normal 8 2 3 2 2 2 2 2 2" xfId="7526"/>
    <cellStyle name="Normal 8 2 3 2 2 2 2 2 2 2" xfId="7527"/>
    <cellStyle name="Normal 8 2 3 2 2 2 2 2 3" xfId="7528"/>
    <cellStyle name="Normal 8 2 3 2 2 2 2 2 4" xfId="7529"/>
    <cellStyle name="Normal 8 2 3 2 2 2 2 3" xfId="7530"/>
    <cellStyle name="Normal 8 2 3 2 2 2 2 3 2" xfId="7531"/>
    <cellStyle name="Normal 8 2 3 2 2 2 2 4" xfId="7532"/>
    <cellStyle name="Normal 8 2 3 2 2 2 2 5" xfId="7533"/>
    <cellStyle name="Normal 8 2 3 2 2 2 3" xfId="7534"/>
    <cellStyle name="Normal 8 2 3 2 2 2 3 2" xfId="7535"/>
    <cellStyle name="Normal 8 2 3 2 2 2 3 2 2" xfId="7536"/>
    <cellStyle name="Normal 8 2 3 2 2 2 3 3" xfId="7537"/>
    <cellStyle name="Normal 8 2 3 2 2 2 3 4" xfId="7538"/>
    <cellStyle name="Normal 8 2 3 2 2 2 4" xfId="7539"/>
    <cellStyle name="Normal 8 2 3 2 2 2 4 2" xfId="7540"/>
    <cellStyle name="Normal 8 2 3 2 2 2 5" xfId="7541"/>
    <cellStyle name="Normal 8 2 3 2 2 2 6" xfId="7542"/>
    <cellStyle name="Normal 8 2 3 2 2 3" xfId="7543"/>
    <cellStyle name="Normal 8 2 3 2 2 3 2" xfId="7544"/>
    <cellStyle name="Normal 8 2 3 2 2 3 2 2" xfId="7545"/>
    <cellStyle name="Normal 8 2 3 2 2 3 2 2 2" xfId="7546"/>
    <cellStyle name="Normal 8 2 3 2 2 3 2 3" xfId="7547"/>
    <cellStyle name="Normal 8 2 3 2 2 3 2 4" xfId="7548"/>
    <cellStyle name="Normal 8 2 3 2 2 3 3" xfId="7549"/>
    <cellStyle name="Normal 8 2 3 2 2 3 3 2" xfId="7550"/>
    <cellStyle name="Normal 8 2 3 2 2 3 4" xfId="7551"/>
    <cellStyle name="Normal 8 2 3 2 2 3 5" xfId="7552"/>
    <cellStyle name="Normal 8 2 3 2 2 4" xfId="7553"/>
    <cellStyle name="Normal 8 2 3 2 2 4 2" xfId="7554"/>
    <cellStyle name="Normal 8 2 3 2 2 4 2 2" xfId="7555"/>
    <cellStyle name="Normal 8 2 3 2 2 4 3" xfId="7556"/>
    <cellStyle name="Normal 8 2 3 2 2 4 4" xfId="7557"/>
    <cellStyle name="Normal 8 2 3 2 2 5" xfId="7558"/>
    <cellStyle name="Normal 8 2 3 2 2 5 2" xfId="7559"/>
    <cellStyle name="Normal 8 2 3 2 2 6" xfId="7560"/>
    <cellStyle name="Normal 8 2 3 2 2 7" xfId="7561"/>
    <cellStyle name="Normal 8 2 3 2 3" xfId="7562"/>
    <cellStyle name="Normal 8 2 3 2 3 2" xfId="7563"/>
    <cellStyle name="Normal 8 2 3 2 3 2 2" xfId="7564"/>
    <cellStyle name="Normal 8 2 3 2 3 2 2 2" xfId="7565"/>
    <cellStyle name="Normal 8 2 3 2 3 2 2 2 2" xfId="7566"/>
    <cellStyle name="Normal 8 2 3 2 3 2 2 3" xfId="7567"/>
    <cellStyle name="Normal 8 2 3 2 3 2 2 4" xfId="7568"/>
    <cellStyle name="Normal 8 2 3 2 3 2 3" xfId="7569"/>
    <cellStyle name="Normal 8 2 3 2 3 2 3 2" xfId="7570"/>
    <cellStyle name="Normal 8 2 3 2 3 2 4" xfId="7571"/>
    <cellStyle name="Normal 8 2 3 2 3 2 5" xfId="7572"/>
    <cellStyle name="Normal 8 2 3 2 3 3" xfId="7573"/>
    <cellStyle name="Normal 8 2 3 2 3 3 2" xfId="7574"/>
    <cellStyle name="Normal 8 2 3 2 3 3 2 2" xfId="7575"/>
    <cellStyle name="Normal 8 2 3 2 3 3 3" xfId="7576"/>
    <cellStyle name="Normal 8 2 3 2 3 3 4" xfId="7577"/>
    <cellStyle name="Normal 8 2 3 2 3 4" xfId="7578"/>
    <cellStyle name="Normal 8 2 3 2 3 4 2" xfId="7579"/>
    <cellStyle name="Normal 8 2 3 2 3 5" xfId="7580"/>
    <cellStyle name="Normal 8 2 3 2 3 6" xfId="7581"/>
    <cellStyle name="Normal 8 2 3 2 4" xfId="7582"/>
    <cellStyle name="Normal 8 2 3 2 4 2" xfId="7583"/>
    <cellStyle name="Normal 8 2 3 2 4 2 2" xfId="7584"/>
    <cellStyle name="Normal 8 2 3 2 4 2 2 2" xfId="7585"/>
    <cellStyle name="Normal 8 2 3 2 4 2 2 2 2" xfId="7586"/>
    <cellStyle name="Normal 8 2 3 2 4 2 2 3" xfId="7587"/>
    <cellStyle name="Normal 8 2 3 2 4 2 2 4" xfId="7588"/>
    <cellStyle name="Normal 8 2 3 2 4 2 3" xfId="7589"/>
    <cellStyle name="Normal 8 2 3 2 4 2 3 2" xfId="7590"/>
    <cellStyle name="Normal 8 2 3 2 4 2 4" xfId="7591"/>
    <cellStyle name="Normal 8 2 3 2 4 2 5" xfId="7592"/>
    <cellStyle name="Normal 8 2 3 2 4 3" xfId="7593"/>
    <cellStyle name="Normal 8 2 3 2 4 3 2" xfId="7594"/>
    <cellStyle name="Normal 8 2 3 2 4 3 2 2" xfId="7595"/>
    <cellStyle name="Normal 8 2 3 2 4 3 3" xfId="7596"/>
    <cellStyle name="Normal 8 2 3 2 4 3 4" xfId="7597"/>
    <cellStyle name="Normal 8 2 3 2 4 4" xfId="7598"/>
    <cellStyle name="Normal 8 2 3 2 4 4 2" xfId="7599"/>
    <cellStyle name="Normal 8 2 3 2 4 5" xfId="7600"/>
    <cellStyle name="Normal 8 2 3 2 4 6" xfId="7601"/>
    <cellStyle name="Normal 8 2 3 2 5" xfId="7602"/>
    <cellStyle name="Normal 8 2 3 2 5 2" xfId="7603"/>
    <cellStyle name="Normal 8 2 3 2 5 2 2" xfId="7604"/>
    <cellStyle name="Normal 8 2 3 2 5 2 2 2" xfId="7605"/>
    <cellStyle name="Normal 8 2 3 2 5 2 3" xfId="7606"/>
    <cellStyle name="Normal 8 2 3 2 5 2 4" xfId="7607"/>
    <cellStyle name="Normal 8 2 3 2 5 3" xfId="7608"/>
    <cellStyle name="Normal 8 2 3 2 5 3 2" xfId="7609"/>
    <cellStyle name="Normal 8 2 3 2 5 4" xfId="7610"/>
    <cellStyle name="Normal 8 2 3 2 5 5" xfId="7611"/>
    <cellStyle name="Normal 8 2 3 2 6" xfId="7612"/>
    <cellStyle name="Normal 8 2 3 2 6 2" xfId="7613"/>
    <cellStyle name="Normal 8 2 3 2 6 2 2" xfId="7614"/>
    <cellStyle name="Normal 8 2 3 2 6 3" xfId="7615"/>
    <cellStyle name="Normal 8 2 3 2 6 4" xfId="7616"/>
    <cellStyle name="Normal 8 2 3 2 7" xfId="7617"/>
    <cellStyle name="Normal 8 2 3 2 7 2" xfId="7618"/>
    <cellStyle name="Normal 8 2 3 2 8" xfId="7619"/>
    <cellStyle name="Normal 8 2 3 2 9" xfId="7620"/>
    <cellStyle name="Normal 8 2 3 3" xfId="7621"/>
    <cellStyle name="Normal 8 2 3 3 2" xfId="7622"/>
    <cellStyle name="Normal 8 2 3 3 2 2" xfId="7623"/>
    <cellStyle name="Normal 8 2 3 3 2 2 2" xfId="7624"/>
    <cellStyle name="Normal 8 2 3 3 2 2 2 2" xfId="7625"/>
    <cellStyle name="Normal 8 2 3 3 2 2 2 2 2" xfId="7626"/>
    <cellStyle name="Normal 8 2 3 3 2 2 2 3" xfId="7627"/>
    <cellStyle name="Normal 8 2 3 3 2 2 2 4" xfId="7628"/>
    <cellStyle name="Normal 8 2 3 3 2 2 3" xfId="7629"/>
    <cellStyle name="Normal 8 2 3 3 2 2 3 2" xfId="7630"/>
    <cellStyle name="Normal 8 2 3 3 2 2 4" xfId="7631"/>
    <cellStyle name="Normal 8 2 3 3 2 2 5" xfId="7632"/>
    <cellStyle name="Normal 8 2 3 3 2 3" xfId="7633"/>
    <cellStyle name="Normal 8 2 3 3 2 3 2" xfId="7634"/>
    <cellStyle name="Normal 8 2 3 3 2 3 2 2" xfId="7635"/>
    <cellStyle name="Normal 8 2 3 3 2 3 3" xfId="7636"/>
    <cellStyle name="Normal 8 2 3 3 2 3 4" xfId="7637"/>
    <cellStyle name="Normal 8 2 3 3 2 4" xfId="7638"/>
    <cellStyle name="Normal 8 2 3 3 2 4 2" xfId="7639"/>
    <cellStyle name="Normal 8 2 3 3 2 5" xfId="7640"/>
    <cellStyle name="Normal 8 2 3 3 2 6" xfId="7641"/>
    <cellStyle name="Normal 8 2 3 3 3" xfId="7642"/>
    <cellStyle name="Normal 8 2 3 3 3 2" xfId="7643"/>
    <cellStyle name="Normal 8 2 3 3 3 2 2" xfId="7644"/>
    <cellStyle name="Normal 8 2 3 3 3 2 2 2" xfId="7645"/>
    <cellStyle name="Normal 8 2 3 3 3 2 3" xfId="7646"/>
    <cellStyle name="Normal 8 2 3 3 3 2 4" xfId="7647"/>
    <cellStyle name="Normal 8 2 3 3 3 3" xfId="7648"/>
    <cellStyle name="Normal 8 2 3 3 3 3 2" xfId="7649"/>
    <cellStyle name="Normal 8 2 3 3 3 4" xfId="7650"/>
    <cellStyle name="Normal 8 2 3 3 3 5" xfId="7651"/>
    <cellStyle name="Normal 8 2 3 3 4" xfId="7652"/>
    <cellStyle name="Normal 8 2 3 3 4 2" xfId="7653"/>
    <cellStyle name="Normal 8 2 3 3 4 2 2" xfId="7654"/>
    <cellStyle name="Normal 8 2 3 3 4 3" xfId="7655"/>
    <cellStyle name="Normal 8 2 3 3 4 4" xfId="7656"/>
    <cellStyle name="Normal 8 2 3 3 5" xfId="7657"/>
    <cellStyle name="Normal 8 2 3 3 5 2" xfId="7658"/>
    <cellStyle name="Normal 8 2 3 3 6" xfId="7659"/>
    <cellStyle name="Normal 8 2 3 3 7" xfId="7660"/>
    <cellStyle name="Normal 8 2 3 4" xfId="7661"/>
    <cellStyle name="Normal 8 2 3 4 2" xfId="7662"/>
    <cellStyle name="Normal 8 2 3 4 2 2" xfId="7663"/>
    <cellStyle name="Normal 8 2 3 4 2 2 2" xfId="7664"/>
    <cellStyle name="Normal 8 2 3 4 2 2 2 2" xfId="7665"/>
    <cellStyle name="Normal 8 2 3 4 2 2 3" xfId="7666"/>
    <cellStyle name="Normal 8 2 3 4 2 2 4" xfId="7667"/>
    <cellStyle name="Normal 8 2 3 4 2 3" xfId="7668"/>
    <cellStyle name="Normal 8 2 3 4 2 3 2" xfId="7669"/>
    <cellStyle name="Normal 8 2 3 4 2 4" xfId="7670"/>
    <cellStyle name="Normal 8 2 3 4 2 5" xfId="7671"/>
    <cellStyle name="Normal 8 2 3 4 3" xfId="7672"/>
    <cellStyle name="Normal 8 2 3 4 3 2" xfId="7673"/>
    <cellStyle name="Normal 8 2 3 4 3 2 2" xfId="7674"/>
    <cellStyle name="Normal 8 2 3 4 3 3" xfId="7675"/>
    <cellStyle name="Normal 8 2 3 4 3 4" xfId="7676"/>
    <cellStyle name="Normal 8 2 3 4 4" xfId="7677"/>
    <cellStyle name="Normal 8 2 3 4 4 2" xfId="7678"/>
    <cellStyle name="Normal 8 2 3 4 5" xfId="7679"/>
    <cellStyle name="Normal 8 2 3 4 6" xfId="7680"/>
    <cellStyle name="Normal 8 2 3 5" xfId="7681"/>
    <cellStyle name="Normal 8 2 3 5 2" xfId="7682"/>
    <cellStyle name="Normal 8 2 3 5 2 2" xfId="7683"/>
    <cellStyle name="Normal 8 2 3 5 2 2 2" xfId="7684"/>
    <cellStyle name="Normal 8 2 3 5 2 2 2 2" xfId="7685"/>
    <cellStyle name="Normal 8 2 3 5 2 2 3" xfId="7686"/>
    <cellStyle name="Normal 8 2 3 5 2 2 4" xfId="7687"/>
    <cellStyle name="Normal 8 2 3 5 2 3" xfId="7688"/>
    <cellStyle name="Normal 8 2 3 5 2 3 2" xfId="7689"/>
    <cellStyle name="Normal 8 2 3 5 2 4" xfId="7690"/>
    <cellStyle name="Normal 8 2 3 5 2 5" xfId="7691"/>
    <cellStyle name="Normal 8 2 3 5 3" xfId="7692"/>
    <cellStyle name="Normal 8 2 3 5 3 2" xfId="7693"/>
    <cellStyle name="Normal 8 2 3 5 3 2 2" xfId="7694"/>
    <cellStyle name="Normal 8 2 3 5 3 3" xfId="7695"/>
    <cellStyle name="Normal 8 2 3 5 3 4" xfId="7696"/>
    <cellStyle name="Normal 8 2 3 5 4" xfId="7697"/>
    <cellStyle name="Normal 8 2 3 5 4 2" xfId="7698"/>
    <cellStyle name="Normal 8 2 3 5 5" xfId="7699"/>
    <cellStyle name="Normal 8 2 3 5 6" xfId="7700"/>
    <cellStyle name="Normal 8 2 3 6" xfId="7701"/>
    <cellStyle name="Normal 8 2 3 6 2" xfId="7702"/>
    <cellStyle name="Normal 8 2 3 6 2 2" xfId="7703"/>
    <cellStyle name="Normal 8 2 3 6 2 2 2" xfId="7704"/>
    <cellStyle name="Normal 8 2 3 6 2 3" xfId="7705"/>
    <cellStyle name="Normal 8 2 3 6 2 4" xfId="7706"/>
    <cellStyle name="Normal 8 2 3 6 3" xfId="7707"/>
    <cellStyle name="Normal 8 2 3 6 3 2" xfId="7708"/>
    <cellStyle name="Normal 8 2 3 6 4" xfId="7709"/>
    <cellStyle name="Normal 8 2 3 6 5" xfId="7710"/>
    <cellStyle name="Normal 8 2 3 7" xfId="7711"/>
    <cellStyle name="Normal 8 2 3 7 2" xfId="7712"/>
    <cellStyle name="Normal 8 2 3 7 2 2" xfId="7713"/>
    <cellStyle name="Normal 8 2 3 7 3" xfId="7714"/>
    <cellStyle name="Normal 8 2 3 7 4" xfId="7715"/>
    <cellStyle name="Normal 8 2 3 8" xfId="7716"/>
    <cellStyle name="Normal 8 2 3 8 2" xfId="7717"/>
    <cellStyle name="Normal 8 2 3 9" xfId="7718"/>
    <cellStyle name="Normal 8 2 4" xfId="7719"/>
    <cellStyle name="Normal 8 2 4 2" xfId="7720"/>
    <cellStyle name="Normal 8 2 4 2 2" xfId="7721"/>
    <cellStyle name="Normal 8 2 4 2 2 2" xfId="7722"/>
    <cellStyle name="Normal 8 2 4 2 2 2 2" xfId="7723"/>
    <cellStyle name="Normal 8 2 4 2 2 2 2 2" xfId="7724"/>
    <cellStyle name="Normal 8 2 4 2 2 2 2 2 2" xfId="7725"/>
    <cellStyle name="Normal 8 2 4 2 2 2 2 3" xfId="7726"/>
    <cellStyle name="Normal 8 2 4 2 2 2 2 4" xfId="7727"/>
    <cellStyle name="Normal 8 2 4 2 2 2 3" xfId="7728"/>
    <cellStyle name="Normal 8 2 4 2 2 2 3 2" xfId="7729"/>
    <cellStyle name="Normal 8 2 4 2 2 2 4" xfId="7730"/>
    <cellStyle name="Normal 8 2 4 2 2 2 5" xfId="7731"/>
    <cellStyle name="Normal 8 2 4 2 2 3" xfId="7732"/>
    <cellStyle name="Normal 8 2 4 2 2 3 2" xfId="7733"/>
    <cellStyle name="Normal 8 2 4 2 2 3 2 2" xfId="7734"/>
    <cellStyle name="Normal 8 2 4 2 2 3 3" xfId="7735"/>
    <cellStyle name="Normal 8 2 4 2 2 3 4" xfId="7736"/>
    <cellStyle name="Normal 8 2 4 2 2 4" xfId="7737"/>
    <cellStyle name="Normal 8 2 4 2 2 4 2" xfId="7738"/>
    <cellStyle name="Normal 8 2 4 2 2 5" xfId="7739"/>
    <cellStyle name="Normal 8 2 4 2 2 6" xfId="7740"/>
    <cellStyle name="Normal 8 2 4 2 3" xfId="7741"/>
    <cellStyle name="Normal 8 2 4 2 3 2" xfId="7742"/>
    <cellStyle name="Normal 8 2 4 2 3 2 2" xfId="7743"/>
    <cellStyle name="Normal 8 2 4 2 3 2 2 2" xfId="7744"/>
    <cellStyle name="Normal 8 2 4 2 3 2 3" xfId="7745"/>
    <cellStyle name="Normal 8 2 4 2 3 2 4" xfId="7746"/>
    <cellStyle name="Normal 8 2 4 2 3 3" xfId="7747"/>
    <cellStyle name="Normal 8 2 4 2 3 3 2" xfId="7748"/>
    <cellStyle name="Normal 8 2 4 2 3 4" xfId="7749"/>
    <cellStyle name="Normal 8 2 4 2 3 5" xfId="7750"/>
    <cellStyle name="Normal 8 2 4 2 4" xfId="7751"/>
    <cellStyle name="Normal 8 2 4 2 4 2" xfId="7752"/>
    <cellStyle name="Normal 8 2 4 2 4 2 2" xfId="7753"/>
    <cellStyle name="Normal 8 2 4 2 4 3" xfId="7754"/>
    <cellStyle name="Normal 8 2 4 2 4 4" xfId="7755"/>
    <cellStyle name="Normal 8 2 4 2 5" xfId="7756"/>
    <cellStyle name="Normal 8 2 4 2 5 2" xfId="7757"/>
    <cellStyle name="Normal 8 2 4 2 6" xfId="7758"/>
    <cellStyle name="Normal 8 2 4 2 7" xfId="7759"/>
    <cellStyle name="Normal 8 2 4 3" xfId="7760"/>
    <cellStyle name="Normal 8 2 4 3 2" xfId="7761"/>
    <cellStyle name="Normal 8 2 4 3 2 2" xfId="7762"/>
    <cellStyle name="Normal 8 2 4 3 2 2 2" xfId="7763"/>
    <cellStyle name="Normal 8 2 4 3 2 2 2 2" xfId="7764"/>
    <cellStyle name="Normal 8 2 4 3 2 2 3" xfId="7765"/>
    <cellStyle name="Normal 8 2 4 3 2 2 4" xfId="7766"/>
    <cellStyle name="Normal 8 2 4 3 2 3" xfId="7767"/>
    <cellStyle name="Normal 8 2 4 3 2 3 2" xfId="7768"/>
    <cellStyle name="Normal 8 2 4 3 2 4" xfId="7769"/>
    <cellStyle name="Normal 8 2 4 3 2 5" xfId="7770"/>
    <cellStyle name="Normal 8 2 4 3 3" xfId="7771"/>
    <cellStyle name="Normal 8 2 4 3 3 2" xfId="7772"/>
    <cellStyle name="Normal 8 2 4 3 3 2 2" xfId="7773"/>
    <cellStyle name="Normal 8 2 4 3 3 3" xfId="7774"/>
    <cellStyle name="Normal 8 2 4 3 3 4" xfId="7775"/>
    <cellStyle name="Normal 8 2 4 3 4" xfId="7776"/>
    <cellStyle name="Normal 8 2 4 3 4 2" xfId="7777"/>
    <cellStyle name="Normal 8 2 4 3 5" xfId="7778"/>
    <cellStyle name="Normal 8 2 4 3 6" xfId="7779"/>
    <cellStyle name="Normal 8 2 4 4" xfId="7780"/>
    <cellStyle name="Normal 8 2 4 4 2" xfId="7781"/>
    <cellStyle name="Normal 8 2 4 4 2 2" xfId="7782"/>
    <cellStyle name="Normal 8 2 4 4 2 2 2" xfId="7783"/>
    <cellStyle name="Normal 8 2 4 4 2 2 2 2" xfId="7784"/>
    <cellStyle name="Normal 8 2 4 4 2 2 3" xfId="7785"/>
    <cellStyle name="Normal 8 2 4 4 2 2 4" xfId="7786"/>
    <cellStyle name="Normal 8 2 4 4 2 3" xfId="7787"/>
    <cellStyle name="Normal 8 2 4 4 2 3 2" xfId="7788"/>
    <cellStyle name="Normal 8 2 4 4 2 4" xfId="7789"/>
    <cellStyle name="Normal 8 2 4 4 2 5" xfId="7790"/>
    <cellStyle name="Normal 8 2 4 4 3" xfId="7791"/>
    <cellStyle name="Normal 8 2 4 4 3 2" xfId="7792"/>
    <cellStyle name="Normal 8 2 4 4 3 2 2" xfId="7793"/>
    <cellStyle name="Normal 8 2 4 4 3 3" xfId="7794"/>
    <cellStyle name="Normal 8 2 4 4 3 4" xfId="7795"/>
    <cellStyle name="Normal 8 2 4 4 4" xfId="7796"/>
    <cellStyle name="Normal 8 2 4 4 4 2" xfId="7797"/>
    <cellStyle name="Normal 8 2 4 4 5" xfId="7798"/>
    <cellStyle name="Normal 8 2 4 4 6" xfId="7799"/>
    <cellStyle name="Normal 8 2 4 5" xfId="7800"/>
    <cellStyle name="Normal 8 2 4 5 2" xfId="7801"/>
    <cellStyle name="Normal 8 2 4 5 2 2" xfId="7802"/>
    <cellStyle name="Normal 8 2 4 5 2 2 2" xfId="7803"/>
    <cellStyle name="Normal 8 2 4 5 2 3" xfId="7804"/>
    <cellStyle name="Normal 8 2 4 5 2 4" xfId="7805"/>
    <cellStyle name="Normal 8 2 4 5 3" xfId="7806"/>
    <cellStyle name="Normal 8 2 4 5 3 2" xfId="7807"/>
    <cellStyle name="Normal 8 2 4 5 4" xfId="7808"/>
    <cellStyle name="Normal 8 2 4 5 5" xfId="7809"/>
    <cellStyle name="Normal 8 2 4 6" xfId="7810"/>
    <cellStyle name="Normal 8 2 4 6 2" xfId="7811"/>
    <cellStyle name="Normal 8 2 4 6 2 2" xfId="7812"/>
    <cellStyle name="Normal 8 2 4 6 3" xfId="7813"/>
    <cellStyle name="Normal 8 2 4 6 4" xfId="7814"/>
    <cellStyle name="Normal 8 2 4 7" xfId="7815"/>
    <cellStyle name="Normal 8 2 4 7 2" xfId="7816"/>
    <cellStyle name="Normal 8 2 4 8" xfId="7817"/>
    <cellStyle name="Normal 8 2 4 9" xfId="7818"/>
    <cellStyle name="Normal 8 2 5" xfId="7819"/>
    <cellStyle name="Normal 8 2 5 2" xfId="7820"/>
    <cellStyle name="Normal 8 2 5 2 2" xfId="7821"/>
    <cellStyle name="Normal 8 2 5 2 2 2" xfId="7822"/>
    <cellStyle name="Normal 8 2 5 2 2 2 2" xfId="7823"/>
    <cellStyle name="Normal 8 2 5 2 2 2 2 2" xfId="7824"/>
    <cellStyle name="Normal 8 2 5 2 2 2 2 2 2" xfId="7825"/>
    <cellStyle name="Normal 8 2 5 2 2 2 2 3" xfId="7826"/>
    <cellStyle name="Normal 8 2 5 2 2 2 2 4" xfId="7827"/>
    <cellStyle name="Normal 8 2 5 2 2 2 3" xfId="7828"/>
    <cellStyle name="Normal 8 2 5 2 2 2 3 2" xfId="7829"/>
    <cellStyle name="Normal 8 2 5 2 2 2 4" xfId="7830"/>
    <cellStyle name="Normal 8 2 5 2 2 2 5" xfId="7831"/>
    <cellStyle name="Normal 8 2 5 2 2 3" xfId="7832"/>
    <cellStyle name="Normal 8 2 5 2 2 3 2" xfId="7833"/>
    <cellStyle name="Normal 8 2 5 2 2 3 2 2" xfId="7834"/>
    <cellStyle name="Normal 8 2 5 2 2 3 3" xfId="7835"/>
    <cellStyle name="Normal 8 2 5 2 2 3 4" xfId="7836"/>
    <cellStyle name="Normal 8 2 5 2 2 4" xfId="7837"/>
    <cellStyle name="Normal 8 2 5 2 2 4 2" xfId="7838"/>
    <cellStyle name="Normal 8 2 5 2 2 5" xfId="7839"/>
    <cellStyle name="Normal 8 2 5 2 2 6" xfId="7840"/>
    <cellStyle name="Normal 8 2 5 2 3" xfId="7841"/>
    <cellStyle name="Normal 8 2 5 2 3 2" xfId="7842"/>
    <cellStyle name="Normal 8 2 5 2 3 2 2" xfId="7843"/>
    <cellStyle name="Normal 8 2 5 2 3 2 2 2" xfId="7844"/>
    <cellStyle name="Normal 8 2 5 2 3 2 3" xfId="7845"/>
    <cellStyle name="Normal 8 2 5 2 3 2 4" xfId="7846"/>
    <cellStyle name="Normal 8 2 5 2 3 3" xfId="7847"/>
    <cellStyle name="Normal 8 2 5 2 3 3 2" xfId="7848"/>
    <cellStyle name="Normal 8 2 5 2 3 4" xfId="7849"/>
    <cellStyle name="Normal 8 2 5 2 3 5" xfId="7850"/>
    <cellStyle name="Normal 8 2 5 2 4" xfId="7851"/>
    <cellStyle name="Normal 8 2 5 2 4 2" xfId="7852"/>
    <cellStyle name="Normal 8 2 5 2 4 2 2" xfId="7853"/>
    <cellStyle name="Normal 8 2 5 2 4 3" xfId="7854"/>
    <cellStyle name="Normal 8 2 5 2 4 4" xfId="7855"/>
    <cellStyle name="Normal 8 2 5 2 5" xfId="7856"/>
    <cellStyle name="Normal 8 2 5 2 5 2" xfId="7857"/>
    <cellStyle name="Normal 8 2 5 2 6" xfId="7858"/>
    <cellStyle name="Normal 8 2 5 2 7" xfId="7859"/>
    <cellStyle name="Normal 8 2 5 3" xfId="7860"/>
    <cellStyle name="Normal 8 2 5 3 2" xfId="7861"/>
    <cellStyle name="Normal 8 2 5 3 2 2" xfId="7862"/>
    <cellStyle name="Normal 8 2 5 3 2 2 2" xfId="7863"/>
    <cellStyle name="Normal 8 2 5 3 2 2 2 2" xfId="7864"/>
    <cellStyle name="Normal 8 2 5 3 2 2 3" xfId="7865"/>
    <cellStyle name="Normal 8 2 5 3 2 2 4" xfId="7866"/>
    <cellStyle name="Normal 8 2 5 3 2 3" xfId="7867"/>
    <cellStyle name="Normal 8 2 5 3 2 3 2" xfId="7868"/>
    <cellStyle name="Normal 8 2 5 3 2 4" xfId="7869"/>
    <cellStyle name="Normal 8 2 5 3 2 5" xfId="7870"/>
    <cellStyle name="Normal 8 2 5 3 3" xfId="7871"/>
    <cellStyle name="Normal 8 2 5 3 3 2" xfId="7872"/>
    <cellStyle name="Normal 8 2 5 3 3 2 2" xfId="7873"/>
    <cellStyle name="Normal 8 2 5 3 3 3" xfId="7874"/>
    <cellStyle name="Normal 8 2 5 3 3 4" xfId="7875"/>
    <cellStyle name="Normal 8 2 5 3 4" xfId="7876"/>
    <cellStyle name="Normal 8 2 5 3 4 2" xfId="7877"/>
    <cellStyle name="Normal 8 2 5 3 5" xfId="7878"/>
    <cellStyle name="Normal 8 2 5 3 6" xfId="7879"/>
    <cellStyle name="Normal 8 2 5 4" xfId="7880"/>
    <cellStyle name="Normal 8 2 5 4 2" xfId="7881"/>
    <cellStyle name="Normal 8 2 5 4 2 2" xfId="7882"/>
    <cellStyle name="Normal 8 2 5 4 2 2 2" xfId="7883"/>
    <cellStyle name="Normal 8 2 5 4 2 2 2 2" xfId="7884"/>
    <cellStyle name="Normal 8 2 5 4 2 2 3" xfId="7885"/>
    <cellStyle name="Normal 8 2 5 4 2 2 4" xfId="7886"/>
    <cellStyle name="Normal 8 2 5 4 2 3" xfId="7887"/>
    <cellStyle name="Normal 8 2 5 4 2 3 2" xfId="7888"/>
    <cellStyle name="Normal 8 2 5 4 2 4" xfId="7889"/>
    <cellStyle name="Normal 8 2 5 4 2 5" xfId="7890"/>
    <cellStyle name="Normal 8 2 5 4 3" xfId="7891"/>
    <cellStyle name="Normal 8 2 5 4 3 2" xfId="7892"/>
    <cellStyle name="Normal 8 2 5 4 3 2 2" xfId="7893"/>
    <cellStyle name="Normal 8 2 5 4 3 3" xfId="7894"/>
    <cellStyle name="Normal 8 2 5 4 3 4" xfId="7895"/>
    <cellStyle name="Normal 8 2 5 4 4" xfId="7896"/>
    <cellStyle name="Normal 8 2 5 4 4 2" xfId="7897"/>
    <cellStyle name="Normal 8 2 5 4 5" xfId="7898"/>
    <cellStyle name="Normal 8 2 5 4 6" xfId="7899"/>
    <cellStyle name="Normal 8 2 5 5" xfId="7900"/>
    <cellStyle name="Normal 8 2 5 5 2" xfId="7901"/>
    <cellStyle name="Normal 8 2 5 5 2 2" xfId="7902"/>
    <cellStyle name="Normal 8 2 5 5 2 2 2" xfId="7903"/>
    <cellStyle name="Normal 8 2 5 5 2 3" xfId="7904"/>
    <cellStyle name="Normal 8 2 5 5 2 4" xfId="7905"/>
    <cellStyle name="Normal 8 2 5 5 3" xfId="7906"/>
    <cellStyle name="Normal 8 2 5 5 3 2" xfId="7907"/>
    <cellStyle name="Normal 8 2 5 5 4" xfId="7908"/>
    <cellStyle name="Normal 8 2 5 5 5" xfId="7909"/>
    <cellStyle name="Normal 8 2 5 6" xfId="7910"/>
    <cellStyle name="Normal 8 2 5 6 2" xfId="7911"/>
    <cellStyle name="Normal 8 2 5 6 2 2" xfId="7912"/>
    <cellStyle name="Normal 8 2 5 6 3" xfId="7913"/>
    <cellStyle name="Normal 8 2 5 6 4" xfId="7914"/>
    <cellStyle name="Normal 8 2 5 7" xfId="7915"/>
    <cellStyle name="Normal 8 2 5 7 2" xfId="7916"/>
    <cellStyle name="Normal 8 2 5 8" xfId="7917"/>
    <cellStyle name="Normal 8 2 5 9" xfId="7918"/>
    <cellStyle name="Normal 8 2 6" xfId="7919"/>
    <cellStyle name="Normal 8 2 6 2" xfId="7920"/>
    <cellStyle name="Normal 8 2 6 2 2" xfId="7921"/>
    <cellStyle name="Normal 8 2 6 2 2 2" xfId="7922"/>
    <cellStyle name="Normal 8 2 6 2 2 2 2" xfId="7923"/>
    <cellStyle name="Normal 8 2 6 2 2 2 2 2" xfId="7924"/>
    <cellStyle name="Normal 8 2 6 2 2 2 3" xfId="7925"/>
    <cellStyle name="Normal 8 2 6 2 2 2 4" xfId="7926"/>
    <cellStyle name="Normal 8 2 6 2 2 3" xfId="7927"/>
    <cellStyle name="Normal 8 2 6 2 2 3 2" xfId="7928"/>
    <cellStyle name="Normal 8 2 6 2 2 4" xfId="7929"/>
    <cellStyle name="Normal 8 2 6 2 2 5" xfId="7930"/>
    <cellStyle name="Normal 8 2 6 2 3" xfId="7931"/>
    <cellStyle name="Normal 8 2 6 2 3 2" xfId="7932"/>
    <cellStyle name="Normal 8 2 6 2 3 2 2" xfId="7933"/>
    <cellStyle name="Normal 8 2 6 2 3 3" xfId="7934"/>
    <cellStyle name="Normal 8 2 6 2 3 4" xfId="7935"/>
    <cellStyle name="Normal 8 2 6 2 4" xfId="7936"/>
    <cellStyle name="Normal 8 2 6 2 4 2" xfId="7937"/>
    <cellStyle name="Normal 8 2 6 2 5" xfId="7938"/>
    <cellStyle name="Normal 8 2 6 2 6" xfId="7939"/>
    <cellStyle name="Normal 8 2 6 3" xfId="7940"/>
    <cellStyle name="Normal 8 2 6 3 2" xfId="7941"/>
    <cellStyle name="Normal 8 2 6 3 2 2" xfId="7942"/>
    <cellStyle name="Normal 8 2 6 3 2 2 2" xfId="7943"/>
    <cellStyle name="Normal 8 2 6 3 2 3" xfId="7944"/>
    <cellStyle name="Normal 8 2 6 3 2 4" xfId="7945"/>
    <cellStyle name="Normal 8 2 6 3 3" xfId="7946"/>
    <cellStyle name="Normal 8 2 6 3 3 2" xfId="7947"/>
    <cellStyle name="Normal 8 2 6 3 4" xfId="7948"/>
    <cellStyle name="Normal 8 2 6 3 5" xfId="7949"/>
    <cellStyle name="Normal 8 2 6 4" xfId="7950"/>
    <cellStyle name="Normal 8 2 6 4 2" xfId="7951"/>
    <cellStyle name="Normal 8 2 6 4 2 2" xfId="7952"/>
    <cellStyle name="Normal 8 2 6 4 3" xfId="7953"/>
    <cellStyle name="Normal 8 2 6 4 4" xfId="7954"/>
    <cellStyle name="Normal 8 2 6 5" xfId="7955"/>
    <cellStyle name="Normal 8 2 6 5 2" xfId="7956"/>
    <cellStyle name="Normal 8 2 6 6" xfId="7957"/>
    <cellStyle name="Normal 8 2 6 7" xfId="7958"/>
    <cellStyle name="Normal 8 2 7" xfId="7959"/>
    <cellStyle name="Normal 8 2 7 2" xfId="7960"/>
    <cellStyle name="Normal 8 2 7 2 2" xfId="7961"/>
    <cellStyle name="Normal 8 2 7 2 2 2" xfId="7962"/>
    <cellStyle name="Normal 8 2 7 2 2 2 2" xfId="7963"/>
    <cellStyle name="Normal 8 2 7 2 2 3" xfId="7964"/>
    <cellStyle name="Normal 8 2 7 2 2 4" xfId="7965"/>
    <cellStyle name="Normal 8 2 7 2 3" xfId="7966"/>
    <cellStyle name="Normal 8 2 7 2 3 2" xfId="7967"/>
    <cellStyle name="Normal 8 2 7 2 4" xfId="7968"/>
    <cellStyle name="Normal 8 2 7 2 5" xfId="7969"/>
    <cellStyle name="Normal 8 2 7 3" xfId="7970"/>
    <cellStyle name="Normal 8 2 7 3 2" xfId="7971"/>
    <cellStyle name="Normal 8 2 7 3 2 2" xfId="7972"/>
    <cellStyle name="Normal 8 2 7 3 3" xfId="7973"/>
    <cellStyle name="Normal 8 2 7 3 4" xfId="7974"/>
    <cellStyle name="Normal 8 2 7 4" xfId="7975"/>
    <cellStyle name="Normal 8 2 7 4 2" xfId="7976"/>
    <cellStyle name="Normal 8 2 7 5" xfId="7977"/>
    <cellStyle name="Normal 8 2 7 6" xfId="7978"/>
    <cellStyle name="Normal 8 2 8" xfId="7979"/>
    <cellStyle name="Normal 8 2 8 2" xfId="7980"/>
    <cellStyle name="Normal 8 2 8 2 2" xfId="7981"/>
    <cellStyle name="Normal 8 2 8 2 2 2" xfId="7982"/>
    <cellStyle name="Normal 8 2 8 2 2 2 2" xfId="7983"/>
    <cellStyle name="Normal 8 2 8 2 2 3" xfId="7984"/>
    <cellStyle name="Normal 8 2 8 2 2 4" xfId="7985"/>
    <cellStyle name="Normal 8 2 8 2 3" xfId="7986"/>
    <cellStyle name="Normal 8 2 8 2 3 2" xfId="7987"/>
    <cellStyle name="Normal 8 2 8 2 4" xfId="7988"/>
    <cellStyle name="Normal 8 2 8 2 5" xfId="7989"/>
    <cellStyle name="Normal 8 2 8 3" xfId="7990"/>
    <cellStyle name="Normal 8 2 8 3 2" xfId="7991"/>
    <cellStyle name="Normal 8 2 8 3 2 2" xfId="7992"/>
    <cellStyle name="Normal 8 2 8 3 3" xfId="7993"/>
    <cellStyle name="Normal 8 2 8 3 4" xfId="7994"/>
    <cellStyle name="Normal 8 2 8 4" xfId="7995"/>
    <cellStyle name="Normal 8 2 8 4 2" xfId="7996"/>
    <cellStyle name="Normal 8 2 8 5" xfId="7997"/>
    <cellStyle name="Normal 8 2 8 6" xfId="7998"/>
    <cellStyle name="Normal 8 2 9" xfId="7999"/>
    <cellStyle name="Normal 8 2 9 2" xfId="8000"/>
    <cellStyle name="Normal 8 2 9 2 2" xfId="8001"/>
    <cellStyle name="Normal 8 2 9 2 2 2" xfId="8002"/>
    <cellStyle name="Normal 8 2 9 2 3" xfId="8003"/>
    <cellStyle name="Normal 8 2 9 2 4" xfId="8004"/>
    <cellStyle name="Normal 8 2 9 3" xfId="8005"/>
    <cellStyle name="Normal 8 2 9 3 2" xfId="8006"/>
    <cellStyle name="Normal 8 2 9 4" xfId="8007"/>
    <cellStyle name="Normal 8 2 9 5" xfId="8008"/>
    <cellStyle name="Normal 8 3" xfId="8009"/>
    <cellStyle name="Normal 8 3 10" xfId="8010"/>
    <cellStyle name="Normal 8 3 10 2" xfId="8011"/>
    <cellStyle name="Normal 8 3 10 2 2" xfId="8012"/>
    <cellStyle name="Normal 8 3 10 3" xfId="8013"/>
    <cellStyle name="Normal 8 3 10 4" xfId="8014"/>
    <cellStyle name="Normal 8 3 11" xfId="8015"/>
    <cellStyle name="Normal 8 3 11 2" xfId="8016"/>
    <cellStyle name="Normal 8 3 11 2 2" xfId="8017"/>
    <cellStyle name="Normal 8 3 11 3" xfId="8018"/>
    <cellStyle name="Normal 8 3 12" xfId="8019"/>
    <cellStyle name="Normal 8 3 12 2" xfId="8020"/>
    <cellStyle name="Normal 8 3 12 2 2" xfId="8021"/>
    <cellStyle name="Normal 8 3 12 3" xfId="8022"/>
    <cellStyle name="Normal 8 3 13" xfId="8023"/>
    <cellStyle name="Normal 8 3 13 2" xfId="8024"/>
    <cellStyle name="Normal 8 3 14" xfId="8025"/>
    <cellStyle name="Normal 8 3 15" xfId="8026"/>
    <cellStyle name="Normal 8 3 2" xfId="8027"/>
    <cellStyle name="Normal 8 3 2 10" xfId="8028"/>
    <cellStyle name="Normal 8 3 2 2" xfId="8029"/>
    <cellStyle name="Normal 8 3 2 2 2" xfId="8030"/>
    <cellStyle name="Normal 8 3 2 2 2 2" xfId="8031"/>
    <cellStyle name="Normal 8 3 2 2 2 2 2" xfId="8032"/>
    <cellStyle name="Normal 8 3 2 2 2 2 2 2" xfId="8033"/>
    <cellStyle name="Normal 8 3 2 2 2 2 2 2 2" xfId="8034"/>
    <cellStyle name="Normal 8 3 2 2 2 2 2 2 2 2" xfId="8035"/>
    <cellStyle name="Normal 8 3 2 2 2 2 2 2 3" xfId="8036"/>
    <cellStyle name="Normal 8 3 2 2 2 2 2 2 4" xfId="8037"/>
    <cellStyle name="Normal 8 3 2 2 2 2 2 3" xfId="8038"/>
    <cellStyle name="Normal 8 3 2 2 2 2 2 3 2" xfId="8039"/>
    <cellStyle name="Normal 8 3 2 2 2 2 2 4" xfId="8040"/>
    <cellStyle name="Normal 8 3 2 2 2 2 2 5" xfId="8041"/>
    <cellStyle name="Normal 8 3 2 2 2 2 3" xfId="8042"/>
    <cellStyle name="Normal 8 3 2 2 2 2 3 2" xfId="8043"/>
    <cellStyle name="Normal 8 3 2 2 2 2 3 2 2" xfId="8044"/>
    <cellStyle name="Normal 8 3 2 2 2 2 3 3" xfId="8045"/>
    <cellStyle name="Normal 8 3 2 2 2 2 3 4" xfId="8046"/>
    <cellStyle name="Normal 8 3 2 2 2 2 4" xfId="8047"/>
    <cellStyle name="Normal 8 3 2 2 2 2 4 2" xfId="8048"/>
    <cellStyle name="Normal 8 3 2 2 2 2 5" xfId="8049"/>
    <cellStyle name="Normal 8 3 2 2 2 2 6" xfId="8050"/>
    <cellStyle name="Normal 8 3 2 2 2 3" xfId="8051"/>
    <cellStyle name="Normal 8 3 2 2 2 3 2" xfId="8052"/>
    <cellStyle name="Normal 8 3 2 2 2 3 2 2" xfId="8053"/>
    <cellStyle name="Normal 8 3 2 2 2 3 2 2 2" xfId="8054"/>
    <cellStyle name="Normal 8 3 2 2 2 3 2 3" xfId="8055"/>
    <cellStyle name="Normal 8 3 2 2 2 3 2 4" xfId="8056"/>
    <cellStyle name="Normal 8 3 2 2 2 3 3" xfId="8057"/>
    <cellStyle name="Normal 8 3 2 2 2 3 3 2" xfId="8058"/>
    <cellStyle name="Normal 8 3 2 2 2 3 4" xfId="8059"/>
    <cellStyle name="Normal 8 3 2 2 2 3 5" xfId="8060"/>
    <cellStyle name="Normal 8 3 2 2 2 4" xfId="8061"/>
    <cellStyle name="Normal 8 3 2 2 2 4 2" xfId="8062"/>
    <cellStyle name="Normal 8 3 2 2 2 4 2 2" xfId="8063"/>
    <cellStyle name="Normal 8 3 2 2 2 4 3" xfId="8064"/>
    <cellStyle name="Normal 8 3 2 2 2 4 4" xfId="8065"/>
    <cellStyle name="Normal 8 3 2 2 2 5" xfId="8066"/>
    <cellStyle name="Normal 8 3 2 2 2 5 2" xfId="8067"/>
    <cellStyle name="Normal 8 3 2 2 2 6" xfId="8068"/>
    <cellStyle name="Normal 8 3 2 2 2 7" xfId="8069"/>
    <cellStyle name="Normal 8 3 2 2 3" xfId="8070"/>
    <cellStyle name="Normal 8 3 2 2 3 2" xfId="8071"/>
    <cellStyle name="Normal 8 3 2 2 3 2 2" xfId="8072"/>
    <cellStyle name="Normal 8 3 2 2 3 2 2 2" xfId="8073"/>
    <cellStyle name="Normal 8 3 2 2 3 2 2 2 2" xfId="8074"/>
    <cellStyle name="Normal 8 3 2 2 3 2 2 3" xfId="8075"/>
    <cellStyle name="Normal 8 3 2 2 3 2 2 4" xfId="8076"/>
    <cellStyle name="Normal 8 3 2 2 3 2 3" xfId="8077"/>
    <cellStyle name="Normal 8 3 2 2 3 2 3 2" xfId="8078"/>
    <cellStyle name="Normal 8 3 2 2 3 2 4" xfId="8079"/>
    <cellStyle name="Normal 8 3 2 2 3 2 5" xfId="8080"/>
    <cellStyle name="Normal 8 3 2 2 3 3" xfId="8081"/>
    <cellStyle name="Normal 8 3 2 2 3 3 2" xfId="8082"/>
    <cellStyle name="Normal 8 3 2 2 3 3 2 2" xfId="8083"/>
    <cellStyle name="Normal 8 3 2 2 3 3 3" xfId="8084"/>
    <cellStyle name="Normal 8 3 2 2 3 3 4" xfId="8085"/>
    <cellStyle name="Normal 8 3 2 2 3 4" xfId="8086"/>
    <cellStyle name="Normal 8 3 2 2 3 4 2" xfId="8087"/>
    <cellStyle name="Normal 8 3 2 2 3 5" xfId="8088"/>
    <cellStyle name="Normal 8 3 2 2 3 6" xfId="8089"/>
    <cellStyle name="Normal 8 3 2 2 4" xfId="8090"/>
    <cellStyle name="Normal 8 3 2 2 4 2" xfId="8091"/>
    <cellStyle name="Normal 8 3 2 2 4 2 2" xfId="8092"/>
    <cellStyle name="Normal 8 3 2 2 4 2 2 2" xfId="8093"/>
    <cellStyle name="Normal 8 3 2 2 4 2 2 2 2" xfId="8094"/>
    <cellStyle name="Normal 8 3 2 2 4 2 2 3" xfId="8095"/>
    <cellStyle name="Normal 8 3 2 2 4 2 2 4" xfId="8096"/>
    <cellStyle name="Normal 8 3 2 2 4 2 3" xfId="8097"/>
    <cellStyle name="Normal 8 3 2 2 4 2 3 2" xfId="8098"/>
    <cellStyle name="Normal 8 3 2 2 4 2 4" xfId="8099"/>
    <cellStyle name="Normal 8 3 2 2 4 2 5" xfId="8100"/>
    <cellStyle name="Normal 8 3 2 2 4 3" xfId="8101"/>
    <cellStyle name="Normal 8 3 2 2 4 3 2" xfId="8102"/>
    <cellStyle name="Normal 8 3 2 2 4 3 2 2" xfId="8103"/>
    <cellStyle name="Normal 8 3 2 2 4 3 3" xfId="8104"/>
    <cellStyle name="Normal 8 3 2 2 4 3 4" xfId="8105"/>
    <cellStyle name="Normal 8 3 2 2 4 4" xfId="8106"/>
    <cellStyle name="Normal 8 3 2 2 4 4 2" xfId="8107"/>
    <cellStyle name="Normal 8 3 2 2 4 5" xfId="8108"/>
    <cellStyle name="Normal 8 3 2 2 4 6" xfId="8109"/>
    <cellStyle name="Normal 8 3 2 2 5" xfId="8110"/>
    <cellStyle name="Normal 8 3 2 2 5 2" xfId="8111"/>
    <cellStyle name="Normal 8 3 2 2 5 2 2" xfId="8112"/>
    <cellStyle name="Normal 8 3 2 2 5 2 2 2" xfId="8113"/>
    <cellStyle name="Normal 8 3 2 2 5 2 3" xfId="8114"/>
    <cellStyle name="Normal 8 3 2 2 5 2 4" xfId="8115"/>
    <cellStyle name="Normal 8 3 2 2 5 3" xfId="8116"/>
    <cellStyle name="Normal 8 3 2 2 5 3 2" xfId="8117"/>
    <cellStyle name="Normal 8 3 2 2 5 4" xfId="8118"/>
    <cellStyle name="Normal 8 3 2 2 5 5" xfId="8119"/>
    <cellStyle name="Normal 8 3 2 2 6" xfId="8120"/>
    <cellStyle name="Normal 8 3 2 2 6 2" xfId="8121"/>
    <cellStyle name="Normal 8 3 2 2 6 2 2" xfId="8122"/>
    <cellStyle name="Normal 8 3 2 2 6 3" xfId="8123"/>
    <cellStyle name="Normal 8 3 2 2 6 4" xfId="8124"/>
    <cellStyle name="Normal 8 3 2 2 7" xfId="8125"/>
    <cellStyle name="Normal 8 3 2 2 7 2" xfId="8126"/>
    <cellStyle name="Normal 8 3 2 2 8" xfId="8127"/>
    <cellStyle name="Normal 8 3 2 2 9" xfId="8128"/>
    <cellStyle name="Normal 8 3 2 3" xfId="8129"/>
    <cellStyle name="Normal 8 3 2 3 2" xfId="8130"/>
    <cellStyle name="Normal 8 3 2 3 2 2" xfId="8131"/>
    <cellStyle name="Normal 8 3 2 3 2 2 2" xfId="8132"/>
    <cellStyle name="Normal 8 3 2 3 2 2 2 2" xfId="8133"/>
    <cellStyle name="Normal 8 3 2 3 2 2 2 2 2" xfId="8134"/>
    <cellStyle name="Normal 8 3 2 3 2 2 2 3" xfId="8135"/>
    <cellStyle name="Normal 8 3 2 3 2 2 2 4" xfId="8136"/>
    <cellStyle name="Normal 8 3 2 3 2 2 3" xfId="8137"/>
    <cellStyle name="Normal 8 3 2 3 2 2 3 2" xfId="8138"/>
    <cellStyle name="Normal 8 3 2 3 2 2 4" xfId="8139"/>
    <cellStyle name="Normal 8 3 2 3 2 2 5" xfId="8140"/>
    <cellStyle name="Normal 8 3 2 3 2 3" xfId="8141"/>
    <cellStyle name="Normal 8 3 2 3 2 3 2" xfId="8142"/>
    <cellStyle name="Normal 8 3 2 3 2 3 2 2" xfId="8143"/>
    <cellStyle name="Normal 8 3 2 3 2 3 3" xfId="8144"/>
    <cellStyle name="Normal 8 3 2 3 2 3 4" xfId="8145"/>
    <cellStyle name="Normal 8 3 2 3 2 4" xfId="8146"/>
    <cellStyle name="Normal 8 3 2 3 2 4 2" xfId="8147"/>
    <cellStyle name="Normal 8 3 2 3 2 5" xfId="8148"/>
    <cellStyle name="Normal 8 3 2 3 2 6" xfId="8149"/>
    <cellStyle name="Normal 8 3 2 3 3" xfId="8150"/>
    <cellStyle name="Normal 8 3 2 3 3 2" xfId="8151"/>
    <cellStyle name="Normal 8 3 2 3 3 2 2" xfId="8152"/>
    <cellStyle name="Normal 8 3 2 3 3 2 2 2" xfId="8153"/>
    <cellStyle name="Normal 8 3 2 3 3 2 3" xfId="8154"/>
    <cellStyle name="Normal 8 3 2 3 3 2 4" xfId="8155"/>
    <cellStyle name="Normal 8 3 2 3 3 3" xfId="8156"/>
    <cellStyle name="Normal 8 3 2 3 3 3 2" xfId="8157"/>
    <cellStyle name="Normal 8 3 2 3 3 4" xfId="8158"/>
    <cellStyle name="Normal 8 3 2 3 3 5" xfId="8159"/>
    <cellStyle name="Normal 8 3 2 3 4" xfId="8160"/>
    <cellStyle name="Normal 8 3 2 3 4 2" xfId="8161"/>
    <cellStyle name="Normal 8 3 2 3 4 2 2" xfId="8162"/>
    <cellStyle name="Normal 8 3 2 3 4 3" xfId="8163"/>
    <cellStyle name="Normal 8 3 2 3 4 4" xfId="8164"/>
    <cellStyle name="Normal 8 3 2 3 5" xfId="8165"/>
    <cellStyle name="Normal 8 3 2 3 5 2" xfId="8166"/>
    <cellStyle name="Normal 8 3 2 3 6" xfId="8167"/>
    <cellStyle name="Normal 8 3 2 3 7" xfId="8168"/>
    <cellStyle name="Normal 8 3 2 4" xfId="8169"/>
    <cellStyle name="Normal 8 3 2 4 2" xfId="8170"/>
    <cellStyle name="Normal 8 3 2 4 2 2" xfId="8171"/>
    <cellStyle name="Normal 8 3 2 4 2 2 2" xfId="8172"/>
    <cellStyle name="Normal 8 3 2 4 2 2 2 2" xfId="8173"/>
    <cellStyle name="Normal 8 3 2 4 2 2 3" xfId="8174"/>
    <cellStyle name="Normal 8 3 2 4 2 2 4" xfId="8175"/>
    <cellStyle name="Normal 8 3 2 4 2 3" xfId="8176"/>
    <cellStyle name="Normal 8 3 2 4 2 3 2" xfId="8177"/>
    <cellStyle name="Normal 8 3 2 4 2 4" xfId="8178"/>
    <cellStyle name="Normal 8 3 2 4 2 5" xfId="8179"/>
    <cellStyle name="Normal 8 3 2 4 3" xfId="8180"/>
    <cellStyle name="Normal 8 3 2 4 3 2" xfId="8181"/>
    <cellStyle name="Normal 8 3 2 4 3 2 2" xfId="8182"/>
    <cellStyle name="Normal 8 3 2 4 3 3" xfId="8183"/>
    <cellStyle name="Normal 8 3 2 4 3 4" xfId="8184"/>
    <cellStyle name="Normal 8 3 2 4 4" xfId="8185"/>
    <cellStyle name="Normal 8 3 2 4 4 2" xfId="8186"/>
    <cellStyle name="Normal 8 3 2 4 5" xfId="8187"/>
    <cellStyle name="Normal 8 3 2 4 6" xfId="8188"/>
    <cellStyle name="Normal 8 3 2 5" xfId="8189"/>
    <cellStyle name="Normal 8 3 2 5 2" xfId="8190"/>
    <cellStyle name="Normal 8 3 2 5 2 2" xfId="8191"/>
    <cellStyle name="Normal 8 3 2 5 2 2 2" xfId="8192"/>
    <cellStyle name="Normal 8 3 2 5 2 2 2 2" xfId="8193"/>
    <cellStyle name="Normal 8 3 2 5 2 2 3" xfId="8194"/>
    <cellStyle name="Normal 8 3 2 5 2 2 4" xfId="8195"/>
    <cellStyle name="Normal 8 3 2 5 2 3" xfId="8196"/>
    <cellStyle name="Normal 8 3 2 5 2 3 2" xfId="8197"/>
    <cellStyle name="Normal 8 3 2 5 2 4" xfId="8198"/>
    <cellStyle name="Normal 8 3 2 5 2 5" xfId="8199"/>
    <cellStyle name="Normal 8 3 2 5 3" xfId="8200"/>
    <cellStyle name="Normal 8 3 2 5 3 2" xfId="8201"/>
    <cellStyle name="Normal 8 3 2 5 3 2 2" xfId="8202"/>
    <cellStyle name="Normal 8 3 2 5 3 3" xfId="8203"/>
    <cellStyle name="Normal 8 3 2 5 3 4" xfId="8204"/>
    <cellStyle name="Normal 8 3 2 5 4" xfId="8205"/>
    <cellStyle name="Normal 8 3 2 5 4 2" xfId="8206"/>
    <cellStyle name="Normal 8 3 2 5 5" xfId="8207"/>
    <cellStyle name="Normal 8 3 2 5 6" xfId="8208"/>
    <cellStyle name="Normal 8 3 2 6" xfId="8209"/>
    <cellStyle name="Normal 8 3 2 6 2" xfId="8210"/>
    <cellStyle name="Normal 8 3 2 6 2 2" xfId="8211"/>
    <cellStyle name="Normal 8 3 2 6 2 2 2" xfId="8212"/>
    <cellStyle name="Normal 8 3 2 6 2 3" xfId="8213"/>
    <cellStyle name="Normal 8 3 2 6 2 4" xfId="8214"/>
    <cellStyle name="Normal 8 3 2 6 3" xfId="8215"/>
    <cellStyle name="Normal 8 3 2 6 3 2" xfId="8216"/>
    <cellStyle name="Normal 8 3 2 6 4" xfId="8217"/>
    <cellStyle name="Normal 8 3 2 6 5" xfId="8218"/>
    <cellStyle name="Normal 8 3 2 7" xfId="8219"/>
    <cellStyle name="Normal 8 3 2 7 2" xfId="8220"/>
    <cellStyle name="Normal 8 3 2 7 2 2" xfId="8221"/>
    <cellStyle name="Normal 8 3 2 7 3" xfId="8222"/>
    <cellStyle name="Normal 8 3 2 7 4" xfId="8223"/>
    <cellStyle name="Normal 8 3 2 8" xfId="8224"/>
    <cellStyle name="Normal 8 3 2 8 2" xfId="8225"/>
    <cellStyle name="Normal 8 3 2 9" xfId="8226"/>
    <cellStyle name="Normal 8 3 3" xfId="8227"/>
    <cellStyle name="Normal 8 3 3 2" xfId="8228"/>
    <cellStyle name="Normal 8 3 3 2 2" xfId="8229"/>
    <cellStyle name="Normal 8 3 3 2 2 2" xfId="8230"/>
    <cellStyle name="Normal 8 3 3 2 2 2 2" xfId="8231"/>
    <cellStyle name="Normal 8 3 3 2 2 2 2 2" xfId="8232"/>
    <cellStyle name="Normal 8 3 3 2 2 2 2 2 2" xfId="8233"/>
    <cellStyle name="Normal 8 3 3 2 2 2 2 3" xfId="8234"/>
    <cellStyle name="Normal 8 3 3 2 2 2 2 4" xfId="8235"/>
    <cellStyle name="Normal 8 3 3 2 2 2 3" xfId="8236"/>
    <cellStyle name="Normal 8 3 3 2 2 2 3 2" xfId="8237"/>
    <cellStyle name="Normal 8 3 3 2 2 2 4" xfId="8238"/>
    <cellStyle name="Normal 8 3 3 2 2 2 5" xfId="8239"/>
    <cellStyle name="Normal 8 3 3 2 2 3" xfId="8240"/>
    <cellStyle name="Normal 8 3 3 2 2 3 2" xfId="8241"/>
    <cellStyle name="Normal 8 3 3 2 2 3 2 2" xfId="8242"/>
    <cellStyle name="Normal 8 3 3 2 2 3 3" xfId="8243"/>
    <cellStyle name="Normal 8 3 3 2 2 3 4" xfId="8244"/>
    <cellStyle name="Normal 8 3 3 2 2 4" xfId="8245"/>
    <cellStyle name="Normal 8 3 3 2 2 4 2" xfId="8246"/>
    <cellStyle name="Normal 8 3 3 2 2 5" xfId="8247"/>
    <cellStyle name="Normal 8 3 3 2 2 6" xfId="8248"/>
    <cellStyle name="Normal 8 3 3 2 3" xfId="8249"/>
    <cellStyle name="Normal 8 3 3 2 3 2" xfId="8250"/>
    <cellStyle name="Normal 8 3 3 2 3 2 2" xfId="8251"/>
    <cellStyle name="Normal 8 3 3 2 3 2 2 2" xfId="8252"/>
    <cellStyle name="Normal 8 3 3 2 3 2 3" xfId="8253"/>
    <cellStyle name="Normal 8 3 3 2 3 2 4" xfId="8254"/>
    <cellStyle name="Normal 8 3 3 2 3 3" xfId="8255"/>
    <cellStyle name="Normal 8 3 3 2 3 3 2" xfId="8256"/>
    <cellStyle name="Normal 8 3 3 2 3 4" xfId="8257"/>
    <cellStyle name="Normal 8 3 3 2 3 5" xfId="8258"/>
    <cellStyle name="Normal 8 3 3 2 4" xfId="8259"/>
    <cellStyle name="Normal 8 3 3 2 4 2" xfId="8260"/>
    <cellStyle name="Normal 8 3 3 2 4 2 2" xfId="8261"/>
    <cellStyle name="Normal 8 3 3 2 4 3" xfId="8262"/>
    <cellStyle name="Normal 8 3 3 2 4 4" xfId="8263"/>
    <cellStyle name="Normal 8 3 3 2 5" xfId="8264"/>
    <cellStyle name="Normal 8 3 3 2 5 2" xfId="8265"/>
    <cellStyle name="Normal 8 3 3 2 6" xfId="8266"/>
    <cellStyle name="Normal 8 3 3 2 7" xfId="8267"/>
    <cellStyle name="Normal 8 3 3 3" xfId="8268"/>
    <cellStyle name="Normal 8 3 3 3 2" xfId="8269"/>
    <cellStyle name="Normal 8 3 3 3 2 2" xfId="8270"/>
    <cellStyle name="Normal 8 3 3 3 2 2 2" xfId="8271"/>
    <cellStyle name="Normal 8 3 3 3 2 2 2 2" xfId="8272"/>
    <cellStyle name="Normal 8 3 3 3 2 2 3" xfId="8273"/>
    <cellStyle name="Normal 8 3 3 3 2 2 4" xfId="8274"/>
    <cellStyle name="Normal 8 3 3 3 2 3" xfId="8275"/>
    <cellStyle name="Normal 8 3 3 3 2 3 2" xfId="8276"/>
    <cellStyle name="Normal 8 3 3 3 2 4" xfId="8277"/>
    <cellStyle name="Normal 8 3 3 3 2 5" xfId="8278"/>
    <cellStyle name="Normal 8 3 3 3 3" xfId="8279"/>
    <cellStyle name="Normal 8 3 3 3 3 2" xfId="8280"/>
    <cellStyle name="Normal 8 3 3 3 3 2 2" xfId="8281"/>
    <cellStyle name="Normal 8 3 3 3 3 3" xfId="8282"/>
    <cellStyle name="Normal 8 3 3 3 3 4" xfId="8283"/>
    <cellStyle name="Normal 8 3 3 3 4" xfId="8284"/>
    <cellStyle name="Normal 8 3 3 3 4 2" xfId="8285"/>
    <cellStyle name="Normal 8 3 3 3 5" xfId="8286"/>
    <cellStyle name="Normal 8 3 3 3 6" xfId="8287"/>
    <cellStyle name="Normal 8 3 3 4" xfId="8288"/>
    <cellStyle name="Normal 8 3 3 4 2" xfId="8289"/>
    <cellStyle name="Normal 8 3 3 4 2 2" xfId="8290"/>
    <cellStyle name="Normal 8 3 3 4 2 2 2" xfId="8291"/>
    <cellStyle name="Normal 8 3 3 4 2 2 2 2" xfId="8292"/>
    <cellStyle name="Normal 8 3 3 4 2 2 3" xfId="8293"/>
    <cellStyle name="Normal 8 3 3 4 2 2 4" xfId="8294"/>
    <cellStyle name="Normal 8 3 3 4 2 3" xfId="8295"/>
    <cellStyle name="Normal 8 3 3 4 2 3 2" xfId="8296"/>
    <cellStyle name="Normal 8 3 3 4 2 4" xfId="8297"/>
    <cellStyle name="Normal 8 3 3 4 2 5" xfId="8298"/>
    <cellStyle name="Normal 8 3 3 4 3" xfId="8299"/>
    <cellStyle name="Normal 8 3 3 4 3 2" xfId="8300"/>
    <cellStyle name="Normal 8 3 3 4 3 2 2" xfId="8301"/>
    <cellStyle name="Normal 8 3 3 4 3 3" xfId="8302"/>
    <cellStyle name="Normal 8 3 3 4 3 4" xfId="8303"/>
    <cellStyle name="Normal 8 3 3 4 4" xfId="8304"/>
    <cellStyle name="Normal 8 3 3 4 4 2" xfId="8305"/>
    <cellStyle name="Normal 8 3 3 4 5" xfId="8306"/>
    <cellStyle name="Normal 8 3 3 4 6" xfId="8307"/>
    <cellStyle name="Normal 8 3 3 5" xfId="8308"/>
    <cellStyle name="Normal 8 3 3 5 2" xfId="8309"/>
    <cellStyle name="Normal 8 3 3 5 2 2" xfId="8310"/>
    <cellStyle name="Normal 8 3 3 5 2 2 2" xfId="8311"/>
    <cellStyle name="Normal 8 3 3 5 2 3" xfId="8312"/>
    <cellStyle name="Normal 8 3 3 5 2 4" xfId="8313"/>
    <cellStyle name="Normal 8 3 3 5 3" xfId="8314"/>
    <cellStyle name="Normal 8 3 3 5 3 2" xfId="8315"/>
    <cellStyle name="Normal 8 3 3 5 4" xfId="8316"/>
    <cellStyle name="Normal 8 3 3 5 5" xfId="8317"/>
    <cellStyle name="Normal 8 3 3 6" xfId="8318"/>
    <cellStyle name="Normal 8 3 3 6 2" xfId="8319"/>
    <cellStyle name="Normal 8 3 3 6 2 2" xfId="8320"/>
    <cellStyle name="Normal 8 3 3 6 3" xfId="8321"/>
    <cellStyle name="Normal 8 3 3 6 4" xfId="8322"/>
    <cellStyle name="Normal 8 3 3 7" xfId="8323"/>
    <cellStyle name="Normal 8 3 3 7 2" xfId="8324"/>
    <cellStyle name="Normal 8 3 3 8" xfId="8325"/>
    <cellStyle name="Normal 8 3 3 9" xfId="8326"/>
    <cellStyle name="Normal 8 3 4" xfId="8327"/>
    <cellStyle name="Normal 8 3 4 2" xfId="8328"/>
    <cellStyle name="Normal 8 3 4 2 2" xfId="8329"/>
    <cellStyle name="Normal 8 3 4 2 2 2" xfId="8330"/>
    <cellStyle name="Normal 8 3 4 2 2 2 2" xfId="8331"/>
    <cellStyle name="Normal 8 3 4 2 2 2 2 2" xfId="8332"/>
    <cellStyle name="Normal 8 3 4 2 2 2 2 2 2" xfId="8333"/>
    <cellStyle name="Normal 8 3 4 2 2 2 2 3" xfId="8334"/>
    <cellStyle name="Normal 8 3 4 2 2 2 2 4" xfId="8335"/>
    <cellStyle name="Normal 8 3 4 2 2 2 3" xfId="8336"/>
    <cellStyle name="Normal 8 3 4 2 2 2 3 2" xfId="8337"/>
    <cellStyle name="Normal 8 3 4 2 2 2 4" xfId="8338"/>
    <cellStyle name="Normal 8 3 4 2 2 2 5" xfId="8339"/>
    <cellStyle name="Normal 8 3 4 2 2 3" xfId="8340"/>
    <cellStyle name="Normal 8 3 4 2 2 3 2" xfId="8341"/>
    <cellStyle name="Normal 8 3 4 2 2 3 2 2" xfId="8342"/>
    <cellStyle name="Normal 8 3 4 2 2 3 3" xfId="8343"/>
    <cellStyle name="Normal 8 3 4 2 2 3 4" xfId="8344"/>
    <cellStyle name="Normal 8 3 4 2 2 4" xfId="8345"/>
    <cellStyle name="Normal 8 3 4 2 2 4 2" xfId="8346"/>
    <cellStyle name="Normal 8 3 4 2 2 5" xfId="8347"/>
    <cellStyle name="Normal 8 3 4 2 2 6" xfId="8348"/>
    <cellStyle name="Normal 8 3 4 2 3" xfId="8349"/>
    <cellStyle name="Normal 8 3 4 2 3 2" xfId="8350"/>
    <cellStyle name="Normal 8 3 4 2 3 2 2" xfId="8351"/>
    <cellStyle name="Normal 8 3 4 2 3 2 2 2" xfId="8352"/>
    <cellStyle name="Normal 8 3 4 2 3 2 3" xfId="8353"/>
    <cellStyle name="Normal 8 3 4 2 3 2 4" xfId="8354"/>
    <cellStyle name="Normal 8 3 4 2 3 3" xfId="8355"/>
    <cellStyle name="Normal 8 3 4 2 3 3 2" xfId="8356"/>
    <cellStyle name="Normal 8 3 4 2 3 4" xfId="8357"/>
    <cellStyle name="Normal 8 3 4 2 3 5" xfId="8358"/>
    <cellStyle name="Normal 8 3 4 2 4" xfId="8359"/>
    <cellStyle name="Normal 8 3 4 2 4 2" xfId="8360"/>
    <cellStyle name="Normal 8 3 4 2 4 2 2" xfId="8361"/>
    <cellStyle name="Normal 8 3 4 2 4 3" xfId="8362"/>
    <cellStyle name="Normal 8 3 4 2 4 4" xfId="8363"/>
    <cellStyle name="Normal 8 3 4 2 5" xfId="8364"/>
    <cellStyle name="Normal 8 3 4 2 5 2" xfId="8365"/>
    <cellStyle name="Normal 8 3 4 2 6" xfId="8366"/>
    <cellStyle name="Normal 8 3 4 2 7" xfId="8367"/>
    <cellStyle name="Normal 8 3 4 3" xfId="8368"/>
    <cellStyle name="Normal 8 3 4 3 2" xfId="8369"/>
    <cellStyle name="Normal 8 3 4 3 2 2" xfId="8370"/>
    <cellStyle name="Normal 8 3 4 3 2 2 2" xfId="8371"/>
    <cellStyle name="Normal 8 3 4 3 2 2 2 2" xfId="8372"/>
    <cellStyle name="Normal 8 3 4 3 2 2 3" xfId="8373"/>
    <cellStyle name="Normal 8 3 4 3 2 2 4" xfId="8374"/>
    <cellStyle name="Normal 8 3 4 3 2 3" xfId="8375"/>
    <cellStyle name="Normal 8 3 4 3 2 3 2" xfId="8376"/>
    <cellStyle name="Normal 8 3 4 3 2 4" xfId="8377"/>
    <cellStyle name="Normal 8 3 4 3 2 5" xfId="8378"/>
    <cellStyle name="Normal 8 3 4 3 3" xfId="8379"/>
    <cellStyle name="Normal 8 3 4 3 3 2" xfId="8380"/>
    <cellStyle name="Normal 8 3 4 3 3 2 2" xfId="8381"/>
    <cellStyle name="Normal 8 3 4 3 3 3" xfId="8382"/>
    <cellStyle name="Normal 8 3 4 3 3 4" xfId="8383"/>
    <cellStyle name="Normal 8 3 4 3 4" xfId="8384"/>
    <cellStyle name="Normal 8 3 4 3 4 2" xfId="8385"/>
    <cellStyle name="Normal 8 3 4 3 5" xfId="8386"/>
    <cellStyle name="Normal 8 3 4 3 6" xfId="8387"/>
    <cellStyle name="Normal 8 3 4 4" xfId="8388"/>
    <cellStyle name="Normal 8 3 4 4 2" xfId="8389"/>
    <cellStyle name="Normal 8 3 4 4 2 2" xfId="8390"/>
    <cellStyle name="Normal 8 3 4 4 2 2 2" xfId="8391"/>
    <cellStyle name="Normal 8 3 4 4 2 2 2 2" xfId="8392"/>
    <cellStyle name="Normal 8 3 4 4 2 2 3" xfId="8393"/>
    <cellStyle name="Normal 8 3 4 4 2 2 4" xfId="8394"/>
    <cellStyle name="Normal 8 3 4 4 2 3" xfId="8395"/>
    <cellStyle name="Normal 8 3 4 4 2 3 2" xfId="8396"/>
    <cellStyle name="Normal 8 3 4 4 2 4" xfId="8397"/>
    <cellStyle name="Normal 8 3 4 4 2 5" xfId="8398"/>
    <cellStyle name="Normal 8 3 4 4 3" xfId="8399"/>
    <cellStyle name="Normal 8 3 4 4 3 2" xfId="8400"/>
    <cellStyle name="Normal 8 3 4 4 3 2 2" xfId="8401"/>
    <cellStyle name="Normal 8 3 4 4 3 3" xfId="8402"/>
    <cellStyle name="Normal 8 3 4 4 3 4" xfId="8403"/>
    <cellStyle name="Normal 8 3 4 4 4" xfId="8404"/>
    <cellStyle name="Normal 8 3 4 4 4 2" xfId="8405"/>
    <cellStyle name="Normal 8 3 4 4 5" xfId="8406"/>
    <cellStyle name="Normal 8 3 4 4 6" xfId="8407"/>
    <cellStyle name="Normal 8 3 4 5" xfId="8408"/>
    <cellStyle name="Normal 8 3 4 5 2" xfId="8409"/>
    <cellStyle name="Normal 8 3 4 5 2 2" xfId="8410"/>
    <cellStyle name="Normal 8 3 4 5 2 2 2" xfId="8411"/>
    <cellStyle name="Normal 8 3 4 5 2 3" xfId="8412"/>
    <cellStyle name="Normal 8 3 4 5 2 4" xfId="8413"/>
    <cellStyle name="Normal 8 3 4 5 3" xfId="8414"/>
    <cellStyle name="Normal 8 3 4 5 3 2" xfId="8415"/>
    <cellStyle name="Normal 8 3 4 5 4" xfId="8416"/>
    <cellStyle name="Normal 8 3 4 5 5" xfId="8417"/>
    <cellStyle name="Normal 8 3 4 6" xfId="8418"/>
    <cellStyle name="Normal 8 3 4 6 2" xfId="8419"/>
    <cellStyle name="Normal 8 3 4 6 2 2" xfId="8420"/>
    <cellStyle name="Normal 8 3 4 6 3" xfId="8421"/>
    <cellStyle name="Normal 8 3 4 6 4" xfId="8422"/>
    <cellStyle name="Normal 8 3 4 7" xfId="8423"/>
    <cellStyle name="Normal 8 3 4 7 2" xfId="8424"/>
    <cellStyle name="Normal 8 3 4 8" xfId="8425"/>
    <cellStyle name="Normal 8 3 4 9" xfId="8426"/>
    <cellStyle name="Normal 8 3 5" xfId="8427"/>
    <cellStyle name="Normal 8 3 5 2" xfId="8428"/>
    <cellStyle name="Normal 8 3 5 2 2" xfId="8429"/>
    <cellStyle name="Normal 8 3 5 2 2 2" xfId="8430"/>
    <cellStyle name="Normal 8 3 5 2 2 2 2" xfId="8431"/>
    <cellStyle name="Normal 8 3 5 2 2 2 2 2" xfId="8432"/>
    <cellStyle name="Normal 8 3 5 2 2 2 3" xfId="8433"/>
    <cellStyle name="Normal 8 3 5 2 2 2 4" xfId="8434"/>
    <cellStyle name="Normal 8 3 5 2 2 3" xfId="8435"/>
    <cellStyle name="Normal 8 3 5 2 2 3 2" xfId="8436"/>
    <cellStyle name="Normal 8 3 5 2 2 4" xfId="8437"/>
    <cellStyle name="Normal 8 3 5 2 2 5" xfId="8438"/>
    <cellStyle name="Normal 8 3 5 2 3" xfId="8439"/>
    <cellStyle name="Normal 8 3 5 2 3 2" xfId="8440"/>
    <cellStyle name="Normal 8 3 5 2 3 2 2" xfId="8441"/>
    <cellStyle name="Normal 8 3 5 2 3 3" xfId="8442"/>
    <cellStyle name="Normal 8 3 5 2 3 4" xfId="8443"/>
    <cellStyle name="Normal 8 3 5 2 4" xfId="8444"/>
    <cellStyle name="Normal 8 3 5 2 4 2" xfId="8445"/>
    <cellStyle name="Normal 8 3 5 2 5" xfId="8446"/>
    <cellStyle name="Normal 8 3 5 2 6" xfId="8447"/>
    <cellStyle name="Normal 8 3 5 3" xfId="8448"/>
    <cellStyle name="Normal 8 3 5 3 2" xfId="8449"/>
    <cellStyle name="Normal 8 3 5 3 2 2" xfId="8450"/>
    <cellStyle name="Normal 8 3 5 3 2 2 2" xfId="8451"/>
    <cellStyle name="Normal 8 3 5 3 2 3" xfId="8452"/>
    <cellStyle name="Normal 8 3 5 3 2 4" xfId="8453"/>
    <cellStyle name="Normal 8 3 5 3 3" xfId="8454"/>
    <cellStyle name="Normal 8 3 5 3 3 2" xfId="8455"/>
    <cellStyle name="Normal 8 3 5 3 4" xfId="8456"/>
    <cellStyle name="Normal 8 3 5 3 5" xfId="8457"/>
    <cellStyle name="Normal 8 3 5 4" xfId="8458"/>
    <cellStyle name="Normal 8 3 5 4 2" xfId="8459"/>
    <cellStyle name="Normal 8 3 5 4 2 2" xfId="8460"/>
    <cellStyle name="Normal 8 3 5 4 3" xfId="8461"/>
    <cellStyle name="Normal 8 3 5 4 4" xfId="8462"/>
    <cellStyle name="Normal 8 3 5 5" xfId="8463"/>
    <cellStyle name="Normal 8 3 5 5 2" xfId="8464"/>
    <cellStyle name="Normal 8 3 5 6" xfId="8465"/>
    <cellStyle name="Normal 8 3 5 7" xfId="8466"/>
    <cellStyle name="Normal 8 3 6" xfId="8467"/>
    <cellStyle name="Normal 8 3 6 2" xfId="8468"/>
    <cellStyle name="Normal 8 3 6 2 2" xfId="8469"/>
    <cellStyle name="Normal 8 3 6 2 2 2" xfId="8470"/>
    <cellStyle name="Normal 8 3 6 2 2 2 2" xfId="8471"/>
    <cellStyle name="Normal 8 3 6 2 2 3" xfId="8472"/>
    <cellStyle name="Normal 8 3 6 2 2 4" xfId="8473"/>
    <cellStyle name="Normal 8 3 6 2 3" xfId="8474"/>
    <cellStyle name="Normal 8 3 6 2 3 2" xfId="8475"/>
    <cellStyle name="Normal 8 3 6 2 4" xfId="8476"/>
    <cellStyle name="Normal 8 3 6 2 5" xfId="8477"/>
    <cellStyle name="Normal 8 3 6 3" xfId="8478"/>
    <cellStyle name="Normal 8 3 6 3 2" xfId="8479"/>
    <cellStyle name="Normal 8 3 6 3 2 2" xfId="8480"/>
    <cellStyle name="Normal 8 3 6 3 3" xfId="8481"/>
    <cellStyle name="Normal 8 3 6 3 4" xfId="8482"/>
    <cellStyle name="Normal 8 3 6 4" xfId="8483"/>
    <cellStyle name="Normal 8 3 6 4 2" xfId="8484"/>
    <cellStyle name="Normal 8 3 6 5" xfId="8485"/>
    <cellStyle name="Normal 8 3 6 6" xfId="8486"/>
    <cellStyle name="Normal 8 3 7" xfId="8487"/>
    <cellStyle name="Normal 8 3 7 2" xfId="8488"/>
    <cellStyle name="Normal 8 3 7 2 2" xfId="8489"/>
    <cellStyle name="Normal 8 3 7 2 2 2" xfId="8490"/>
    <cellStyle name="Normal 8 3 7 2 2 2 2" xfId="8491"/>
    <cellStyle name="Normal 8 3 7 2 2 3" xfId="8492"/>
    <cellStyle name="Normal 8 3 7 2 2 4" xfId="8493"/>
    <cellStyle name="Normal 8 3 7 2 3" xfId="8494"/>
    <cellStyle name="Normal 8 3 7 2 3 2" xfId="8495"/>
    <cellStyle name="Normal 8 3 7 2 4" xfId="8496"/>
    <cellStyle name="Normal 8 3 7 2 5" xfId="8497"/>
    <cellStyle name="Normal 8 3 7 3" xfId="8498"/>
    <cellStyle name="Normal 8 3 7 3 2" xfId="8499"/>
    <cellStyle name="Normal 8 3 7 3 2 2" xfId="8500"/>
    <cellStyle name="Normal 8 3 7 3 3" xfId="8501"/>
    <cellStyle name="Normal 8 3 7 3 4" xfId="8502"/>
    <cellStyle name="Normal 8 3 7 4" xfId="8503"/>
    <cellStyle name="Normal 8 3 7 4 2" xfId="8504"/>
    <cellStyle name="Normal 8 3 7 5" xfId="8505"/>
    <cellStyle name="Normal 8 3 7 6" xfId="8506"/>
    <cellStyle name="Normal 8 3 8" xfId="8507"/>
    <cellStyle name="Normal 8 3 8 2" xfId="8508"/>
    <cellStyle name="Normal 8 3 8 2 2" xfId="8509"/>
    <cellStyle name="Normal 8 3 8 2 2 2" xfId="8510"/>
    <cellStyle name="Normal 8 3 8 2 3" xfId="8511"/>
    <cellStyle name="Normal 8 3 8 2 4" xfId="8512"/>
    <cellStyle name="Normal 8 3 8 3" xfId="8513"/>
    <cellStyle name="Normal 8 3 8 3 2" xfId="8514"/>
    <cellStyle name="Normal 8 3 8 4" xfId="8515"/>
    <cellStyle name="Normal 8 3 8 5" xfId="8516"/>
    <cellStyle name="Normal 8 3 9" xfId="8517"/>
    <cellStyle name="Normal 8 3 9 2" xfId="8518"/>
    <cellStyle name="Normal 8 3 9 2 2" xfId="8519"/>
    <cellStyle name="Normal 8 3 9 2 2 2" xfId="8520"/>
    <cellStyle name="Normal 8 3 9 2 3" xfId="8521"/>
    <cellStyle name="Normal 8 3 9 2 4" xfId="8522"/>
    <cellStyle name="Normal 8 3 9 3" xfId="8523"/>
    <cellStyle name="Normal 8 3 9 3 2" xfId="8524"/>
    <cellStyle name="Normal 8 3 9 4" xfId="8525"/>
    <cellStyle name="Normal 8 3 9 5" xfId="8526"/>
    <cellStyle name="Normal 8 4" xfId="8527"/>
    <cellStyle name="Normal 8 4 10" xfId="8528"/>
    <cellStyle name="Normal 8 4 11" xfId="8529"/>
    <cellStyle name="Normal 8 4 11 2" xfId="8530"/>
    <cellStyle name="Normal 8 4 12" xfId="8531"/>
    <cellStyle name="Normal 8 4 13" xfId="8532"/>
    <cellStyle name="Normal 8 4 2" xfId="8533"/>
    <cellStyle name="Normal 8 4 2 2" xfId="8534"/>
    <cellStyle name="Normal 8 4 2 2 2" xfId="8535"/>
    <cellStyle name="Normal 8 4 2 2 2 2" xfId="8536"/>
    <cellStyle name="Normal 8 4 2 2 2 2 2" xfId="8537"/>
    <cellStyle name="Normal 8 4 2 2 2 2 2 2" xfId="8538"/>
    <cellStyle name="Normal 8 4 2 2 2 2 2 2 2" xfId="8539"/>
    <cellStyle name="Normal 8 4 2 2 2 2 2 3" xfId="8540"/>
    <cellStyle name="Normal 8 4 2 2 2 2 2 4" xfId="8541"/>
    <cellStyle name="Normal 8 4 2 2 2 2 3" xfId="8542"/>
    <cellStyle name="Normal 8 4 2 2 2 2 3 2" xfId="8543"/>
    <cellStyle name="Normal 8 4 2 2 2 2 4" xfId="8544"/>
    <cellStyle name="Normal 8 4 2 2 2 2 5" xfId="8545"/>
    <cellStyle name="Normal 8 4 2 2 2 3" xfId="8546"/>
    <cellStyle name="Normal 8 4 2 2 2 3 2" xfId="8547"/>
    <cellStyle name="Normal 8 4 2 2 2 3 2 2" xfId="8548"/>
    <cellStyle name="Normal 8 4 2 2 2 3 3" xfId="8549"/>
    <cellStyle name="Normal 8 4 2 2 2 3 4" xfId="8550"/>
    <cellStyle name="Normal 8 4 2 2 2 4" xfId="8551"/>
    <cellStyle name="Normal 8 4 2 2 2 4 2" xfId="8552"/>
    <cellStyle name="Normal 8 4 2 2 2 5" xfId="8553"/>
    <cellStyle name="Normal 8 4 2 2 2 6" xfId="8554"/>
    <cellStyle name="Normal 8 4 2 2 3" xfId="8555"/>
    <cellStyle name="Normal 8 4 2 2 3 2" xfId="8556"/>
    <cellStyle name="Normal 8 4 2 2 3 2 2" xfId="8557"/>
    <cellStyle name="Normal 8 4 2 2 3 2 2 2" xfId="8558"/>
    <cellStyle name="Normal 8 4 2 2 3 2 3" xfId="8559"/>
    <cellStyle name="Normal 8 4 2 2 3 2 4" xfId="8560"/>
    <cellStyle name="Normal 8 4 2 2 3 3" xfId="8561"/>
    <cellStyle name="Normal 8 4 2 2 3 3 2" xfId="8562"/>
    <cellStyle name="Normal 8 4 2 2 3 4" xfId="8563"/>
    <cellStyle name="Normal 8 4 2 2 3 5" xfId="8564"/>
    <cellStyle name="Normal 8 4 2 2 4" xfId="8565"/>
    <cellStyle name="Normal 8 4 2 2 4 2" xfId="8566"/>
    <cellStyle name="Normal 8 4 2 2 4 2 2" xfId="8567"/>
    <cellStyle name="Normal 8 4 2 2 4 3" xfId="8568"/>
    <cellStyle name="Normal 8 4 2 2 4 4" xfId="8569"/>
    <cellStyle name="Normal 8 4 2 2 5" xfId="8570"/>
    <cellStyle name="Normal 8 4 2 2 5 2" xfId="8571"/>
    <cellStyle name="Normal 8 4 2 2 6" xfId="8572"/>
    <cellStyle name="Normal 8 4 2 2 7" xfId="8573"/>
    <cellStyle name="Normal 8 4 2 3" xfId="8574"/>
    <cellStyle name="Normal 8 4 2 3 2" xfId="8575"/>
    <cellStyle name="Normal 8 4 2 3 2 2" xfId="8576"/>
    <cellStyle name="Normal 8 4 2 3 2 2 2" xfId="8577"/>
    <cellStyle name="Normal 8 4 2 3 2 2 2 2" xfId="8578"/>
    <cellStyle name="Normal 8 4 2 3 2 2 3" xfId="8579"/>
    <cellStyle name="Normal 8 4 2 3 2 2 4" xfId="8580"/>
    <cellStyle name="Normal 8 4 2 3 2 3" xfId="8581"/>
    <cellStyle name="Normal 8 4 2 3 2 3 2" xfId="8582"/>
    <cellStyle name="Normal 8 4 2 3 2 4" xfId="8583"/>
    <cellStyle name="Normal 8 4 2 3 2 5" xfId="8584"/>
    <cellStyle name="Normal 8 4 2 3 3" xfId="8585"/>
    <cellStyle name="Normal 8 4 2 3 3 2" xfId="8586"/>
    <cellStyle name="Normal 8 4 2 3 3 2 2" xfId="8587"/>
    <cellStyle name="Normal 8 4 2 3 3 3" xfId="8588"/>
    <cellStyle name="Normal 8 4 2 3 3 4" xfId="8589"/>
    <cellStyle name="Normal 8 4 2 3 4" xfId="8590"/>
    <cellStyle name="Normal 8 4 2 3 4 2" xfId="8591"/>
    <cellStyle name="Normal 8 4 2 3 5" xfId="8592"/>
    <cellStyle name="Normal 8 4 2 3 6" xfId="8593"/>
    <cellStyle name="Normal 8 4 2 4" xfId="8594"/>
    <cellStyle name="Normal 8 4 2 4 2" xfId="8595"/>
    <cellStyle name="Normal 8 4 2 4 2 2" xfId="8596"/>
    <cellStyle name="Normal 8 4 2 4 2 2 2" xfId="8597"/>
    <cellStyle name="Normal 8 4 2 4 2 2 2 2" xfId="8598"/>
    <cellStyle name="Normal 8 4 2 4 2 2 3" xfId="8599"/>
    <cellStyle name="Normal 8 4 2 4 2 2 4" xfId="8600"/>
    <cellStyle name="Normal 8 4 2 4 2 3" xfId="8601"/>
    <cellStyle name="Normal 8 4 2 4 2 3 2" xfId="8602"/>
    <cellStyle name="Normal 8 4 2 4 2 4" xfId="8603"/>
    <cellStyle name="Normal 8 4 2 4 2 5" xfId="8604"/>
    <cellStyle name="Normal 8 4 2 4 3" xfId="8605"/>
    <cellStyle name="Normal 8 4 2 4 3 2" xfId="8606"/>
    <cellStyle name="Normal 8 4 2 4 3 2 2" xfId="8607"/>
    <cellStyle name="Normal 8 4 2 4 3 3" xfId="8608"/>
    <cellStyle name="Normal 8 4 2 4 3 4" xfId="8609"/>
    <cellStyle name="Normal 8 4 2 4 4" xfId="8610"/>
    <cellStyle name="Normal 8 4 2 4 4 2" xfId="8611"/>
    <cellStyle name="Normal 8 4 2 4 5" xfId="8612"/>
    <cellStyle name="Normal 8 4 2 4 6" xfId="8613"/>
    <cellStyle name="Normal 8 4 2 5" xfId="8614"/>
    <cellStyle name="Normal 8 4 2 5 2" xfId="8615"/>
    <cellStyle name="Normal 8 4 2 5 2 2" xfId="8616"/>
    <cellStyle name="Normal 8 4 2 5 2 2 2" xfId="8617"/>
    <cellStyle name="Normal 8 4 2 5 2 3" xfId="8618"/>
    <cellStyle name="Normal 8 4 2 5 2 4" xfId="8619"/>
    <cellStyle name="Normal 8 4 2 5 3" xfId="8620"/>
    <cellStyle name="Normal 8 4 2 5 3 2" xfId="8621"/>
    <cellStyle name="Normal 8 4 2 5 4" xfId="8622"/>
    <cellStyle name="Normal 8 4 2 5 5" xfId="8623"/>
    <cellStyle name="Normal 8 4 2 6" xfId="8624"/>
    <cellStyle name="Normal 8 4 2 6 2" xfId="8625"/>
    <cellStyle name="Normal 8 4 2 6 2 2" xfId="8626"/>
    <cellStyle name="Normal 8 4 2 6 3" xfId="8627"/>
    <cellStyle name="Normal 8 4 2 6 4" xfId="8628"/>
    <cellStyle name="Normal 8 4 2 7" xfId="8629"/>
    <cellStyle name="Normal 8 4 2 7 2" xfId="8630"/>
    <cellStyle name="Normal 8 4 2 8" xfId="8631"/>
    <cellStyle name="Normal 8 4 2 9" xfId="8632"/>
    <cellStyle name="Normal 8 4 3" xfId="8633"/>
    <cellStyle name="Normal 8 4 3 2" xfId="8634"/>
    <cellStyle name="Normal 8 4 3 2 2" xfId="8635"/>
    <cellStyle name="Normal 8 4 3 2 2 2" xfId="8636"/>
    <cellStyle name="Normal 8 4 3 2 2 2 2" xfId="8637"/>
    <cellStyle name="Normal 8 4 3 2 2 2 2 2" xfId="8638"/>
    <cellStyle name="Normal 8 4 3 2 2 2 3" xfId="8639"/>
    <cellStyle name="Normal 8 4 3 2 2 2 4" xfId="8640"/>
    <cellStyle name="Normal 8 4 3 2 2 3" xfId="8641"/>
    <cellStyle name="Normal 8 4 3 2 2 3 2" xfId="8642"/>
    <cellStyle name="Normal 8 4 3 2 2 4" xfId="8643"/>
    <cellStyle name="Normal 8 4 3 2 2 5" xfId="8644"/>
    <cellStyle name="Normal 8 4 3 2 3" xfId="8645"/>
    <cellStyle name="Normal 8 4 3 2 3 2" xfId="8646"/>
    <cellStyle name="Normal 8 4 3 2 3 2 2" xfId="8647"/>
    <cellStyle name="Normal 8 4 3 2 3 3" xfId="8648"/>
    <cellStyle name="Normal 8 4 3 2 3 4" xfId="8649"/>
    <cellStyle name="Normal 8 4 3 2 4" xfId="8650"/>
    <cellStyle name="Normal 8 4 3 2 4 2" xfId="8651"/>
    <cellStyle name="Normal 8 4 3 2 5" xfId="8652"/>
    <cellStyle name="Normal 8 4 3 2 6" xfId="8653"/>
    <cellStyle name="Normal 8 4 3 3" xfId="8654"/>
    <cellStyle name="Normal 8 4 3 3 2" xfId="8655"/>
    <cellStyle name="Normal 8 4 3 3 2 2" xfId="8656"/>
    <cellStyle name="Normal 8 4 3 3 2 2 2" xfId="8657"/>
    <cellStyle name="Normal 8 4 3 3 2 3" xfId="8658"/>
    <cellStyle name="Normal 8 4 3 3 2 4" xfId="8659"/>
    <cellStyle name="Normal 8 4 3 3 3" xfId="8660"/>
    <cellStyle name="Normal 8 4 3 3 3 2" xfId="8661"/>
    <cellStyle name="Normal 8 4 3 3 4" xfId="8662"/>
    <cellStyle name="Normal 8 4 3 3 5" xfId="8663"/>
    <cellStyle name="Normal 8 4 3 4" xfId="8664"/>
    <cellStyle name="Normal 8 4 3 4 2" xfId="8665"/>
    <cellStyle name="Normal 8 4 3 4 2 2" xfId="8666"/>
    <cellStyle name="Normal 8 4 3 4 3" xfId="8667"/>
    <cellStyle name="Normal 8 4 3 4 4" xfId="8668"/>
    <cellStyle name="Normal 8 4 3 5" xfId="8669"/>
    <cellStyle name="Normal 8 4 3 5 2" xfId="8670"/>
    <cellStyle name="Normal 8 4 3 6" xfId="8671"/>
    <cellStyle name="Normal 8 4 3 7" xfId="8672"/>
    <cellStyle name="Normal 8 4 4" xfId="8673"/>
    <cellStyle name="Normal 8 4 4 2" xfId="8674"/>
    <cellStyle name="Normal 8 4 4 2 2" xfId="8675"/>
    <cellStyle name="Normal 8 4 4 2 2 2" xfId="8676"/>
    <cellStyle name="Normal 8 4 4 2 2 2 2" xfId="8677"/>
    <cellStyle name="Normal 8 4 4 2 2 3" xfId="8678"/>
    <cellStyle name="Normal 8 4 4 2 2 4" xfId="8679"/>
    <cellStyle name="Normal 8 4 4 2 3" xfId="8680"/>
    <cellStyle name="Normal 8 4 4 2 3 2" xfId="8681"/>
    <cellStyle name="Normal 8 4 4 2 4" xfId="8682"/>
    <cellStyle name="Normal 8 4 4 2 5" xfId="8683"/>
    <cellStyle name="Normal 8 4 4 3" xfId="8684"/>
    <cellStyle name="Normal 8 4 4 3 2" xfId="8685"/>
    <cellStyle name="Normal 8 4 4 3 2 2" xfId="8686"/>
    <cellStyle name="Normal 8 4 4 3 3" xfId="8687"/>
    <cellStyle name="Normal 8 4 4 3 4" xfId="8688"/>
    <cellStyle name="Normal 8 4 4 4" xfId="8689"/>
    <cellStyle name="Normal 8 4 4 4 2" xfId="8690"/>
    <cellStyle name="Normal 8 4 4 5" xfId="8691"/>
    <cellStyle name="Normal 8 4 4 6" xfId="8692"/>
    <cellStyle name="Normal 8 4 5" xfId="8693"/>
    <cellStyle name="Normal 8 4 5 2" xfId="8694"/>
    <cellStyle name="Normal 8 4 5 2 2" xfId="8695"/>
    <cellStyle name="Normal 8 4 5 2 2 2" xfId="8696"/>
    <cellStyle name="Normal 8 4 5 2 2 2 2" xfId="8697"/>
    <cellStyle name="Normal 8 4 5 2 2 3" xfId="8698"/>
    <cellStyle name="Normal 8 4 5 2 2 4" xfId="8699"/>
    <cellStyle name="Normal 8 4 5 2 3" xfId="8700"/>
    <cellStyle name="Normal 8 4 5 2 3 2" xfId="8701"/>
    <cellStyle name="Normal 8 4 5 2 4" xfId="8702"/>
    <cellStyle name="Normal 8 4 5 2 5" xfId="8703"/>
    <cellStyle name="Normal 8 4 5 3" xfId="8704"/>
    <cellStyle name="Normal 8 4 5 3 2" xfId="8705"/>
    <cellStyle name="Normal 8 4 5 3 2 2" xfId="8706"/>
    <cellStyle name="Normal 8 4 5 3 3" xfId="8707"/>
    <cellStyle name="Normal 8 4 5 3 4" xfId="8708"/>
    <cellStyle name="Normal 8 4 5 4" xfId="8709"/>
    <cellStyle name="Normal 8 4 5 4 2" xfId="8710"/>
    <cellStyle name="Normal 8 4 5 5" xfId="8711"/>
    <cellStyle name="Normal 8 4 5 6" xfId="8712"/>
    <cellStyle name="Normal 8 4 6" xfId="8713"/>
    <cellStyle name="Normal 8 4 6 2" xfId="8714"/>
    <cellStyle name="Normal 8 4 6 2 2" xfId="8715"/>
    <cellStyle name="Normal 8 4 6 2 2 2" xfId="8716"/>
    <cellStyle name="Normal 8 4 6 2 3" xfId="8717"/>
    <cellStyle name="Normal 8 4 6 2 4" xfId="8718"/>
    <cellStyle name="Normal 8 4 6 3" xfId="8719"/>
    <cellStyle name="Normal 8 4 6 3 2" xfId="8720"/>
    <cellStyle name="Normal 8 4 6 4" xfId="8721"/>
    <cellStyle name="Normal 8 4 6 5" xfId="8722"/>
    <cellStyle name="Normal 8 4 7" xfId="8723"/>
    <cellStyle name="Normal 8 4 7 2" xfId="8724"/>
    <cellStyle name="Normal 8 4 7 2 2" xfId="8725"/>
    <cellStyle name="Normal 8 4 7 3" xfId="8726"/>
    <cellStyle name="Normal 8 4 7 4" xfId="8727"/>
    <cellStyle name="Normal 8 4 8" xfId="8728"/>
    <cellStyle name="Normal 8 4 9" xfId="8729"/>
    <cellStyle name="Normal 8 4 9 2" xfId="8730"/>
    <cellStyle name="Normal 8 4 9 2 2" xfId="8731"/>
    <cellStyle name="Normal 8 4 9 3" xfId="8732"/>
    <cellStyle name="Normal 8 5" xfId="8733"/>
    <cellStyle name="Normal 8 5 2" xfId="8734"/>
    <cellStyle name="Normal 8 5 2 2" xfId="8735"/>
    <cellStyle name="Normal 8 5 2 2 2" xfId="8736"/>
    <cellStyle name="Normal 8 5 2 2 2 2" xfId="8737"/>
    <cellStyle name="Normal 8 5 2 2 2 2 2" xfId="8738"/>
    <cellStyle name="Normal 8 5 2 2 2 2 2 2" xfId="8739"/>
    <cellStyle name="Normal 8 5 2 2 2 2 3" xfId="8740"/>
    <cellStyle name="Normal 8 5 2 2 2 2 4" xfId="8741"/>
    <cellStyle name="Normal 8 5 2 2 2 3" xfId="8742"/>
    <cellStyle name="Normal 8 5 2 2 2 3 2" xfId="8743"/>
    <cellStyle name="Normal 8 5 2 2 2 4" xfId="8744"/>
    <cellStyle name="Normal 8 5 2 2 2 5" xfId="8745"/>
    <cellStyle name="Normal 8 5 2 2 3" xfId="8746"/>
    <cellStyle name="Normal 8 5 2 2 3 2" xfId="8747"/>
    <cellStyle name="Normal 8 5 2 2 3 2 2" xfId="8748"/>
    <cellStyle name="Normal 8 5 2 2 3 3" xfId="8749"/>
    <cellStyle name="Normal 8 5 2 2 3 4" xfId="8750"/>
    <cellStyle name="Normal 8 5 2 2 4" xfId="8751"/>
    <cellStyle name="Normal 8 5 2 2 4 2" xfId="8752"/>
    <cellStyle name="Normal 8 5 2 2 5" xfId="8753"/>
    <cellStyle name="Normal 8 5 2 2 6" xfId="8754"/>
    <cellStyle name="Normal 8 5 2 3" xfId="8755"/>
    <cellStyle name="Normal 8 5 2 3 2" xfId="8756"/>
    <cellStyle name="Normal 8 5 2 3 2 2" xfId="8757"/>
    <cellStyle name="Normal 8 5 2 3 2 2 2" xfId="8758"/>
    <cellStyle name="Normal 8 5 2 3 2 3" xfId="8759"/>
    <cellStyle name="Normal 8 5 2 3 2 4" xfId="8760"/>
    <cellStyle name="Normal 8 5 2 3 3" xfId="8761"/>
    <cellStyle name="Normal 8 5 2 3 3 2" xfId="8762"/>
    <cellStyle name="Normal 8 5 2 3 4" xfId="8763"/>
    <cellStyle name="Normal 8 5 2 3 5" xfId="8764"/>
    <cellStyle name="Normal 8 5 2 4" xfId="8765"/>
    <cellStyle name="Normal 8 5 2 4 2" xfId="8766"/>
    <cellStyle name="Normal 8 5 2 4 2 2" xfId="8767"/>
    <cellStyle name="Normal 8 5 2 4 3" xfId="8768"/>
    <cellStyle name="Normal 8 5 2 4 4" xfId="8769"/>
    <cellStyle name="Normal 8 5 2 5" xfId="8770"/>
    <cellStyle name="Normal 8 5 2 5 2" xfId="8771"/>
    <cellStyle name="Normal 8 5 2 6" xfId="8772"/>
    <cellStyle name="Normal 8 5 2 7" xfId="8773"/>
    <cellStyle name="Normal 8 5 3" xfId="8774"/>
    <cellStyle name="Normal 8 5 3 2" xfId="8775"/>
    <cellStyle name="Normal 8 5 3 2 2" xfId="8776"/>
    <cellStyle name="Normal 8 5 3 2 2 2" xfId="8777"/>
    <cellStyle name="Normal 8 5 3 2 2 2 2" xfId="8778"/>
    <cellStyle name="Normal 8 5 3 2 2 3" xfId="8779"/>
    <cellStyle name="Normal 8 5 3 2 2 4" xfId="8780"/>
    <cellStyle name="Normal 8 5 3 2 3" xfId="8781"/>
    <cellStyle name="Normal 8 5 3 2 3 2" xfId="8782"/>
    <cellStyle name="Normal 8 5 3 2 4" xfId="8783"/>
    <cellStyle name="Normal 8 5 3 2 5" xfId="8784"/>
    <cellStyle name="Normal 8 5 3 3" xfId="8785"/>
    <cellStyle name="Normal 8 5 3 3 2" xfId="8786"/>
    <cellStyle name="Normal 8 5 3 3 2 2" xfId="8787"/>
    <cellStyle name="Normal 8 5 3 3 3" xfId="8788"/>
    <cellStyle name="Normal 8 5 3 3 4" xfId="8789"/>
    <cellStyle name="Normal 8 5 3 4" xfId="8790"/>
    <cellStyle name="Normal 8 5 3 4 2" xfId="8791"/>
    <cellStyle name="Normal 8 5 3 5" xfId="8792"/>
    <cellStyle name="Normal 8 5 3 6" xfId="8793"/>
    <cellStyle name="Normal 8 5 4" xfId="8794"/>
    <cellStyle name="Normal 8 5 4 2" xfId="8795"/>
    <cellStyle name="Normal 8 5 4 2 2" xfId="8796"/>
    <cellStyle name="Normal 8 5 4 2 2 2" xfId="8797"/>
    <cellStyle name="Normal 8 5 4 2 2 2 2" xfId="8798"/>
    <cellStyle name="Normal 8 5 4 2 2 3" xfId="8799"/>
    <cellStyle name="Normal 8 5 4 2 2 4" xfId="8800"/>
    <cellStyle name="Normal 8 5 4 2 3" xfId="8801"/>
    <cellStyle name="Normal 8 5 4 2 3 2" xfId="8802"/>
    <cellStyle name="Normal 8 5 4 2 4" xfId="8803"/>
    <cellStyle name="Normal 8 5 4 2 5" xfId="8804"/>
    <cellStyle name="Normal 8 5 4 3" xfId="8805"/>
    <cellStyle name="Normal 8 5 4 3 2" xfId="8806"/>
    <cellStyle name="Normal 8 5 4 3 2 2" xfId="8807"/>
    <cellStyle name="Normal 8 5 4 3 3" xfId="8808"/>
    <cellStyle name="Normal 8 5 4 3 4" xfId="8809"/>
    <cellStyle name="Normal 8 5 4 4" xfId="8810"/>
    <cellStyle name="Normal 8 5 4 4 2" xfId="8811"/>
    <cellStyle name="Normal 8 5 4 5" xfId="8812"/>
    <cellStyle name="Normal 8 5 4 6" xfId="8813"/>
    <cellStyle name="Normal 8 5 5" xfId="8814"/>
    <cellStyle name="Normal 8 5 5 2" xfId="8815"/>
    <cellStyle name="Normal 8 5 5 2 2" xfId="8816"/>
    <cellStyle name="Normal 8 5 5 2 2 2" xfId="8817"/>
    <cellStyle name="Normal 8 5 5 2 3" xfId="8818"/>
    <cellStyle name="Normal 8 5 5 2 4" xfId="8819"/>
    <cellStyle name="Normal 8 5 5 3" xfId="8820"/>
    <cellStyle name="Normal 8 5 5 3 2" xfId="8821"/>
    <cellStyle name="Normal 8 5 5 4" xfId="8822"/>
    <cellStyle name="Normal 8 5 5 5" xfId="8823"/>
    <cellStyle name="Normal 8 5 6" xfId="8824"/>
    <cellStyle name="Normal 8 5 6 2" xfId="8825"/>
    <cellStyle name="Normal 8 5 6 2 2" xfId="8826"/>
    <cellStyle name="Normal 8 5 6 3" xfId="8827"/>
    <cellStyle name="Normal 8 5 6 4" xfId="8828"/>
    <cellStyle name="Normal 8 5 7" xfId="8829"/>
    <cellStyle name="Normal 8 5 7 2" xfId="8830"/>
    <cellStyle name="Normal 8 5 8" xfId="8831"/>
    <cellStyle name="Normal 8 5 9" xfId="8832"/>
    <cellStyle name="Normal 8 6" xfId="8833"/>
    <cellStyle name="Normal 8 6 2" xfId="8834"/>
    <cellStyle name="Normal 8 6 2 2" xfId="8835"/>
    <cellStyle name="Normal 8 6 2 2 2" xfId="8836"/>
    <cellStyle name="Normal 8 6 2 2 2 2" xfId="8837"/>
    <cellStyle name="Normal 8 6 2 2 2 2 2" xfId="8838"/>
    <cellStyle name="Normal 8 6 2 2 2 2 2 2" xfId="8839"/>
    <cellStyle name="Normal 8 6 2 2 2 2 3" xfId="8840"/>
    <cellStyle name="Normal 8 6 2 2 2 2 4" xfId="8841"/>
    <cellStyle name="Normal 8 6 2 2 2 3" xfId="8842"/>
    <cellStyle name="Normal 8 6 2 2 2 3 2" xfId="8843"/>
    <cellStyle name="Normal 8 6 2 2 2 4" xfId="8844"/>
    <cellStyle name="Normal 8 6 2 2 2 5" xfId="8845"/>
    <cellStyle name="Normal 8 6 2 2 3" xfId="8846"/>
    <cellStyle name="Normal 8 6 2 2 3 2" xfId="8847"/>
    <cellStyle name="Normal 8 6 2 2 3 2 2" xfId="8848"/>
    <cellStyle name="Normal 8 6 2 2 3 3" xfId="8849"/>
    <cellStyle name="Normal 8 6 2 2 3 4" xfId="8850"/>
    <cellStyle name="Normal 8 6 2 2 4" xfId="8851"/>
    <cellStyle name="Normal 8 6 2 2 4 2" xfId="8852"/>
    <cellStyle name="Normal 8 6 2 2 5" xfId="8853"/>
    <cellStyle name="Normal 8 6 2 2 6" xfId="8854"/>
    <cellStyle name="Normal 8 6 2 3" xfId="8855"/>
    <cellStyle name="Normal 8 6 2 3 2" xfId="8856"/>
    <cellStyle name="Normal 8 6 2 3 2 2" xfId="8857"/>
    <cellStyle name="Normal 8 6 2 3 2 2 2" xfId="8858"/>
    <cellStyle name="Normal 8 6 2 3 2 3" xfId="8859"/>
    <cellStyle name="Normal 8 6 2 3 2 4" xfId="8860"/>
    <cellStyle name="Normal 8 6 2 3 3" xfId="8861"/>
    <cellStyle name="Normal 8 6 2 3 3 2" xfId="8862"/>
    <cellStyle name="Normal 8 6 2 3 4" xfId="8863"/>
    <cellStyle name="Normal 8 6 2 3 5" xfId="8864"/>
    <cellStyle name="Normal 8 6 2 4" xfId="8865"/>
    <cellStyle name="Normal 8 6 2 4 2" xfId="8866"/>
    <cellStyle name="Normal 8 6 2 4 2 2" xfId="8867"/>
    <cellStyle name="Normal 8 6 2 4 3" xfId="8868"/>
    <cellStyle name="Normal 8 6 2 4 4" xfId="8869"/>
    <cellStyle name="Normal 8 6 2 5" xfId="8870"/>
    <cellStyle name="Normal 8 6 2 5 2" xfId="8871"/>
    <cellStyle name="Normal 8 6 2 6" xfId="8872"/>
    <cellStyle name="Normal 8 6 2 7" xfId="8873"/>
    <cellStyle name="Normal 8 6 3" xfId="8874"/>
    <cellStyle name="Normal 8 6 3 2" xfId="8875"/>
    <cellStyle name="Normal 8 6 3 2 2" xfId="8876"/>
    <cellStyle name="Normal 8 6 3 2 2 2" xfId="8877"/>
    <cellStyle name="Normal 8 6 3 2 2 2 2" xfId="8878"/>
    <cellStyle name="Normal 8 6 3 2 2 3" xfId="8879"/>
    <cellStyle name="Normal 8 6 3 2 2 4" xfId="8880"/>
    <cellStyle name="Normal 8 6 3 2 3" xfId="8881"/>
    <cellStyle name="Normal 8 6 3 2 3 2" xfId="8882"/>
    <cellStyle name="Normal 8 6 3 2 4" xfId="8883"/>
    <cellStyle name="Normal 8 6 3 2 5" xfId="8884"/>
    <cellStyle name="Normal 8 6 3 3" xfId="8885"/>
    <cellStyle name="Normal 8 6 3 3 2" xfId="8886"/>
    <cellStyle name="Normal 8 6 3 3 2 2" xfId="8887"/>
    <cellStyle name="Normal 8 6 3 3 3" xfId="8888"/>
    <cellStyle name="Normal 8 6 3 3 4" xfId="8889"/>
    <cellStyle name="Normal 8 6 3 4" xfId="8890"/>
    <cellStyle name="Normal 8 6 3 4 2" xfId="8891"/>
    <cellStyle name="Normal 8 6 3 5" xfId="8892"/>
    <cellStyle name="Normal 8 6 3 6" xfId="8893"/>
    <cellStyle name="Normal 8 6 4" xfId="8894"/>
    <cellStyle name="Normal 8 6 4 2" xfId="8895"/>
    <cellStyle name="Normal 8 6 4 2 2" xfId="8896"/>
    <cellStyle name="Normal 8 6 4 2 2 2" xfId="8897"/>
    <cellStyle name="Normal 8 6 4 2 2 2 2" xfId="8898"/>
    <cellStyle name="Normal 8 6 4 2 2 3" xfId="8899"/>
    <cellStyle name="Normal 8 6 4 2 2 4" xfId="8900"/>
    <cellStyle name="Normal 8 6 4 2 3" xfId="8901"/>
    <cellStyle name="Normal 8 6 4 2 3 2" xfId="8902"/>
    <cellStyle name="Normal 8 6 4 2 4" xfId="8903"/>
    <cellStyle name="Normal 8 6 4 2 5" xfId="8904"/>
    <cellStyle name="Normal 8 6 4 3" xfId="8905"/>
    <cellStyle name="Normal 8 6 4 3 2" xfId="8906"/>
    <cellStyle name="Normal 8 6 4 3 2 2" xfId="8907"/>
    <cellStyle name="Normal 8 6 4 3 3" xfId="8908"/>
    <cellStyle name="Normal 8 6 4 3 4" xfId="8909"/>
    <cellStyle name="Normal 8 6 4 4" xfId="8910"/>
    <cellStyle name="Normal 8 6 4 4 2" xfId="8911"/>
    <cellStyle name="Normal 8 6 4 5" xfId="8912"/>
    <cellStyle name="Normal 8 6 4 6" xfId="8913"/>
    <cellStyle name="Normal 8 6 5" xfId="8914"/>
    <cellStyle name="Normal 8 6 5 2" xfId="8915"/>
    <cellStyle name="Normal 8 6 5 2 2" xfId="8916"/>
    <cellStyle name="Normal 8 6 5 2 2 2" xfId="8917"/>
    <cellStyle name="Normal 8 6 5 2 3" xfId="8918"/>
    <cellStyle name="Normal 8 6 5 2 4" xfId="8919"/>
    <cellStyle name="Normal 8 6 5 3" xfId="8920"/>
    <cellStyle name="Normal 8 6 5 3 2" xfId="8921"/>
    <cellStyle name="Normal 8 6 5 4" xfId="8922"/>
    <cellStyle name="Normal 8 6 5 5" xfId="8923"/>
    <cellStyle name="Normal 8 6 6" xfId="8924"/>
    <cellStyle name="Normal 8 6 6 2" xfId="8925"/>
    <cellStyle name="Normal 8 6 6 2 2" xfId="8926"/>
    <cellStyle name="Normal 8 6 6 3" xfId="8927"/>
    <cellStyle name="Normal 8 6 6 4" xfId="8928"/>
    <cellStyle name="Normal 8 6 7" xfId="8929"/>
    <cellStyle name="Normal 8 6 7 2" xfId="8930"/>
    <cellStyle name="Normal 8 6 8" xfId="8931"/>
    <cellStyle name="Normal 8 6 9" xfId="8932"/>
    <cellStyle name="Normal 8 7" xfId="8933"/>
    <cellStyle name="Normal 8 7 2" xfId="8934"/>
    <cellStyle name="Normal 8 7 2 2" xfId="8935"/>
    <cellStyle name="Normal 8 7 2 2 2" xfId="8936"/>
    <cellStyle name="Normal 8 7 2 2 2 2" xfId="8937"/>
    <cellStyle name="Normal 8 7 2 2 2 2 2" xfId="8938"/>
    <cellStyle name="Normal 8 7 2 2 2 3" xfId="8939"/>
    <cellStyle name="Normal 8 7 2 2 2 4" xfId="8940"/>
    <cellStyle name="Normal 8 7 2 2 3" xfId="8941"/>
    <cellStyle name="Normal 8 7 2 2 3 2" xfId="8942"/>
    <cellStyle name="Normal 8 7 2 2 4" xfId="8943"/>
    <cellStyle name="Normal 8 7 2 2 5" xfId="8944"/>
    <cellStyle name="Normal 8 7 2 3" xfId="8945"/>
    <cellStyle name="Normal 8 7 2 3 2" xfId="8946"/>
    <cellStyle name="Normal 8 7 2 3 2 2" xfId="8947"/>
    <cellStyle name="Normal 8 7 2 3 3" xfId="8948"/>
    <cellStyle name="Normal 8 7 2 3 4" xfId="8949"/>
    <cellStyle name="Normal 8 7 2 4" xfId="8950"/>
    <cellStyle name="Normal 8 7 2 4 2" xfId="8951"/>
    <cellStyle name="Normal 8 7 2 5" xfId="8952"/>
    <cellStyle name="Normal 8 7 2 6" xfId="8953"/>
    <cellStyle name="Normal 8 7 3" xfId="8954"/>
    <cellStyle name="Normal 8 7 3 2" xfId="8955"/>
    <cellStyle name="Normal 8 7 3 2 2" xfId="8956"/>
    <cellStyle name="Normal 8 7 3 2 2 2" xfId="8957"/>
    <cellStyle name="Normal 8 7 3 2 3" xfId="8958"/>
    <cellStyle name="Normal 8 7 3 2 4" xfId="8959"/>
    <cellStyle name="Normal 8 7 3 3" xfId="8960"/>
    <cellStyle name="Normal 8 7 3 3 2" xfId="8961"/>
    <cellStyle name="Normal 8 7 3 4" xfId="8962"/>
    <cellStyle name="Normal 8 7 3 5" xfId="8963"/>
    <cellStyle name="Normal 8 7 4" xfId="8964"/>
    <cellStyle name="Normal 8 7 4 2" xfId="8965"/>
    <cellStyle name="Normal 8 7 4 2 2" xfId="8966"/>
    <cellStyle name="Normal 8 7 4 3" xfId="8967"/>
    <cellStyle name="Normal 8 7 4 4" xfId="8968"/>
    <cellStyle name="Normal 8 7 5" xfId="8969"/>
    <cellStyle name="Normal 8 7 5 2" xfId="8970"/>
    <cellStyle name="Normal 8 7 6" xfId="8971"/>
    <cellStyle name="Normal 8 7 7" xfId="8972"/>
    <cellStyle name="Normal 8 8" xfId="8973"/>
    <cellStyle name="Normal 8 8 2" xfId="8974"/>
    <cellStyle name="Normal 8 8 2 2" xfId="8975"/>
    <cellStyle name="Normal 8 8 2 2 2" xfId="8976"/>
    <cellStyle name="Normal 8 8 2 2 2 2" xfId="8977"/>
    <cellStyle name="Normal 8 8 2 2 3" xfId="8978"/>
    <cellStyle name="Normal 8 8 2 2 4" xfId="8979"/>
    <cellStyle name="Normal 8 8 2 3" xfId="8980"/>
    <cellStyle name="Normal 8 8 2 3 2" xfId="8981"/>
    <cellStyle name="Normal 8 8 2 4" xfId="8982"/>
    <cellStyle name="Normal 8 8 2 5" xfId="8983"/>
    <cellStyle name="Normal 8 8 3" xfId="8984"/>
    <cellStyle name="Normal 8 8 3 2" xfId="8985"/>
    <cellStyle name="Normal 8 8 3 2 2" xfId="8986"/>
    <cellStyle name="Normal 8 8 3 3" xfId="8987"/>
    <cellStyle name="Normal 8 8 3 4" xfId="8988"/>
    <cellStyle name="Normal 8 8 4" xfId="8989"/>
    <cellStyle name="Normal 8 8 4 2" xfId="8990"/>
    <cellStyle name="Normal 8 8 5" xfId="8991"/>
    <cellStyle name="Normal 8 8 6" xfId="8992"/>
    <cellStyle name="Normal 8 9" xfId="8993"/>
    <cellStyle name="Normal 8 9 2" xfId="8994"/>
    <cellStyle name="Normal 8 9 2 2" xfId="8995"/>
    <cellStyle name="Normal 8 9 2 2 2" xfId="8996"/>
    <cellStyle name="Normal 8 9 2 2 2 2" xfId="8997"/>
    <cellStyle name="Normal 8 9 2 2 3" xfId="8998"/>
    <cellStyle name="Normal 8 9 2 2 4" xfId="8999"/>
    <cellStyle name="Normal 8 9 2 3" xfId="9000"/>
    <cellStyle name="Normal 8 9 2 3 2" xfId="9001"/>
    <cellStyle name="Normal 8 9 2 4" xfId="9002"/>
    <cellStyle name="Normal 8 9 2 5" xfId="9003"/>
    <cellStyle name="Normal 8 9 3" xfId="9004"/>
    <cellStyle name="Normal 8 9 3 2" xfId="9005"/>
    <cellStyle name="Normal 8 9 3 2 2" xfId="9006"/>
    <cellStyle name="Normal 8 9 3 3" xfId="9007"/>
    <cellStyle name="Normal 8 9 3 4" xfId="9008"/>
    <cellStyle name="Normal 8 9 4" xfId="9009"/>
    <cellStyle name="Normal 8 9 4 2" xfId="9010"/>
    <cellStyle name="Normal 8 9 5" xfId="9011"/>
    <cellStyle name="Normal 8 9 6" xfId="9012"/>
    <cellStyle name="Normal 80" xfId="9013"/>
    <cellStyle name="Normal 80 2" xfId="9014"/>
    <cellStyle name="Normal 81" xfId="9015"/>
    <cellStyle name="Normal 81 2" xfId="9016"/>
    <cellStyle name="Normal 82" xfId="9017"/>
    <cellStyle name="Normal 82 2" xfId="9018"/>
    <cellStyle name="Normal 83" xfId="9019"/>
    <cellStyle name="Normal 83 2" xfId="9020"/>
    <cellStyle name="Normal 84" xfId="9021"/>
    <cellStyle name="Normal 84 2" xfId="9022"/>
    <cellStyle name="Normal 85" xfId="9023"/>
    <cellStyle name="Normal 85 2" xfId="9024"/>
    <cellStyle name="Normal 86" xfId="9025"/>
    <cellStyle name="Normal 86 2" xfId="9026"/>
    <cellStyle name="Normal 87" xfId="9027"/>
    <cellStyle name="Normal 87 2" xfId="9028"/>
    <cellStyle name="Normal 88" xfId="9029"/>
    <cellStyle name="Normal 88 2" xfId="9030"/>
    <cellStyle name="Normal 89" xfId="9031"/>
    <cellStyle name="Normal 89 2" xfId="9032"/>
    <cellStyle name="Normal 9" xfId="9033"/>
    <cellStyle name="Normal 9 10" xfId="9034"/>
    <cellStyle name="Normal 9 10 2" xfId="9035"/>
    <cellStyle name="Normal 9 10 2 2" xfId="9036"/>
    <cellStyle name="Normal 9 10 2 2 2" xfId="9037"/>
    <cellStyle name="Normal 9 10 2 3" xfId="9038"/>
    <cellStyle name="Normal 9 10 2 4" xfId="9039"/>
    <cellStyle name="Normal 9 10 3" xfId="9040"/>
    <cellStyle name="Normal 9 10 3 2" xfId="9041"/>
    <cellStyle name="Normal 9 10 4" xfId="9042"/>
    <cellStyle name="Normal 9 10 5" xfId="9043"/>
    <cellStyle name="Normal 9 11" xfId="9044"/>
    <cellStyle name="Normal 9 11 2" xfId="9045"/>
    <cellStyle name="Normal 9 11 2 2" xfId="9046"/>
    <cellStyle name="Normal 9 11 2 2 2" xfId="9047"/>
    <cellStyle name="Normal 9 11 2 3" xfId="9048"/>
    <cellStyle name="Normal 9 11 2 4" xfId="9049"/>
    <cellStyle name="Normal 9 11 3" xfId="9050"/>
    <cellStyle name="Normal 9 11 3 2" xfId="9051"/>
    <cellStyle name="Normal 9 11 4" xfId="9052"/>
    <cellStyle name="Normal 9 11 5" xfId="9053"/>
    <cellStyle name="Normal 9 12" xfId="9054"/>
    <cellStyle name="Normal 9 13" xfId="9055"/>
    <cellStyle name="Normal 9 13 2" xfId="9056"/>
    <cellStyle name="Normal 9 13 2 2" xfId="9057"/>
    <cellStyle name="Normal 9 13 3" xfId="9058"/>
    <cellStyle name="Normal 9 13 4" xfId="9059"/>
    <cellStyle name="Normal 9 14" xfId="9060"/>
    <cellStyle name="Normal 9 14 2" xfId="9061"/>
    <cellStyle name="Normal 9 14 2 2" xfId="9062"/>
    <cellStyle name="Normal 9 14 3" xfId="9063"/>
    <cellStyle name="Normal 9 15" xfId="9064"/>
    <cellStyle name="Normal 9 15 2" xfId="9065"/>
    <cellStyle name="Normal 9 15 2 2" xfId="9066"/>
    <cellStyle name="Normal 9 15 3" xfId="9067"/>
    <cellStyle name="Normal 9 16" xfId="9068"/>
    <cellStyle name="Normal 9 16 2" xfId="9069"/>
    <cellStyle name="Normal 9 17" xfId="9070"/>
    <cellStyle name="Normal 9 18" xfId="9071"/>
    <cellStyle name="Normal 9 19" xfId="9072"/>
    <cellStyle name="Normal 9 2" xfId="9073"/>
    <cellStyle name="Normal 9 2 10" xfId="9074"/>
    <cellStyle name="Normal 9 2 10 2" xfId="9075"/>
    <cellStyle name="Normal 9 2 10 2 2" xfId="9076"/>
    <cellStyle name="Normal 9 2 10 2 2 2" xfId="9077"/>
    <cellStyle name="Normal 9 2 10 2 3" xfId="9078"/>
    <cellStyle name="Normal 9 2 10 2 4" xfId="9079"/>
    <cellStyle name="Normal 9 2 10 3" xfId="9080"/>
    <cellStyle name="Normal 9 2 10 3 2" xfId="9081"/>
    <cellStyle name="Normal 9 2 10 4" xfId="9082"/>
    <cellStyle name="Normal 9 2 10 5" xfId="9083"/>
    <cellStyle name="Normal 9 2 11" xfId="9084"/>
    <cellStyle name="Normal 9 2 11 2" xfId="9085"/>
    <cellStyle name="Normal 9 2 11 2 2" xfId="9086"/>
    <cellStyle name="Normal 9 2 11 3" xfId="9087"/>
    <cellStyle name="Normal 9 2 11 4" xfId="9088"/>
    <cellStyle name="Normal 9 2 12" xfId="9089"/>
    <cellStyle name="Normal 9 2 12 2" xfId="9090"/>
    <cellStyle name="Normal 9 2 12 2 2" xfId="9091"/>
    <cellStyle name="Normal 9 2 12 3" xfId="9092"/>
    <cellStyle name="Normal 9 2 13" xfId="9093"/>
    <cellStyle name="Normal 9 2 13 2" xfId="9094"/>
    <cellStyle name="Normal 9 2 13 2 2" xfId="9095"/>
    <cellStyle name="Normal 9 2 13 3" xfId="9096"/>
    <cellStyle name="Normal 9 2 14" xfId="9097"/>
    <cellStyle name="Normal 9 2 14 2" xfId="9098"/>
    <cellStyle name="Normal 9 2 15" xfId="9099"/>
    <cellStyle name="Normal 9 2 16" xfId="9100"/>
    <cellStyle name="Normal 9 2 2" xfId="9101"/>
    <cellStyle name="Normal 9 2 2 10" xfId="9102"/>
    <cellStyle name="Normal 9 2 2 10 2" xfId="9103"/>
    <cellStyle name="Normal 9 2 2 10 2 2" xfId="9104"/>
    <cellStyle name="Normal 9 2 2 10 3" xfId="9105"/>
    <cellStyle name="Normal 9 2 2 11" xfId="9106"/>
    <cellStyle name="Normal 9 2 2 11 2" xfId="9107"/>
    <cellStyle name="Normal 9 2 2 11 2 2" xfId="9108"/>
    <cellStyle name="Normal 9 2 2 11 3" xfId="9109"/>
    <cellStyle name="Normal 9 2 2 12" xfId="9110"/>
    <cellStyle name="Normal 9 2 2 12 2" xfId="9111"/>
    <cellStyle name="Normal 9 2 2 13" xfId="9112"/>
    <cellStyle name="Normal 9 2 2 14" xfId="9113"/>
    <cellStyle name="Normal 9 2 2 2" xfId="9114"/>
    <cellStyle name="Normal 9 2 2 2 2" xfId="9115"/>
    <cellStyle name="Normal 9 2 2 2 2 2" xfId="9116"/>
    <cellStyle name="Normal 9 2 2 2 2 2 2" xfId="9117"/>
    <cellStyle name="Normal 9 2 2 2 2 2 2 2" xfId="9118"/>
    <cellStyle name="Normal 9 2 2 2 2 2 2 2 2" xfId="9119"/>
    <cellStyle name="Normal 9 2 2 2 2 2 2 2 2 2" xfId="9120"/>
    <cellStyle name="Normal 9 2 2 2 2 2 2 2 3" xfId="9121"/>
    <cellStyle name="Normal 9 2 2 2 2 2 2 2 4" xfId="9122"/>
    <cellStyle name="Normal 9 2 2 2 2 2 2 3" xfId="9123"/>
    <cellStyle name="Normal 9 2 2 2 2 2 2 3 2" xfId="9124"/>
    <cellStyle name="Normal 9 2 2 2 2 2 2 4" xfId="9125"/>
    <cellStyle name="Normal 9 2 2 2 2 2 2 5" xfId="9126"/>
    <cellStyle name="Normal 9 2 2 2 2 2 3" xfId="9127"/>
    <cellStyle name="Normal 9 2 2 2 2 2 3 2" xfId="9128"/>
    <cellStyle name="Normal 9 2 2 2 2 2 3 2 2" xfId="9129"/>
    <cellStyle name="Normal 9 2 2 2 2 2 3 3" xfId="9130"/>
    <cellStyle name="Normal 9 2 2 2 2 2 3 4" xfId="9131"/>
    <cellStyle name="Normal 9 2 2 2 2 2 4" xfId="9132"/>
    <cellStyle name="Normal 9 2 2 2 2 2 4 2" xfId="9133"/>
    <cellStyle name="Normal 9 2 2 2 2 2 5" xfId="9134"/>
    <cellStyle name="Normal 9 2 2 2 2 2 6" xfId="9135"/>
    <cellStyle name="Normal 9 2 2 2 2 3" xfId="9136"/>
    <cellStyle name="Normal 9 2 2 2 2 3 2" xfId="9137"/>
    <cellStyle name="Normal 9 2 2 2 2 3 2 2" xfId="9138"/>
    <cellStyle name="Normal 9 2 2 2 2 3 2 2 2" xfId="9139"/>
    <cellStyle name="Normal 9 2 2 2 2 3 2 3" xfId="9140"/>
    <cellStyle name="Normal 9 2 2 2 2 3 2 4" xfId="9141"/>
    <cellStyle name="Normal 9 2 2 2 2 3 3" xfId="9142"/>
    <cellStyle name="Normal 9 2 2 2 2 3 3 2" xfId="9143"/>
    <cellStyle name="Normal 9 2 2 2 2 3 4" xfId="9144"/>
    <cellStyle name="Normal 9 2 2 2 2 3 5" xfId="9145"/>
    <cellStyle name="Normal 9 2 2 2 2 4" xfId="9146"/>
    <cellStyle name="Normal 9 2 2 2 2 4 2" xfId="9147"/>
    <cellStyle name="Normal 9 2 2 2 2 4 2 2" xfId="9148"/>
    <cellStyle name="Normal 9 2 2 2 2 4 3" xfId="9149"/>
    <cellStyle name="Normal 9 2 2 2 2 4 4" xfId="9150"/>
    <cellStyle name="Normal 9 2 2 2 2 5" xfId="9151"/>
    <cellStyle name="Normal 9 2 2 2 2 5 2" xfId="9152"/>
    <cellStyle name="Normal 9 2 2 2 2 6" xfId="9153"/>
    <cellStyle name="Normal 9 2 2 2 2 7" xfId="9154"/>
    <cellStyle name="Normal 9 2 2 2 3" xfId="9155"/>
    <cellStyle name="Normal 9 2 2 2 3 2" xfId="9156"/>
    <cellStyle name="Normal 9 2 2 2 3 2 2" xfId="9157"/>
    <cellStyle name="Normal 9 2 2 2 3 2 2 2" xfId="9158"/>
    <cellStyle name="Normal 9 2 2 2 3 2 2 2 2" xfId="9159"/>
    <cellStyle name="Normal 9 2 2 2 3 2 2 3" xfId="9160"/>
    <cellStyle name="Normal 9 2 2 2 3 2 2 4" xfId="9161"/>
    <cellStyle name="Normal 9 2 2 2 3 2 3" xfId="9162"/>
    <cellStyle name="Normal 9 2 2 2 3 2 3 2" xfId="9163"/>
    <cellStyle name="Normal 9 2 2 2 3 2 4" xfId="9164"/>
    <cellStyle name="Normal 9 2 2 2 3 2 5" xfId="9165"/>
    <cellStyle name="Normal 9 2 2 2 3 3" xfId="9166"/>
    <cellStyle name="Normal 9 2 2 2 3 3 2" xfId="9167"/>
    <cellStyle name="Normal 9 2 2 2 3 3 2 2" xfId="9168"/>
    <cellStyle name="Normal 9 2 2 2 3 3 3" xfId="9169"/>
    <cellStyle name="Normal 9 2 2 2 3 3 4" xfId="9170"/>
    <cellStyle name="Normal 9 2 2 2 3 4" xfId="9171"/>
    <cellStyle name="Normal 9 2 2 2 3 4 2" xfId="9172"/>
    <cellStyle name="Normal 9 2 2 2 3 5" xfId="9173"/>
    <cellStyle name="Normal 9 2 2 2 3 6" xfId="9174"/>
    <cellStyle name="Normal 9 2 2 2 4" xfId="9175"/>
    <cellStyle name="Normal 9 2 2 2 4 2" xfId="9176"/>
    <cellStyle name="Normal 9 2 2 2 4 2 2" xfId="9177"/>
    <cellStyle name="Normal 9 2 2 2 4 2 2 2" xfId="9178"/>
    <cellStyle name="Normal 9 2 2 2 4 2 2 2 2" xfId="9179"/>
    <cellStyle name="Normal 9 2 2 2 4 2 2 3" xfId="9180"/>
    <cellStyle name="Normal 9 2 2 2 4 2 2 4" xfId="9181"/>
    <cellStyle name="Normal 9 2 2 2 4 2 3" xfId="9182"/>
    <cellStyle name="Normal 9 2 2 2 4 2 3 2" xfId="9183"/>
    <cellStyle name="Normal 9 2 2 2 4 2 4" xfId="9184"/>
    <cellStyle name="Normal 9 2 2 2 4 2 5" xfId="9185"/>
    <cellStyle name="Normal 9 2 2 2 4 3" xfId="9186"/>
    <cellStyle name="Normal 9 2 2 2 4 3 2" xfId="9187"/>
    <cellStyle name="Normal 9 2 2 2 4 3 2 2" xfId="9188"/>
    <cellStyle name="Normal 9 2 2 2 4 3 3" xfId="9189"/>
    <cellStyle name="Normal 9 2 2 2 4 3 4" xfId="9190"/>
    <cellStyle name="Normal 9 2 2 2 4 4" xfId="9191"/>
    <cellStyle name="Normal 9 2 2 2 4 4 2" xfId="9192"/>
    <cellStyle name="Normal 9 2 2 2 4 5" xfId="9193"/>
    <cellStyle name="Normal 9 2 2 2 4 6" xfId="9194"/>
    <cellStyle name="Normal 9 2 2 2 5" xfId="9195"/>
    <cellStyle name="Normal 9 2 2 2 5 2" xfId="9196"/>
    <cellStyle name="Normal 9 2 2 2 5 2 2" xfId="9197"/>
    <cellStyle name="Normal 9 2 2 2 5 2 2 2" xfId="9198"/>
    <cellStyle name="Normal 9 2 2 2 5 2 3" xfId="9199"/>
    <cellStyle name="Normal 9 2 2 2 5 2 4" xfId="9200"/>
    <cellStyle name="Normal 9 2 2 2 5 3" xfId="9201"/>
    <cellStyle name="Normal 9 2 2 2 5 3 2" xfId="9202"/>
    <cellStyle name="Normal 9 2 2 2 5 4" xfId="9203"/>
    <cellStyle name="Normal 9 2 2 2 5 5" xfId="9204"/>
    <cellStyle name="Normal 9 2 2 2 6" xfId="9205"/>
    <cellStyle name="Normal 9 2 2 2 6 2" xfId="9206"/>
    <cellStyle name="Normal 9 2 2 2 6 2 2" xfId="9207"/>
    <cellStyle name="Normal 9 2 2 2 6 3" xfId="9208"/>
    <cellStyle name="Normal 9 2 2 2 6 4" xfId="9209"/>
    <cellStyle name="Normal 9 2 2 2 7" xfId="9210"/>
    <cellStyle name="Normal 9 2 2 2 7 2" xfId="9211"/>
    <cellStyle name="Normal 9 2 2 2 8" xfId="9212"/>
    <cellStyle name="Normal 9 2 2 2 9" xfId="9213"/>
    <cellStyle name="Normal 9 2 2 3" xfId="9214"/>
    <cellStyle name="Normal 9 2 2 3 2" xfId="9215"/>
    <cellStyle name="Normal 9 2 2 3 2 2" xfId="9216"/>
    <cellStyle name="Normal 9 2 2 3 2 2 2" xfId="9217"/>
    <cellStyle name="Normal 9 2 2 3 2 2 2 2" xfId="9218"/>
    <cellStyle name="Normal 9 2 2 3 2 2 2 2 2" xfId="9219"/>
    <cellStyle name="Normal 9 2 2 3 2 2 2 2 2 2" xfId="9220"/>
    <cellStyle name="Normal 9 2 2 3 2 2 2 2 3" xfId="9221"/>
    <cellStyle name="Normal 9 2 2 3 2 2 2 2 4" xfId="9222"/>
    <cellStyle name="Normal 9 2 2 3 2 2 2 3" xfId="9223"/>
    <cellStyle name="Normal 9 2 2 3 2 2 2 3 2" xfId="9224"/>
    <cellStyle name="Normal 9 2 2 3 2 2 2 4" xfId="9225"/>
    <cellStyle name="Normal 9 2 2 3 2 2 2 5" xfId="9226"/>
    <cellStyle name="Normal 9 2 2 3 2 2 3" xfId="9227"/>
    <cellStyle name="Normal 9 2 2 3 2 2 3 2" xfId="9228"/>
    <cellStyle name="Normal 9 2 2 3 2 2 3 2 2" xfId="9229"/>
    <cellStyle name="Normal 9 2 2 3 2 2 3 3" xfId="9230"/>
    <cellStyle name="Normal 9 2 2 3 2 2 3 4" xfId="9231"/>
    <cellStyle name="Normal 9 2 2 3 2 2 4" xfId="9232"/>
    <cellStyle name="Normal 9 2 2 3 2 2 4 2" xfId="9233"/>
    <cellStyle name="Normal 9 2 2 3 2 2 5" xfId="9234"/>
    <cellStyle name="Normal 9 2 2 3 2 2 6" xfId="9235"/>
    <cellStyle name="Normal 9 2 2 3 2 3" xfId="9236"/>
    <cellStyle name="Normal 9 2 2 3 2 3 2" xfId="9237"/>
    <cellStyle name="Normal 9 2 2 3 2 3 2 2" xfId="9238"/>
    <cellStyle name="Normal 9 2 2 3 2 3 2 2 2" xfId="9239"/>
    <cellStyle name="Normal 9 2 2 3 2 3 2 3" xfId="9240"/>
    <cellStyle name="Normal 9 2 2 3 2 3 2 4" xfId="9241"/>
    <cellStyle name="Normal 9 2 2 3 2 3 3" xfId="9242"/>
    <cellStyle name="Normal 9 2 2 3 2 3 3 2" xfId="9243"/>
    <cellStyle name="Normal 9 2 2 3 2 3 4" xfId="9244"/>
    <cellStyle name="Normal 9 2 2 3 2 3 5" xfId="9245"/>
    <cellStyle name="Normal 9 2 2 3 2 4" xfId="9246"/>
    <cellStyle name="Normal 9 2 2 3 2 4 2" xfId="9247"/>
    <cellStyle name="Normal 9 2 2 3 2 4 2 2" xfId="9248"/>
    <cellStyle name="Normal 9 2 2 3 2 4 3" xfId="9249"/>
    <cellStyle name="Normal 9 2 2 3 2 4 4" xfId="9250"/>
    <cellStyle name="Normal 9 2 2 3 2 5" xfId="9251"/>
    <cellStyle name="Normal 9 2 2 3 2 5 2" xfId="9252"/>
    <cellStyle name="Normal 9 2 2 3 2 6" xfId="9253"/>
    <cellStyle name="Normal 9 2 2 3 2 7" xfId="9254"/>
    <cellStyle name="Normal 9 2 2 3 3" xfId="9255"/>
    <cellStyle name="Normal 9 2 2 3 3 2" xfId="9256"/>
    <cellStyle name="Normal 9 2 2 3 3 2 2" xfId="9257"/>
    <cellStyle name="Normal 9 2 2 3 3 2 2 2" xfId="9258"/>
    <cellStyle name="Normal 9 2 2 3 3 2 2 2 2" xfId="9259"/>
    <cellStyle name="Normal 9 2 2 3 3 2 2 3" xfId="9260"/>
    <cellStyle name="Normal 9 2 2 3 3 2 2 4" xfId="9261"/>
    <cellStyle name="Normal 9 2 2 3 3 2 3" xfId="9262"/>
    <cellStyle name="Normal 9 2 2 3 3 2 3 2" xfId="9263"/>
    <cellStyle name="Normal 9 2 2 3 3 2 4" xfId="9264"/>
    <cellStyle name="Normal 9 2 2 3 3 2 5" xfId="9265"/>
    <cellStyle name="Normal 9 2 2 3 3 3" xfId="9266"/>
    <cellStyle name="Normal 9 2 2 3 3 3 2" xfId="9267"/>
    <cellStyle name="Normal 9 2 2 3 3 3 2 2" xfId="9268"/>
    <cellStyle name="Normal 9 2 2 3 3 3 3" xfId="9269"/>
    <cellStyle name="Normal 9 2 2 3 3 3 4" xfId="9270"/>
    <cellStyle name="Normal 9 2 2 3 3 4" xfId="9271"/>
    <cellStyle name="Normal 9 2 2 3 3 4 2" xfId="9272"/>
    <cellStyle name="Normal 9 2 2 3 3 5" xfId="9273"/>
    <cellStyle name="Normal 9 2 2 3 3 6" xfId="9274"/>
    <cellStyle name="Normal 9 2 2 3 4" xfId="9275"/>
    <cellStyle name="Normal 9 2 2 3 4 2" xfId="9276"/>
    <cellStyle name="Normal 9 2 2 3 4 2 2" xfId="9277"/>
    <cellStyle name="Normal 9 2 2 3 4 2 2 2" xfId="9278"/>
    <cellStyle name="Normal 9 2 2 3 4 2 2 2 2" xfId="9279"/>
    <cellStyle name="Normal 9 2 2 3 4 2 2 3" xfId="9280"/>
    <cellStyle name="Normal 9 2 2 3 4 2 2 4" xfId="9281"/>
    <cellStyle name="Normal 9 2 2 3 4 2 3" xfId="9282"/>
    <cellStyle name="Normal 9 2 2 3 4 2 3 2" xfId="9283"/>
    <cellStyle name="Normal 9 2 2 3 4 2 4" xfId="9284"/>
    <cellStyle name="Normal 9 2 2 3 4 2 5" xfId="9285"/>
    <cellStyle name="Normal 9 2 2 3 4 3" xfId="9286"/>
    <cellStyle name="Normal 9 2 2 3 4 3 2" xfId="9287"/>
    <cellStyle name="Normal 9 2 2 3 4 3 2 2" xfId="9288"/>
    <cellStyle name="Normal 9 2 2 3 4 3 3" xfId="9289"/>
    <cellStyle name="Normal 9 2 2 3 4 3 4" xfId="9290"/>
    <cellStyle name="Normal 9 2 2 3 4 4" xfId="9291"/>
    <cellStyle name="Normal 9 2 2 3 4 4 2" xfId="9292"/>
    <cellStyle name="Normal 9 2 2 3 4 5" xfId="9293"/>
    <cellStyle name="Normal 9 2 2 3 4 6" xfId="9294"/>
    <cellStyle name="Normal 9 2 2 3 5" xfId="9295"/>
    <cellStyle name="Normal 9 2 2 3 5 2" xfId="9296"/>
    <cellStyle name="Normal 9 2 2 3 5 2 2" xfId="9297"/>
    <cellStyle name="Normal 9 2 2 3 5 2 2 2" xfId="9298"/>
    <cellStyle name="Normal 9 2 2 3 5 2 3" xfId="9299"/>
    <cellStyle name="Normal 9 2 2 3 5 2 4" xfId="9300"/>
    <cellStyle name="Normal 9 2 2 3 5 3" xfId="9301"/>
    <cellStyle name="Normal 9 2 2 3 5 3 2" xfId="9302"/>
    <cellStyle name="Normal 9 2 2 3 5 4" xfId="9303"/>
    <cellStyle name="Normal 9 2 2 3 5 5" xfId="9304"/>
    <cellStyle name="Normal 9 2 2 3 6" xfId="9305"/>
    <cellStyle name="Normal 9 2 2 3 6 2" xfId="9306"/>
    <cellStyle name="Normal 9 2 2 3 6 2 2" xfId="9307"/>
    <cellStyle name="Normal 9 2 2 3 6 3" xfId="9308"/>
    <cellStyle name="Normal 9 2 2 3 6 4" xfId="9309"/>
    <cellStyle name="Normal 9 2 2 3 7" xfId="9310"/>
    <cellStyle name="Normal 9 2 2 3 7 2" xfId="9311"/>
    <cellStyle name="Normal 9 2 2 3 8" xfId="9312"/>
    <cellStyle name="Normal 9 2 2 3 9" xfId="9313"/>
    <cellStyle name="Normal 9 2 2 4" xfId="9314"/>
    <cellStyle name="Normal 9 2 2 4 2" xfId="9315"/>
    <cellStyle name="Normal 9 2 2 4 2 2" xfId="9316"/>
    <cellStyle name="Normal 9 2 2 4 2 2 2" xfId="9317"/>
    <cellStyle name="Normal 9 2 2 4 2 2 2 2" xfId="9318"/>
    <cellStyle name="Normal 9 2 2 4 2 2 2 2 2" xfId="9319"/>
    <cellStyle name="Normal 9 2 2 4 2 2 2 3" xfId="9320"/>
    <cellStyle name="Normal 9 2 2 4 2 2 2 4" xfId="9321"/>
    <cellStyle name="Normal 9 2 2 4 2 2 3" xfId="9322"/>
    <cellStyle name="Normal 9 2 2 4 2 2 3 2" xfId="9323"/>
    <cellStyle name="Normal 9 2 2 4 2 2 4" xfId="9324"/>
    <cellStyle name="Normal 9 2 2 4 2 2 5" xfId="9325"/>
    <cellStyle name="Normal 9 2 2 4 2 3" xfId="9326"/>
    <cellStyle name="Normal 9 2 2 4 2 3 2" xfId="9327"/>
    <cellStyle name="Normal 9 2 2 4 2 3 2 2" xfId="9328"/>
    <cellStyle name="Normal 9 2 2 4 2 3 3" xfId="9329"/>
    <cellStyle name="Normal 9 2 2 4 2 3 4" xfId="9330"/>
    <cellStyle name="Normal 9 2 2 4 2 4" xfId="9331"/>
    <cellStyle name="Normal 9 2 2 4 2 4 2" xfId="9332"/>
    <cellStyle name="Normal 9 2 2 4 2 5" xfId="9333"/>
    <cellStyle name="Normal 9 2 2 4 2 6" xfId="9334"/>
    <cellStyle name="Normal 9 2 2 4 3" xfId="9335"/>
    <cellStyle name="Normal 9 2 2 4 3 2" xfId="9336"/>
    <cellStyle name="Normal 9 2 2 4 3 2 2" xfId="9337"/>
    <cellStyle name="Normal 9 2 2 4 3 2 2 2" xfId="9338"/>
    <cellStyle name="Normal 9 2 2 4 3 2 3" xfId="9339"/>
    <cellStyle name="Normal 9 2 2 4 3 2 4" xfId="9340"/>
    <cellStyle name="Normal 9 2 2 4 3 3" xfId="9341"/>
    <cellStyle name="Normal 9 2 2 4 3 3 2" xfId="9342"/>
    <cellStyle name="Normal 9 2 2 4 3 4" xfId="9343"/>
    <cellStyle name="Normal 9 2 2 4 3 5" xfId="9344"/>
    <cellStyle name="Normal 9 2 2 4 4" xfId="9345"/>
    <cellStyle name="Normal 9 2 2 4 4 2" xfId="9346"/>
    <cellStyle name="Normal 9 2 2 4 4 2 2" xfId="9347"/>
    <cellStyle name="Normal 9 2 2 4 4 3" xfId="9348"/>
    <cellStyle name="Normal 9 2 2 4 4 4" xfId="9349"/>
    <cellStyle name="Normal 9 2 2 4 5" xfId="9350"/>
    <cellStyle name="Normal 9 2 2 4 5 2" xfId="9351"/>
    <cellStyle name="Normal 9 2 2 4 6" xfId="9352"/>
    <cellStyle name="Normal 9 2 2 4 7" xfId="9353"/>
    <cellStyle name="Normal 9 2 2 5" xfId="9354"/>
    <cellStyle name="Normal 9 2 2 5 2" xfId="9355"/>
    <cellStyle name="Normal 9 2 2 5 2 2" xfId="9356"/>
    <cellStyle name="Normal 9 2 2 5 2 2 2" xfId="9357"/>
    <cellStyle name="Normal 9 2 2 5 2 2 2 2" xfId="9358"/>
    <cellStyle name="Normal 9 2 2 5 2 2 3" xfId="9359"/>
    <cellStyle name="Normal 9 2 2 5 2 2 4" xfId="9360"/>
    <cellStyle name="Normal 9 2 2 5 2 3" xfId="9361"/>
    <cellStyle name="Normal 9 2 2 5 2 3 2" xfId="9362"/>
    <cellStyle name="Normal 9 2 2 5 2 4" xfId="9363"/>
    <cellStyle name="Normal 9 2 2 5 2 5" xfId="9364"/>
    <cellStyle name="Normal 9 2 2 5 3" xfId="9365"/>
    <cellStyle name="Normal 9 2 2 5 3 2" xfId="9366"/>
    <cellStyle name="Normal 9 2 2 5 3 2 2" xfId="9367"/>
    <cellStyle name="Normal 9 2 2 5 3 3" xfId="9368"/>
    <cellStyle name="Normal 9 2 2 5 3 4" xfId="9369"/>
    <cellStyle name="Normal 9 2 2 5 4" xfId="9370"/>
    <cellStyle name="Normal 9 2 2 5 4 2" xfId="9371"/>
    <cellStyle name="Normal 9 2 2 5 5" xfId="9372"/>
    <cellStyle name="Normal 9 2 2 5 6" xfId="9373"/>
    <cellStyle name="Normal 9 2 2 6" xfId="9374"/>
    <cellStyle name="Normal 9 2 2 6 2" xfId="9375"/>
    <cellStyle name="Normal 9 2 2 6 2 2" xfId="9376"/>
    <cellStyle name="Normal 9 2 2 6 2 2 2" xfId="9377"/>
    <cellStyle name="Normal 9 2 2 6 2 2 2 2" xfId="9378"/>
    <cellStyle name="Normal 9 2 2 6 2 2 3" xfId="9379"/>
    <cellStyle name="Normal 9 2 2 6 2 2 4" xfId="9380"/>
    <cellStyle name="Normal 9 2 2 6 2 3" xfId="9381"/>
    <cellStyle name="Normal 9 2 2 6 2 3 2" xfId="9382"/>
    <cellStyle name="Normal 9 2 2 6 2 4" xfId="9383"/>
    <cellStyle name="Normal 9 2 2 6 2 5" xfId="9384"/>
    <cellStyle name="Normal 9 2 2 6 3" xfId="9385"/>
    <cellStyle name="Normal 9 2 2 6 3 2" xfId="9386"/>
    <cellStyle name="Normal 9 2 2 6 3 2 2" xfId="9387"/>
    <cellStyle name="Normal 9 2 2 6 3 3" xfId="9388"/>
    <cellStyle name="Normal 9 2 2 6 3 4" xfId="9389"/>
    <cellStyle name="Normal 9 2 2 6 4" xfId="9390"/>
    <cellStyle name="Normal 9 2 2 6 4 2" xfId="9391"/>
    <cellStyle name="Normal 9 2 2 6 5" xfId="9392"/>
    <cellStyle name="Normal 9 2 2 6 6" xfId="9393"/>
    <cellStyle name="Normal 9 2 2 7" xfId="9394"/>
    <cellStyle name="Normal 9 2 2 7 2" xfId="9395"/>
    <cellStyle name="Normal 9 2 2 7 2 2" xfId="9396"/>
    <cellStyle name="Normal 9 2 2 7 2 2 2" xfId="9397"/>
    <cellStyle name="Normal 9 2 2 7 2 3" xfId="9398"/>
    <cellStyle name="Normal 9 2 2 7 2 4" xfId="9399"/>
    <cellStyle name="Normal 9 2 2 7 3" xfId="9400"/>
    <cellStyle name="Normal 9 2 2 7 3 2" xfId="9401"/>
    <cellStyle name="Normal 9 2 2 7 4" xfId="9402"/>
    <cellStyle name="Normal 9 2 2 7 5" xfId="9403"/>
    <cellStyle name="Normal 9 2 2 8" xfId="9404"/>
    <cellStyle name="Normal 9 2 2 8 2" xfId="9405"/>
    <cellStyle name="Normal 9 2 2 8 2 2" xfId="9406"/>
    <cellStyle name="Normal 9 2 2 8 2 2 2" xfId="9407"/>
    <cellStyle name="Normal 9 2 2 8 2 3" xfId="9408"/>
    <cellStyle name="Normal 9 2 2 8 2 4" xfId="9409"/>
    <cellStyle name="Normal 9 2 2 8 3" xfId="9410"/>
    <cellStyle name="Normal 9 2 2 8 3 2" xfId="9411"/>
    <cellStyle name="Normal 9 2 2 8 4" xfId="9412"/>
    <cellStyle name="Normal 9 2 2 8 5" xfId="9413"/>
    <cellStyle name="Normal 9 2 2 9" xfId="9414"/>
    <cellStyle name="Normal 9 2 2 9 2" xfId="9415"/>
    <cellStyle name="Normal 9 2 2 9 2 2" xfId="9416"/>
    <cellStyle name="Normal 9 2 2 9 3" xfId="9417"/>
    <cellStyle name="Normal 9 2 2 9 4" xfId="9418"/>
    <cellStyle name="Normal 9 2 3" xfId="9419"/>
    <cellStyle name="Normal 9 2 3 10" xfId="9420"/>
    <cellStyle name="Normal 9 2 3 2" xfId="9421"/>
    <cellStyle name="Normal 9 2 3 2 2" xfId="9422"/>
    <cellStyle name="Normal 9 2 3 2 2 2" xfId="9423"/>
    <cellStyle name="Normal 9 2 3 2 2 2 2" xfId="9424"/>
    <cellStyle name="Normal 9 2 3 2 2 2 2 2" xfId="9425"/>
    <cellStyle name="Normal 9 2 3 2 2 2 2 2 2" xfId="9426"/>
    <cellStyle name="Normal 9 2 3 2 2 2 2 2 2 2" xfId="9427"/>
    <cellStyle name="Normal 9 2 3 2 2 2 2 2 3" xfId="9428"/>
    <cellStyle name="Normal 9 2 3 2 2 2 2 2 4" xfId="9429"/>
    <cellStyle name="Normal 9 2 3 2 2 2 2 3" xfId="9430"/>
    <cellStyle name="Normal 9 2 3 2 2 2 2 3 2" xfId="9431"/>
    <cellStyle name="Normal 9 2 3 2 2 2 2 4" xfId="9432"/>
    <cellStyle name="Normal 9 2 3 2 2 2 2 5" xfId="9433"/>
    <cellStyle name="Normal 9 2 3 2 2 2 3" xfId="9434"/>
    <cellStyle name="Normal 9 2 3 2 2 2 3 2" xfId="9435"/>
    <cellStyle name="Normal 9 2 3 2 2 2 3 2 2" xfId="9436"/>
    <cellStyle name="Normal 9 2 3 2 2 2 3 3" xfId="9437"/>
    <cellStyle name="Normal 9 2 3 2 2 2 3 4" xfId="9438"/>
    <cellStyle name="Normal 9 2 3 2 2 2 4" xfId="9439"/>
    <cellStyle name="Normal 9 2 3 2 2 2 4 2" xfId="9440"/>
    <cellStyle name="Normal 9 2 3 2 2 2 5" xfId="9441"/>
    <cellStyle name="Normal 9 2 3 2 2 2 6" xfId="9442"/>
    <cellStyle name="Normal 9 2 3 2 2 3" xfId="9443"/>
    <cellStyle name="Normal 9 2 3 2 2 3 2" xfId="9444"/>
    <cellStyle name="Normal 9 2 3 2 2 3 2 2" xfId="9445"/>
    <cellStyle name="Normal 9 2 3 2 2 3 2 2 2" xfId="9446"/>
    <cellStyle name="Normal 9 2 3 2 2 3 2 3" xfId="9447"/>
    <cellStyle name="Normal 9 2 3 2 2 3 2 4" xfId="9448"/>
    <cellStyle name="Normal 9 2 3 2 2 3 3" xfId="9449"/>
    <cellStyle name="Normal 9 2 3 2 2 3 3 2" xfId="9450"/>
    <cellStyle name="Normal 9 2 3 2 2 3 4" xfId="9451"/>
    <cellStyle name="Normal 9 2 3 2 2 3 5" xfId="9452"/>
    <cellStyle name="Normal 9 2 3 2 2 4" xfId="9453"/>
    <cellStyle name="Normal 9 2 3 2 2 4 2" xfId="9454"/>
    <cellStyle name="Normal 9 2 3 2 2 4 2 2" xfId="9455"/>
    <cellStyle name="Normal 9 2 3 2 2 4 3" xfId="9456"/>
    <cellStyle name="Normal 9 2 3 2 2 4 4" xfId="9457"/>
    <cellStyle name="Normal 9 2 3 2 2 5" xfId="9458"/>
    <cellStyle name="Normal 9 2 3 2 2 5 2" xfId="9459"/>
    <cellStyle name="Normal 9 2 3 2 2 6" xfId="9460"/>
    <cellStyle name="Normal 9 2 3 2 2 7" xfId="9461"/>
    <cellStyle name="Normal 9 2 3 2 3" xfId="9462"/>
    <cellStyle name="Normal 9 2 3 2 3 2" xfId="9463"/>
    <cellStyle name="Normal 9 2 3 2 3 2 2" xfId="9464"/>
    <cellStyle name="Normal 9 2 3 2 3 2 2 2" xfId="9465"/>
    <cellStyle name="Normal 9 2 3 2 3 2 2 2 2" xfId="9466"/>
    <cellStyle name="Normal 9 2 3 2 3 2 2 3" xfId="9467"/>
    <cellStyle name="Normal 9 2 3 2 3 2 2 4" xfId="9468"/>
    <cellStyle name="Normal 9 2 3 2 3 2 3" xfId="9469"/>
    <cellStyle name="Normal 9 2 3 2 3 2 3 2" xfId="9470"/>
    <cellStyle name="Normal 9 2 3 2 3 2 4" xfId="9471"/>
    <cellStyle name="Normal 9 2 3 2 3 2 5" xfId="9472"/>
    <cellStyle name="Normal 9 2 3 2 3 3" xfId="9473"/>
    <cellStyle name="Normal 9 2 3 2 3 3 2" xfId="9474"/>
    <cellStyle name="Normal 9 2 3 2 3 3 2 2" xfId="9475"/>
    <cellStyle name="Normal 9 2 3 2 3 3 3" xfId="9476"/>
    <cellStyle name="Normal 9 2 3 2 3 3 4" xfId="9477"/>
    <cellStyle name="Normal 9 2 3 2 3 4" xfId="9478"/>
    <cellStyle name="Normal 9 2 3 2 3 4 2" xfId="9479"/>
    <cellStyle name="Normal 9 2 3 2 3 5" xfId="9480"/>
    <cellStyle name="Normal 9 2 3 2 3 6" xfId="9481"/>
    <cellStyle name="Normal 9 2 3 2 4" xfId="9482"/>
    <cellStyle name="Normal 9 2 3 2 4 2" xfId="9483"/>
    <cellStyle name="Normal 9 2 3 2 4 2 2" xfId="9484"/>
    <cellStyle name="Normal 9 2 3 2 4 2 2 2" xfId="9485"/>
    <cellStyle name="Normal 9 2 3 2 4 2 2 2 2" xfId="9486"/>
    <cellStyle name="Normal 9 2 3 2 4 2 2 3" xfId="9487"/>
    <cellStyle name="Normal 9 2 3 2 4 2 2 4" xfId="9488"/>
    <cellStyle name="Normal 9 2 3 2 4 2 3" xfId="9489"/>
    <cellStyle name="Normal 9 2 3 2 4 2 3 2" xfId="9490"/>
    <cellStyle name="Normal 9 2 3 2 4 2 4" xfId="9491"/>
    <cellStyle name="Normal 9 2 3 2 4 2 5" xfId="9492"/>
    <cellStyle name="Normal 9 2 3 2 4 3" xfId="9493"/>
    <cellStyle name="Normal 9 2 3 2 4 3 2" xfId="9494"/>
    <cellStyle name="Normal 9 2 3 2 4 3 2 2" xfId="9495"/>
    <cellStyle name="Normal 9 2 3 2 4 3 3" xfId="9496"/>
    <cellStyle name="Normal 9 2 3 2 4 3 4" xfId="9497"/>
    <cellStyle name="Normal 9 2 3 2 4 4" xfId="9498"/>
    <cellStyle name="Normal 9 2 3 2 4 4 2" xfId="9499"/>
    <cellStyle name="Normal 9 2 3 2 4 5" xfId="9500"/>
    <cellStyle name="Normal 9 2 3 2 4 6" xfId="9501"/>
    <cellStyle name="Normal 9 2 3 2 5" xfId="9502"/>
    <cellStyle name="Normal 9 2 3 2 5 2" xfId="9503"/>
    <cellStyle name="Normal 9 2 3 2 5 2 2" xfId="9504"/>
    <cellStyle name="Normal 9 2 3 2 5 2 2 2" xfId="9505"/>
    <cellStyle name="Normal 9 2 3 2 5 2 3" xfId="9506"/>
    <cellStyle name="Normal 9 2 3 2 5 2 4" xfId="9507"/>
    <cellStyle name="Normal 9 2 3 2 5 3" xfId="9508"/>
    <cellStyle name="Normal 9 2 3 2 5 3 2" xfId="9509"/>
    <cellStyle name="Normal 9 2 3 2 5 4" xfId="9510"/>
    <cellStyle name="Normal 9 2 3 2 5 5" xfId="9511"/>
    <cellStyle name="Normal 9 2 3 2 6" xfId="9512"/>
    <cellStyle name="Normal 9 2 3 2 6 2" xfId="9513"/>
    <cellStyle name="Normal 9 2 3 2 6 2 2" xfId="9514"/>
    <cellStyle name="Normal 9 2 3 2 6 3" xfId="9515"/>
    <cellStyle name="Normal 9 2 3 2 6 4" xfId="9516"/>
    <cellStyle name="Normal 9 2 3 2 7" xfId="9517"/>
    <cellStyle name="Normal 9 2 3 2 7 2" xfId="9518"/>
    <cellStyle name="Normal 9 2 3 2 8" xfId="9519"/>
    <cellStyle name="Normal 9 2 3 2 9" xfId="9520"/>
    <cellStyle name="Normal 9 2 3 3" xfId="9521"/>
    <cellStyle name="Normal 9 2 3 3 2" xfId="9522"/>
    <cellStyle name="Normal 9 2 3 3 2 2" xfId="9523"/>
    <cellStyle name="Normal 9 2 3 3 2 2 2" xfId="9524"/>
    <cellStyle name="Normal 9 2 3 3 2 2 2 2" xfId="9525"/>
    <cellStyle name="Normal 9 2 3 3 2 2 2 2 2" xfId="9526"/>
    <cellStyle name="Normal 9 2 3 3 2 2 2 3" xfId="9527"/>
    <cellStyle name="Normal 9 2 3 3 2 2 2 4" xfId="9528"/>
    <cellStyle name="Normal 9 2 3 3 2 2 3" xfId="9529"/>
    <cellStyle name="Normal 9 2 3 3 2 2 3 2" xfId="9530"/>
    <cellStyle name="Normal 9 2 3 3 2 2 4" xfId="9531"/>
    <cellStyle name="Normal 9 2 3 3 2 2 5" xfId="9532"/>
    <cellStyle name="Normal 9 2 3 3 2 3" xfId="9533"/>
    <cellStyle name="Normal 9 2 3 3 2 3 2" xfId="9534"/>
    <cellStyle name="Normal 9 2 3 3 2 3 2 2" xfId="9535"/>
    <cellStyle name="Normal 9 2 3 3 2 3 3" xfId="9536"/>
    <cellStyle name="Normal 9 2 3 3 2 3 4" xfId="9537"/>
    <cellStyle name="Normal 9 2 3 3 2 4" xfId="9538"/>
    <cellStyle name="Normal 9 2 3 3 2 4 2" xfId="9539"/>
    <cellStyle name="Normal 9 2 3 3 2 5" xfId="9540"/>
    <cellStyle name="Normal 9 2 3 3 2 6" xfId="9541"/>
    <cellStyle name="Normal 9 2 3 3 3" xfId="9542"/>
    <cellStyle name="Normal 9 2 3 3 3 2" xfId="9543"/>
    <cellStyle name="Normal 9 2 3 3 3 2 2" xfId="9544"/>
    <cellStyle name="Normal 9 2 3 3 3 2 2 2" xfId="9545"/>
    <cellStyle name="Normal 9 2 3 3 3 2 3" xfId="9546"/>
    <cellStyle name="Normal 9 2 3 3 3 2 4" xfId="9547"/>
    <cellStyle name="Normal 9 2 3 3 3 3" xfId="9548"/>
    <cellStyle name="Normal 9 2 3 3 3 3 2" xfId="9549"/>
    <cellStyle name="Normal 9 2 3 3 3 4" xfId="9550"/>
    <cellStyle name="Normal 9 2 3 3 3 5" xfId="9551"/>
    <cellStyle name="Normal 9 2 3 3 4" xfId="9552"/>
    <cellStyle name="Normal 9 2 3 3 4 2" xfId="9553"/>
    <cellStyle name="Normal 9 2 3 3 4 2 2" xfId="9554"/>
    <cellStyle name="Normal 9 2 3 3 4 3" xfId="9555"/>
    <cellStyle name="Normal 9 2 3 3 4 4" xfId="9556"/>
    <cellStyle name="Normal 9 2 3 3 5" xfId="9557"/>
    <cellStyle name="Normal 9 2 3 3 5 2" xfId="9558"/>
    <cellStyle name="Normal 9 2 3 3 6" xfId="9559"/>
    <cellStyle name="Normal 9 2 3 3 7" xfId="9560"/>
    <cellStyle name="Normal 9 2 3 4" xfId="9561"/>
    <cellStyle name="Normal 9 2 3 4 2" xfId="9562"/>
    <cellStyle name="Normal 9 2 3 4 2 2" xfId="9563"/>
    <cellStyle name="Normal 9 2 3 4 2 2 2" xfId="9564"/>
    <cellStyle name="Normal 9 2 3 4 2 2 2 2" xfId="9565"/>
    <cellStyle name="Normal 9 2 3 4 2 2 3" xfId="9566"/>
    <cellStyle name="Normal 9 2 3 4 2 2 4" xfId="9567"/>
    <cellStyle name="Normal 9 2 3 4 2 3" xfId="9568"/>
    <cellStyle name="Normal 9 2 3 4 2 3 2" xfId="9569"/>
    <cellStyle name="Normal 9 2 3 4 2 4" xfId="9570"/>
    <cellStyle name="Normal 9 2 3 4 2 5" xfId="9571"/>
    <cellStyle name="Normal 9 2 3 4 3" xfId="9572"/>
    <cellStyle name="Normal 9 2 3 4 3 2" xfId="9573"/>
    <cellStyle name="Normal 9 2 3 4 3 2 2" xfId="9574"/>
    <cellStyle name="Normal 9 2 3 4 3 3" xfId="9575"/>
    <cellStyle name="Normal 9 2 3 4 3 4" xfId="9576"/>
    <cellStyle name="Normal 9 2 3 4 4" xfId="9577"/>
    <cellStyle name="Normal 9 2 3 4 4 2" xfId="9578"/>
    <cellStyle name="Normal 9 2 3 4 5" xfId="9579"/>
    <cellStyle name="Normal 9 2 3 4 6" xfId="9580"/>
    <cellStyle name="Normal 9 2 3 5" xfId="9581"/>
    <cellStyle name="Normal 9 2 3 5 2" xfId="9582"/>
    <cellStyle name="Normal 9 2 3 5 2 2" xfId="9583"/>
    <cellStyle name="Normal 9 2 3 5 2 2 2" xfId="9584"/>
    <cellStyle name="Normal 9 2 3 5 2 2 2 2" xfId="9585"/>
    <cellStyle name="Normal 9 2 3 5 2 2 3" xfId="9586"/>
    <cellStyle name="Normal 9 2 3 5 2 2 4" xfId="9587"/>
    <cellStyle name="Normal 9 2 3 5 2 3" xfId="9588"/>
    <cellStyle name="Normal 9 2 3 5 2 3 2" xfId="9589"/>
    <cellStyle name="Normal 9 2 3 5 2 4" xfId="9590"/>
    <cellStyle name="Normal 9 2 3 5 2 5" xfId="9591"/>
    <cellStyle name="Normal 9 2 3 5 3" xfId="9592"/>
    <cellStyle name="Normal 9 2 3 5 3 2" xfId="9593"/>
    <cellStyle name="Normal 9 2 3 5 3 2 2" xfId="9594"/>
    <cellStyle name="Normal 9 2 3 5 3 3" xfId="9595"/>
    <cellStyle name="Normal 9 2 3 5 3 4" xfId="9596"/>
    <cellStyle name="Normal 9 2 3 5 4" xfId="9597"/>
    <cellStyle name="Normal 9 2 3 5 4 2" xfId="9598"/>
    <cellStyle name="Normal 9 2 3 5 5" xfId="9599"/>
    <cellStyle name="Normal 9 2 3 5 6" xfId="9600"/>
    <cellStyle name="Normal 9 2 3 6" xfId="9601"/>
    <cellStyle name="Normal 9 2 3 6 2" xfId="9602"/>
    <cellStyle name="Normal 9 2 3 6 2 2" xfId="9603"/>
    <cellStyle name="Normal 9 2 3 6 2 2 2" xfId="9604"/>
    <cellStyle name="Normal 9 2 3 6 2 3" xfId="9605"/>
    <cellStyle name="Normal 9 2 3 6 2 4" xfId="9606"/>
    <cellStyle name="Normal 9 2 3 6 3" xfId="9607"/>
    <cellStyle name="Normal 9 2 3 6 3 2" xfId="9608"/>
    <cellStyle name="Normal 9 2 3 6 4" xfId="9609"/>
    <cellStyle name="Normal 9 2 3 6 5" xfId="9610"/>
    <cellStyle name="Normal 9 2 3 7" xfId="9611"/>
    <cellStyle name="Normal 9 2 3 7 2" xfId="9612"/>
    <cellStyle name="Normal 9 2 3 7 2 2" xfId="9613"/>
    <cellStyle name="Normal 9 2 3 7 3" xfId="9614"/>
    <cellStyle name="Normal 9 2 3 7 4" xfId="9615"/>
    <cellStyle name="Normal 9 2 3 8" xfId="9616"/>
    <cellStyle name="Normal 9 2 3 8 2" xfId="9617"/>
    <cellStyle name="Normal 9 2 3 9" xfId="9618"/>
    <cellStyle name="Normal 9 2 4" xfId="9619"/>
    <cellStyle name="Normal 9 2 4 2" xfId="9620"/>
    <cellStyle name="Normal 9 2 4 2 2" xfId="9621"/>
    <cellStyle name="Normal 9 2 4 2 2 2" xfId="9622"/>
    <cellStyle name="Normal 9 2 4 2 2 2 2" xfId="9623"/>
    <cellStyle name="Normal 9 2 4 2 2 2 2 2" xfId="9624"/>
    <cellStyle name="Normal 9 2 4 2 2 2 2 2 2" xfId="9625"/>
    <cellStyle name="Normal 9 2 4 2 2 2 2 3" xfId="9626"/>
    <cellStyle name="Normal 9 2 4 2 2 2 2 4" xfId="9627"/>
    <cellStyle name="Normal 9 2 4 2 2 2 3" xfId="9628"/>
    <cellStyle name="Normal 9 2 4 2 2 2 3 2" xfId="9629"/>
    <cellStyle name="Normal 9 2 4 2 2 2 4" xfId="9630"/>
    <cellStyle name="Normal 9 2 4 2 2 2 5" xfId="9631"/>
    <cellStyle name="Normal 9 2 4 2 2 3" xfId="9632"/>
    <cellStyle name="Normal 9 2 4 2 2 3 2" xfId="9633"/>
    <cellStyle name="Normal 9 2 4 2 2 3 2 2" xfId="9634"/>
    <cellStyle name="Normal 9 2 4 2 2 3 3" xfId="9635"/>
    <cellStyle name="Normal 9 2 4 2 2 3 4" xfId="9636"/>
    <cellStyle name="Normal 9 2 4 2 2 4" xfId="9637"/>
    <cellStyle name="Normal 9 2 4 2 2 4 2" xfId="9638"/>
    <cellStyle name="Normal 9 2 4 2 2 5" xfId="9639"/>
    <cellStyle name="Normal 9 2 4 2 2 6" xfId="9640"/>
    <cellStyle name="Normal 9 2 4 2 3" xfId="9641"/>
    <cellStyle name="Normal 9 2 4 2 3 2" xfId="9642"/>
    <cellStyle name="Normal 9 2 4 2 3 2 2" xfId="9643"/>
    <cellStyle name="Normal 9 2 4 2 3 2 2 2" xfId="9644"/>
    <cellStyle name="Normal 9 2 4 2 3 2 3" xfId="9645"/>
    <cellStyle name="Normal 9 2 4 2 3 2 4" xfId="9646"/>
    <cellStyle name="Normal 9 2 4 2 3 3" xfId="9647"/>
    <cellStyle name="Normal 9 2 4 2 3 3 2" xfId="9648"/>
    <cellStyle name="Normal 9 2 4 2 3 4" xfId="9649"/>
    <cellStyle name="Normal 9 2 4 2 3 5" xfId="9650"/>
    <cellStyle name="Normal 9 2 4 2 4" xfId="9651"/>
    <cellStyle name="Normal 9 2 4 2 4 2" xfId="9652"/>
    <cellStyle name="Normal 9 2 4 2 4 2 2" xfId="9653"/>
    <cellStyle name="Normal 9 2 4 2 4 3" xfId="9654"/>
    <cellStyle name="Normal 9 2 4 2 4 4" xfId="9655"/>
    <cellStyle name="Normal 9 2 4 2 5" xfId="9656"/>
    <cellStyle name="Normal 9 2 4 2 5 2" xfId="9657"/>
    <cellStyle name="Normal 9 2 4 2 6" xfId="9658"/>
    <cellStyle name="Normal 9 2 4 2 7" xfId="9659"/>
    <cellStyle name="Normal 9 2 4 3" xfId="9660"/>
    <cellStyle name="Normal 9 2 4 3 2" xfId="9661"/>
    <cellStyle name="Normal 9 2 4 3 2 2" xfId="9662"/>
    <cellStyle name="Normal 9 2 4 3 2 2 2" xfId="9663"/>
    <cellStyle name="Normal 9 2 4 3 2 2 2 2" xfId="9664"/>
    <cellStyle name="Normal 9 2 4 3 2 2 3" xfId="9665"/>
    <cellStyle name="Normal 9 2 4 3 2 2 4" xfId="9666"/>
    <cellStyle name="Normal 9 2 4 3 2 3" xfId="9667"/>
    <cellStyle name="Normal 9 2 4 3 2 3 2" xfId="9668"/>
    <cellStyle name="Normal 9 2 4 3 2 4" xfId="9669"/>
    <cellStyle name="Normal 9 2 4 3 2 5" xfId="9670"/>
    <cellStyle name="Normal 9 2 4 3 3" xfId="9671"/>
    <cellStyle name="Normal 9 2 4 3 3 2" xfId="9672"/>
    <cellStyle name="Normal 9 2 4 3 3 2 2" xfId="9673"/>
    <cellStyle name="Normal 9 2 4 3 3 3" xfId="9674"/>
    <cellStyle name="Normal 9 2 4 3 3 4" xfId="9675"/>
    <cellStyle name="Normal 9 2 4 3 4" xfId="9676"/>
    <cellStyle name="Normal 9 2 4 3 4 2" xfId="9677"/>
    <cellStyle name="Normal 9 2 4 3 5" xfId="9678"/>
    <cellStyle name="Normal 9 2 4 3 6" xfId="9679"/>
    <cellStyle name="Normal 9 2 4 4" xfId="9680"/>
    <cellStyle name="Normal 9 2 4 4 2" xfId="9681"/>
    <cellStyle name="Normal 9 2 4 4 2 2" xfId="9682"/>
    <cellStyle name="Normal 9 2 4 4 2 2 2" xfId="9683"/>
    <cellStyle name="Normal 9 2 4 4 2 2 2 2" xfId="9684"/>
    <cellStyle name="Normal 9 2 4 4 2 2 3" xfId="9685"/>
    <cellStyle name="Normal 9 2 4 4 2 2 4" xfId="9686"/>
    <cellStyle name="Normal 9 2 4 4 2 3" xfId="9687"/>
    <cellStyle name="Normal 9 2 4 4 2 3 2" xfId="9688"/>
    <cellStyle name="Normal 9 2 4 4 2 4" xfId="9689"/>
    <cellStyle name="Normal 9 2 4 4 2 5" xfId="9690"/>
    <cellStyle name="Normal 9 2 4 4 3" xfId="9691"/>
    <cellStyle name="Normal 9 2 4 4 3 2" xfId="9692"/>
    <cellStyle name="Normal 9 2 4 4 3 2 2" xfId="9693"/>
    <cellStyle name="Normal 9 2 4 4 3 3" xfId="9694"/>
    <cellStyle name="Normal 9 2 4 4 3 4" xfId="9695"/>
    <cellStyle name="Normal 9 2 4 4 4" xfId="9696"/>
    <cellStyle name="Normal 9 2 4 4 4 2" xfId="9697"/>
    <cellStyle name="Normal 9 2 4 4 5" xfId="9698"/>
    <cellStyle name="Normal 9 2 4 4 6" xfId="9699"/>
    <cellStyle name="Normal 9 2 4 5" xfId="9700"/>
    <cellStyle name="Normal 9 2 4 5 2" xfId="9701"/>
    <cellStyle name="Normal 9 2 4 5 2 2" xfId="9702"/>
    <cellStyle name="Normal 9 2 4 5 2 2 2" xfId="9703"/>
    <cellStyle name="Normal 9 2 4 5 2 3" xfId="9704"/>
    <cellStyle name="Normal 9 2 4 5 2 4" xfId="9705"/>
    <cellStyle name="Normal 9 2 4 5 3" xfId="9706"/>
    <cellStyle name="Normal 9 2 4 5 3 2" xfId="9707"/>
    <cellStyle name="Normal 9 2 4 5 4" xfId="9708"/>
    <cellStyle name="Normal 9 2 4 5 5" xfId="9709"/>
    <cellStyle name="Normal 9 2 4 6" xfId="9710"/>
    <cellStyle name="Normal 9 2 4 6 2" xfId="9711"/>
    <cellStyle name="Normal 9 2 4 6 2 2" xfId="9712"/>
    <cellStyle name="Normal 9 2 4 6 3" xfId="9713"/>
    <cellStyle name="Normal 9 2 4 6 4" xfId="9714"/>
    <cellStyle name="Normal 9 2 4 7" xfId="9715"/>
    <cellStyle name="Normal 9 2 4 7 2" xfId="9716"/>
    <cellStyle name="Normal 9 2 4 8" xfId="9717"/>
    <cellStyle name="Normal 9 2 4 9" xfId="9718"/>
    <cellStyle name="Normal 9 2 5" xfId="9719"/>
    <cellStyle name="Normal 9 2 5 2" xfId="9720"/>
    <cellStyle name="Normal 9 2 5 2 2" xfId="9721"/>
    <cellStyle name="Normal 9 2 5 2 2 2" xfId="9722"/>
    <cellStyle name="Normal 9 2 5 2 2 2 2" xfId="9723"/>
    <cellStyle name="Normal 9 2 5 2 2 2 2 2" xfId="9724"/>
    <cellStyle name="Normal 9 2 5 2 2 2 2 2 2" xfId="9725"/>
    <cellStyle name="Normal 9 2 5 2 2 2 2 3" xfId="9726"/>
    <cellStyle name="Normal 9 2 5 2 2 2 2 4" xfId="9727"/>
    <cellStyle name="Normal 9 2 5 2 2 2 3" xfId="9728"/>
    <cellStyle name="Normal 9 2 5 2 2 2 3 2" xfId="9729"/>
    <cellStyle name="Normal 9 2 5 2 2 2 4" xfId="9730"/>
    <cellStyle name="Normal 9 2 5 2 2 2 5" xfId="9731"/>
    <cellStyle name="Normal 9 2 5 2 2 3" xfId="9732"/>
    <cellStyle name="Normal 9 2 5 2 2 3 2" xfId="9733"/>
    <cellStyle name="Normal 9 2 5 2 2 3 2 2" xfId="9734"/>
    <cellStyle name="Normal 9 2 5 2 2 3 3" xfId="9735"/>
    <cellStyle name="Normal 9 2 5 2 2 3 4" xfId="9736"/>
    <cellStyle name="Normal 9 2 5 2 2 4" xfId="9737"/>
    <cellStyle name="Normal 9 2 5 2 2 4 2" xfId="9738"/>
    <cellStyle name="Normal 9 2 5 2 2 5" xfId="9739"/>
    <cellStyle name="Normal 9 2 5 2 2 6" xfId="9740"/>
    <cellStyle name="Normal 9 2 5 2 3" xfId="9741"/>
    <cellStyle name="Normal 9 2 5 2 3 2" xfId="9742"/>
    <cellStyle name="Normal 9 2 5 2 3 2 2" xfId="9743"/>
    <cellStyle name="Normal 9 2 5 2 3 2 2 2" xfId="9744"/>
    <cellStyle name="Normal 9 2 5 2 3 2 3" xfId="9745"/>
    <cellStyle name="Normal 9 2 5 2 3 2 4" xfId="9746"/>
    <cellStyle name="Normal 9 2 5 2 3 3" xfId="9747"/>
    <cellStyle name="Normal 9 2 5 2 3 3 2" xfId="9748"/>
    <cellStyle name="Normal 9 2 5 2 3 4" xfId="9749"/>
    <cellStyle name="Normal 9 2 5 2 3 5" xfId="9750"/>
    <cellStyle name="Normal 9 2 5 2 4" xfId="9751"/>
    <cellStyle name="Normal 9 2 5 2 4 2" xfId="9752"/>
    <cellStyle name="Normal 9 2 5 2 4 2 2" xfId="9753"/>
    <cellStyle name="Normal 9 2 5 2 4 3" xfId="9754"/>
    <cellStyle name="Normal 9 2 5 2 4 4" xfId="9755"/>
    <cellStyle name="Normal 9 2 5 2 5" xfId="9756"/>
    <cellStyle name="Normal 9 2 5 2 5 2" xfId="9757"/>
    <cellStyle name="Normal 9 2 5 2 6" xfId="9758"/>
    <cellStyle name="Normal 9 2 5 2 7" xfId="9759"/>
    <cellStyle name="Normal 9 2 5 3" xfId="9760"/>
    <cellStyle name="Normal 9 2 5 3 2" xfId="9761"/>
    <cellStyle name="Normal 9 2 5 3 2 2" xfId="9762"/>
    <cellStyle name="Normal 9 2 5 3 2 2 2" xfId="9763"/>
    <cellStyle name="Normal 9 2 5 3 2 2 2 2" xfId="9764"/>
    <cellStyle name="Normal 9 2 5 3 2 2 3" xfId="9765"/>
    <cellStyle name="Normal 9 2 5 3 2 2 4" xfId="9766"/>
    <cellStyle name="Normal 9 2 5 3 2 3" xfId="9767"/>
    <cellStyle name="Normal 9 2 5 3 2 3 2" xfId="9768"/>
    <cellStyle name="Normal 9 2 5 3 2 4" xfId="9769"/>
    <cellStyle name="Normal 9 2 5 3 2 5" xfId="9770"/>
    <cellStyle name="Normal 9 2 5 3 3" xfId="9771"/>
    <cellStyle name="Normal 9 2 5 3 3 2" xfId="9772"/>
    <cellStyle name="Normal 9 2 5 3 3 2 2" xfId="9773"/>
    <cellStyle name="Normal 9 2 5 3 3 3" xfId="9774"/>
    <cellStyle name="Normal 9 2 5 3 3 4" xfId="9775"/>
    <cellStyle name="Normal 9 2 5 3 4" xfId="9776"/>
    <cellStyle name="Normal 9 2 5 3 4 2" xfId="9777"/>
    <cellStyle name="Normal 9 2 5 3 5" xfId="9778"/>
    <cellStyle name="Normal 9 2 5 3 6" xfId="9779"/>
    <cellStyle name="Normal 9 2 5 4" xfId="9780"/>
    <cellStyle name="Normal 9 2 5 4 2" xfId="9781"/>
    <cellStyle name="Normal 9 2 5 4 2 2" xfId="9782"/>
    <cellStyle name="Normal 9 2 5 4 2 2 2" xfId="9783"/>
    <cellStyle name="Normal 9 2 5 4 2 2 2 2" xfId="9784"/>
    <cellStyle name="Normal 9 2 5 4 2 2 3" xfId="9785"/>
    <cellStyle name="Normal 9 2 5 4 2 2 4" xfId="9786"/>
    <cellStyle name="Normal 9 2 5 4 2 3" xfId="9787"/>
    <cellStyle name="Normal 9 2 5 4 2 3 2" xfId="9788"/>
    <cellStyle name="Normal 9 2 5 4 2 4" xfId="9789"/>
    <cellStyle name="Normal 9 2 5 4 2 5" xfId="9790"/>
    <cellStyle name="Normal 9 2 5 4 3" xfId="9791"/>
    <cellStyle name="Normal 9 2 5 4 3 2" xfId="9792"/>
    <cellStyle name="Normal 9 2 5 4 3 2 2" xfId="9793"/>
    <cellStyle name="Normal 9 2 5 4 3 3" xfId="9794"/>
    <cellStyle name="Normal 9 2 5 4 3 4" xfId="9795"/>
    <cellStyle name="Normal 9 2 5 4 4" xfId="9796"/>
    <cellStyle name="Normal 9 2 5 4 4 2" xfId="9797"/>
    <cellStyle name="Normal 9 2 5 4 5" xfId="9798"/>
    <cellStyle name="Normal 9 2 5 4 6" xfId="9799"/>
    <cellStyle name="Normal 9 2 5 5" xfId="9800"/>
    <cellStyle name="Normal 9 2 5 5 2" xfId="9801"/>
    <cellStyle name="Normal 9 2 5 5 2 2" xfId="9802"/>
    <cellStyle name="Normal 9 2 5 5 2 2 2" xfId="9803"/>
    <cellStyle name="Normal 9 2 5 5 2 3" xfId="9804"/>
    <cellStyle name="Normal 9 2 5 5 2 4" xfId="9805"/>
    <cellStyle name="Normal 9 2 5 5 3" xfId="9806"/>
    <cellStyle name="Normal 9 2 5 5 3 2" xfId="9807"/>
    <cellStyle name="Normal 9 2 5 5 4" xfId="9808"/>
    <cellStyle name="Normal 9 2 5 5 5" xfId="9809"/>
    <cellStyle name="Normal 9 2 5 6" xfId="9810"/>
    <cellStyle name="Normal 9 2 5 6 2" xfId="9811"/>
    <cellStyle name="Normal 9 2 5 6 2 2" xfId="9812"/>
    <cellStyle name="Normal 9 2 5 6 3" xfId="9813"/>
    <cellStyle name="Normal 9 2 5 6 4" xfId="9814"/>
    <cellStyle name="Normal 9 2 5 7" xfId="9815"/>
    <cellStyle name="Normal 9 2 5 7 2" xfId="9816"/>
    <cellStyle name="Normal 9 2 5 8" xfId="9817"/>
    <cellStyle name="Normal 9 2 5 9" xfId="9818"/>
    <cellStyle name="Normal 9 2 6" xfId="9819"/>
    <cellStyle name="Normal 9 2 6 2" xfId="9820"/>
    <cellStyle name="Normal 9 2 6 2 2" xfId="9821"/>
    <cellStyle name="Normal 9 2 6 2 2 2" xfId="9822"/>
    <cellStyle name="Normal 9 2 6 2 2 2 2" xfId="9823"/>
    <cellStyle name="Normal 9 2 6 2 2 2 2 2" xfId="9824"/>
    <cellStyle name="Normal 9 2 6 2 2 2 3" xfId="9825"/>
    <cellStyle name="Normal 9 2 6 2 2 2 4" xfId="9826"/>
    <cellStyle name="Normal 9 2 6 2 2 3" xfId="9827"/>
    <cellStyle name="Normal 9 2 6 2 2 3 2" xfId="9828"/>
    <cellStyle name="Normal 9 2 6 2 2 4" xfId="9829"/>
    <cellStyle name="Normal 9 2 6 2 2 5" xfId="9830"/>
    <cellStyle name="Normal 9 2 6 2 3" xfId="9831"/>
    <cellStyle name="Normal 9 2 6 2 3 2" xfId="9832"/>
    <cellStyle name="Normal 9 2 6 2 3 2 2" xfId="9833"/>
    <cellStyle name="Normal 9 2 6 2 3 3" xfId="9834"/>
    <cellStyle name="Normal 9 2 6 2 3 4" xfId="9835"/>
    <cellStyle name="Normal 9 2 6 2 4" xfId="9836"/>
    <cellStyle name="Normal 9 2 6 2 4 2" xfId="9837"/>
    <cellStyle name="Normal 9 2 6 2 5" xfId="9838"/>
    <cellStyle name="Normal 9 2 6 2 6" xfId="9839"/>
    <cellStyle name="Normal 9 2 6 3" xfId="9840"/>
    <cellStyle name="Normal 9 2 6 3 2" xfId="9841"/>
    <cellStyle name="Normal 9 2 6 3 2 2" xfId="9842"/>
    <cellStyle name="Normal 9 2 6 3 2 2 2" xfId="9843"/>
    <cellStyle name="Normal 9 2 6 3 2 3" xfId="9844"/>
    <cellStyle name="Normal 9 2 6 3 2 4" xfId="9845"/>
    <cellStyle name="Normal 9 2 6 3 3" xfId="9846"/>
    <cellStyle name="Normal 9 2 6 3 3 2" xfId="9847"/>
    <cellStyle name="Normal 9 2 6 3 4" xfId="9848"/>
    <cellStyle name="Normal 9 2 6 3 5" xfId="9849"/>
    <cellStyle name="Normal 9 2 6 4" xfId="9850"/>
    <cellStyle name="Normal 9 2 6 4 2" xfId="9851"/>
    <cellStyle name="Normal 9 2 6 4 2 2" xfId="9852"/>
    <cellStyle name="Normal 9 2 6 4 3" xfId="9853"/>
    <cellStyle name="Normal 9 2 6 4 4" xfId="9854"/>
    <cellStyle name="Normal 9 2 6 5" xfId="9855"/>
    <cellStyle name="Normal 9 2 6 5 2" xfId="9856"/>
    <cellStyle name="Normal 9 2 6 6" xfId="9857"/>
    <cellStyle name="Normal 9 2 6 7" xfId="9858"/>
    <cellStyle name="Normal 9 2 7" xfId="9859"/>
    <cellStyle name="Normal 9 2 7 2" xfId="9860"/>
    <cellStyle name="Normal 9 2 7 2 2" xfId="9861"/>
    <cellStyle name="Normal 9 2 7 2 2 2" xfId="9862"/>
    <cellStyle name="Normal 9 2 7 2 2 2 2" xfId="9863"/>
    <cellStyle name="Normal 9 2 7 2 2 3" xfId="9864"/>
    <cellStyle name="Normal 9 2 7 2 2 4" xfId="9865"/>
    <cellStyle name="Normal 9 2 7 2 3" xfId="9866"/>
    <cellStyle name="Normal 9 2 7 2 3 2" xfId="9867"/>
    <cellStyle name="Normal 9 2 7 2 4" xfId="9868"/>
    <cellStyle name="Normal 9 2 7 2 5" xfId="9869"/>
    <cellStyle name="Normal 9 2 7 3" xfId="9870"/>
    <cellStyle name="Normal 9 2 7 3 2" xfId="9871"/>
    <cellStyle name="Normal 9 2 7 3 2 2" xfId="9872"/>
    <cellStyle name="Normal 9 2 7 3 3" xfId="9873"/>
    <cellStyle name="Normal 9 2 7 3 4" xfId="9874"/>
    <cellStyle name="Normal 9 2 7 4" xfId="9875"/>
    <cellStyle name="Normal 9 2 7 4 2" xfId="9876"/>
    <cellStyle name="Normal 9 2 7 5" xfId="9877"/>
    <cellStyle name="Normal 9 2 7 6" xfId="9878"/>
    <cellStyle name="Normal 9 2 8" xfId="9879"/>
    <cellStyle name="Normal 9 2 8 2" xfId="9880"/>
    <cellStyle name="Normal 9 2 8 2 2" xfId="9881"/>
    <cellStyle name="Normal 9 2 8 2 2 2" xfId="9882"/>
    <cellStyle name="Normal 9 2 8 2 2 2 2" xfId="9883"/>
    <cellStyle name="Normal 9 2 8 2 2 3" xfId="9884"/>
    <cellStyle name="Normal 9 2 8 2 2 4" xfId="9885"/>
    <cellStyle name="Normal 9 2 8 2 3" xfId="9886"/>
    <cellStyle name="Normal 9 2 8 2 3 2" xfId="9887"/>
    <cellStyle name="Normal 9 2 8 2 4" xfId="9888"/>
    <cellStyle name="Normal 9 2 8 2 5" xfId="9889"/>
    <cellStyle name="Normal 9 2 8 3" xfId="9890"/>
    <cellStyle name="Normal 9 2 8 3 2" xfId="9891"/>
    <cellStyle name="Normal 9 2 8 3 2 2" xfId="9892"/>
    <cellStyle name="Normal 9 2 8 3 3" xfId="9893"/>
    <cellStyle name="Normal 9 2 8 3 4" xfId="9894"/>
    <cellStyle name="Normal 9 2 8 4" xfId="9895"/>
    <cellStyle name="Normal 9 2 8 4 2" xfId="9896"/>
    <cellStyle name="Normal 9 2 8 5" xfId="9897"/>
    <cellStyle name="Normal 9 2 8 6" xfId="9898"/>
    <cellStyle name="Normal 9 2 9" xfId="9899"/>
    <cellStyle name="Normal 9 2 9 2" xfId="9900"/>
    <cellStyle name="Normal 9 2 9 2 2" xfId="9901"/>
    <cellStyle name="Normal 9 2 9 2 2 2" xfId="9902"/>
    <cellStyle name="Normal 9 2 9 2 3" xfId="9903"/>
    <cellStyle name="Normal 9 2 9 2 4" xfId="9904"/>
    <cellStyle name="Normal 9 2 9 3" xfId="9905"/>
    <cellStyle name="Normal 9 2 9 3 2" xfId="9906"/>
    <cellStyle name="Normal 9 2 9 4" xfId="9907"/>
    <cellStyle name="Normal 9 2 9 5" xfId="9908"/>
    <cellStyle name="Normal 9 3" xfId="9909"/>
    <cellStyle name="Normal 9 3 10" xfId="9910"/>
    <cellStyle name="Normal 9 3 10 2" xfId="9911"/>
    <cellStyle name="Normal 9 3 10 2 2" xfId="9912"/>
    <cellStyle name="Normal 9 3 10 3" xfId="9913"/>
    <cellStyle name="Normal 9 3 10 4" xfId="9914"/>
    <cellStyle name="Normal 9 3 11" xfId="9915"/>
    <cellStyle name="Normal 9 3 11 2" xfId="9916"/>
    <cellStyle name="Normal 9 3 11 2 2" xfId="9917"/>
    <cellStyle name="Normal 9 3 11 3" xfId="9918"/>
    <cellStyle name="Normal 9 3 12" xfId="9919"/>
    <cellStyle name="Normal 9 3 12 2" xfId="9920"/>
    <cellStyle name="Normal 9 3 12 2 2" xfId="9921"/>
    <cellStyle name="Normal 9 3 12 3" xfId="9922"/>
    <cellStyle name="Normal 9 3 13" xfId="9923"/>
    <cellStyle name="Normal 9 3 13 2" xfId="9924"/>
    <cellStyle name="Normal 9 3 14" xfId="9925"/>
    <cellStyle name="Normal 9 3 15" xfId="9926"/>
    <cellStyle name="Normal 9 3 2" xfId="9927"/>
    <cellStyle name="Normal 9 3 2 10" xfId="9928"/>
    <cellStyle name="Normal 9 3 2 2" xfId="9929"/>
    <cellStyle name="Normal 9 3 2 2 2" xfId="9930"/>
    <cellStyle name="Normal 9 3 2 2 2 2" xfId="9931"/>
    <cellStyle name="Normal 9 3 2 2 2 2 2" xfId="9932"/>
    <cellStyle name="Normal 9 3 2 2 2 2 2 2" xfId="9933"/>
    <cellStyle name="Normal 9 3 2 2 2 2 2 2 2" xfId="9934"/>
    <cellStyle name="Normal 9 3 2 2 2 2 2 2 2 2" xfId="9935"/>
    <cellStyle name="Normal 9 3 2 2 2 2 2 2 3" xfId="9936"/>
    <cellStyle name="Normal 9 3 2 2 2 2 2 2 4" xfId="9937"/>
    <cellStyle name="Normal 9 3 2 2 2 2 2 3" xfId="9938"/>
    <cellStyle name="Normal 9 3 2 2 2 2 2 3 2" xfId="9939"/>
    <cellStyle name="Normal 9 3 2 2 2 2 2 4" xfId="9940"/>
    <cellStyle name="Normal 9 3 2 2 2 2 2 5" xfId="9941"/>
    <cellStyle name="Normal 9 3 2 2 2 2 3" xfId="9942"/>
    <cellStyle name="Normal 9 3 2 2 2 2 3 2" xfId="9943"/>
    <cellStyle name="Normal 9 3 2 2 2 2 3 2 2" xfId="9944"/>
    <cellStyle name="Normal 9 3 2 2 2 2 3 3" xfId="9945"/>
    <cellStyle name="Normal 9 3 2 2 2 2 3 4" xfId="9946"/>
    <cellStyle name="Normal 9 3 2 2 2 2 4" xfId="9947"/>
    <cellStyle name="Normal 9 3 2 2 2 2 4 2" xfId="9948"/>
    <cellStyle name="Normal 9 3 2 2 2 2 5" xfId="9949"/>
    <cellStyle name="Normal 9 3 2 2 2 2 6" xfId="9950"/>
    <cellStyle name="Normal 9 3 2 2 2 3" xfId="9951"/>
    <cellStyle name="Normal 9 3 2 2 2 3 2" xfId="9952"/>
    <cellStyle name="Normal 9 3 2 2 2 3 2 2" xfId="9953"/>
    <cellStyle name="Normal 9 3 2 2 2 3 2 2 2" xfId="9954"/>
    <cellStyle name="Normal 9 3 2 2 2 3 2 3" xfId="9955"/>
    <cellStyle name="Normal 9 3 2 2 2 3 2 4" xfId="9956"/>
    <cellStyle name="Normal 9 3 2 2 2 3 3" xfId="9957"/>
    <cellStyle name="Normal 9 3 2 2 2 3 3 2" xfId="9958"/>
    <cellStyle name="Normal 9 3 2 2 2 3 4" xfId="9959"/>
    <cellStyle name="Normal 9 3 2 2 2 3 5" xfId="9960"/>
    <cellStyle name="Normal 9 3 2 2 2 4" xfId="9961"/>
    <cellStyle name="Normal 9 3 2 2 2 4 2" xfId="9962"/>
    <cellStyle name="Normal 9 3 2 2 2 4 2 2" xfId="9963"/>
    <cellStyle name="Normal 9 3 2 2 2 4 3" xfId="9964"/>
    <cellStyle name="Normal 9 3 2 2 2 4 4" xfId="9965"/>
    <cellStyle name="Normal 9 3 2 2 2 5" xfId="9966"/>
    <cellStyle name="Normal 9 3 2 2 2 5 2" xfId="9967"/>
    <cellStyle name="Normal 9 3 2 2 2 6" xfId="9968"/>
    <cellStyle name="Normal 9 3 2 2 2 7" xfId="9969"/>
    <cellStyle name="Normal 9 3 2 2 3" xfId="9970"/>
    <cellStyle name="Normal 9 3 2 2 3 2" xfId="9971"/>
    <cellStyle name="Normal 9 3 2 2 3 2 2" xfId="9972"/>
    <cellStyle name="Normal 9 3 2 2 3 2 2 2" xfId="9973"/>
    <cellStyle name="Normal 9 3 2 2 3 2 2 2 2" xfId="9974"/>
    <cellStyle name="Normal 9 3 2 2 3 2 2 3" xfId="9975"/>
    <cellStyle name="Normal 9 3 2 2 3 2 2 4" xfId="9976"/>
    <cellStyle name="Normal 9 3 2 2 3 2 3" xfId="9977"/>
    <cellStyle name="Normal 9 3 2 2 3 2 3 2" xfId="9978"/>
    <cellStyle name="Normal 9 3 2 2 3 2 4" xfId="9979"/>
    <cellStyle name="Normal 9 3 2 2 3 2 5" xfId="9980"/>
    <cellStyle name="Normal 9 3 2 2 3 3" xfId="9981"/>
    <cellStyle name="Normal 9 3 2 2 3 3 2" xfId="9982"/>
    <cellStyle name="Normal 9 3 2 2 3 3 2 2" xfId="9983"/>
    <cellStyle name="Normal 9 3 2 2 3 3 3" xfId="9984"/>
    <cellStyle name="Normal 9 3 2 2 3 3 4" xfId="9985"/>
    <cellStyle name="Normal 9 3 2 2 3 4" xfId="9986"/>
    <cellStyle name="Normal 9 3 2 2 3 4 2" xfId="9987"/>
    <cellStyle name="Normal 9 3 2 2 3 5" xfId="9988"/>
    <cellStyle name="Normal 9 3 2 2 3 6" xfId="9989"/>
    <cellStyle name="Normal 9 3 2 2 4" xfId="9990"/>
    <cellStyle name="Normal 9 3 2 2 4 2" xfId="9991"/>
    <cellStyle name="Normal 9 3 2 2 4 2 2" xfId="9992"/>
    <cellStyle name="Normal 9 3 2 2 4 2 2 2" xfId="9993"/>
    <cellStyle name="Normal 9 3 2 2 4 2 2 2 2" xfId="9994"/>
    <cellStyle name="Normal 9 3 2 2 4 2 2 3" xfId="9995"/>
    <cellStyle name="Normal 9 3 2 2 4 2 2 4" xfId="9996"/>
    <cellStyle name="Normal 9 3 2 2 4 2 3" xfId="9997"/>
    <cellStyle name="Normal 9 3 2 2 4 2 3 2" xfId="9998"/>
    <cellStyle name="Normal 9 3 2 2 4 2 4" xfId="9999"/>
    <cellStyle name="Normal 9 3 2 2 4 2 5" xfId="10000"/>
    <cellStyle name="Normal 9 3 2 2 4 3" xfId="10001"/>
    <cellStyle name="Normal 9 3 2 2 4 3 2" xfId="10002"/>
    <cellStyle name="Normal 9 3 2 2 4 3 2 2" xfId="10003"/>
    <cellStyle name="Normal 9 3 2 2 4 3 3" xfId="10004"/>
    <cellStyle name="Normal 9 3 2 2 4 3 4" xfId="10005"/>
    <cellStyle name="Normal 9 3 2 2 4 4" xfId="10006"/>
    <cellStyle name="Normal 9 3 2 2 4 4 2" xfId="10007"/>
    <cellStyle name="Normal 9 3 2 2 4 5" xfId="10008"/>
    <cellStyle name="Normal 9 3 2 2 4 6" xfId="10009"/>
    <cellStyle name="Normal 9 3 2 2 5" xfId="10010"/>
    <cellStyle name="Normal 9 3 2 2 5 2" xfId="10011"/>
    <cellStyle name="Normal 9 3 2 2 5 2 2" xfId="10012"/>
    <cellStyle name="Normal 9 3 2 2 5 2 2 2" xfId="10013"/>
    <cellStyle name="Normal 9 3 2 2 5 2 3" xfId="10014"/>
    <cellStyle name="Normal 9 3 2 2 5 2 4" xfId="10015"/>
    <cellStyle name="Normal 9 3 2 2 5 3" xfId="10016"/>
    <cellStyle name="Normal 9 3 2 2 5 3 2" xfId="10017"/>
    <cellStyle name="Normal 9 3 2 2 5 4" xfId="10018"/>
    <cellStyle name="Normal 9 3 2 2 5 5" xfId="10019"/>
    <cellStyle name="Normal 9 3 2 2 6" xfId="10020"/>
    <cellStyle name="Normal 9 3 2 2 6 2" xfId="10021"/>
    <cellStyle name="Normal 9 3 2 2 6 2 2" xfId="10022"/>
    <cellStyle name="Normal 9 3 2 2 6 3" xfId="10023"/>
    <cellStyle name="Normal 9 3 2 2 6 4" xfId="10024"/>
    <cellStyle name="Normal 9 3 2 2 7" xfId="10025"/>
    <cellStyle name="Normal 9 3 2 2 7 2" xfId="10026"/>
    <cellStyle name="Normal 9 3 2 2 8" xfId="10027"/>
    <cellStyle name="Normal 9 3 2 2 9" xfId="10028"/>
    <cellStyle name="Normal 9 3 2 3" xfId="10029"/>
    <cellStyle name="Normal 9 3 2 3 2" xfId="10030"/>
    <cellStyle name="Normal 9 3 2 3 2 2" xfId="10031"/>
    <cellStyle name="Normal 9 3 2 3 2 2 2" xfId="10032"/>
    <cellStyle name="Normal 9 3 2 3 2 2 2 2" xfId="10033"/>
    <cellStyle name="Normal 9 3 2 3 2 2 2 2 2" xfId="10034"/>
    <cellStyle name="Normal 9 3 2 3 2 2 2 3" xfId="10035"/>
    <cellStyle name="Normal 9 3 2 3 2 2 2 4" xfId="10036"/>
    <cellStyle name="Normal 9 3 2 3 2 2 3" xfId="10037"/>
    <cellStyle name="Normal 9 3 2 3 2 2 3 2" xfId="10038"/>
    <cellStyle name="Normal 9 3 2 3 2 2 4" xfId="10039"/>
    <cellStyle name="Normal 9 3 2 3 2 2 5" xfId="10040"/>
    <cellStyle name="Normal 9 3 2 3 2 3" xfId="10041"/>
    <cellStyle name="Normal 9 3 2 3 2 3 2" xfId="10042"/>
    <cellStyle name="Normal 9 3 2 3 2 3 2 2" xfId="10043"/>
    <cellStyle name="Normal 9 3 2 3 2 3 3" xfId="10044"/>
    <cellStyle name="Normal 9 3 2 3 2 3 4" xfId="10045"/>
    <cellStyle name="Normal 9 3 2 3 2 4" xfId="10046"/>
    <cellStyle name="Normal 9 3 2 3 2 4 2" xfId="10047"/>
    <cellStyle name="Normal 9 3 2 3 2 5" xfId="10048"/>
    <cellStyle name="Normal 9 3 2 3 2 6" xfId="10049"/>
    <cellStyle name="Normal 9 3 2 3 3" xfId="10050"/>
    <cellStyle name="Normal 9 3 2 3 3 2" xfId="10051"/>
    <cellStyle name="Normal 9 3 2 3 3 2 2" xfId="10052"/>
    <cellStyle name="Normal 9 3 2 3 3 2 2 2" xfId="10053"/>
    <cellStyle name="Normal 9 3 2 3 3 2 3" xfId="10054"/>
    <cellStyle name="Normal 9 3 2 3 3 2 4" xfId="10055"/>
    <cellStyle name="Normal 9 3 2 3 3 3" xfId="10056"/>
    <cellStyle name="Normal 9 3 2 3 3 3 2" xfId="10057"/>
    <cellStyle name="Normal 9 3 2 3 3 4" xfId="10058"/>
    <cellStyle name="Normal 9 3 2 3 3 5" xfId="10059"/>
    <cellStyle name="Normal 9 3 2 3 4" xfId="10060"/>
    <cellStyle name="Normal 9 3 2 3 4 2" xfId="10061"/>
    <cellStyle name="Normal 9 3 2 3 4 2 2" xfId="10062"/>
    <cellStyle name="Normal 9 3 2 3 4 3" xfId="10063"/>
    <cellStyle name="Normal 9 3 2 3 4 4" xfId="10064"/>
    <cellStyle name="Normal 9 3 2 3 5" xfId="10065"/>
    <cellStyle name="Normal 9 3 2 3 5 2" xfId="10066"/>
    <cellStyle name="Normal 9 3 2 3 6" xfId="10067"/>
    <cellStyle name="Normal 9 3 2 3 7" xfId="10068"/>
    <cellStyle name="Normal 9 3 2 4" xfId="10069"/>
    <cellStyle name="Normal 9 3 2 4 2" xfId="10070"/>
    <cellStyle name="Normal 9 3 2 4 2 2" xfId="10071"/>
    <cellStyle name="Normal 9 3 2 4 2 2 2" xfId="10072"/>
    <cellStyle name="Normal 9 3 2 4 2 2 2 2" xfId="10073"/>
    <cellStyle name="Normal 9 3 2 4 2 2 3" xfId="10074"/>
    <cellStyle name="Normal 9 3 2 4 2 2 4" xfId="10075"/>
    <cellStyle name="Normal 9 3 2 4 2 3" xfId="10076"/>
    <cellStyle name="Normal 9 3 2 4 2 3 2" xfId="10077"/>
    <cellStyle name="Normal 9 3 2 4 2 4" xfId="10078"/>
    <cellStyle name="Normal 9 3 2 4 2 5" xfId="10079"/>
    <cellStyle name="Normal 9 3 2 4 3" xfId="10080"/>
    <cellStyle name="Normal 9 3 2 4 3 2" xfId="10081"/>
    <cellStyle name="Normal 9 3 2 4 3 2 2" xfId="10082"/>
    <cellStyle name="Normal 9 3 2 4 3 3" xfId="10083"/>
    <cellStyle name="Normal 9 3 2 4 3 4" xfId="10084"/>
    <cellStyle name="Normal 9 3 2 4 4" xfId="10085"/>
    <cellStyle name="Normal 9 3 2 4 4 2" xfId="10086"/>
    <cellStyle name="Normal 9 3 2 4 5" xfId="10087"/>
    <cellStyle name="Normal 9 3 2 4 6" xfId="10088"/>
    <cellStyle name="Normal 9 3 2 5" xfId="10089"/>
    <cellStyle name="Normal 9 3 2 5 2" xfId="10090"/>
    <cellStyle name="Normal 9 3 2 5 2 2" xfId="10091"/>
    <cellStyle name="Normal 9 3 2 5 2 2 2" xfId="10092"/>
    <cellStyle name="Normal 9 3 2 5 2 2 2 2" xfId="10093"/>
    <cellStyle name="Normal 9 3 2 5 2 2 3" xfId="10094"/>
    <cellStyle name="Normal 9 3 2 5 2 2 4" xfId="10095"/>
    <cellStyle name="Normal 9 3 2 5 2 3" xfId="10096"/>
    <cellStyle name="Normal 9 3 2 5 2 3 2" xfId="10097"/>
    <cellStyle name="Normal 9 3 2 5 2 4" xfId="10098"/>
    <cellStyle name="Normal 9 3 2 5 2 5" xfId="10099"/>
    <cellStyle name="Normal 9 3 2 5 3" xfId="10100"/>
    <cellStyle name="Normal 9 3 2 5 3 2" xfId="10101"/>
    <cellStyle name="Normal 9 3 2 5 3 2 2" xfId="10102"/>
    <cellStyle name="Normal 9 3 2 5 3 3" xfId="10103"/>
    <cellStyle name="Normal 9 3 2 5 3 4" xfId="10104"/>
    <cellStyle name="Normal 9 3 2 5 4" xfId="10105"/>
    <cellStyle name="Normal 9 3 2 5 4 2" xfId="10106"/>
    <cellStyle name="Normal 9 3 2 5 5" xfId="10107"/>
    <cellStyle name="Normal 9 3 2 5 6" xfId="10108"/>
    <cellStyle name="Normal 9 3 2 6" xfId="10109"/>
    <cellStyle name="Normal 9 3 2 6 2" xfId="10110"/>
    <cellStyle name="Normal 9 3 2 6 2 2" xfId="10111"/>
    <cellStyle name="Normal 9 3 2 6 2 2 2" xfId="10112"/>
    <cellStyle name="Normal 9 3 2 6 2 3" xfId="10113"/>
    <cellStyle name="Normal 9 3 2 6 2 4" xfId="10114"/>
    <cellStyle name="Normal 9 3 2 6 3" xfId="10115"/>
    <cellStyle name="Normal 9 3 2 6 3 2" xfId="10116"/>
    <cellStyle name="Normal 9 3 2 6 4" xfId="10117"/>
    <cellStyle name="Normal 9 3 2 6 5" xfId="10118"/>
    <cellStyle name="Normal 9 3 2 7" xfId="10119"/>
    <cellStyle name="Normal 9 3 2 7 2" xfId="10120"/>
    <cellStyle name="Normal 9 3 2 7 2 2" xfId="10121"/>
    <cellStyle name="Normal 9 3 2 7 3" xfId="10122"/>
    <cellStyle name="Normal 9 3 2 7 4" xfId="10123"/>
    <cellStyle name="Normal 9 3 2 8" xfId="10124"/>
    <cellStyle name="Normal 9 3 2 8 2" xfId="10125"/>
    <cellStyle name="Normal 9 3 2 9" xfId="10126"/>
    <cellStyle name="Normal 9 3 3" xfId="10127"/>
    <cellStyle name="Normal 9 3 3 2" xfId="10128"/>
    <cellStyle name="Normal 9 3 3 2 2" xfId="10129"/>
    <cellStyle name="Normal 9 3 3 2 2 2" xfId="10130"/>
    <cellStyle name="Normal 9 3 3 2 2 2 2" xfId="10131"/>
    <cellStyle name="Normal 9 3 3 2 2 2 2 2" xfId="10132"/>
    <cellStyle name="Normal 9 3 3 2 2 2 2 2 2" xfId="10133"/>
    <cellStyle name="Normal 9 3 3 2 2 2 2 3" xfId="10134"/>
    <cellStyle name="Normal 9 3 3 2 2 2 2 4" xfId="10135"/>
    <cellStyle name="Normal 9 3 3 2 2 2 3" xfId="10136"/>
    <cellStyle name="Normal 9 3 3 2 2 2 3 2" xfId="10137"/>
    <cellStyle name="Normal 9 3 3 2 2 2 4" xfId="10138"/>
    <cellStyle name="Normal 9 3 3 2 2 2 5" xfId="10139"/>
    <cellStyle name="Normal 9 3 3 2 2 3" xfId="10140"/>
    <cellStyle name="Normal 9 3 3 2 2 3 2" xfId="10141"/>
    <cellStyle name="Normal 9 3 3 2 2 3 2 2" xfId="10142"/>
    <cellStyle name="Normal 9 3 3 2 2 3 3" xfId="10143"/>
    <cellStyle name="Normal 9 3 3 2 2 3 4" xfId="10144"/>
    <cellStyle name="Normal 9 3 3 2 2 4" xfId="10145"/>
    <cellStyle name="Normal 9 3 3 2 2 4 2" xfId="10146"/>
    <cellStyle name="Normal 9 3 3 2 2 5" xfId="10147"/>
    <cellStyle name="Normal 9 3 3 2 2 6" xfId="10148"/>
    <cellStyle name="Normal 9 3 3 2 3" xfId="10149"/>
    <cellStyle name="Normal 9 3 3 2 3 2" xfId="10150"/>
    <cellStyle name="Normal 9 3 3 2 3 2 2" xfId="10151"/>
    <cellStyle name="Normal 9 3 3 2 3 2 2 2" xfId="10152"/>
    <cellStyle name="Normal 9 3 3 2 3 2 3" xfId="10153"/>
    <cellStyle name="Normal 9 3 3 2 3 2 4" xfId="10154"/>
    <cellStyle name="Normal 9 3 3 2 3 3" xfId="10155"/>
    <cellStyle name="Normal 9 3 3 2 3 3 2" xfId="10156"/>
    <cellStyle name="Normal 9 3 3 2 3 4" xfId="10157"/>
    <cellStyle name="Normal 9 3 3 2 3 5" xfId="10158"/>
    <cellStyle name="Normal 9 3 3 2 4" xfId="10159"/>
    <cellStyle name="Normal 9 3 3 2 4 2" xfId="10160"/>
    <cellStyle name="Normal 9 3 3 2 4 2 2" xfId="10161"/>
    <cellStyle name="Normal 9 3 3 2 4 3" xfId="10162"/>
    <cellStyle name="Normal 9 3 3 2 4 4" xfId="10163"/>
    <cellStyle name="Normal 9 3 3 2 5" xfId="10164"/>
    <cellStyle name="Normal 9 3 3 2 5 2" xfId="10165"/>
    <cellStyle name="Normal 9 3 3 2 6" xfId="10166"/>
    <cellStyle name="Normal 9 3 3 2 7" xfId="10167"/>
    <cellStyle name="Normal 9 3 3 3" xfId="10168"/>
    <cellStyle name="Normal 9 3 3 3 2" xfId="10169"/>
    <cellStyle name="Normal 9 3 3 3 2 2" xfId="10170"/>
    <cellStyle name="Normal 9 3 3 3 2 2 2" xfId="10171"/>
    <cellStyle name="Normal 9 3 3 3 2 2 2 2" xfId="10172"/>
    <cellStyle name="Normal 9 3 3 3 2 2 3" xfId="10173"/>
    <cellStyle name="Normal 9 3 3 3 2 2 4" xfId="10174"/>
    <cellStyle name="Normal 9 3 3 3 2 3" xfId="10175"/>
    <cellStyle name="Normal 9 3 3 3 2 3 2" xfId="10176"/>
    <cellStyle name="Normal 9 3 3 3 2 4" xfId="10177"/>
    <cellStyle name="Normal 9 3 3 3 2 5" xfId="10178"/>
    <cellStyle name="Normal 9 3 3 3 3" xfId="10179"/>
    <cellStyle name="Normal 9 3 3 3 3 2" xfId="10180"/>
    <cellStyle name="Normal 9 3 3 3 3 2 2" xfId="10181"/>
    <cellStyle name="Normal 9 3 3 3 3 3" xfId="10182"/>
    <cellStyle name="Normal 9 3 3 3 3 4" xfId="10183"/>
    <cellStyle name="Normal 9 3 3 3 4" xfId="10184"/>
    <cellStyle name="Normal 9 3 3 3 4 2" xfId="10185"/>
    <cellStyle name="Normal 9 3 3 3 5" xfId="10186"/>
    <cellStyle name="Normal 9 3 3 3 6" xfId="10187"/>
    <cellStyle name="Normal 9 3 3 4" xfId="10188"/>
    <cellStyle name="Normal 9 3 3 4 2" xfId="10189"/>
    <cellStyle name="Normal 9 3 3 4 2 2" xfId="10190"/>
    <cellStyle name="Normal 9 3 3 4 2 2 2" xfId="10191"/>
    <cellStyle name="Normal 9 3 3 4 2 2 2 2" xfId="10192"/>
    <cellStyle name="Normal 9 3 3 4 2 2 3" xfId="10193"/>
    <cellStyle name="Normal 9 3 3 4 2 2 4" xfId="10194"/>
    <cellStyle name="Normal 9 3 3 4 2 3" xfId="10195"/>
    <cellStyle name="Normal 9 3 3 4 2 3 2" xfId="10196"/>
    <cellStyle name="Normal 9 3 3 4 2 4" xfId="10197"/>
    <cellStyle name="Normal 9 3 3 4 2 5" xfId="10198"/>
    <cellStyle name="Normal 9 3 3 4 3" xfId="10199"/>
    <cellStyle name="Normal 9 3 3 4 3 2" xfId="10200"/>
    <cellStyle name="Normal 9 3 3 4 3 2 2" xfId="10201"/>
    <cellStyle name="Normal 9 3 3 4 3 3" xfId="10202"/>
    <cellStyle name="Normal 9 3 3 4 3 4" xfId="10203"/>
    <cellStyle name="Normal 9 3 3 4 4" xfId="10204"/>
    <cellStyle name="Normal 9 3 3 4 4 2" xfId="10205"/>
    <cellStyle name="Normal 9 3 3 4 5" xfId="10206"/>
    <cellStyle name="Normal 9 3 3 4 6" xfId="10207"/>
    <cellStyle name="Normal 9 3 3 5" xfId="10208"/>
    <cellStyle name="Normal 9 3 3 5 2" xfId="10209"/>
    <cellStyle name="Normal 9 3 3 5 2 2" xfId="10210"/>
    <cellStyle name="Normal 9 3 3 5 2 2 2" xfId="10211"/>
    <cellStyle name="Normal 9 3 3 5 2 3" xfId="10212"/>
    <cellStyle name="Normal 9 3 3 5 2 4" xfId="10213"/>
    <cellStyle name="Normal 9 3 3 5 3" xfId="10214"/>
    <cellStyle name="Normal 9 3 3 5 3 2" xfId="10215"/>
    <cellStyle name="Normal 9 3 3 5 4" xfId="10216"/>
    <cellStyle name="Normal 9 3 3 5 5" xfId="10217"/>
    <cellStyle name="Normal 9 3 3 6" xfId="10218"/>
    <cellStyle name="Normal 9 3 3 6 2" xfId="10219"/>
    <cellStyle name="Normal 9 3 3 6 2 2" xfId="10220"/>
    <cellStyle name="Normal 9 3 3 6 3" xfId="10221"/>
    <cellStyle name="Normal 9 3 3 6 4" xfId="10222"/>
    <cellStyle name="Normal 9 3 3 7" xfId="10223"/>
    <cellStyle name="Normal 9 3 3 7 2" xfId="10224"/>
    <cellStyle name="Normal 9 3 3 8" xfId="10225"/>
    <cellStyle name="Normal 9 3 3 9" xfId="10226"/>
    <cellStyle name="Normal 9 3 4" xfId="10227"/>
    <cellStyle name="Normal 9 3 4 2" xfId="10228"/>
    <cellStyle name="Normal 9 3 4 2 2" xfId="10229"/>
    <cellStyle name="Normal 9 3 4 2 2 2" xfId="10230"/>
    <cellStyle name="Normal 9 3 4 2 2 2 2" xfId="10231"/>
    <cellStyle name="Normal 9 3 4 2 2 2 2 2" xfId="10232"/>
    <cellStyle name="Normal 9 3 4 2 2 2 2 2 2" xfId="10233"/>
    <cellStyle name="Normal 9 3 4 2 2 2 2 3" xfId="10234"/>
    <cellStyle name="Normal 9 3 4 2 2 2 2 4" xfId="10235"/>
    <cellStyle name="Normal 9 3 4 2 2 2 3" xfId="10236"/>
    <cellStyle name="Normal 9 3 4 2 2 2 3 2" xfId="10237"/>
    <cellStyle name="Normal 9 3 4 2 2 2 4" xfId="10238"/>
    <cellStyle name="Normal 9 3 4 2 2 2 5" xfId="10239"/>
    <cellStyle name="Normal 9 3 4 2 2 3" xfId="10240"/>
    <cellStyle name="Normal 9 3 4 2 2 3 2" xfId="10241"/>
    <cellStyle name="Normal 9 3 4 2 2 3 2 2" xfId="10242"/>
    <cellStyle name="Normal 9 3 4 2 2 3 3" xfId="10243"/>
    <cellStyle name="Normal 9 3 4 2 2 3 4" xfId="10244"/>
    <cellStyle name="Normal 9 3 4 2 2 4" xfId="10245"/>
    <cellStyle name="Normal 9 3 4 2 2 4 2" xfId="10246"/>
    <cellStyle name="Normal 9 3 4 2 2 5" xfId="10247"/>
    <cellStyle name="Normal 9 3 4 2 2 6" xfId="10248"/>
    <cellStyle name="Normal 9 3 4 2 3" xfId="10249"/>
    <cellStyle name="Normal 9 3 4 2 3 2" xfId="10250"/>
    <cellStyle name="Normal 9 3 4 2 3 2 2" xfId="10251"/>
    <cellStyle name="Normal 9 3 4 2 3 2 2 2" xfId="10252"/>
    <cellStyle name="Normal 9 3 4 2 3 2 3" xfId="10253"/>
    <cellStyle name="Normal 9 3 4 2 3 2 4" xfId="10254"/>
    <cellStyle name="Normal 9 3 4 2 3 3" xfId="10255"/>
    <cellStyle name="Normal 9 3 4 2 3 3 2" xfId="10256"/>
    <cellStyle name="Normal 9 3 4 2 3 4" xfId="10257"/>
    <cellStyle name="Normal 9 3 4 2 3 5" xfId="10258"/>
    <cellStyle name="Normal 9 3 4 2 4" xfId="10259"/>
    <cellStyle name="Normal 9 3 4 2 4 2" xfId="10260"/>
    <cellStyle name="Normal 9 3 4 2 4 2 2" xfId="10261"/>
    <cellStyle name="Normal 9 3 4 2 4 3" xfId="10262"/>
    <cellStyle name="Normal 9 3 4 2 4 4" xfId="10263"/>
    <cellStyle name="Normal 9 3 4 2 5" xfId="10264"/>
    <cellStyle name="Normal 9 3 4 2 5 2" xfId="10265"/>
    <cellStyle name="Normal 9 3 4 2 6" xfId="10266"/>
    <cellStyle name="Normal 9 3 4 2 7" xfId="10267"/>
    <cellStyle name="Normal 9 3 4 3" xfId="10268"/>
    <cellStyle name="Normal 9 3 4 3 2" xfId="10269"/>
    <cellStyle name="Normal 9 3 4 3 2 2" xfId="10270"/>
    <cellStyle name="Normal 9 3 4 3 2 2 2" xfId="10271"/>
    <cellStyle name="Normal 9 3 4 3 2 2 2 2" xfId="10272"/>
    <cellStyle name="Normal 9 3 4 3 2 2 3" xfId="10273"/>
    <cellStyle name="Normal 9 3 4 3 2 2 4" xfId="10274"/>
    <cellStyle name="Normal 9 3 4 3 2 3" xfId="10275"/>
    <cellStyle name="Normal 9 3 4 3 2 3 2" xfId="10276"/>
    <cellStyle name="Normal 9 3 4 3 2 4" xfId="10277"/>
    <cellStyle name="Normal 9 3 4 3 2 5" xfId="10278"/>
    <cellStyle name="Normal 9 3 4 3 3" xfId="10279"/>
    <cellStyle name="Normal 9 3 4 3 3 2" xfId="10280"/>
    <cellStyle name="Normal 9 3 4 3 3 2 2" xfId="10281"/>
    <cellStyle name="Normal 9 3 4 3 3 3" xfId="10282"/>
    <cellStyle name="Normal 9 3 4 3 3 4" xfId="10283"/>
    <cellStyle name="Normal 9 3 4 3 4" xfId="10284"/>
    <cellStyle name="Normal 9 3 4 3 4 2" xfId="10285"/>
    <cellStyle name="Normal 9 3 4 3 5" xfId="10286"/>
    <cellStyle name="Normal 9 3 4 3 6" xfId="10287"/>
    <cellStyle name="Normal 9 3 4 4" xfId="10288"/>
    <cellStyle name="Normal 9 3 4 4 2" xfId="10289"/>
    <cellStyle name="Normal 9 3 4 4 2 2" xfId="10290"/>
    <cellStyle name="Normal 9 3 4 4 2 2 2" xfId="10291"/>
    <cellStyle name="Normal 9 3 4 4 2 2 2 2" xfId="10292"/>
    <cellStyle name="Normal 9 3 4 4 2 2 3" xfId="10293"/>
    <cellStyle name="Normal 9 3 4 4 2 2 4" xfId="10294"/>
    <cellStyle name="Normal 9 3 4 4 2 3" xfId="10295"/>
    <cellStyle name="Normal 9 3 4 4 2 3 2" xfId="10296"/>
    <cellStyle name="Normal 9 3 4 4 2 4" xfId="10297"/>
    <cellStyle name="Normal 9 3 4 4 2 5" xfId="10298"/>
    <cellStyle name="Normal 9 3 4 4 3" xfId="10299"/>
    <cellStyle name="Normal 9 3 4 4 3 2" xfId="10300"/>
    <cellStyle name="Normal 9 3 4 4 3 2 2" xfId="10301"/>
    <cellStyle name="Normal 9 3 4 4 3 3" xfId="10302"/>
    <cellStyle name="Normal 9 3 4 4 3 4" xfId="10303"/>
    <cellStyle name="Normal 9 3 4 4 4" xfId="10304"/>
    <cellStyle name="Normal 9 3 4 4 4 2" xfId="10305"/>
    <cellStyle name="Normal 9 3 4 4 5" xfId="10306"/>
    <cellStyle name="Normal 9 3 4 4 6" xfId="10307"/>
    <cellStyle name="Normal 9 3 4 5" xfId="10308"/>
    <cellStyle name="Normal 9 3 4 5 2" xfId="10309"/>
    <cellStyle name="Normal 9 3 4 5 2 2" xfId="10310"/>
    <cellStyle name="Normal 9 3 4 5 2 2 2" xfId="10311"/>
    <cellStyle name="Normal 9 3 4 5 2 3" xfId="10312"/>
    <cellStyle name="Normal 9 3 4 5 2 4" xfId="10313"/>
    <cellStyle name="Normal 9 3 4 5 3" xfId="10314"/>
    <cellStyle name="Normal 9 3 4 5 3 2" xfId="10315"/>
    <cellStyle name="Normal 9 3 4 5 4" xfId="10316"/>
    <cellStyle name="Normal 9 3 4 5 5" xfId="10317"/>
    <cellStyle name="Normal 9 3 4 6" xfId="10318"/>
    <cellStyle name="Normal 9 3 4 6 2" xfId="10319"/>
    <cellStyle name="Normal 9 3 4 6 2 2" xfId="10320"/>
    <cellStyle name="Normal 9 3 4 6 3" xfId="10321"/>
    <cellStyle name="Normal 9 3 4 6 4" xfId="10322"/>
    <cellStyle name="Normal 9 3 4 7" xfId="10323"/>
    <cellStyle name="Normal 9 3 4 7 2" xfId="10324"/>
    <cellStyle name="Normal 9 3 4 8" xfId="10325"/>
    <cellStyle name="Normal 9 3 4 9" xfId="10326"/>
    <cellStyle name="Normal 9 3 5" xfId="10327"/>
    <cellStyle name="Normal 9 3 5 2" xfId="10328"/>
    <cellStyle name="Normal 9 3 5 2 2" xfId="10329"/>
    <cellStyle name="Normal 9 3 5 2 2 2" xfId="10330"/>
    <cellStyle name="Normal 9 3 5 2 2 2 2" xfId="10331"/>
    <cellStyle name="Normal 9 3 5 2 2 2 2 2" xfId="10332"/>
    <cellStyle name="Normal 9 3 5 2 2 2 3" xfId="10333"/>
    <cellStyle name="Normal 9 3 5 2 2 2 4" xfId="10334"/>
    <cellStyle name="Normal 9 3 5 2 2 3" xfId="10335"/>
    <cellStyle name="Normal 9 3 5 2 2 3 2" xfId="10336"/>
    <cellStyle name="Normal 9 3 5 2 2 4" xfId="10337"/>
    <cellStyle name="Normal 9 3 5 2 2 5" xfId="10338"/>
    <cellStyle name="Normal 9 3 5 2 3" xfId="10339"/>
    <cellStyle name="Normal 9 3 5 2 3 2" xfId="10340"/>
    <cellStyle name="Normal 9 3 5 2 3 2 2" xfId="10341"/>
    <cellStyle name="Normal 9 3 5 2 3 3" xfId="10342"/>
    <cellStyle name="Normal 9 3 5 2 3 4" xfId="10343"/>
    <cellStyle name="Normal 9 3 5 2 4" xfId="10344"/>
    <cellStyle name="Normal 9 3 5 2 4 2" xfId="10345"/>
    <cellStyle name="Normal 9 3 5 2 5" xfId="10346"/>
    <cellStyle name="Normal 9 3 5 2 6" xfId="10347"/>
    <cellStyle name="Normal 9 3 5 3" xfId="10348"/>
    <cellStyle name="Normal 9 3 5 3 2" xfId="10349"/>
    <cellStyle name="Normal 9 3 5 3 2 2" xfId="10350"/>
    <cellStyle name="Normal 9 3 5 3 2 2 2" xfId="10351"/>
    <cellStyle name="Normal 9 3 5 3 2 3" xfId="10352"/>
    <cellStyle name="Normal 9 3 5 3 2 4" xfId="10353"/>
    <cellStyle name="Normal 9 3 5 3 3" xfId="10354"/>
    <cellStyle name="Normal 9 3 5 3 3 2" xfId="10355"/>
    <cellStyle name="Normal 9 3 5 3 4" xfId="10356"/>
    <cellStyle name="Normal 9 3 5 3 5" xfId="10357"/>
    <cellStyle name="Normal 9 3 5 4" xfId="10358"/>
    <cellStyle name="Normal 9 3 5 4 2" xfId="10359"/>
    <cellStyle name="Normal 9 3 5 4 2 2" xfId="10360"/>
    <cellStyle name="Normal 9 3 5 4 3" xfId="10361"/>
    <cellStyle name="Normal 9 3 5 4 4" xfId="10362"/>
    <cellStyle name="Normal 9 3 5 5" xfId="10363"/>
    <cellStyle name="Normal 9 3 5 5 2" xfId="10364"/>
    <cellStyle name="Normal 9 3 5 6" xfId="10365"/>
    <cellStyle name="Normal 9 3 5 7" xfId="10366"/>
    <cellStyle name="Normal 9 3 6" xfId="10367"/>
    <cellStyle name="Normal 9 3 6 2" xfId="10368"/>
    <cellStyle name="Normal 9 3 6 2 2" xfId="10369"/>
    <cellStyle name="Normal 9 3 6 2 2 2" xfId="10370"/>
    <cellStyle name="Normal 9 3 6 2 2 2 2" xfId="10371"/>
    <cellStyle name="Normal 9 3 6 2 2 3" xfId="10372"/>
    <cellStyle name="Normal 9 3 6 2 2 4" xfId="10373"/>
    <cellStyle name="Normal 9 3 6 2 3" xfId="10374"/>
    <cellStyle name="Normal 9 3 6 2 3 2" xfId="10375"/>
    <cellStyle name="Normal 9 3 6 2 4" xfId="10376"/>
    <cellStyle name="Normal 9 3 6 2 5" xfId="10377"/>
    <cellStyle name="Normal 9 3 6 3" xfId="10378"/>
    <cellStyle name="Normal 9 3 6 3 2" xfId="10379"/>
    <cellStyle name="Normal 9 3 6 3 2 2" xfId="10380"/>
    <cellStyle name="Normal 9 3 6 3 3" xfId="10381"/>
    <cellStyle name="Normal 9 3 6 3 4" xfId="10382"/>
    <cellStyle name="Normal 9 3 6 4" xfId="10383"/>
    <cellStyle name="Normal 9 3 6 4 2" xfId="10384"/>
    <cellStyle name="Normal 9 3 6 5" xfId="10385"/>
    <cellStyle name="Normal 9 3 6 6" xfId="10386"/>
    <cellStyle name="Normal 9 3 7" xfId="10387"/>
    <cellStyle name="Normal 9 3 7 2" xfId="10388"/>
    <cellStyle name="Normal 9 3 7 2 2" xfId="10389"/>
    <cellStyle name="Normal 9 3 7 2 2 2" xfId="10390"/>
    <cellStyle name="Normal 9 3 7 2 2 2 2" xfId="10391"/>
    <cellStyle name="Normal 9 3 7 2 2 3" xfId="10392"/>
    <cellStyle name="Normal 9 3 7 2 2 4" xfId="10393"/>
    <cellStyle name="Normal 9 3 7 2 3" xfId="10394"/>
    <cellStyle name="Normal 9 3 7 2 3 2" xfId="10395"/>
    <cellStyle name="Normal 9 3 7 2 4" xfId="10396"/>
    <cellStyle name="Normal 9 3 7 2 5" xfId="10397"/>
    <cellStyle name="Normal 9 3 7 3" xfId="10398"/>
    <cellStyle name="Normal 9 3 7 3 2" xfId="10399"/>
    <cellStyle name="Normal 9 3 7 3 2 2" xfId="10400"/>
    <cellStyle name="Normal 9 3 7 3 3" xfId="10401"/>
    <cellStyle name="Normal 9 3 7 3 4" xfId="10402"/>
    <cellStyle name="Normal 9 3 7 4" xfId="10403"/>
    <cellStyle name="Normal 9 3 7 4 2" xfId="10404"/>
    <cellStyle name="Normal 9 3 7 5" xfId="10405"/>
    <cellStyle name="Normal 9 3 7 6" xfId="10406"/>
    <cellStyle name="Normal 9 3 8" xfId="10407"/>
    <cellStyle name="Normal 9 3 8 2" xfId="10408"/>
    <cellStyle name="Normal 9 3 8 2 2" xfId="10409"/>
    <cellStyle name="Normal 9 3 8 2 2 2" xfId="10410"/>
    <cellStyle name="Normal 9 3 8 2 3" xfId="10411"/>
    <cellStyle name="Normal 9 3 8 2 4" xfId="10412"/>
    <cellStyle name="Normal 9 3 8 3" xfId="10413"/>
    <cellStyle name="Normal 9 3 8 3 2" xfId="10414"/>
    <cellStyle name="Normal 9 3 8 4" xfId="10415"/>
    <cellStyle name="Normal 9 3 8 5" xfId="10416"/>
    <cellStyle name="Normal 9 3 9" xfId="10417"/>
    <cellStyle name="Normal 9 3 9 2" xfId="10418"/>
    <cellStyle name="Normal 9 3 9 2 2" xfId="10419"/>
    <cellStyle name="Normal 9 3 9 2 2 2" xfId="10420"/>
    <cellStyle name="Normal 9 3 9 2 3" xfId="10421"/>
    <cellStyle name="Normal 9 3 9 2 4" xfId="10422"/>
    <cellStyle name="Normal 9 3 9 3" xfId="10423"/>
    <cellStyle name="Normal 9 3 9 3 2" xfId="10424"/>
    <cellStyle name="Normal 9 3 9 4" xfId="10425"/>
    <cellStyle name="Normal 9 3 9 5" xfId="10426"/>
    <cellStyle name="Normal 9 4" xfId="10427"/>
    <cellStyle name="Normal 9 4 10" xfId="10428"/>
    <cellStyle name="Normal 9 4 11" xfId="10429"/>
    <cellStyle name="Normal 9 4 11 2" xfId="10430"/>
    <cellStyle name="Normal 9 4 12" xfId="10431"/>
    <cellStyle name="Normal 9 4 13" xfId="10432"/>
    <cellStyle name="Normal 9 4 2" xfId="10433"/>
    <cellStyle name="Normal 9 4 2 2" xfId="10434"/>
    <cellStyle name="Normal 9 4 2 2 2" xfId="10435"/>
    <cellStyle name="Normal 9 4 2 2 2 2" xfId="10436"/>
    <cellStyle name="Normal 9 4 2 2 2 2 2" xfId="10437"/>
    <cellStyle name="Normal 9 4 2 2 2 2 2 2" xfId="10438"/>
    <cellStyle name="Normal 9 4 2 2 2 2 2 2 2" xfId="10439"/>
    <cellStyle name="Normal 9 4 2 2 2 2 2 3" xfId="10440"/>
    <cellStyle name="Normal 9 4 2 2 2 2 2 4" xfId="10441"/>
    <cellStyle name="Normal 9 4 2 2 2 2 3" xfId="10442"/>
    <cellStyle name="Normal 9 4 2 2 2 2 3 2" xfId="10443"/>
    <cellStyle name="Normal 9 4 2 2 2 2 4" xfId="10444"/>
    <cellStyle name="Normal 9 4 2 2 2 2 5" xfId="10445"/>
    <cellStyle name="Normal 9 4 2 2 2 3" xfId="10446"/>
    <cellStyle name="Normal 9 4 2 2 2 3 2" xfId="10447"/>
    <cellStyle name="Normal 9 4 2 2 2 3 2 2" xfId="10448"/>
    <cellStyle name="Normal 9 4 2 2 2 3 3" xfId="10449"/>
    <cellStyle name="Normal 9 4 2 2 2 3 4" xfId="10450"/>
    <cellStyle name="Normal 9 4 2 2 2 4" xfId="10451"/>
    <cellStyle name="Normal 9 4 2 2 2 4 2" xfId="10452"/>
    <cellStyle name="Normal 9 4 2 2 2 5" xfId="10453"/>
    <cellStyle name="Normal 9 4 2 2 2 6" xfId="10454"/>
    <cellStyle name="Normal 9 4 2 2 3" xfId="10455"/>
    <cellStyle name="Normal 9 4 2 2 3 2" xfId="10456"/>
    <cellStyle name="Normal 9 4 2 2 3 2 2" xfId="10457"/>
    <cellStyle name="Normal 9 4 2 2 3 2 2 2" xfId="10458"/>
    <cellStyle name="Normal 9 4 2 2 3 2 3" xfId="10459"/>
    <cellStyle name="Normal 9 4 2 2 3 2 4" xfId="10460"/>
    <cellStyle name="Normal 9 4 2 2 3 3" xfId="10461"/>
    <cellStyle name="Normal 9 4 2 2 3 3 2" xfId="10462"/>
    <cellStyle name="Normal 9 4 2 2 3 4" xfId="10463"/>
    <cellStyle name="Normal 9 4 2 2 3 5" xfId="10464"/>
    <cellStyle name="Normal 9 4 2 2 4" xfId="10465"/>
    <cellStyle name="Normal 9 4 2 2 4 2" xfId="10466"/>
    <cellStyle name="Normal 9 4 2 2 4 2 2" xfId="10467"/>
    <cellStyle name="Normal 9 4 2 2 4 3" xfId="10468"/>
    <cellStyle name="Normal 9 4 2 2 4 4" xfId="10469"/>
    <cellStyle name="Normal 9 4 2 2 5" xfId="10470"/>
    <cellStyle name="Normal 9 4 2 2 5 2" xfId="10471"/>
    <cellStyle name="Normal 9 4 2 2 6" xfId="10472"/>
    <cellStyle name="Normal 9 4 2 2 7" xfId="10473"/>
    <cellStyle name="Normal 9 4 2 3" xfId="10474"/>
    <cellStyle name="Normal 9 4 2 3 2" xfId="10475"/>
    <cellStyle name="Normal 9 4 2 3 2 2" xfId="10476"/>
    <cellStyle name="Normal 9 4 2 3 2 2 2" xfId="10477"/>
    <cellStyle name="Normal 9 4 2 3 2 2 2 2" xfId="10478"/>
    <cellStyle name="Normal 9 4 2 3 2 2 3" xfId="10479"/>
    <cellStyle name="Normal 9 4 2 3 2 2 4" xfId="10480"/>
    <cellStyle name="Normal 9 4 2 3 2 3" xfId="10481"/>
    <cellStyle name="Normal 9 4 2 3 2 3 2" xfId="10482"/>
    <cellStyle name="Normal 9 4 2 3 2 4" xfId="10483"/>
    <cellStyle name="Normal 9 4 2 3 2 5" xfId="10484"/>
    <cellStyle name="Normal 9 4 2 3 3" xfId="10485"/>
    <cellStyle name="Normal 9 4 2 3 3 2" xfId="10486"/>
    <cellStyle name="Normal 9 4 2 3 3 2 2" xfId="10487"/>
    <cellStyle name="Normal 9 4 2 3 3 3" xfId="10488"/>
    <cellStyle name="Normal 9 4 2 3 3 4" xfId="10489"/>
    <cellStyle name="Normal 9 4 2 3 4" xfId="10490"/>
    <cellStyle name="Normal 9 4 2 3 4 2" xfId="10491"/>
    <cellStyle name="Normal 9 4 2 3 5" xfId="10492"/>
    <cellStyle name="Normal 9 4 2 3 6" xfId="10493"/>
    <cellStyle name="Normal 9 4 2 4" xfId="10494"/>
    <cellStyle name="Normal 9 4 2 4 2" xfId="10495"/>
    <cellStyle name="Normal 9 4 2 4 2 2" xfId="10496"/>
    <cellStyle name="Normal 9 4 2 4 2 2 2" xfId="10497"/>
    <cellStyle name="Normal 9 4 2 4 2 2 2 2" xfId="10498"/>
    <cellStyle name="Normal 9 4 2 4 2 2 3" xfId="10499"/>
    <cellStyle name="Normal 9 4 2 4 2 2 4" xfId="10500"/>
    <cellStyle name="Normal 9 4 2 4 2 3" xfId="10501"/>
    <cellStyle name="Normal 9 4 2 4 2 3 2" xfId="10502"/>
    <cellStyle name="Normal 9 4 2 4 2 4" xfId="10503"/>
    <cellStyle name="Normal 9 4 2 4 2 5" xfId="10504"/>
    <cellStyle name="Normal 9 4 2 4 3" xfId="10505"/>
    <cellStyle name="Normal 9 4 2 4 3 2" xfId="10506"/>
    <cellStyle name="Normal 9 4 2 4 3 2 2" xfId="10507"/>
    <cellStyle name="Normal 9 4 2 4 3 3" xfId="10508"/>
    <cellStyle name="Normal 9 4 2 4 3 4" xfId="10509"/>
    <cellStyle name="Normal 9 4 2 4 4" xfId="10510"/>
    <cellStyle name="Normal 9 4 2 4 4 2" xfId="10511"/>
    <cellStyle name="Normal 9 4 2 4 5" xfId="10512"/>
    <cellStyle name="Normal 9 4 2 4 6" xfId="10513"/>
    <cellStyle name="Normal 9 4 2 5" xfId="10514"/>
    <cellStyle name="Normal 9 4 2 5 2" xfId="10515"/>
    <cellStyle name="Normal 9 4 2 5 2 2" xfId="10516"/>
    <cellStyle name="Normal 9 4 2 5 2 2 2" xfId="10517"/>
    <cellStyle name="Normal 9 4 2 5 2 3" xfId="10518"/>
    <cellStyle name="Normal 9 4 2 5 2 4" xfId="10519"/>
    <cellStyle name="Normal 9 4 2 5 3" xfId="10520"/>
    <cellStyle name="Normal 9 4 2 5 3 2" xfId="10521"/>
    <cellStyle name="Normal 9 4 2 5 4" xfId="10522"/>
    <cellStyle name="Normal 9 4 2 5 5" xfId="10523"/>
    <cellStyle name="Normal 9 4 2 6" xfId="10524"/>
    <cellStyle name="Normal 9 4 2 6 2" xfId="10525"/>
    <cellStyle name="Normal 9 4 2 6 2 2" xfId="10526"/>
    <cellStyle name="Normal 9 4 2 6 3" xfId="10527"/>
    <cellStyle name="Normal 9 4 2 6 4" xfId="10528"/>
    <cellStyle name="Normal 9 4 2 7" xfId="10529"/>
    <cellStyle name="Normal 9 4 2 7 2" xfId="10530"/>
    <cellStyle name="Normal 9 4 2 8" xfId="10531"/>
    <cellStyle name="Normal 9 4 2 9" xfId="10532"/>
    <cellStyle name="Normal 9 4 3" xfId="10533"/>
    <cellStyle name="Normal 9 4 3 2" xfId="10534"/>
    <cellStyle name="Normal 9 4 3 2 2" xfId="10535"/>
    <cellStyle name="Normal 9 4 3 2 2 2" xfId="10536"/>
    <cellStyle name="Normal 9 4 3 2 2 2 2" xfId="10537"/>
    <cellStyle name="Normal 9 4 3 2 2 2 2 2" xfId="10538"/>
    <cellStyle name="Normal 9 4 3 2 2 2 3" xfId="10539"/>
    <cellStyle name="Normal 9 4 3 2 2 2 4" xfId="10540"/>
    <cellStyle name="Normal 9 4 3 2 2 3" xfId="10541"/>
    <cellStyle name="Normal 9 4 3 2 2 3 2" xfId="10542"/>
    <cellStyle name="Normal 9 4 3 2 2 4" xfId="10543"/>
    <cellStyle name="Normal 9 4 3 2 2 5" xfId="10544"/>
    <cellStyle name="Normal 9 4 3 2 3" xfId="10545"/>
    <cellStyle name="Normal 9 4 3 2 3 2" xfId="10546"/>
    <cellStyle name="Normal 9 4 3 2 3 2 2" xfId="10547"/>
    <cellStyle name="Normal 9 4 3 2 3 3" xfId="10548"/>
    <cellStyle name="Normal 9 4 3 2 3 4" xfId="10549"/>
    <cellStyle name="Normal 9 4 3 2 4" xfId="10550"/>
    <cellStyle name="Normal 9 4 3 2 4 2" xfId="10551"/>
    <cellStyle name="Normal 9 4 3 2 5" xfId="10552"/>
    <cellStyle name="Normal 9 4 3 2 6" xfId="10553"/>
    <cellStyle name="Normal 9 4 3 3" xfId="10554"/>
    <cellStyle name="Normal 9 4 3 3 2" xfId="10555"/>
    <cellStyle name="Normal 9 4 3 3 2 2" xfId="10556"/>
    <cellStyle name="Normal 9 4 3 3 2 2 2" xfId="10557"/>
    <cellStyle name="Normal 9 4 3 3 2 3" xfId="10558"/>
    <cellStyle name="Normal 9 4 3 3 2 4" xfId="10559"/>
    <cellStyle name="Normal 9 4 3 3 3" xfId="10560"/>
    <cellStyle name="Normal 9 4 3 3 3 2" xfId="10561"/>
    <cellStyle name="Normal 9 4 3 3 4" xfId="10562"/>
    <cellStyle name="Normal 9 4 3 3 5" xfId="10563"/>
    <cellStyle name="Normal 9 4 3 4" xfId="10564"/>
    <cellStyle name="Normal 9 4 3 4 2" xfId="10565"/>
    <cellStyle name="Normal 9 4 3 4 2 2" xfId="10566"/>
    <cellStyle name="Normal 9 4 3 4 3" xfId="10567"/>
    <cellStyle name="Normal 9 4 3 4 4" xfId="10568"/>
    <cellStyle name="Normal 9 4 3 5" xfId="10569"/>
    <cellStyle name="Normal 9 4 3 5 2" xfId="10570"/>
    <cellStyle name="Normal 9 4 3 6" xfId="10571"/>
    <cellStyle name="Normal 9 4 3 7" xfId="10572"/>
    <cellStyle name="Normal 9 4 4" xfId="10573"/>
    <cellStyle name="Normal 9 4 4 2" xfId="10574"/>
    <cellStyle name="Normal 9 4 4 2 2" xfId="10575"/>
    <cellStyle name="Normal 9 4 4 2 2 2" xfId="10576"/>
    <cellStyle name="Normal 9 4 4 2 2 2 2" xfId="10577"/>
    <cellStyle name="Normal 9 4 4 2 2 3" xfId="10578"/>
    <cellStyle name="Normal 9 4 4 2 2 4" xfId="10579"/>
    <cellStyle name="Normal 9 4 4 2 3" xfId="10580"/>
    <cellStyle name="Normal 9 4 4 2 3 2" xfId="10581"/>
    <cellStyle name="Normal 9 4 4 2 4" xfId="10582"/>
    <cellStyle name="Normal 9 4 4 2 5" xfId="10583"/>
    <cellStyle name="Normal 9 4 4 3" xfId="10584"/>
    <cellStyle name="Normal 9 4 4 3 2" xfId="10585"/>
    <cellStyle name="Normal 9 4 4 3 2 2" xfId="10586"/>
    <cellStyle name="Normal 9 4 4 3 3" xfId="10587"/>
    <cellStyle name="Normal 9 4 4 3 4" xfId="10588"/>
    <cellStyle name="Normal 9 4 4 4" xfId="10589"/>
    <cellStyle name="Normal 9 4 4 4 2" xfId="10590"/>
    <cellStyle name="Normal 9 4 4 5" xfId="10591"/>
    <cellStyle name="Normal 9 4 4 6" xfId="10592"/>
    <cellStyle name="Normal 9 4 5" xfId="10593"/>
    <cellStyle name="Normal 9 4 5 2" xfId="10594"/>
    <cellStyle name="Normal 9 4 5 2 2" xfId="10595"/>
    <cellStyle name="Normal 9 4 5 2 2 2" xfId="10596"/>
    <cellStyle name="Normal 9 4 5 2 2 2 2" xfId="10597"/>
    <cellStyle name="Normal 9 4 5 2 2 3" xfId="10598"/>
    <cellStyle name="Normal 9 4 5 2 2 4" xfId="10599"/>
    <cellStyle name="Normal 9 4 5 2 3" xfId="10600"/>
    <cellStyle name="Normal 9 4 5 2 3 2" xfId="10601"/>
    <cellStyle name="Normal 9 4 5 2 4" xfId="10602"/>
    <cellStyle name="Normal 9 4 5 2 5" xfId="10603"/>
    <cellStyle name="Normal 9 4 5 3" xfId="10604"/>
    <cellStyle name="Normal 9 4 5 3 2" xfId="10605"/>
    <cellStyle name="Normal 9 4 5 3 2 2" xfId="10606"/>
    <cellStyle name="Normal 9 4 5 3 3" xfId="10607"/>
    <cellStyle name="Normal 9 4 5 3 4" xfId="10608"/>
    <cellStyle name="Normal 9 4 5 4" xfId="10609"/>
    <cellStyle name="Normal 9 4 5 4 2" xfId="10610"/>
    <cellStyle name="Normal 9 4 5 5" xfId="10611"/>
    <cellStyle name="Normal 9 4 5 6" xfId="10612"/>
    <cellStyle name="Normal 9 4 6" xfId="10613"/>
    <cellStyle name="Normal 9 4 6 2" xfId="10614"/>
    <cellStyle name="Normal 9 4 6 2 2" xfId="10615"/>
    <cellStyle name="Normal 9 4 6 2 2 2" xfId="10616"/>
    <cellStyle name="Normal 9 4 6 2 3" xfId="10617"/>
    <cellStyle name="Normal 9 4 6 2 4" xfId="10618"/>
    <cellStyle name="Normal 9 4 6 3" xfId="10619"/>
    <cellStyle name="Normal 9 4 6 3 2" xfId="10620"/>
    <cellStyle name="Normal 9 4 6 4" xfId="10621"/>
    <cellStyle name="Normal 9 4 6 5" xfId="10622"/>
    <cellStyle name="Normal 9 4 7" xfId="10623"/>
    <cellStyle name="Normal 9 4 7 2" xfId="10624"/>
    <cellStyle name="Normal 9 4 7 2 2" xfId="10625"/>
    <cellStyle name="Normal 9 4 7 3" xfId="10626"/>
    <cellStyle name="Normal 9 4 7 4" xfId="10627"/>
    <cellStyle name="Normal 9 4 8" xfId="10628"/>
    <cellStyle name="Normal 9 4 9" xfId="10629"/>
    <cellStyle name="Normal 9 4 9 2" xfId="10630"/>
    <cellStyle name="Normal 9 4 9 2 2" xfId="10631"/>
    <cellStyle name="Normal 9 4 9 3" xfId="10632"/>
    <cellStyle name="Normal 9 5" xfId="10633"/>
    <cellStyle name="Normal 9 5 2" xfId="10634"/>
    <cellStyle name="Normal 9 5 2 2" xfId="10635"/>
    <cellStyle name="Normal 9 5 2 2 2" xfId="10636"/>
    <cellStyle name="Normal 9 5 2 2 2 2" xfId="10637"/>
    <cellStyle name="Normal 9 5 2 2 2 2 2" xfId="10638"/>
    <cellStyle name="Normal 9 5 2 2 2 2 2 2" xfId="10639"/>
    <cellStyle name="Normal 9 5 2 2 2 2 3" xfId="10640"/>
    <cellStyle name="Normal 9 5 2 2 2 2 4" xfId="10641"/>
    <cellStyle name="Normal 9 5 2 2 2 3" xfId="10642"/>
    <cellStyle name="Normal 9 5 2 2 2 3 2" xfId="10643"/>
    <cellStyle name="Normal 9 5 2 2 2 4" xfId="10644"/>
    <cellStyle name="Normal 9 5 2 2 2 5" xfId="10645"/>
    <cellStyle name="Normal 9 5 2 2 3" xfId="10646"/>
    <cellStyle name="Normal 9 5 2 2 3 2" xfId="10647"/>
    <cellStyle name="Normal 9 5 2 2 3 2 2" xfId="10648"/>
    <cellStyle name="Normal 9 5 2 2 3 3" xfId="10649"/>
    <cellStyle name="Normal 9 5 2 2 3 4" xfId="10650"/>
    <cellStyle name="Normal 9 5 2 2 4" xfId="10651"/>
    <cellStyle name="Normal 9 5 2 2 4 2" xfId="10652"/>
    <cellStyle name="Normal 9 5 2 2 5" xfId="10653"/>
    <cellStyle name="Normal 9 5 2 2 6" xfId="10654"/>
    <cellStyle name="Normal 9 5 2 3" xfId="10655"/>
    <cellStyle name="Normal 9 5 2 3 2" xfId="10656"/>
    <cellStyle name="Normal 9 5 2 3 2 2" xfId="10657"/>
    <cellStyle name="Normal 9 5 2 3 2 2 2" xfId="10658"/>
    <cellStyle name="Normal 9 5 2 3 2 3" xfId="10659"/>
    <cellStyle name="Normal 9 5 2 3 2 4" xfId="10660"/>
    <cellStyle name="Normal 9 5 2 3 3" xfId="10661"/>
    <cellStyle name="Normal 9 5 2 3 3 2" xfId="10662"/>
    <cellStyle name="Normal 9 5 2 3 4" xfId="10663"/>
    <cellStyle name="Normal 9 5 2 3 5" xfId="10664"/>
    <cellStyle name="Normal 9 5 2 4" xfId="10665"/>
    <cellStyle name="Normal 9 5 2 4 2" xfId="10666"/>
    <cellStyle name="Normal 9 5 2 4 2 2" xfId="10667"/>
    <cellStyle name="Normal 9 5 2 4 3" xfId="10668"/>
    <cellStyle name="Normal 9 5 2 4 4" xfId="10669"/>
    <cellStyle name="Normal 9 5 2 5" xfId="10670"/>
    <cellStyle name="Normal 9 5 2 5 2" xfId="10671"/>
    <cellStyle name="Normal 9 5 2 6" xfId="10672"/>
    <cellStyle name="Normal 9 5 2 7" xfId="10673"/>
    <cellStyle name="Normal 9 5 3" xfId="10674"/>
    <cellStyle name="Normal 9 5 3 2" xfId="10675"/>
    <cellStyle name="Normal 9 5 3 2 2" xfId="10676"/>
    <cellStyle name="Normal 9 5 3 2 2 2" xfId="10677"/>
    <cellStyle name="Normal 9 5 3 2 2 2 2" xfId="10678"/>
    <cellStyle name="Normal 9 5 3 2 2 3" xfId="10679"/>
    <cellStyle name="Normal 9 5 3 2 2 4" xfId="10680"/>
    <cellStyle name="Normal 9 5 3 2 3" xfId="10681"/>
    <cellStyle name="Normal 9 5 3 2 3 2" xfId="10682"/>
    <cellStyle name="Normal 9 5 3 2 4" xfId="10683"/>
    <cellStyle name="Normal 9 5 3 2 5" xfId="10684"/>
    <cellStyle name="Normal 9 5 3 3" xfId="10685"/>
    <cellStyle name="Normal 9 5 3 3 2" xfId="10686"/>
    <cellStyle name="Normal 9 5 3 3 2 2" xfId="10687"/>
    <cellStyle name="Normal 9 5 3 3 3" xfId="10688"/>
    <cellStyle name="Normal 9 5 3 3 4" xfId="10689"/>
    <cellStyle name="Normal 9 5 3 4" xfId="10690"/>
    <cellStyle name="Normal 9 5 3 4 2" xfId="10691"/>
    <cellStyle name="Normal 9 5 3 5" xfId="10692"/>
    <cellStyle name="Normal 9 5 3 6" xfId="10693"/>
    <cellStyle name="Normal 9 5 4" xfId="10694"/>
    <cellStyle name="Normal 9 5 4 2" xfId="10695"/>
    <cellStyle name="Normal 9 5 4 2 2" xfId="10696"/>
    <cellStyle name="Normal 9 5 4 2 2 2" xfId="10697"/>
    <cellStyle name="Normal 9 5 4 2 2 2 2" xfId="10698"/>
    <cellStyle name="Normal 9 5 4 2 2 3" xfId="10699"/>
    <cellStyle name="Normal 9 5 4 2 2 4" xfId="10700"/>
    <cellStyle name="Normal 9 5 4 2 3" xfId="10701"/>
    <cellStyle name="Normal 9 5 4 2 3 2" xfId="10702"/>
    <cellStyle name="Normal 9 5 4 2 4" xfId="10703"/>
    <cellStyle name="Normal 9 5 4 2 5" xfId="10704"/>
    <cellStyle name="Normal 9 5 4 3" xfId="10705"/>
    <cellStyle name="Normal 9 5 4 3 2" xfId="10706"/>
    <cellStyle name="Normal 9 5 4 3 2 2" xfId="10707"/>
    <cellStyle name="Normal 9 5 4 3 3" xfId="10708"/>
    <cellStyle name="Normal 9 5 4 3 4" xfId="10709"/>
    <cellStyle name="Normal 9 5 4 4" xfId="10710"/>
    <cellStyle name="Normal 9 5 4 4 2" xfId="10711"/>
    <cellStyle name="Normal 9 5 4 5" xfId="10712"/>
    <cellStyle name="Normal 9 5 4 6" xfId="10713"/>
    <cellStyle name="Normal 9 5 5" xfId="10714"/>
    <cellStyle name="Normal 9 5 5 2" xfId="10715"/>
    <cellStyle name="Normal 9 5 5 2 2" xfId="10716"/>
    <cellStyle name="Normal 9 5 5 2 2 2" xfId="10717"/>
    <cellStyle name="Normal 9 5 5 2 3" xfId="10718"/>
    <cellStyle name="Normal 9 5 5 2 4" xfId="10719"/>
    <cellStyle name="Normal 9 5 5 3" xfId="10720"/>
    <cellStyle name="Normal 9 5 5 3 2" xfId="10721"/>
    <cellStyle name="Normal 9 5 5 4" xfId="10722"/>
    <cellStyle name="Normal 9 5 5 5" xfId="10723"/>
    <cellStyle name="Normal 9 5 6" xfId="10724"/>
    <cellStyle name="Normal 9 5 6 2" xfId="10725"/>
    <cellStyle name="Normal 9 5 6 2 2" xfId="10726"/>
    <cellStyle name="Normal 9 5 6 3" xfId="10727"/>
    <cellStyle name="Normal 9 5 6 4" xfId="10728"/>
    <cellStyle name="Normal 9 5 7" xfId="10729"/>
    <cellStyle name="Normal 9 5 7 2" xfId="10730"/>
    <cellStyle name="Normal 9 5 8" xfId="10731"/>
    <cellStyle name="Normal 9 5 9" xfId="10732"/>
    <cellStyle name="Normal 9 6" xfId="10733"/>
    <cellStyle name="Normal 9 6 2" xfId="10734"/>
    <cellStyle name="Normal 9 6 2 2" xfId="10735"/>
    <cellStyle name="Normal 9 6 2 2 2" xfId="10736"/>
    <cellStyle name="Normal 9 6 2 2 2 2" xfId="10737"/>
    <cellStyle name="Normal 9 6 2 2 2 2 2" xfId="10738"/>
    <cellStyle name="Normal 9 6 2 2 2 2 2 2" xfId="10739"/>
    <cellStyle name="Normal 9 6 2 2 2 2 3" xfId="10740"/>
    <cellStyle name="Normal 9 6 2 2 2 2 4" xfId="10741"/>
    <cellStyle name="Normal 9 6 2 2 2 3" xfId="10742"/>
    <cellStyle name="Normal 9 6 2 2 2 3 2" xfId="10743"/>
    <cellStyle name="Normal 9 6 2 2 2 4" xfId="10744"/>
    <cellStyle name="Normal 9 6 2 2 2 5" xfId="10745"/>
    <cellStyle name="Normal 9 6 2 2 3" xfId="10746"/>
    <cellStyle name="Normal 9 6 2 2 3 2" xfId="10747"/>
    <cellStyle name="Normal 9 6 2 2 3 2 2" xfId="10748"/>
    <cellStyle name="Normal 9 6 2 2 3 3" xfId="10749"/>
    <cellStyle name="Normal 9 6 2 2 3 4" xfId="10750"/>
    <cellStyle name="Normal 9 6 2 2 4" xfId="10751"/>
    <cellStyle name="Normal 9 6 2 2 4 2" xfId="10752"/>
    <cellStyle name="Normal 9 6 2 2 5" xfId="10753"/>
    <cellStyle name="Normal 9 6 2 2 6" xfId="10754"/>
    <cellStyle name="Normal 9 6 2 3" xfId="10755"/>
    <cellStyle name="Normal 9 6 2 3 2" xfId="10756"/>
    <cellStyle name="Normal 9 6 2 3 2 2" xfId="10757"/>
    <cellStyle name="Normal 9 6 2 3 2 2 2" xfId="10758"/>
    <cellStyle name="Normal 9 6 2 3 2 3" xfId="10759"/>
    <cellStyle name="Normal 9 6 2 3 2 4" xfId="10760"/>
    <cellStyle name="Normal 9 6 2 3 3" xfId="10761"/>
    <cellStyle name="Normal 9 6 2 3 3 2" xfId="10762"/>
    <cellStyle name="Normal 9 6 2 3 4" xfId="10763"/>
    <cellStyle name="Normal 9 6 2 3 5" xfId="10764"/>
    <cellStyle name="Normal 9 6 2 4" xfId="10765"/>
    <cellStyle name="Normal 9 6 2 4 2" xfId="10766"/>
    <cellStyle name="Normal 9 6 2 4 2 2" xfId="10767"/>
    <cellStyle name="Normal 9 6 2 4 3" xfId="10768"/>
    <cellStyle name="Normal 9 6 2 4 4" xfId="10769"/>
    <cellStyle name="Normal 9 6 2 5" xfId="10770"/>
    <cellStyle name="Normal 9 6 2 5 2" xfId="10771"/>
    <cellStyle name="Normal 9 6 2 6" xfId="10772"/>
    <cellStyle name="Normal 9 6 2 7" xfId="10773"/>
    <cellStyle name="Normal 9 6 3" xfId="10774"/>
    <cellStyle name="Normal 9 6 3 2" xfId="10775"/>
    <cellStyle name="Normal 9 6 3 2 2" xfId="10776"/>
    <cellStyle name="Normal 9 6 3 2 2 2" xfId="10777"/>
    <cellStyle name="Normal 9 6 3 2 2 2 2" xfId="10778"/>
    <cellStyle name="Normal 9 6 3 2 2 3" xfId="10779"/>
    <cellStyle name="Normal 9 6 3 2 2 4" xfId="10780"/>
    <cellStyle name="Normal 9 6 3 2 3" xfId="10781"/>
    <cellStyle name="Normal 9 6 3 2 3 2" xfId="10782"/>
    <cellStyle name="Normal 9 6 3 2 4" xfId="10783"/>
    <cellStyle name="Normal 9 6 3 2 5" xfId="10784"/>
    <cellStyle name="Normal 9 6 3 3" xfId="10785"/>
    <cellStyle name="Normal 9 6 3 3 2" xfId="10786"/>
    <cellStyle name="Normal 9 6 3 3 2 2" xfId="10787"/>
    <cellStyle name="Normal 9 6 3 3 3" xfId="10788"/>
    <cellStyle name="Normal 9 6 3 3 4" xfId="10789"/>
    <cellStyle name="Normal 9 6 3 4" xfId="10790"/>
    <cellStyle name="Normal 9 6 3 4 2" xfId="10791"/>
    <cellStyle name="Normal 9 6 3 5" xfId="10792"/>
    <cellStyle name="Normal 9 6 3 6" xfId="10793"/>
    <cellStyle name="Normal 9 6 4" xfId="10794"/>
    <cellStyle name="Normal 9 6 4 2" xfId="10795"/>
    <cellStyle name="Normal 9 6 4 2 2" xfId="10796"/>
    <cellStyle name="Normal 9 6 4 2 2 2" xfId="10797"/>
    <cellStyle name="Normal 9 6 4 2 2 2 2" xfId="10798"/>
    <cellStyle name="Normal 9 6 4 2 2 3" xfId="10799"/>
    <cellStyle name="Normal 9 6 4 2 2 4" xfId="10800"/>
    <cellStyle name="Normal 9 6 4 2 3" xfId="10801"/>
    <cellStyle name="Normal 9 6 4 2 3 2" xfId="10802"/>
    <cellStyle name="Normal 9 6 4 2 4" xfId="10803"/>
    <cellStyle name="Normal 9 6 4 2 5" xfId="10804"/>
    <cellStyle name="Normal 9 6 4 3" xfId="10805"/>
    <cellStyle name="Normal 9 6 4 3 2" xfId="10806"/>
    <cellStyle name="Normal 9 6 4 3 2 2" xfId="10807"/>
    <cellStyle name="Normal 9 6 4 3 3" xfId="10808"/>
    <cellStyle name="Normal 9 6 4 3 4" xfId="10809"/>
    <cellStyle name="Normal 9 6 4 4" xfId="10810"/>
    <cellStyle name="Normal 9 6 4 4 2" xfId="10811"/>
    <cellStyle name="Normal 9 6 4 5" xfId="10812"/>
    <cellStyle name="Normal 9 6 4 6" xfId="10813"/>
    <cellStyle name="Normal 9 6 5" xfId="10814"/>
    <cellStyle name="Normal 9 6 5 2" xfId="10815"/>
    <cellStyle name="Normal 9 6 5 2 2" xfId="10816"/>
    <cellStyle name="Normal 9 6 5 2 2 2" xfId="10817"/>
    <cellStyle name="Normal 9 6 5 2 3" xfId="10818"/>
    <cellStyle name="Normal 9 6 5 2 4" xfId="10819"/>
    <cellStyle name="Normal 9 6 5 3" xfId="10820"/>
    <cellStyle name="Normal 9 6 5 3 2" xfId="10821"/>
    <cellStyle name="Normal 9 6 5 4" xfId="10822"/>
    <cellStyle name="Normal 9 6 5 5" xfId="10823"/>
    <cellStyle name="Normal 9 6 6" xfId="10824"/>
    <cellStyle name="Normal 9 6 6 2" xfId="10825"/>
    <cellStyle name="Normal 9 6 6 2 2" xfId="10826"/>
    <cellStyle name="Normal 9 6 6 3" xfId="10827"/>
    <cellStyle name="Normal 9 6 6 4" xfId="10828"/>
    <cellStyle name="Normal 9 6 7" xfId="10829"/>
    <cellStyle name="Normal 9 6 7 2" xfId="10830"/>
    <cellStyle name="Normal 9 6 8" xfId="10831"/>
    <cellStyle name="Normal 9 6 9" xfId="10832"/>
    <cellStyle name="Normal 9 7" xfId="10833"/>
    <cellStyle name="Normal 9 7 2" xfId="10834"/>
    <cellStyle name="Normal 9 7 2 2" xfId="10835"/>
    <cellStyle name="Normal 9 7 2 2 2" xfId="10836"/>
    <cellStyle name="Normal 9 7 2 2 2 2" xfId="10837"/>
    <cellStyle name="Normal 9 7 2 2 2 2 2" xfId="10838"/>
    <cellStyle name="Normal 9 7 2 2 2 3" xfId="10839"/>
    <cellStyle name="Normal 9 7 2 2 2 4" xfId="10840"/>
    <cellStyle name="Normal 9 7 2 2 3" xfId="10841"/>
    <cellStyle name="Normal 9 7 2 2 3 2" xfId="10842"/>
    <cellStyle name="Normal 9 7 2 2 4" xfId="10843"/>
    <cellStyle name="Normal 9 7 2 2 5" xfId="10844"/>
    <cellStyle name="Normal 9 7 2 3" xfId="10845"/>
    <cellStyle name="Normal 9 7 2 3 2" xfId="10846"/>
    <cellStyle name="Normal 9 7 2 3 2 2" xfId="10847"/>
    <cellStyle name="Normal 9 7 2 3 3" xfId="10848"/>
    <cellStyle name="Normal 9 7 2 3 4" xfId="10849"/>
    <cellStyle name="Normal 9 7 2 4" xfId="10850"/>
    <cellStyle name="Normal 9 7 2 4 2" xfId="10851"/>
    <cellStyle name="Normal 9 7 2 5" xfId="10852"/>
    <cellStyle name="Normal 9 7 2 6" xfId="10853"/>
    <cellStyle name="Normal 9 7 3" xfId="10854"/>
    <cellStyle name="Normal 9 7 3 2" xfId="10855"/>
    <cellStyle name="Normal 9 7 3 2 2" xfId="10856"/>
    <cellStyle name="Normal 9 7 3 2 2 2" xfId="10857"/>
    <cellStyle name="Normal 9 7 3 2 3" xfId="10858"/>
    <cellStyle name="Normal 9 7 3 2 4" xfId="10859"/>
    <cellStyle name="Normal 9 7 3 3" xfId="10860"/>
    <cellStyle name="Normal 9 7 3 3 2" xfId="10861"/>
    <cellStyle name="Normal 9 7 3 4" xfId="10862"/>
    <cellStyle name="Normal 9 7 3 5" xfId="10863"/>
    <cellStyle name="Normal 9 7 4" xfId="10864"/>
    <cellStyle name="Normal 9 7 4 2" xfId="10865"/>
    <cellStyle name="Normal 9 7 4 2 2" xfId="10866"/>
    <cellStyle name="Normal 9 7 4 3" xfId="10867"/>
    <cellStyle name="Normal 9 7 4 4" xfId="10868"/>
    <cellStyle name="Normal 9 7 5" xfId="10869"/>
    <cellStyle name="Normal 9 7 5 2" xfId="10870"/>
    <cellStyle name="Normal 9 7 6" xfId="10871"/>
    <cellStyle name="Normal 9 7 7" xfId="10872"/>
    <cellStyle name="Normal 9 8" xfId="10873"/>
    <cellStyle name="Normal 9 8 2" xfId="10874"/>
    <cellStyle name="Normal 9 8 2 2" xfId="10875"/>
    <cellStyle name="Normal 9 8 2 2 2" xfId="10876"/>
    <cellStyle name="Normal 9 8 2 2 2 2" xfId="10877"/>
    <cellStyle name="Normal 9 8 2 2 3" xfId="10878"/>
    <cellStyle name="Normal 9 8 2 2 4" xfId="10879"/>
    <cellStyle name="Normal 9 8 2 3" xfId="10880"/>
    <cellStyle name="Normal 9 8 2 3 2" xfId="10881"/>
    <cellStyle name="Normal 9 8 2 4" xfId="10882"/>
    <cellStyle name="Normal 9 8 2 5" xfId="10883"/>
    <cellStyle name="Normal 9 8 3" xfId="10884"/>
    <cellStyle name="Normal 9 8 3 2" xfId="10885"/>
    <cellStyle name="Normal 9 8 3 2 2" xfId="10886"/>
    <cellStyle name="Normal 9 8 3 3" xfId="10887"/>
    <cellStyle name="Normal 9 8 3 4" xfId="10888"/>
    <cellStyle name="Normal 9 8 4" xfId="10889"/>
    <cellStyle name="Normal 9 8 4 2" xfId="10890"/>
    <cellStyle name="Normal 9 8 5" xfId="10891"/>
    <cellStyle name="Normal 9 8 6" xfId="10892"/>
    <cellStyle name="Normal 9 9" xfId="10893"/>
    <cellStyle name="Normal 9 9 2" xfId="10894"/>
    <cellStyle name="Normal 9 9 2 2" xfId="10895"/>
    <cellStyle name="Normal 9 9 2 2 2" xfId="10896"/>
    <cellStyle name="Normal 9 9 2 2 2 2" xfId="10897"/>
    <cellStyle name="Normal 9 9 2 2 3" xfId="10898"/>
    <cellStyle name="Normal 9 9 2 2 4" xfId="10899"/>
    <cellStyle name="Normal 9 9 2 3" xfId="10900"/>
    <cellStyle name="Normal 9 9 2 3 2" xfId="10901"/>
    <cellStyle name="Normal 9 9 2 4" xfId="10902"/>
    <cellStyle name="Normal 9 9 2 5" xfId="10903"/>
    <cellStyle name="Normal 9 9 3" xfId="10904"/>
    <cellStyle name="Normal 9 9 3 2" xfId="10905"/>
    <cellStyle name="Normal 9 9 3 2 2" xfId="10906"/>
    <cellStyle name="Normal 9 9 3 3" xfId="10907"/>
    <cellStyle name="Normal 9 9 3 4" xfId="10908"/>
    <cellStyle name="Normal 9 9 4" xfId="10909"/>
    <cellStyle name="Normal 9 9 4 2" xfId="10910"/>
    <cellStyle name="Normal 9 9 5" xfId="10911"/>
    <cellStyle name="Normal 9 9 6" xfId="10912"/>
    <cellStyle name="Normal 90" xfId="10913"/>
    <cellStyle name="Normal 90 2" xfId="10914"/>
    <cellStyle name="Normal 91" xfId="10915"/>
    <cellStyle name="Normal 91 2" xfId="10916"/>
    <cellStyle name="Normal 92" xfId="10917"/>
    <cellStyle name="Normal 92 2" xfId="10918"/>
    <cellStyle name="Normal 92 2 2" xfId="10919"/>
    <cellStyle name="Normal 92 2 2 2" xfId="10920"/>
    <cellStyle name="Normal 92 2 2 2 2" xfId="10921"/>
    <cellStyle name="Normal 92 2 2 3" xfId="10922"/>
    <cellStyle name="Normal 92 2 2 4" xfId="10923"/>
    <cellStyle name="Normal 92 2 3" xfId="10924"/>
    <cellStyle name="Normal 92 2 3 2" xfId="10925"/>
    <cellStyle name="Normal 92 2 4" xfId="10926"/>
    <cellStyle name="Normal 92 2 4 2" xfId="10927"/>
    <cellStyle name="Normal 92 2 5" xfId="10928"/>
    <cellStyle name="Normal 92 2 6" xfId="10929"/>
    <cellStyle name="Normal 92 3" xfId="10930"/>
    <cellStyle name="Normal 92 3 2" xfId="10931"/>
    <cellStyle name="Normal 92 3 2 2" xfId="10932"/>
    <cellStyle name="Normal 92 3 3" xfId="10933"/>
    <cellStyle name="Normal 92 3 4" xfId="10934"/>
    <cellStyle name="Normal 92 4" xfId="10935"/>
    <cellStyle name="Normal 92 4 2" xfId="10936"/>
    <cellStyle name="Normal 92 5" xfId="10937"/>
    <cellStyle name="Normal 92 5 2" xfId="10938"/>
    <cellStyle name="Normal 92 6" xfId="10939"/>
    <cellStyle name="Normal 92 7" xfId="10940"/>
    <cellStyle name="Normal 93" xfId="10941"/>
    <cellStyle name="Normal 93 2" xfId="10942"/>
    <cellStyle name="Normal 93 2 2" xfId="10943"/>
    <cellStyle name="Normal 93 2 2 2" xfId="10944"/>
    <cellStyle name="Normal 93 2 2 2 2" xfId="10945"/>
    <cellStyle name="Normal 93 2 2 3" xfId="10946"/>
    <cellStyle name="Normal 93 2 2 4" xfId="10947"/>
    <cellStyle name="Normal 93 2 3" xfId="10948"/>
    <cellStyle name="Normal 93 2 3 2" xfId="10949"/>
    <cellStyle name="Normal 93 2 4" xfId="10950"/>
    <cellStyle name="Normal 93 2 4 2" xfId="10951"/>
    <cellStyle name="Normal 93 2 5" xfId="10952"/>
    <cellStyle name="Normal 93 2 6" xfId="10953"/>
    <cellStyle name="Normal 93 3" xfId="10954"/>
    <cellStyle name="Normal 93 3 2" xfId="10955"/>
    <cellStyle name="Normal 93 3 2 2" xfId="10956"/>
    <cellStyle name="Normal 93 3 3" xfId="10957"/>
    <cellStyle name="Normal 93 3 4" xfId="10958"/>
    <cellStyle name="Normal 93 4" xfId="10959"/>
    <cellStyle name="Normal 93 4 2" xfId="10960"/>
    <cellStyle name="Normal 93 5" xfId="10961"/>
    <cellStyle name="Normal 93 5 2" xfId="10962"/>
    <cellStyle name="Normal 93 6" xfId="10963"/>
    <cellStyle name="Normal 93 7" xfId="10964"/>
    <cellStyle name="Normal 94" xfId="10965"/>
    <cellStyle name="Normal 95" xfId="10966"/>
    <cellStyle name="Normal 95 2" xfId="10967"/>
    <cellStyle name="Normal 95 2 2" xfId="10968"/>
    <cellStyle name="Normal 95 2 2 2" xfId="10969"/>
    <cellStyle name="Normal 95 2 2 2 2" xfId="10970"/>
    <cellStyle name="Normal 95 2 2 3" xfId="10971"/>
    <cellStyle name="Normal 95 2 2 4" xfId="10972"/>
    <cellStyle name="Normal 95 2 3" xfId="10973"/>
    <cellStyle name="Normal 95 2 3 2" xfId="10974"/>
    <cellStyle name="Normal 95 2 4" xfId="10975"/>
    <cellStyle name="Normal 95 2 4 2" xfId="10976"/>
    <cellStyle name="Normal 95 2 5" xfId="10977"/>
    <cellStyle name="Normal 95 2 6" xfId="10978"/>
    <cellStyle name="Normal 95 3" xfId="10979"/>
    <cellStyle name="Normal 95 3 2" xfId="10980"/>
    <cellStyle name="Normal 95 3 2 2" xfId="10981"/>
    <cellStyle name="Normal 95 3 3" xfId="10982"/>
    <cellStyle name="Normal 95 3 4" xfId="10983"/>
    <cellStyle name="Normal 95 4" xfId="10984"/>
    <cellStyle name="Normal 95 4 2" xfId="10985"/>
    <cellStyle name="Normal 95 5" xfId="10986"/>
    <cellStyle name="Normal 95 5 2" xfId="10987"/>
    <cellStyle name="Normal 95 6" xfId="10988"/>
    <cellStyle name="Normal 95 7" xfId="10989"/>
    <cellStyle name="Normal 96" xfId="10990"/>
    <cellStyle name="Normal 97" xfId="10991"/>
    <cellStyle name="Normal 98" xfId="10992"/>
    <cellStyle name="Normal 99" xfId="10993"/>
    <cellStyle name="Note 2" xfId="10994"/>
    <cellStyle name="Note 2 2" xfId="10995"/>
    <cellStyle name="Note 2 3" xfId="10996"/>
    <cellStyle name="Note 2 4" xfId="10997"/>
    <cellStyle name="Note 3" xfId="10998"/>
    <cellStyle name="Note 3 2" xfId="10999"/>
    <cellStyle name="Note 4" xfId="11000"/>
    <cellStyle name="Note 5" xfId="11001"/>
    <cellStyle name="Note 6" xfId="11002"/>
    <cellStyle name="nPlosion" xfId="11003"/>
    <cellStyle name="nPlosion 10" xfId="11004"/>
    <cellStyle name="nPlosion 2" xfId="11005"/>
    <cellStyle name="nPlosion 2 2" xfId="11006"/>
    <cellStyle name="nPlosion 2 2 2" xfId="11007"/>
    <cellStyle name="nPlosion 2 2 3" xfId="11008"/>
    <cellStyle name="nPlosion 2 3" xfId="11009"/>
    <cellStyle name="nPlosion 2 4" xfId="11010"/>
    <cellStyle name="nPlosion 3" xfId="11011"/>
    <cellStyle name="nPlosion 3 2" xfId="11012"/>
    <cellStyle name="nPlosion 3 3" xfId="11013"/>
    <cellStyle name="nPlosion 4" xfId="11014"/>
    <cellStyle name="nPlosion 4 2" xfId="11015"/>
    <cellStyle name="nPlosion 4 3" xfId="11016"/>
    <cellStyle name="nPlosion 5" xfId="11017"/>
    <cellStyle name="nPlosion 5 2" xfId="11018"/>
    <cellStyle name="nPlosion 5 3" xfId="11019"/>
    <cellStyle name="nPlosion 6" xfId="11020"/>
    <cellStyle name="nPlosion 6 2" xfId="11021"/>
    <cellStyle name="nPlosion 6 3" xfId="11022"/>
    <cellStyle name="nPlosion 7" xfId="11023"/>
    <cellStyle name="nPlosion 7 2" xfId="11024"/>
    <cellStyle name="nPlosion 7 3" xfId="11025"/>
    <cellStyle name="nPlosion 8" xfId="11026"/>
    <cellStyle name="nPlosion 8 2" xfId="11027"/>
    <cellStyle name="nPlosion 8 3" xfId="11028"/>
    <cellStyle name="nPlosion 9" xfId="11029"/>
    <cellStyle name="Output 2" xfId="11030"/>
    <cellStyle name="Output 2 2" xfId="11031"/>
    <cellStyle name="Output 3" xfId="11032"/>
    <cellStyle name="Output 4" xfId="11033"/>
    <cellStyle name="pchya" xfId="11034"/>
    <cellStyle name="pchya 2" xfId="11035"/>
    <cellStyle name="pchya 2 2" xfId="11036"/>
    <cellStyle name="pchya 3" xfId="11037"/>
    <cellStyle name="pchya 4" xfId="11038"/>
    <cellStyle name="pchya 5" xfId="11039"/>
    <cellStyle name="Percent [1]" xfId="11040"/>
    <cellStyle name="Percent [1] 2" xfId="11041"/>
    <cellStyle name="Percent [1] 2 2" xfId="11042"/>
    <cellStyle name="Percent [1] 3" xfId="11043"/>
    <cellStyle name="Percent [1] 4" xfId="11044"/>
    <cellStyle name="Percent [1] 5" xfId="11045"/>
    <cellStyle name="Percent [1] 6" xfId="11046"/>
    <cellStyle name="Percent [1] 7" xfId="11047"/>
    <cellStyle name="Percent [1] 8" xfId="11048"/>
    <cellStyle name="Percent [2]" xfId="11049"/>
    <cellStyle name="Percent [2] 10" xfId="11050"/>
    <cellStyle name="Percent [2] 11" xfId="11051"/>
    <cellStyle name="Percent [2] 2" xfId="11052"/>
    <cellStyle name="Percent [2] 2 2" xfId="11053"/>
    <cellStyle name="Percent [2] 2 2 2" xfId="11054"/>
    <cellStyle name="Percent [2] 2 2 3" xfId="11055"/>
    <cellStyle name="Percent [2] 2 3" xfId="11056"/>
    <cellStyle name="Percent [2] 2 4" xfId="11057"/>
    <cellStyle name="Percent [2] 3" xfId="11058"/>
    <cellStyle name="Percent [2] 3 2" xfId="11059"/>
    <cellStyle name="Percent [2] 3 3" xfId="11060"/>
    <cellStyle name="Percent [2] 4" xfId="11061"/>
    <cellStyle name="Percent [2] 4 2" xfId="11062"/>
    <cellStyle name="Percent [2] 4 3" xfId="11063"/>
    <cellStyle name="Percent [2] 5" xfId="11064"/>
    <cellStyle name="Percent [2] 5 2" xfId="11065"/>
    <cellStyle name="Percent [2] 5 3" xfId="11066"/>
    <cellStyle name="Percent [2] 6" xfId="11067"/>
    <cellStyle name="Percent [2] 6 2" xfId="11068"/>
    <cellStyle name="Percent [2] 6 3" xfId="11069"/>
    <cellStyle name="Percent [2] 7" xfId="11070"/>
    <cellStyle name="Percent [2] 7 2" xfId="11071"/>
    <cellStyle name="Percent [2] 7 3" xfId="11072"/>
    <cellStyle name="Percent [2] 8" xfId="11073"/>
    <cellStyle name="Percent [2] 8 2" xfId="11074"/>
    <cellStyle name="Percent [2] 8 3" xfId="11075"/>
    <cellStyle name="Percent [2] 9" xfId="11076"/>
    <cellStyle name="Percent 10" xfId="11077"/>
    <cellStyle name="Percent 11" xfId="11078"/>
    <cellStyle name="Percent 12" xfId="11079"/>
    <cellStyle name="Percent 13" xfId="11080"/>
    <cellStyle name="Percent 14" xfId="11081"/>
    <cellStyle name="Percent 15" xfId="11082"/>
    <cellStyle name="Percent 16" xfId="11083"/>
    <cellStyle name="Percent 17" xfId="11084"/>
    <cellStyle name="Percent 18" xfId="11085"/>
    <cellStyle name="Percent 19" xfId="11086"/>
    <cellStyle name="Percent 2" xfId="5"/>
    <cellStyle name="Percent 2 2" xfId="11087"/>
    <cellStyle name="Percent 2 2 2" xfId="11088"/>
    <cellStyle name="Percent 2 2 2 2" xfId="11089"/>
    <cellStyle name="Percent 2 2 3" xfId="11090"/>
    <cellStyle name="Percent 2 2 3 2" xfId="11091"/>
    <cellStyle name="Percent 2 2 4" xfId="11092"/>
    <cellStyle name="Percent 2 3" xfId="11093"/>
    <cellStyle name="Percent 2 3 2" xfId="11094"/>
    <cellStyle name="Percent 2 3 3" xfId="11095"/>
    <cellStyle name="Percent 2 4" xfId="11096"/>
    <cellStyle name="Percent 2 4 2" xfId="11097"/>
    <cellStyle name="Percent 2 5" xfId="11098"/>
    <cellStyle name="Percent 2 5 2" xfId="11099"/>
    <cellStyle name="Percent 2 6" xfId="11100"/>
    <cellStyle name="Percent 2 7" xfId="11101"/>
    <cellStyle name="Percent 20" xfId="11102"/>
    <cellStyle name="Percent 21" xfId="11103"/>
    <cellStyle name="Percent 22" xfId="11104"/>
    <cellStyle name="Percent 23" xfId="11105"/>
    <cellStyle name="Percent 24" xfId="11106"/>
    <cellStyle name="Percent 25" xfId="11107"/>
    <cellStyle name="Percent 26" xfId="11108"/>
    <cellStyle name="Percent 27" xfId="11109"/>
    <cellStyle name="Percent 28" xfId="11110"/>
    <cellStyle name="Percent 29" xfId="11111"/>
    <cellStyle name="Percent 3" xfId="8"/>
    <cellStyle name="Percent 3 2" xfId="11112"/>
    <cellStyle name="Percent 3 3" xfId="11113"/>
    <cellStyle name="Percent 3 4" xfId="11114"/>
    <cellStyle name="Percent 30" xfId="11115"/>
    <cellStyle name="Percent 31" xfId="11116"/>
    <cellStyle name="Percent 32" xfId="11117"/>
    <cellStyle name="Percent 33" xfId="11118"/>
    <cellStyle name="Percent 34" xfId="11119"/>
    <cellStyle name="Percent 35" xfId="11120"/>
    <cellStyle name="Percent 36" xfId="11121"/>
    <cellStyle name="Percent 37" xfId="11122"/>
    <cellStyle name="Percent 38" xfId="11123"/>
    <cellStyle name="Percent 39" xfId="11124"/>
    <cellStyle name="Percent 4" xfId="15"/>
    <cellStyle name="Percent 4 2" xfId="11125"/>
    <cellStyle name="Percent 4 3" xfId="11126"/>
    <cellStyle name="Percent 4 4" xfId="11127"/>
    <cellStyle name="Percent 40" xfId="11128"/>
    <cellStyle name="Percent 41" xfId="11129"/>
    <cellStyle name="Percent 42" xfId="11130"/>
    <cellStyle name="Percent 43" xfId="11131"/>
    <cellStyle name="Percent 44" xfId="11132"/>
    <cellStyle name="Percent 45" xfId="11133"/>
    <cellStyle name="Percent 46" xfId="11134"/>
    <cellStyle name="Percent 47" xfId="11135"/>
    <cellStyle name="Percent 48" xfId="11136"/>
    <cellStyle name="Percent 49" xfId="11137"/>
    <cellStyle name="Percent 5" xfId="11138"/>
    <cellStyle name="Percent 5 2" xfId="11139"/>
    <cellStyle name="Percent 50" xfId="11140"/>
    <cellStyle name="Percent 51" xfId="11141"/>
    <cellStyle name="Percent 52" xfId="11142"/>
    <cellStyle name="Percent 53" xfId="11143"/>
    <cellStyle name="Percent 54" xfId="11144"/>
    <cellStyle name="Percent 55" xfId="11145"/>
    <cellStyle name="Percent 56" xfId="11146"/>
    <cellStyle name="Percent 57" xfId="11147"/>
    <cellStyle name="Percent 58" xfId="11148"/>
    <cellStyle name="Percent 59" xfId="11149"/>
    <cellStyle name="Percent 6" xfId="11150"/>
    <cellStyle name="Percent 6 2" xfId="11151"/>
    <cellStyle name="Percent 60" xfId="11152"/>
    <cellStyle name="Percent 61" xfId="11153"/>
    <cellStyle name="Percent 62" xfId="11154"/>
    <cellStyle name="Percent 63" xfId="11155"/>
    <cellStyle name="Percent 64" xfId="11156"/>
    <cellStyle name="Percent 65" xfId="11157"/>
    <cellStyle name="Percent 66" xfId="11158"/>
    <cellStyle name="Percent 67" xfId="11159"/>
    <cellStyle name="Percent 7" xfId="11160"/>
    <cellStyle name="Percent 7 10" xfId="11161"/>
    <cellStyle name="Percent 7 10 2" xfId="11162"/>
    <cellStyle name="Percent 7 10 2 2" xfId="11163"/>
    <cellStyle name="Percent 7 10 3" xfId="11164"/>
    <cellStyle name="Percent 7 11" xfId="11165"/>
    <cellStyle name="Percent 7 11 2" xfId="11166"/>
    <cellStyle name="Percent 7 12" xfId="11167"/>
    <cellStyle name="Percent 7 13" xfId="11168"/>
    <cellStyle name="Percent 7 14" xfId="11169"/>
    <cellStyle name="Percent 7 2" xfId="11170"/>
    <cellStyle name="Percent 7 2 2" xfId="11171"/>
    <cellStyle name="Percent 7 2 2 2" xfId="11172"/>
    <cellStyle name="Percent 7 2 2 2 2" xfId="11173"/>
    <cellStyle name="Percent 7 2 2 2 2 2" xfId="11174"/>
    <cellStyle name="Percent 7 2 2 2 2 2 2" xfId="11175"/>
    <cellStyle name="Percent 7 2 2 2 2 3" xfId="11176"/>
    <cellStyle name="Percent 7 2 2 2 2 4" xfId="11177"/>
    <cellStyle name="Percent 7 2 2 2 3" xfId="11178"/>
    <cellStyle name="Percent 7 2 2 2 3 2" xfId="11179"/>
    <cellStyle name="Percent 7 2 2 2 4" xfId="11180"/>
    <cellStyle name="Percent 7 2 2 2 5" xfId="11181"/>
    <cellStyle name="Percent 7 2 2 3" xfId="11182"/>
    <cellStyle name="Percent 7 2 2 3 2" xfId="11183"/>
    <cellStyle name="Percent 7 2 2 3 2 2" xfId="11184"/>
    <cellStyle name="Percent 7 2 2 3 3" xfId="11185"/>
    <cellStyle name="Percent 7 2 2 3 4" xfId="11186"/>
    <cellStyle name="Percent 7 2 2 4" xfId="11187"/>
    <cellStyle name="Percent 7 2 2 4 2" xfId="11188"/>
    <cellStyle name="Percent 7 2 2 5" xfId="11189"/>
    <cellStyle name="Percent 7 2 2 6" xfId="11190"/>
    <cellStyle name="Percent 7 2 3" xfId="11191"/>
    <cellStyle name="Percent 7 2 3 2" xfId="11192"/>
    <cellStyle name="Percent 7 2 3 2 2" xfId="11193"/>
    <cellStyle name="Percent 7 2 3 2 2 2" xfId="11194"/>
    <cellStyle name="Percent 7 2 3 2 3" xfId="11195"/>
    <cellStyle name="Percent 7 2 3 2 4" xfId="11196"/>
    <cellStyle name="Percent 7 2 3 3" xfId="11197"/>
    <cellStyle name="Percent 7 2 3 3 2" xfId="11198"/>
    <cellStyle name="Percent 7 2 3 4" xfId="11199"/>
    <cellStyle name="Percent 7 2 3 5" xfId="11200"/>
    <cellStyle name="Percent 7 2 4" xfId="11201"/>
    <cellStyle name="Percent 7 2 4 2" xfId="11202"/>
    <cellStyle name="Percent 7 2 4 2 2" xfId="11203"/>
    <cellStyle name="Percent 7 2 4 3" xfId="11204"/>
    <cellStyle name="Percent 7 2 4 4" xfId="11205"/>
    <cellStyle name="Percent 7 2 5" xfId="11206"/>
    <cellStyle name="Percent 7 2 5 2" xfId="11207"/>
    <cellStyle name="Percent 7 2 6" xfId="11208"/>
    <cellStyle name="Percent 7 2 7" xfId="11209"/>
    <cellStyle name="Percent 7 3" xfId="11210"/>
    <cellStyle name="Percent 7 3 2" xfId="11211"/>
    <cellStyle name="Percent 7 3 2 2" xfId="11212"/>
    <cellStyle name="Percent 7 3 2 2 2" xfId="11213"/>
    <cellStyle name="Percent 7 3 2 2 2 2" xfId="11214"/>
    <cellStyle name="Percent 7 3 2 2 3" xfId="11215"/>
    <cellStyle name="Percent 7 3 2 2 4" xfId="11216"/>
    <cellStyle name="Percent 7 3 2 3" xfId="11217"/>
    <cellStyle name="Percent 7 3 2 3 2" xfId="11218"/>
    <cellStyle name="Percent 7 3 2 4" xfId="11219"/>
    <cellStyle name="Percent 7 3 2 5" xfId="11220"/>
    <cellStyle name="Percent 7 3 3" xfId="11221"/>
    <cellStyle name="Percent 7 3 3 2" xfId="11222"/>
    <cellStyle name="Percent 7 3 3 2 2" xfId="11223"/>
    <cellStyle name="Percent 7 3 3 3" xfId="11224"/>
    <cellStyle name="Percent 7 3 3 4" xfId="11225"/>
    <cellStyle name="Percent 7 3 4" xfId="11226"/>
    <cellStyle name="Percent 7 3 4 2" xfId="11227"/>
    <cellStyle name="Percent 7 3 5" xfId="11228"/>
    <cellStyle name="Percent 7 3 6" xfId="11229"/>
    <cellStyle name="Percent 7 4" xfId="11230"/>
    <cellStyle name="Percent 7 4 2" xfId="11231"/>
    <cellStyle name="Percent 7 4 2 2" xfId="11232"/>
    <cellStyle name="Percent 7 4 2 2 2" xfId="11233"/>
    <cellStyle name="Percent 7 4 2 2 2 2" xfId="11234"/>
    <cellStyle name="Percent 7 4 2 2 3" xfId="11235"/>
    <cellStyle name="Percent 7 4 2 2 4" xfId="11236"/>
    <cellStyle name="Percent 7 4 2 3" xfId="11237"/>
    <cellStyle name="Percent 7 4 2 3 2" xfId="11238"/>
    <cellStyle name="Percent 7 4 2 4" xfId="11239"/>
    <cellStyle name="Percent 7 4 2 5" xfId="11240"/>
    <cellStyle name="Percent 7 4 3" xfId="11241"/>
    <cellStyle name="Percent 7 4 3 2" xfId="11242"/>
    <cellStyle name="Percent 7 4 3 2 2" xfId="11243"/>
    <cellStyle name="Percent 7 4 3 3" xfId="11244"/>
    <cellStyle name="Percent 7 4 3 4" xfId="11245"/>
    <cellStyle name="Percent 7 4 4" xfId="11246"/>
    <cellStyle name="Percent 7 4 4 2" xfId="11247"/>
    <cellStyle name="Percent 7 4 5" xfId="11248"/>
    <cellStyle name="Percent 7 4 6" xfId="11249"/>
    <cellStyle name="Percent 7 5" xfId="11250"/>
    <cellStyle name="Percent 7 5 2" xfId="11251"/>
    <cellStyle name="Percent 7 5 2 2" xfId="11252"/>
    <cellStyle name="Percent 7 5 2 2 2" xfId="11253"/>
    <cellStyle name="Percent 7 5 2 3" xfId="11254"/>
    <cellStyle name="Percent 7 5 2 4" xfId="11255"/>
    <cellStyle name="Percent 7 5 3" xfId="11256"/>
    <cellStyle name="Percent 7 5 3 2" xfId="11257"/>
    <cellStyle name="Percent 7 5 4" xfId="11258"/>
    <cellStyle name="Percent 7 5 5" xfId="11259"/>
    <cellStyle name="Percent 7 6" xfId="11260"/>
    <cellStyle name="Percent 7 6 2" xfId="11261"/>
    <cellStyle name="Percent 7 6 2 2" xfId="11262"/>
    <cellStyle name="Percent 7 6 3" xfId="11263"/>
    <cellStyle name="Percent 7 6 4" xfId="11264"/>
    <cellStyle name="Percent 7 7" xfId="11265"/>
    <cellStyle name="Percent 7 8" xfId="11266"/>
    <cellStyle name="Percent 7 8 2" xfId="11267"/>
    <cellStyle name="Percent 7 8 2 2" xfId="11268"/>
    <cellStyle name="Percent 7 8 3" xfId="11269"/>
    <cellStyle name="Percent 7 8 4" xfId="11270"/>
    <cellStyle name="Percent 7 9" xfId="11271"/>
    <cellStyle name="Percent 7 9 2" xfId="11272"/>
    <cellStyle name="Percent 7 9 2 2" xfId="11273"/>
    <cellStyle name="Percent 7 9 3" xfId="11274"/>
    <cellStyle name="Percent 8" xfId="11275"/>
    <cellStyle name="Percent 8 2" xfId="11276"/>
    <cellStyle name="Percent 9" xfId="11277"/>
    <cellStyle name="Percent 9 2" xfId="11278"/>
    <cellStyle name="Priceheader" xfId="11279"/>
    <cellStyle name="PSChar" xfId="11280"/>
    <cellStyle name="PSChar 2" xfId="11281"/>
    <cellStyle name="PSChar 2 2" xfId="11282"/>
    <cellStyle name="PSChar 3" xfId="11283"/>
    <cellStyle name="PSChar 4" xfId="11284"/>
    <cellStyle name="PSChar 5" xfId="11285"/>
    <cellStyle name="PSChar 6" xfId="11286"/>
    <cellStyle name="PSChar 7" xfId="11287"/>
    <cellStyle name="PSChar 8" xfId="11288"/>
    <cellStyle name="PSDate" xfId="11289"/>
    <cellStyle name="PSDate 2" xfId="11290"/>
    <cellStyle name="PSDate 2 2" xfId="11291"/>
    <cellStyle name="PSDate 3" xfId="11292"/>
    <cellStyle name="PSDate 4" xfId="11293"/>
    <cellStyle name="PSDate 5" xfId="11294"/>
    <cellStyle name="PSDate 6" xfId="11295"/>
    <cellStyle name="PSDate 7" xfId="11296"/>
    <cellStyle name="PSDate 8" xfId="11297"/>
    <cellStyle name="PSDec" xfId="11298"/>
    <cellStyle name="PSDec 2" xfId="11299"/>
    <cellStyle name="PSDec 2 2" xfId="11300"/>
    <cellStyle name="PSDec 3" xfId="11301"/>
    <cellStyle name="PSDec 4" xfId="11302"/>
    <cellStyle name="PSDec 5" xfId="11303"/>
    <cellStyle name="PSDec 6" xfId="11304"/>
    <cellStyle name="PSDec 7" xfId="11305"/>
    <cellStyle name="PSDec 8" xfId="11306"/>
    <cellStyle name="PSHeading" xfId="11307"/>
    <cellStyle name="PSHeading 2" xfId="11308"/>
    <cellStyle name="PSHeading 2 2" xfId="11309"/>
    <cellStyle name="PSHeading 3" xfId="11310"/>
    <cellStyle name="PSHeading 4" xfId="11311"/>
    <cellStyle name="PSHeading 5" xfId="11312"/>
    <cellStyle name="PSInt" xfId="11313"/>
    <cellStyle name="PSInt 2" xfId="11314"/>
    <cellStyle name="PSInt 2 2" xfId="11315"/>
    <cellStyle name="PSInt 3" xfId="11316"/>
    <cellStyle name="PSInt 4" xfId="11317"/>
    <cellStyle name="PSInt 5" xfId="11318"/>
    <cellStyle name="PSInt 6" xfId="11319"/>
    <cellStyle name="PSInt 7" xfId="11320"/>
    <cellStyle name="PSInt 8" xfId="11321"/>
    <cellStyle name="PSSpacer" xfId="11322"/>
    <cellStyle name="PSSpacer 2" xfId="11323"/>
    <cellStyle name="PSSpacer 2 2" xfId="11324"/>
    <cellStyle name="PSSpacer 3" xfId="11325"/>
    <cellStyle name="PSSpacer 4" xfId="11326"/>
    <cellStyle name="PSSpacer 5" xfId="11327"/>
    <cellStyle name="PSSpacer 6" xfId="11328"/>
    <cellStyle name="PSSpacer 7" xfId="11329"/>
    <cellStyle name="PSSpacer 8" xfId="11330"/>
    <cellStyle name="RevList" xfId="11331"/>
    <cellStyle name="RISKbigPercent" xfId="11332"/>
    <cellStyle name="RISKbigPercent 10" xfId="11333"/>
    <cellStyle name="RISKbigPercent 2" xfId="11334"/>
    <cellStyle name="RISKbigPercent 2 2" xfId="11335"/>
    <cellStyle name="RISKbigPercent 2 2 2" xfId="11336"/>
    <cellStyle name="RISKbigPercent 2 2 3" xfId="11337"/>
    <cellStyle name="RISKbigPercent 2 3" xfId="11338"/>
    <cellStyle name="RISKbigPercent 2 4" xfId="11339"/>
    <cellStyle name="RISKbigPercent 3" xfId="11340"/>
    <cellStyle name="RISKbigPercent 3 2" xfId="11341"/>
    <cellStyle name="RISKbigPercent 3 3" xfId="11342"/>
    <cellStyle name="RISKbigPercent 4" xfId="11343"/>
    <cellStyle name="RISKbigPercent 4 2" xfId="11344"/>
    <cellStyle name="RISKbigPercent 4 3" xfId="11345"/>
    <cellStyle name="RISKbigPercent 5" xfId="11346"/>
    <cellStyle name="RISKbigPercent 5 2" xfId="11347"/>
    <cellStyle name="RISKbigPercent 5 3" xfId="11348"/>
    <cellStyle name="RISKbigPercent 6" xfId="11349"/>
    <cellStyle name="RISKbigPercent 6 2" xfId="11350"/>
    <cellStyle name="RISKbigPercent 6 3" xfId="11351"/>
    <cellStyle name="RISKbigPercent 7" xfId="11352"/>
    <cellStyle name="RISKbigPercent 7 2" xfId="11353"/>
    <cellStyle name="RISKbigPercent 7 3" xfId="11354"/>
    <cellStyle name="RISKbigPercent 8" xfId="11355"/>
    <cellStyle name="RISKbigPercent 8 2" xfId="11356"/>
    <cellStyle name="RISKbigPercent 8 3" xfId="11357"/>
    <cellStyle name="RISKbigPercent 9" xfId="11358"/>
    <cellStyle name="RISKblandrEdge" xfId="11359"/>
    <cellStyle name="RISKblandrEdge 10" xfId="11360"/>
    <cellStyle name="RISKblandrEdge 2" xfId="11361"/>
    <cellStyle name="RISKblandrEdge 2 2" xfId="11362"/>
    <cellStyle name="RISKblandrEdge 2 2 2" xfId="11363"/>
    <cellStyle name="RISKblandrEdge 2 2 3" xfId="11364"/>
    <cellStyle name="RISKblandrEdge 2 3" xfId="11365"/>
    <cellStyle name="RISKblandrEdge 2 4" xfId="11366"/>
    <cellStyle name="RISKblandrEdge 3" xfId="11367"/>
    <cellStyle name="RISKblandrEdge 3 2" xfId="11368"/>
    <cellStyle name="RISKblandrEdge 3 3" xfId="11369"/>
    <cellStyle name="RISKblandrEdge 4" xfId="11370"/>
    <cellStyle name="RISKblandrEdge 4 2" xfId="11371"/>
    <cellStyle name="RISKblandrEdge 4 3" xfId="11372"/>
    <cellStyle name="RISKblandrEdge 5" xfId="11373"/>
    <cellStyle name="RISKblandrEdge 5 2" xfId="11374"/>
    <cellStyle name="RISKblandrEdge 5 3" xfId="11375"/>
    <cellStyle name="RISKblandrEdge 6" xfId="11376"/>
    <cellStyle name="RISKblandrEdge 6 2" xfId="11377"/>
    <cellStyle name="RISKblandrEdge 6 3" xfId="11378"/>
    <cellStyle name="RISKblandrEdge 7" xfId="11379"/>
    <cellStyle name="RISKblandrEdge 7 2" xfId="11380"/>
    <cellStyle name="RISKblandrEdge 7 3" xfId="11381"/>
    <cellStyle name="RISKblandrEdge 8" xfId="11382"/>
    <cellStyle name="RISKblandrEdge 8 2" xfId="11383"/>
    <cellStyle name="RISKblandrEdge 8 3" xfId="11384"/>
    <cellStyle name="RISKblandrEdge 9" xfId="11385"/>
    <cellStyle name="RISKblCorner" xfId="11386"/>
    <cellStyle name="RISKblCorner 10" xfId="11387"/>
    <cellStyle name="RISKblCorner 2" xfId="11388"/>
    <cellStyle name="RISKblCorner 2 2" xfId="11389"/>
    <cellStyle name="RISKblCorner 2 2 2" xfId="11390"/>
    <cellStyle name="RISKblCorner 2 2 3" xfId="11391"/>
    <cellStyle name="RISKblCorner 2 3" xfId="11392"/>
    <cellStyle name="RISKblCorner 2 4" xfId="11393"/>
    <cellStyle name="RISKblCorner 3" xfId="11394"/>
    <cellStyle name="RISKblCorner 3 2" xfId="11395"/>
    <cellStyle name="RISKblCorner 3 3" xfId="11396"/>
    <cellStyle name="RISKblCorner 4" xfId="11397"/>
    <cellStyle name="RISKblCorner 4 2" xfId="11398"/>
    <cellStyle name="RISKblCorner 4 3" xfId="11399"/>
    <cellStyle name="RISKblCorner 5" xfId="11400"/>
    <cellStyle name="RISKblCorner 5 2" xfId="11401"/>
    <cellStyle name="RISKblCorner 5 3" xfId="11402"/>
    <cellStyle name="RISKblCorner 6" xfId="11403"/>
    <cellStyle name="RISKblCorner 6 2" xfId="11404"/>
    <cellStyle name="RISKblCorner 6 3" xfId="11405"/>
    <cellStyle name="RISKblCorner 7" xfId="11406"/>
    <cellStyle name="RISKblCorner 7 2" xfId="11407"/>
    <cellStyle name="RISKblCorner 7 3" xfId="11408"/>
    <cellStyle name="RISKblCorner 8" xfId="11409"/>
    <cellStyle name="RISKblCorner 8 2" xfId="11410"/>
    <cellStyle name="RISKblCorner 8 3" xfId="11411"/>
    <cellStyle name="RISKblCorner 9" xfId="11412"/>
    <cellStyle name="RISKbottomEdge" xfId="11413"/>
    <cellStyle name="RISKbottomEdge 10" xfId="11414"/>
    <cellStyle name="RISKbottomEdge 2" xfId="11415"/>
    <cellStyle name="RISKbottomEdge 2 2" xfId="11416"/>
    <cellStyle name="RISKbottomEdge 2 2 2" xfId="11417"/>
    <cellStyle name="RISKbottomEdge 2 2 3" xfId="11418"/>
    <cellStyle name="RISKbottomEdge 2 3" xfId="11419"/>
    <cellStyle name="RISKbottomEdge 2 4" xfId="11420"/>
    <cellStyle name="RISKbottomEdge 3" xfId="11421"/>
    <cellStyle name="RISKbottomEdge 3 2" xfId="11422"/>
    <cellStyle name="RISKbottomEdge 3 3" xfId="11423"/>
    <cellStyle name="RISKbottomEdge 4" xfId="11424"/>
    <cellStyle name="RISKbottomEdge 4 2" xfId="11425"/>
    <cellStyle name="RISKbottomEdge 4 3" xfId="11426"/>
    <cellStyle name="RISKbottomEdge 5" xfId="11427"/>
    <cellStyle name="RISKbottomEdge 5 2" xfId="11428"/>
    <cellStyle name="RISKbottomEdge 5 3" xfId="11429"/>
    <cellStyle name="RISKbottomEdge 6" xfId="11430"/>
    <cellStyle name="RISKbottomEdge 6 2" xfId="11431"/>
    <cellStyle name="RISKbottomEdge 6 3" xfId="11432"/>
    <cellStyle name="RISKbottomEdge 7" xfId="11433"/>
    <cellStyle name="RISKbottomEdge 7 2" xfId="11434"/>
    <cellStyle name="RISKbottomEdge 7 3" xfId="11435"/>
    <cellStyle name="RISKbottomEdge 8" xfId="11436"/>
    <cellStyle name="RISKbottomEdge 8 2" xfId="11437"/>
    <cellStyle name="RISKbottomEdge 8 3" xfId="11438"/>
    <cellStyle name="RISKbottomEdge 9" xfId="11439"/>
    <cellStyle name="RISKbrCorner" xfId="11440"/>
    <cellStyle name="RISKbrCorner 10" xfId="11441"/>
    <cellStyle name="RISKbrCorner 2" xfId="11442"/>
    <cellStyle name="RISKbrCorner 2 2" xfId="11443"/>
    <cellStyle name="RISKbrCorner 2 2 2" xfId="11444"/>
    <cellStyle name="RISKbrCorner 2 2 3" xfId="11445"/>
    <cellStyle name="RISKbrCorner 2 3" xfId="11446"/>
    <cellStyle name="RISKbrCorner 2 4" xfId="11447"/>
    <cellStyle name="RISKbrCorner 3" xfId="11448"/>
    <cellStyle name="RISKbrCorner 3 2" xfId="11449"/>
    <cellStyle name="RISKbrCorner 3 3" xfId="11450"/>
    <cellStyle name="RISKbrCorner 4" xfId="11451"/>
    <cellStyle name="RISKbrCorner 4 2" xfId="11452"/>
    <cellStyle name="RISKbrCorner 4 3" xfId="11453"/>
    <cellStyle name="RISKbrCorner 5" xfId="11454"/>
    <cellStyle name="RISKbrCorner 5 2" xfId="11455"/>
    <cellStyle name="RISKbrCorner 5 3" xfId="11456"/>
    <cellStyle name="RISKbrCorner 6" xfId="11457"/>
    <cellStyle name="RISKbrCorner 6 2" xfId="11458"/>
    <cellStyle name="RISKbrCorner 6 3" xfId="11459"/>
    <cellStyle name="RISKbrCorner 7" xfId="11460"/>
    <cellStyle name="RISKbrCorner 7 2" xfId="11461"/>
    <cellStyle name="RISKbrCorner 7 3" xfId="11462"/>
    <cellStyle name="RISKbrCorner 8" xfId="11463"/>
    <cellStyle name="RISKbrCorner 8 2" xfId="11464"/>
    <cellStyle name="RISKbrCorner 8 3" xfId="11465"/>
    <cellStyle name="RISKbrCorner 9" xfId="11466"/>
    <cellStyle name="RISKdarkBoxed" xfId="11467"/>
    <cellStyle name="RISKdarkBoxed 10" xfId="11468"/>
    <cellStyle name="RISKdarkBoxed 2" xfId="11469"/>
    <cellStyle name="RISKdarkBoxed 2 2" xfId="11470"/>
    <cellStyle name="RISKdarkBoxed 2 2 2" xfId="11471"/>
    <cellStyle name="RISKdarkBoxed 2 2 3" xfId="11472"/>
    <cellStyle name="RISKdarkBoxed 2 3" xfId="11473"/>
    <cellStyle name="RISKdarkBoxed 2 4" xfId="11474"/>
    <cellStyle name="RISKdarkBoxed 3" xfId="11475"/>
    <cellStyle name="RISKdarkBoxed 3 2" xfId="11476"/>
    <cellStyle name="RISKdarkBoxed 3 3" xfId="11477"/>
    <cellStyle name="RISKdarkBoxed 4" xfId="11478"/>
    <cellStyle name="RISKdarkBoxed 4 2" xfId="11479"/>
    <cellStyle name="RISKdarkBoxed 4 3" xfId="11480"/>
    <cellStyle name="RISKdarkBoxed 5" xfId="11481"/>
    <cellStyle name="RISKdarkBoxed 5 2" xfId="11482"/>
    <cellStyle name="RISKdarkBoxed 5 3" xfId="11483"/>
    <cellStyle name="RISKdarkBoxed 6" xfId="11484"/>
    <cellStyle name="RISKdarkBoxed 6 2" xfId="11485"/>
    <cellStyle name="RISKdarkBoxed 6 3" xfId="11486"/>
    <cellStyle name="RISKdarkBoxed 7" xfId="11487"/>
    <cellStyle name="RISKdarkBoxed 7 2" xfId="11488"/>
    <cellStyle name="RISKdarkBoxed 7 3" xfId="11489"/>
    <cellStyle name="RISKdarkBoxed 8" xfId="11490"/>
    <cellStyle name="RISKdarkBoxed 8 2" xfId="11491"/>
    <cellStyle name="RISKdarkBoxed 8 3" xfId="11492"/>
    <cellStyle name="RISKdarkBoxed 9" xfId="11493"/>
    <cellStyle name="RISKdarkShade" xfId="11494"/>
    <cellStyle name="RISKdarkShade 10" xfId="11495"/>
    <cellStyle name="RISKdarkShade 2" xfId="11496"/>
    <cellStyle name="RISKdarkShade 2 2" xfId="11497"/>
    <cellStyle name="RISKdarkShade 2 2 2" xfId="11498"/>
    <cellStyle name="RISKdarkShade 2 2 3" xfId="11499"/>
    <cellStyle name="RISKdarkShade 2 3" xfId="11500"/>
    <cellStyle name="RISKdarkShade 2 4" xfId="11501"/>
    <cellStyle name="RISKdarkShade 3" xfId="11502"/>
    <cellStyle name="RISKdarkShade 3 2" xfId="11503"/>
    <cellStyle name="RISKdarkShade 3 3" xfId="11504"/>
    <cellStyle name="RISKdarkShade 4" xfId="11505"/>
    <cellStyle name="RISKdarkShade 4 2" xfId="11506"/>
    <cellStyle name="RISKdarkShade 4 3" xfId="11507"/>
    <cellStyle name="RISKdarkShade 5" xfId="11508"/>
    <cellStyle name="RISKdarkShade 5 2" xfId="11509"/>
    <cellStyle name="RISKdarkShade 5 3" xfId="11510"/>
    <cellStyle name="RISKdarkShade 6" xfId="11511"/>
    <cellStyle name="RISKdarkShade 6 2" xfId="11512"/>
    <cellStyle name="RISKdarkShade 6 3" xfId="11513"/>
    <cellStyle name="RISKdarkShade 7" xfId="11514"/>
    <cellStyle name="RISKdarkShade 7 2" xfId="11515"/>
    <cellStyle name="RISKdarkShade 7 3" xfId="11516"/>
    <cellStyle name="RISKdarkShade 8" xfId="11517"/>
    <cellStyle name="RISKdarkShade 8 2" xfId="11518"/>
    <cellStyle name="RISKdarkShade 8 3" xfId="11519"/>
    <cellStyle name="RISKdarkShade 9" xfId="11520"/>
    <cellStyle name="RISKdbottomEdge" xfId="11521"/>
    <cellStyle name="RISKdbottomEdge 10" xfId="11522"/>
    <cellStyle name="RISKdbottomEdge 2" xfId="11523"/>
    <cellStyle name="RISKdbottomEdge 2 2" xfId="11524"/>
    <cellStyle name="RISKdbottomEdge 2 2 2" xfId="11525"/>
    <cellStyle name="RISKdbottomEdge 2 2 3" xfId="11526"/>
    <cellStyle name="RISKdbottomEdge 2 3" xfId="11527"/>
    <cellStyle name="RISKdbottomEdge 2 4" xfId="11528"/>
    <cellStyle name="RISKdbottomEdge 3" xfId="11529"/>
    <cellStyle name="RISKdbottomEdge 3 2" xfId="11530"/>
    <cellStyle name="RISKdbottomEdge 3 3" xfId="11531"/>
    <cellStyle name="RISKdbottomEdge 4" xfId="11532"/>
    <cellStyle name="RISKdbottomEdge 4 2" xfId="11533"/>
    <cellStyle name="RISKdbottomEdge 4 3" xfId="11534"/>
    <cellStyle name="RISKdbottomEdge 5" xfId="11535"/>
    <cellStyle name="RISKdbottomEdge 5 2" xfId="11536"/>
    <cellStyle name="RISKdbottomEdge 5 3" xfId="11537"/>
    <cellStyle name="RISKdbottomEdge 6" xfId="11538"/>
    <cellStyle name="RISKdbottomEdge 6 2" xfId="11539"/>
    <cellStyle name="RISKdbottomEdge 6 3" xfId="11540"/>
    <cellStyle name="RISKdbottomEdge 7" xfId="11541"/>
    <cellStyle name="RISKdbottomEdge 7 2" xfId="11542"/>
    <cellStyle name="RISKdbottomEdge 7 3" xfId="11543"/>
    <cellStyle name="RISKdbottomEdge 8" xfId="11544"/>
    <cellStyle name="RISKdbottomEdge 8 2" xfId="11545"/>
    <cellStyle name="RISKdbottomEdge 8 3" xfId="11546"/>
    <cellStyle name="RISKdbottomEdge 9" xfId="11547"/>
    <cellStyle name="RISKdrightEdge" xfId="11548"/>
    <cellStyle name="RISKdrightEdge 10" xfId="11549"/>
    <cellStyle name="RISKdrightEdge 2" xfId="11550"/>
    <cellStyle name="RISKdrightEdge 2 2" xfId="11551"/>
    <cellStyle name="RISKdrightEdge 2 2 2" xfId="11552"/>
    <cellStyle name="RISKdrightEdge 2 2 3" xfId="11553"/>
    <cellStyle name="RISKdrightEdge 2 3" xfId="11554"/>
    <cellStyle name="RISKdrightEdge 2 4" xfId="11555"/>
    <cellStyle name="RISKdrightEdge 3" xfId="11556"/>
    <cellStyle name="RISKdrightEdge 3 2" xfId="11557"/>
    <cellStyle name="RISKdrightEdge 3 3" xfId="11558"/>
    <cellStyle name="RISKdrightEdge 4" xfId="11559"/>
    <cellStyle name="RISKdrightEdge 4 2" xfId="11560"/>
    <cellStyle name="RISKdrightEdge 4 3" xfId="11561"/>
    <cellStyle name="RISKdrightEdge 5" xfId="11562"/>
    <cellStyle name="RISKdrightEdge 5 2" xfId="11563"/>
    <cellStyle name="RISKdrightEdge 5 3" xfId="11564"/>
    <cellStyle name="RISKdrightEdge 6" xfId="11565"/>
    <cellStyle name="RISKdrightEdge 6 2" xfId="11566"/>
    <cellStyle name="RISKdrightEdge 6 3" xfId="11567"/>
    <cellStyle name="RISKdrightEdge 7" xfId="11568"/>
    <cellStyle name="RISKdrightEdge 7 2" xfId="11569"/>
    <cellStyle name="RISKdrightEdge 7 3" xfId="11570"/>
    <cellStyle name="RISKdrightEdge 8" xfId="11571"/>
    <cellStyle name="RISKdrightEdge 8 2" xfId="11572"/>
    <cellStyle name="RISKdrightEdge 8 3" xfId="11573"/>
    <cellStyle name="RISKdrightEdge 9" xfId="11574"/>
    <cellStyle name="RISKdurationTime" xfId="11575"/>
    <cellStyle name="RISKdurationTime 10" xfId="11576"/>
    <cellStyle name="RISKdurationTime 2" xfId="11577"/>
    <cellStyle name="RISKdurationTime 2 2" xfId="11578"/>
    <cellStyle name="RISKdurationTime 2 2 2" xfId="11579"/>
    <cellStyle name="RISKdurationTime 2 2 3" xfId="11580"/>
    <cellStyle name="RISKdurationTime 2 3" xfId="11581"/>
    <cellStyle name="RISKdurationTime 2 4" xfId="11582"/>
    <cellStyle name="RISKdurationTime 3" xfId="11583"/>
    <cellStyle name="RISKdurationTime 3 2" xfId="11584"/>
    <cellStyle name="RISKdurationTime 3 3" xfId="11585"/>
    <cellStyle name="RISKdurationTime 4" xfId="11586"/>
    <cellStyle name="RISKdurationTime 4 2" xfId="11587"/>
    <cellStyle name="RISKdurationTime 4 3" xfId="11588"/>
    <cellStyle name="RISKdurationTime 5" xfId="11589"/>
    <cellStyle name="RISKdurationTime 5 2" xfId="11590"/>
    <cellStyle name="RISKdurationTime 5 3" xfId="11591"/>
    <cellStyle name="RISKdurationTime 6" xfId="11592"/>
    <cellStyle name="RISKdurationTime 6 2" xfId="11593"/>
    <cellStyle name="RISKdurationTime 6 3" xfId="11594"/>
    <cellStyle name="RISKdurationTime 7" xfId="11595"/>
    <cellStyle name="RISKdurationTime 7 2" xfId="11596"/>
    <cellStyle name="RISKdurationTime 7 3" xfId="11597"/>
    <cellStyle name="RISKdurationTime 8" xfId="11598"/>
    <cellStyle name="RISKdurationTime 8 2" xfId="11599"/>
    <cellStyle name="RISKdurationTime 8 3" xfId="11600"/>
    <cellStyle name="RISKdurationTime 9" xfId="11601"/>
    <cellStyle name="RISKinNumber" xfId="11602"/>
    <cellStyle name="RISKinNumber 2" xfId="11603"/>
    <cellStyle name="RISKinNumber 2 2" xfId="11604"/>
    <cellStyle name="RISKinNumber 3" xfId="11605"/>
    <cellStyle name="RISKinNumber 4" xfId="11606"/>
    <cellStyle name="RISKinNumber 5" xfId="11607"/>
    <cellStyle name="RISKinNumber 6" xfId="11608"/>
    <cellStyle name="RISKinNumber 7" xfId="11609"/>
    <cellStyle name="RISKinNumber 8" xfId="11610"/>
    <cellStyle name="RISKlandrEdge" xfId="11611"/>
    <cellStyle name="RISKlandrEdge 10" xfId="11612"/>
    <cellStyle name="RISKlandrEdge 2" xfId="11613"/>
    <cellStyle name="RISKlandrEdge 2 2" xfId="11614"/>
    <cellStyle name="RISKlandrEdge 2 2 2" xfId="11615"/>
    <cellStyle name="RISKlandrEdge 2 2 3" xfId="11616"/>
    <cellStyle name="RISKlandrEdge 2 3" xfId="11617"/>
    <cellStyle name="RISKlandrEdge 2 4" xfId="11618"/>
    <cellStyle name="RISKlandrEdge 3" xfId="11619"/>
    <cellStyle name="RISKlandrEdge 3 2" xfId="11620"/>
    <cellStyle name="RISKlandrEdge 3 3" xfId="11621"/>
    <cellStyle name="RISKlandrEdge 4" xfId="11622"/>
    <cellStyle name="RISKlandrEdge 4 2" xfId="11623"/>
    <cellStyle name="RISKlandrEdge 4 3" xfId="11624"/>
    <cellStyle name="RISKlandrEdge 5" xfId="11625"/>
    <cellStyle name="RISKlandrEdge 5 2" xfId="11626"/>
    <cellStyle name="RISKlandrEdge 5 3" xfId="11627"/>
    <cellStyle name="RISKlandrEdge 6" xfId="11628"/>
    <cellStyle name="RISKlandrEdge 6 2" xfId="11629"/>
    <cellStyle name="RISKlandrEdge 6 3" xfId="11630"/>
    <cellStyle name="RISKlandrEdge 7" xfId="11631"/>
    <cellStyle name="RISKlandrEdge 7 2" xfId="11632"/>
    <cellStyle name="RISKlandrEdge 7 3" xfId="11633"/>
    <cellStyle name="RISKlandrEdge 8" xfId="11634"/>
    <cellStyle name="RISKlandrEdge 8 2" xfId="11635"/>
    <cellStyle name="RISKlandrEdge 8 3" xfId="11636"/>
    <cellStyle name="RISKlandrEdge 9" xfId="11637"/>
    <cellStyle name="RISKleftEdge" xfId="11638"/>
    <cellStyle name="RISKleftEdge 10" xfId="11639"/>
    <cellStyle name="RISKleftEdge 2" xfId="11640"/>
    <cellStyle name="RISKleftEdge 2 2" xfId="11641"/>
    <cellStyle name="RISKleftEdge 2 2 2" xfId="11642"/>
    <cellStyle name="RISKleftEdge 2 2 3" xfId="11643"/>
    <cellStyle name="RISKleftEdge 2 3" xfId="11644"/>
    <cellStyle name="RISKleftEdge 2 4" xfId="11645"/>
    <cellStyle name="RISKleftEdge 3" xfId="11646"/>
    <cellStyle name="RISKleftEdge 3 2" xfId="11647"/>
    <cellStyle name="RISKleftEdge 3 3" xfId="11648"/>
    <cellStyle name="RISKleftEdge 4" xfId="11649"/>
    <cellStyle name="RISKleftEdge 4 2" xfId="11650"/>
    <cellStyle name="RISKleftEdge 4 3" xfId="11651"/>
    <cellStyle name="RISKleftEdge 5" xfId="11652"/>
    <cellStyle name="RISKleftEdge 5 2" xfId="11653"/>
    <cellStyle name="RISKleftEdge 5 3" xfId="11654"/>
    <cellStyle name="RISKleftEdge 6" xfId="11655"/>
    <cellStyle name="RISKleftEdge 6 2" xfId="11656"/>
    <cellStyle name="RISKleftEdge 6 3" xfId="11657"/>
    <cellStyle name="RISKleftEdge 7" xfId="11658"/>
    <cellStyle name="RISKleftEdge 7 2" xfId="11659"/>
    <cellStyle name="RISKleftEdge 7 3" xfId="11660"/>
    <cellStyle name="RISKleftEdge 8" xfId="11661"/>
    <cellStyle name="RISKleftEdge 8 2" xfId="11662"/>
    <cellStyle name="RISKleftEdge 8 3" xfId="11663"/>
    <cellStyle name="RISKleftEdge 9" xfId="11664"/>
    <cellStyle name="RISKlightBoxed" xfId="11665"/>
    <cellStyle name="RISKlightBoxed 10" xfId="11666"/>
    <cellStyle name="RISKlightBoxed 2" xfId="11667"/>
    <cellStyle name="RISKlightBoxed 2 2" xfId="11668"/>
    <cellStyle name="RISKlightBoxed 2 2 2" xfId="11669"/>
    <cellStyle name="RISKlightBoxed 2 2 3" xfId="11670"/>
    <cellStyle name="RISKlightBoxed 2 3" xfId="11671"/>
    <cellStyle name="RISKlightBoxed 2 4" xfId="11672"/>
    <cellStyle name="RISKlightBoxed 3" xfId="11673"/>
    <cellStyle name="RISKlightBoxed 3 2" xfId="11674"/>
    <cellStyle name="RISKlightBoxed 3 3" xfId="11675"/>
    <cellStyle name="RISKlightBoxed 4" xfId="11676"/>
    <cellStyle name="RISKlightBoxed 4 2" xfId="11677"/>
    <cellStyle name="RISKlightBoxed 4 3" xfId="11678"/>
    <cellStyle name="RISKlightBoxed 5" xfId="11679"/>
    <cellStyle name="RISKlightBoxed 5 2" xfId="11680"/>
    <cellStyle name="RISKlightBoxed 5 3" xfId="11681"/>
    <cellStyle name="RISKlightBoxed 6" xfId="11682"/>
    <cellStyle name="RISKlightBoxed 6 2" xfId="11683"/>
    <cellStyle name="RISKlightBoxed 6 3" xfId="11684"/>
    <cellStyle name="RISKlightBoxed 7" xfId="11685"/>
    <cellStyle name="RISKlightBoxed 7 2" xfId="11686"/>
    <cellStyle name="RISKlightBoxed 7 3" xfId="11687"/>
    <cellStyle name="RISKlightBoxed 8" xfId="11688"/>
    <cellStyle name="RISKlightBoxed 8 2" xfId="11689"/>
    <cellStyle name="RISKlightBoxed 8 3" xfId="11690"/>
    <cellStyle name="RISKlightBoxed 9" xfId="11691"/>
    <cellStyle name="RISKltandbEdge" xfId="11692"/>
    <cellStyle name="RISKltandbEdge 10" xfId="11693"/>
    <cellStyle name="RISKltandbEdge 2" xfId="11694"/>
    <cellStyle name="RISKltandbEdge 2 2" xfId="11695"/>
    <cellStyle name="RISKltandbEdge 2 2 2" xfId="11696"/>
    <cellStyle name="RISKltandbEdge 2 2 3" xfId="11697"/>
    <cellStyle name="RISKltandbEdge 2 3" xfId="11698"/>
    <cellStyle name="RISKltandbEdge 2 4" xfId="11699"/>
    <cellStyle name="RISKltandbEdge 3" xfId="11700"/>
    <cellStyle name="RISKltandbEdge 3 2" xfId="11701"/>
    <cellStyle name="RISKltandbEdge 3 3" xfId="11702"/>
    <cellStyle name="RISKltandbEdge 4" xfId="11703"/>
    <cellStyle name="RISKltandbEdge 4 2" xfId="11704"/>
    <cellStyle name="RISKltandbEdge 4 3" xfId="11705"/>
    <cellStyle name="RISKltandbEdge 5" xfId="11706"/>
    <cellStyle name="RISKltandbEdge 5 2" xfId="11707"/>
    <cellStyle name="RISKltandbEdge 5 3" xfId="11708"/>
    <cellStyle name="RISKltandbEdge 6" xfId="11709"/>
    <cellStyle name="RISKltandbEdge 6 2" xfId="11710"/>
    <cellStyle name="RISKltandbEdge 6 3" xfId="11711"/>
    <cellStyle name="RISKltandbEdge 7" xfId="11712"/>
    <cellStyle name="RISKltandbEdge 7 2" xfId="11713"/>
    <cellStyle name="RISKltandbEdge 7 3" xfId="11714"/>
    <cellStyle name="RISKltandbEdge 8" xfId="11715"/>
    <cellStyle name="RISKltandbEdge 8 2" xfId="11716"/>
    <cellStyle name="RISKltandbEdge 8 3" xfId="11717"/>
    <cellStyle name="RISKltandbEdge 9" xfId="11718"/>
    <cellStyle name="RISKnormBoxed" xfId="11719"/>
    <cellStyle name="RISKnormBoxed 10" xfId="11720"/>
    <cellStyle name="RISKnormBoxed 2" xfId="11721"/>
    <cellStyle name="RISKnormBoxed 2 2" xfId="11722"/>
    <cellStyle name="RISKnormBoxed 2 2 2" xfId="11723"/>
    <cellStyle name="RISKnormBoxed 2 2 3" xfId="11724"/>
    <cellStyle name="RISKnormBoxed 2 3" xfId="11725"/>
    <cellStyle name="RISKnormBoxed 2 4" xfId="11726"/>
    <cellStyle name="RISKnormBoxed 3" xfId="11727"/>
    <cellStyle name="RISKnormBoxed 3 2" xfId="11728"/>
    <cellStyle name="RISKnormBoxed 3 3" xfId="11729"/>
    <cellStyle name="RISKnormBoxed 4" xfId="11730"/>
    <cellStyle name="RISKnormBoxed 4 2" xfId="11731"/>
    <cellStyle name="RISKnormBoxed 4 3" xfId="11732"/>
    <cellStyle name="RISKnormBoxed 5" xfId="11733"/>
    <cellStyle name="RISKnormBoxed 5 2" xfId="11734"/>
    <cellStyle name="RISKnormBoxed 5 3" xfId="11735"/>
    <cellStyle name="RISKnormBoxed 6" xfId="11736"/>
    <cellStyle name="RISKnormBoxed 6 2" xfId="11737"/>
    <cellStyle name="RISKnormBoxed 6 3" xfId="11738"/>
    <cellStyle name="RISKnormBoxed 7" xfId="11739"/>
    <cellStyle name="RISKnormBoxed 7 2" xfId="11740"/>
    <cellStyle name="RISKnormBoxed 7 3" xfId="11741"/>
    <cellStyle name="RISKnormBoxed 8" xfId="11742"/>
    <cellStyle name="RISKnormBoxed 8 2" xfId="11743"/>
    <cellStyle name="RISKnormBoxed 8 3" xfId="11744"/>
    <cellStyle name="RISKnormBoxed 9" xfId="11745"/>
    <cellStyle name="RISKnormCenter" xfId="11746"/>
    <cellStyle name="RISKnormCenter 10" xfId="11747"/>
    <cellStyle name="RISKnormCenter 2" xfId="11748"/>
    <cellStyle name="RISKnormCenter 2 2" xfId="11749"/>
    <cellStyle name="RISKnormCenter 2 2 2" xfId="11750"/>
    <cellStyle name="RISKnormCenter 2 2 3" xfId="11751"/>
    <cellStyle name="RISKnormCenter 2 3" xfId="11752"/>
    <cellStyle name="RISKnormCenter 2 4" xfId="11753"/>
    <cellStyle name="RISKnormCenter 3" xfId="11754"/>
    <cellStyle name="RISKnormCenter 3 2" xfId="11755"/>
    <cellStyle name="RISKnormCenter 3 3" xfId="11756"/>
    <cellStyle name="RISKnormCenter 4" xfId="11757"/>
    <cellStyle name="RISKnormCenter 4 2" xfId="11758"/>
    <cellStyle name="RISKnormCenter 4 3" xfId="11759"/>
    <cellStyle name="RISKnormCenter 5" xfId="11760"/>
    <cellStyle name="RISKnormCenter 5 2" xfId="11761"/>
    <cellStyle name="RISKnormCenter 5 3" xfId="11762"/>
    <cellStyle name="RISKnormCenter 6" xfId="11763"/>
    <cellStyle name="RISKnormCenter 6 2" xfId="11764"/>
    <cellStyle name="RISKnormCenter 6 3" xfId="11765"/>
    <cellStyle name="RISKnormCenter 7" xfId="11766"/>
    <cellStyle name="RISKnormCenter 7 2" xfId="11767"/>
    <cellStyle name="RISKnormCenter 7 3" xfId="11768"/>
    <cellStyle name="RISKnormCenter 8" xfId="11769"/>
    <cellStyle name="RISKnormCenter 8 2" xfId="11770"/>
    <cellStyle name="RISKnormCenter 8 3" xfId="11771"/>
    <cellStyle name="RISKnormCenter 9" xfId="11772"/>
    <cellStyle name="RISKnormHeading" xfId="11773"/>
    <cellStyle name="RISKnormHeading 2" xfId="11774"/>
    <cellStyle name="RISKnormHeading 2 2" xfId="11775"/>
    <cellStyle name="RISKnormHeading 3" xfId="11776"/>
    <cellStyle name="RISKnormHeading 4" xfId="11777"/>
    <cellStyle name="RISKnormHeading 5" xfId="11778"/>
    <cellStyle name="RISKnormItal" xfId="11779"/>
    <cellStyle name="RISKnormItal 2" xfId="11780"/>
    <cellStyle name="RISKnormItal 2 2" xfId="11781"/>
    <cellStyle name="RISKnormItal 3" xfId="11782"/>
    <cellStyle name="RISKnormItal 4" xfId="11783"/>
    <cellStyle name="RISKnormItal 5" xfId="11784"/>
    <cellStyle name="RISKnormLabel" xfId="11785"/>
    <cellStyle name="RISKnormLabel 2" xfId="11786"/>
    <cellStyle name="RISKnormLabel 2 2" xfId="11787"/>
    <cellStyle name="RISKnormLabel 3" xfId="11788"/>
    <cellStyle name="RISKnormLabel 4" xfId="11789"/>
    <cellStyle name="RISKnormLabel 5" xfId="11790"/>
    <cellStyle name="RISKnormShade" xfId="11791"/>
    <cellStyle name="RISKnormShade 10" xfId="11792"/>
    <cellStyle name="RISKnormShade 2" xfId="11793"/>
    <cellStyle name="RISKnormShade 2 2" xfId="11794"/>
    <cellStyle name="RISKnormShade 2 2 2" xfId="11795"/>
    <cellStyle name="RISKnormShade 2 2 3" xfId="11796"/>
    <cellStyle name="RISKnormShade 2 3" xfId="11797"/>
    <cellStyle name="RISKnormShade 2 4" xfId="11798"/>
    <cellStyle name="RISKnormShade 3" xfId="11799"/>
    <cellStyle name="RISKnormShade 3 2" xfId="11800"/>
    <cellStyle name="RISKnormShade 3 3" xfId="11801"/>
    <cellStyle name="RISKnormShade 4" xfId="11802"/>
    <cellStyle name="RISKnormShade 4 2" xfId="11803"/>
    <cellStyle name="RISKnormShade 4 3" xfId="11804"/>
    <cellStyle name="RISKnormShade 5" xfId="11805"/>
    <cellStyle name="RISKnormShade 5 2" xfId="11806"/>
    <cellStyle name="RISKnormShade 5 3" xfId="11807"/>
    <cellStyle name="RISKnormShade 6" xfId="11808"/>
    <cellStyle name="RISKnormShade 6 2" xfId="11809"/>
    <cellStyle name="RISKnormShade 6 3" xfId="11810"/>
    <cellStyle name="RISKnormShade 7" xfId="11811"/>
    <cellStyle name="RISKnormShade 7 2" xfId="11812"/>
    <cellStyle name="RISKnormShade 7 3" xfId="11813"/>
    <cellStyle name="RISKnormShade 8" xfId="11814"/>
    <cellStyle name="RISKnormShade 8 2" xfId="11815"/>
    <cellStyle name="RISKnormShade 8 3" xfId="11816"/>
    <cellStyle name="RISKnormShade 9" xfId="11817"/>
    <cellStyle name="RISKnormTitle" xfId="11818"/>
    <cellStyle name="RISKnormTitle 2" xfId="11819"/>
    <cellStyle name="RISKnormTitle 2 2" xfId="11820"/>
    <cellStyle name="RISKnormTitle 3" xfId="11821"/>
    <cellStyle name="RISKnormTitle 4" xfId="11822"/>
    <cellStyle name="RISKnormTitle 5" xfId="11823"/>
    <cellStyle name="RISKoutNumber" xfId="11824"/>
    <cellStyle name="RISKoutNumber 2" xfId="11825"/>
    <cellStyle name="RISKoutNumber 2 2" xfId="11826"/>
    <cellStyle name="RISKoutNumber 3" xfId="11827"/>
    <cellStyle name="RISKoutNumber 4" xfId="11828"/>
    <cellStyle name="RISKoutNumber 5" xfId="11829"/>
    <cellStyle name="RISKoutNumber 6" xfId="11830"/>
    <cellStyle name="RISKoutNumber 7" xfId="11831"/>
    <cellStyle name="RISKoutNumber 8" xfId="11832"/>
    <cellStyle name="RISKrightEdge" xfId="11833"/>
    <cellStyle name="RISKrightEdge 10" xfId="11834"/>
    <cellStyle name="RISKrightEdge 2" xfId="11835"/>
    <cellStyle name="RISKrightEdge 2 2" xfId="11836"/>
    <cellStyle name="RISKrightEdge 2 2 2" xfId="11837"/>
    <cellStyle name="RISKrightEdge 2 2 3" xfId="11838"/>
    <cellStyle name="RISKrightEdge 2 3" xfId="11839"/>
    <cellStyle name="RISKrightEdge 2 4" xfId="11840"/>
    <cellStyle name="RISKrightEdge 3" xfId="11841"/>
    <cellStyle name="RISKrightEdge 3 2" xfId="11842"/>
    <cellStyle name="RISKrightEdge 3 3" xfId="11843"/>
    <cellStyle name="RISKrightEdge 4" xfId="11844"/>
    <cellStyle name="RISKrightEdge 4 2" xfId="11845"/>
    <cellStyle name="RISKrightEdge 4 3" xfId="11846"/>
    <cellStyle name="RISKrightEdge 5" xfId="11847"/>
    <cellStyle name="RISKrightEdge 5 2" xfId="11848"/>
    <cellStyle name="RISKrightEdge 5 3" xfId="11849"/>
    <cellStyle name="RISKrightEdge 6" xfId="11850"/>
    <cellStyle name="RISKrightEdge 6 2" xfId="11851"/>
    <cellStyle name="RISKrightEdge 6 3" xfId="11852"/>
    <cellStyle name="RISKrightEdge 7" xfId="11853"/>
    <cellStyle name="RISKrightEdge 7 2" xfId="11854"/>
    <cellStyle name="RISKrightEdge 7 3" xfId="11855"/>
    <cellStyle name="RISKrightEdge 8" xfId="11856"/>
    <cellStyle name="RISKrightEdge 8 2" xfId="11857"/>
    <cellStyle name="RISKrightEdge 8 3" xfId="11858"/>
    <cellStyle name="RISKrightEdge 9" xfId="11859"/>
    <cellStyle name="RISKrtandbEdge" xfId="11860"/>
    <cellStyle name="RISKrtandbEdge 10" xfId="11861"/>
    <cellStyle name="RISKrtandbEdge 2" xfId="11862"/>
    <cellStyle name="RISKrtandbEdge 2 2" xfId="11863"/>
    <cellStyle name="RISKrtandbEdge 2 2 2" xfId="11864"/>
    <cellStyle name="RISKrtandbEdge 2 2 3" xfId="11865"/>
    <cellStyle name="RISKrtandbEdge 2 3" xfId="11866"/>
    <cellStyle name="RISKrtandbEdge 2 4" xfId="11867"/>
    <cellStyle name="RISKrtandbEdge 3" xfId="11868"/>
    <cellStyle name="RISKrtandbEdge 3 2" xfId="11869"/>
    <cellStyle name="RISKrtandbEdge 3 3" xfId="11870"/>
    <cellStyle name="RISKrtandbEdge 4" xfId="11871"/>
    <cellStyle name="RISKrtandbEdge 4 2" xfId="11872"/>
    <cellStyle name="RISKrtandbEdge 4 3" xfId="11873"/>
    <cellStyle name="RISKrtandbEdge 5" xfId="11874"/>
    <cellStyle name="RISKrtandbEdge 5 2" xfId="11875"/>
    <cellStyle name="RISKrtandbEdge 5 3" xfId="11876"/>
    <cellStyle name="RISKrtandbEdge 6" xfId="11877"/>
    <cellStyle name="RISKrtandbEdge 6 2" xfId="11878"/>
    <cellStyle name="RISKrtandbEdge 6 3" xfId="11879"/>
    <cellStyle name="RISKrtandbEdge 7" xfId="11880"/>
    <cellStyle name="RISKrtandbEdge 7 2" xfId="11881"/>
    <cellStyle name="RISKrtandbEdge 7 3" xfId="11882"/>
    <cellStyle name="RISKrtandbEdge 8" xfId="11883"/>
    <cellStyle name="RISKrtandbEdge 8 2" xfId="11884"/>
    <cellStyle name="RISKrtandbEdge 8 3" xfId="11885"/>
    <cellStyle name="RISKrtandbEdge 9" xfId="11886"/>
    <cellStyle name="RISKssTime" xfId="11887"/>
    <cellStyle name="RISKssTime 10" xfId="11888"/>
    <cellStyle name="RISKssTime 2" xfId="11889"/>
    <cellStyle name="RISKssTime 2 2" xfId="11890"/>
    <cellStyle name="RISKssTime 2 2 2" xfId="11891"/>
    <cellStyle name="RISKssTime 2 2 3" xfId="11892"/>
    <cellStyle name="RISKssTime 2 3" xfId="11893"/>
    <cellStyle name="RISKssTime 2 4" xfId="11894"/>
    <cellStyle name="RISKssTime 3" xfId="11895"/>
    <cellStyle name="RISKssTime 3 2" xfId="11896"/>
    <cellStyle name="RISKssTime 3 3" xfId="11897"/>
    <cellStyle name="RISKssTime 4" xfId="11898"/>
    <cellStyle name="RISKssTime 4 2" xfId="11899"/>
    <cellStyle name="RISKssTime 4 3" xfId="11900"/>
    <cellStyle name="RISKssTime 5" xfId="11901"/>
    <cellStyle name="RISKssTime 5 2" xfId="11902"/>
    <cellStyle name="RISKssTime 5 3" xfId="11903"/>
    <cellStyle name="RISKssTime 6" xfId="11904"/>
    <cellStyle name="RISKssTime 6 2" xfId="11905"/>
    <cellStyle name="RISKssTime 6 3" xfId="11906"/>
    <cellStyle name="RISKssTime 7" xfId="11907"/>
    <cellStyle name="RISKssTime 7 2" xfId="11908"/>
    <cellStyle name="RISKssTime 7 3" xfId="11909"/>
    <cellStyle name="RISKssTime 8" xfId="11910"/>
    <cellStyle name="RISKssTime 8 2" xfId="11911"/>
    <cellStyle name="RISKssTime 8 3" xfId="11912"/>
    <cellStyle name="RISKssTime 9" xfId="11913"/>
    <cellStyle name="RISKtandbEdge" xfId="11914"/>
    <cellStyle name="RISKtandbEdge 10" xfId="11915"/>
    <cellStyle name="RISKtandbEdge 2" xfId="11916"/>
    <cellStyle name="RISKtandbEdge 2 2" xfId="11917"/>
    <cellStyle name="RISKtandbEdge 2 2 2" xfId="11918"/>
    <cellStyle name="RISKtandbEdge 2 2 3" xfId="11919"/>
    <cellStyle name="RISKtandbEdge 2 3" xfId="11920"/>
    <cellStyle name="RISKtandbEdge 2 4" xfId="11921"/>
    <cellStyle name="RISKtandbEdge 3" xfId="11922"/>
    <cellStyle name="RISKtandbEdge 3 2" xfId="11923"/>
    <cellStyle name="RISKtandbEdge 3 3" xfId="11924"/>
    <cellStyle name="RISKtandbEdge 4" xfId="11925"/>
    <cellStyle name="RISKtandbEdge 4 2" xfId="11926"/>
    <cellStyle name="RISKtandbEdge 4 3" xfId="11927"/>
    <cellStyle name="RISKtandbEdge 5" xfId="11928"/>
    <cellStyle name="RISKtandbEdge 5 2" xfId="11929"/>
    <cellStyle name="RISKtandbEdge 5 3" xfId="11930"/>
    <cellStyle name="RISKtandbEdge 6" xfId="11931"/>
    <cellStyle name="RISKtandbEdge 6 2" xfId="11932"/>
    <cellStyle name="RISKtandbEdge 6 3" xfId="11933"/>
    <cellStyle name="RISKtandbEdge 7" xfId="11934"/>
    <cellStyle name="RISKtandbEdge 7 2" xfId="11935"/>
    <cellStyle name="RISKtandbEdge 7 3" xfId="11936"/>
    <cellStyle name="RISKtandbEdge 8" xfId="11937"/>
    <cellStyle name="RISKtandbEdge 8 2" xfId="11938"/>
    <cellStyle name="RISKtandbEdge 8 3" xfId="11939"/>
    <cellStyle name="RISKtandbEdge 9" xfId="11940"/>
    <cellStyle name="RISKtlandrEdge" xfId="11941"/>
    <cellStyle name="RISKtlandrEdge 10" xfId="11942"/>
    <cellStyle name="RISKtlandrEdge 2" xfId="11943"/>
    <cellStyle name="RISKtlandrEdge 2 2" xfId="11944"/>
    <cellStyle name="RISKtlandrEdge 2 2 2" xfId="11945"/>
    <cellStyle name="RISKtlandrEdge 2 2 3" xfId="11946"/>
    <cellStyle name="RISKtlandrEdge 2 3" xfId="11947"/>
    <cellStyle name="RISKtlandrEdge 2 4" xfId="11948"/>
    <cellStyle name="RISKtlandrEdge 3" xfId="11949"/>
    <cellStyle name="RISKtlandrEdge 3 2" xfId="11950"/>
    <cellStyle name="RISKtlandrEdge 3 3" xfId="11951"/>
    <cellStyle name="RISKtlandrEdge 4" xfId="11952"/>
    <cellStyle name="RISKtlandrEdge 4 2" xfId="11953"/>
    <cellStyle name="RISKtlandrEdge 4 3" xfId="11954"/>
    <cellStyle name="RISKtlandrEdge 5" xfId="11955"/>
    <cellStyle name="RISKtlandrEdge 5 2" xfId="11956"/>
    <cellStyle name="RISKtlandrEdge 5 3" xfId="11957"/>
    <cellStyle name="RISKtlandrEdge 6" xfId="11958"/>
    <cellStyle name="RISKtlandrEdge 6 2" xfId="11959"/>
    <cellStyle name="RISKtlandrEdge 6 3" xfId="11960"/>
    <cellStyle name="RISKtlandrEdge 7" xfId="11961"/>
    <cellStyle name="RISKtlandrEdge 7 2" xfId="11962"/>
    <cellStyle name="RISKtlandrEdge 7 3" xfId="11963"/>
    <cellStyle name="RISKtlandrEdge 8" xfId="11964"/>
    <cellStyle name="RISKtlandrEdge 8 2" xfId="11965"/>
    <cellStyle name="RISKtlandrEdge 8 3" xfId="11966"/>
    <cellStyle name="RISKtlandrEdge 9" xfId="11967"/>
    <cellStyle name="RISKtlCorner" xfId="11968"/>
    <cellStyle name="RISKtlCorner 10" xfId="11969"/>
    <cellStyle name="RISKtlCorner 2" xfId="11970"/>
    <cellStyle name="RISKtlCorner 2 2" xfId="11971"/>
    <cellStyle name="RISKtlCorner 2 2 2" xfId="11972"/>
    <cellStyle name="RISKtlCorner 2 2 3" xfId="11973"/>
    <cellStyle name="RISKtlCorner 2 3" xfId="11974"/>
    <cellStyle name="RISKtlCorner 2 4" xfId="11975"/>
    <cellStyle name="RISKtlCorner 3" xfId="11976"/>
    <cellStyle name="RISKtlCorner 3 2" xfId="11977"/>
    <cellStyle name="RISKtlCorner 3 3" xfId="11978"/>
    <cellStyle name="RISKtlCorner 4" xfId="11979"/>
    <cellStyle name="RISKtlCorner 4 2" xfId="11980"/>
    <cellStyle name="RISKtlCorner 4 3" xfId="11981"/>
    <cellStyle name="RISKtlCorner 5" xfId="11982"/>
    <cellStyle name="RISKtlCorner 5 2" xfId="11983"/>
    <cellStyle name="RISKtlCorner 5 3" xfId="11984"/>
    <cellStyle name="RISKtlCorner 6" xfId="11985"/>
    <cellStyle name="RISKtlCorner 6 2" xfId="11986"/>
    <cellStyle name="RISKtlCorner 6 3" xfId="11987"/>
    <cellStyle name="RISKtlCorner 7" xfId="11988"/>
    <cellStyle name="RISKtlCorner 7 2" xfId="11989"/>
    <cellStyle name="RISKtlCorner 7 3" xfId="11990"/>
    <cellStyle name="RISKtlCorner 8" xfId="11991"/>
    <cellStyle name="RISKtlCorner 8 2" xfId="11992"/>
    <cellStyle name="RISKtlCorner 8 3" xfId="11993"/>
    <cellStyle name="RISKtlCorner 9" xfId="11994"/>
    <cellStyle name="RISKtopEdge" xfId="11995"/>
    <cellStyle name="RISKtopEdge 10" xfId="11996"/>
    <cellStyle name="RISKtopEdge 2" xfId="11997"/>
    <cellStyle name="RISKtopEdge 2 2" xfId="11998"/>
    <cellStyle name="RISKtopEdge 2 2 2" xfId="11999"/>
    <cellStyle name="RISKtopEdge 2 2 3" xfId="12000"/>
    <cellStyle name="RISKtopEdge 2 3" xfId="12001"/>
    <cellStyle name="RISKtopEdge 2 4" xfId="12002"/>
    <cellStyle name="RISKtopEdge 3" xfId="12003"/>
    <cellStyle name="RISKtopEdge 3 2" xfId="12004"/>
    <cellStyle name="RISKtopEdge 3 3" xfId="12005"/>
    <cellStyle name="RISKtopEdge 4" xfId="12006"/>
    <cellStyle name="RISKtopEdge 4 2" xfId="12007"/>
    <cellStyle name="RISKtopEdge 4 3" xfId="12008"/>
    <cellStyle name="RISKtopEdge 5" xfId="12009"/>
    <cellStyle name="RISKtopEdge 5 2" xfId="12010"/>
    <cellStyle name="RISKtopEdge 5 3" xfId="12011"/>
    <cellStyle name="RISKtopEdge 6" xfId="12012"/>
    <cellStyle name="RISKtopEdge 6 2" xfId="12013"/>
    <cellStyle name="RISKtopEdge 6 3" xfId="12014"/>
    <cellStyle name="RISKtopEdge 7" xfId="12015"/>
    <cellStyle name="RISKtopEdge 7 2" xfId="12016"/>
    <cellStyle name="RISKtopEdge 7 3" xfId="12017"/>
    <cellStyle name="RISKtopEdge 8" xfId="12018"/>
    <cellStyle name="RISKtopEdge 8 2" xfId="12019"/>
    <cellStyle name="RISKtopEdge 8 3" xfId="12020"/>
    <cellStyle name="RISKtopEdge 9" xfId="12021"/>
    <cellStyle name="RISKtrCorner" xfId="12022"/>
    <cellStyle name="RISKtrCorner 10" xfId="12023"/>
    <cellStyle name="RISKtrCorner 2" xfId="12024"/>
    <cellStyle name="RISKtrCorner 2 2" xfId="12025"/>
    <cellStyle name="RISKtrCorner 2 2 2" xfId="12026"/>
    <cellStyle name="RISKtrCorner 2 2 3" xfId="12027"/>
    <cellStyle name="RISKtrCorner 2 3" xfId="12028"/>
    <cellStyle name="RISKtrCorner 2 4" xfId="12029"/>
    <cellStyle name="RISKtrCorner 3" xfId="12030"/>
    <cellStyle name="RISKtrCorner 3 2" xfId="12031"/>
    <cellStyle name="RISKtrCorner 3 3" xfId="12032"/>
    <cellStyle name="RISKtrCorner 4" xfId="12033"/>
    <cellStyle name="RISKtrCorner 4 2" xfId="12034"/>
    <cellStyle name="RISKtrCorner 4 3" xfId="12035"/>
    <cellStyle name="RISKtrCorner 5" xfId="12036"/>
    <cellStyle name="RISKtrCorner 5 2" xfId="12037"/>
    <cellStyle name="RISKtrCorner 5 3" xfId="12038"/>
    <cellStyle name="RISKtrCorner 6" xfId="12039"/>
    <cellStyle name="RISKtrCorner 6 2" xfId="12040"/>
    <cellStyle name="RISKtrCorner 6 3" xfId="12041"/>
    <cellStyle name="RISKtrCorner 7" xfId="12042"/>
    <cellStyle name="RISKtrCorner 7 2" xfId="12043"/>
    <cellStyle name="RISKtrCorner 7 3" xfId="12044"/>
    <cellStyle name="RISKtrCorner 8" xfId="12045"/>
    <cellStyle name="RISKtrCorner 8 2" xfId="12046"/>
    <cellStyle name="RISKtrCorner 8 3" xfId="12047"/>
    <cellStyle name="RISKtrCorner 9" xfId="12048"/>
    <cellStyle name="Row Heading" xfId="12049"/>
    <cellStyle name="Row Heading 2" xfId="12050"/>
    <cellStyle name="Row Heading 2 2" xfId="12051"/>
    <cellStyle name="Row Heading 3" xfId="12052"/>
    <cellStyle name="Row Heading 4" xfId="12053"/>
    <cellStyle name="Row Heading 5" xfId="12054"/>
    <cellStyle name="SAPBEXaggData" xfId="12055"/>
    <cellStyle name="SAPBEXaggData 2" xfId="12056"/>
    <cellStyle name="SAPBEXaggData 3" xfId="12057"/>
    <cellStyle name="SAPBEXaggData 4" xfId="12058"/>
    <cellStyle name="SAPBEXaggData 5" xfId="12059"/>
    <cellStyle name="SAPBEXaggData 6" xfId="12060"/>
    <cellStyle name="SAPBEXaggDataEmph" xfId="12061"/>
    <cellStyle name="SAPBEXaggDataEmph 2" xfId="12062"/>
    <cellStyle name="SAPBEXaggDataEmph 3" xfId="12063"/>
    <cellStyle name="SAPBEXaggDataEmph 4" xfId="12064"/>
    <cellStyle name="SAPBEXaggDataEmph 5" xfId="12065"/>
    <cellStyle name="SAPBEXaggDataEmph 6" xfId="12066"/>
    <cellStyle name="SAPBEXaggItem" xfId="12067"/>
    <cellStyle name="SAPBEXaggItem 2" xfId="12068"/>
    <cellStyle name="SAPBEXaggItem 3" xfId="12069"/>
    <cellStyle name="SAPBEXaggItem 4" xfId="12070"/>
    <cellStyle name="SAPBEXaggItem 5" xfId="12071"/>
    <cellStyle name="SAPBEXaggItem 6" xfId="12072"/>
    <cellStyle name="SAPBEXaggItemX" xfId="12073"/>
    <cellStyle name="SAPBEXaggItemX 2" xfId="12074"/>
    <cellStyle name="SAPBEXaggItemX 3" xfId="12075"/>
    <cellStyle name="SAPBEXaggItemX 4" xfId="12076"/>
    <cellStyle name="SAPBEXaggItemX 5" xfId="12077"/>
    <cellStyle name="SAPBEXaggItemX 6" xfId="12078"/>
    <cellStyle name="SAPBEXchaText" xfId="12079"/>
    <cellStyle name="SAPBEXchaText 2" xfId="12080"/>
    <cellStyle name="SAPBEXchaText 3" xfId="12081"/>
    <cellStyle name="SAPBEXexcBad7" xfId="12082"/>
    <cellStyle name="SAPBEXexcBad7 2" xfId="12083"/>
    <cellStyle name="SAPBEXexcBad7 3" xfId="12084"/>
    <cellStyle name="SAPBEXexcBad7 4" xfId="12085"/>
    <cellStyle name="SAPBEXexcBad7 5" xfId="12086"/>
    <cellStyle name="SAPBEXexcBad7 6" xfId="12087"/>
    <cellStyle name="SAPBEXexcBad8" xfId="12088"/>
    <cellStyle name="SAPBEXexcBad8 2" xfId="12089"/>
    <cellStyle name="SAPBEXexcBad8 3" xfId="12090"/>
    <cellStyle name="SAPBEXexcBad8 4" xfId="12091"/>
    <cellStyle name="SAPBEXexcBad8 5" xfId="12092"/>
    <cellStyle name="SAPBEXexcBad8 6" xfId="12093"/>
    <cellStyle name="SAPBEXexcBad9" xfId="12094"/>
    <cellStyle name="SAPBEXexcBad9 2" xfId="12095"/>
    <cellStyle name="SAPBEXexcBad9 3" xfId="12096"/>
    <cellStyle name="SAPBEXexcBad9 4" xfId="12097"/>
    <cellStyle name="SAPBEXexcBad9 5" xfId="12098"/>
    <cellStyle name="SAPBEXexcBad9 6" xfId="12099"/>
    <cellStyle name="SAPBEXexcCritical4" xfId="12100"/>
    <cellStyle name="SAPBEXexcCritical4 2" xfId="12101"/>
    <cellStyle name="SAPBEXexcCritical4 3" xfId="12102"/>
    <cellStyle name="SAPBEXexcCritical4 4" xfId="12103"/>
    <cellStyle name="SAPBEXexcCritical4 5" xfId="12104"/>
    <cellStyle name="SAPBEXexcCritical4 6" xfId="12105"/>
    <cellStyle name="SAPBEXexcCritical5" xfId="12106"/>
    <cellStyle name="SAPBEXexcCritical5 2" xfId="12107"/>
    <cellStyle name="SAPBEXexcCritical5 3" xfId="12108"/>
    <cellStyle name="SAPBEXexcCritical5 4" xfId="12109"/>
    <cellStyle name="SAPBEXexcCritical5 5" xfId="12110"/>
    <cellStyle name="SAPBEXexcCritical5 6" xfId="12111"/>
    <cellStyle name="SAPBEXexcCritical6" xfId="12112"/>
    <cellStyle name="SAPBEXexcCritical6 2" xfId="12113"/>
    <cellStyle name="SAPBEXexcCritical6 3" xfId="12114"/>
    <cellStyle name="SAPBEXexcCritical6 4" xfId="12115"/>
    <cellStyle name="SAPBEXexcCritical6 5" xfId="12116"/>
    <cellStyle name="SAPBEXexcCritical6 6" xfId="12117"/>
    <cellStyle name="SAPBEXexcGood1" xfId="12118"/>
    <cellStyle name="SAPBEXexcGood1 2" xfId="12119"/>
    <cellStyle name="SAPBEXexcGood1 3" xfId="12120"/>
    <cellStyle name="SAPBEXexcGood1 4" xfId="12121"/>
    <cellStyle name="SAPBEXexcGood1 5" xfId="12122"/>
    <cellStyle name="SAPBEXexcGood1 6" xfId="12123"/>
    <cellStyle name="SAPBEXexcGood2" xfId="12124"/>
    <cellStyle name="SAPBEXexcGood2 2" xfId="12125"/>
    <cellStyle name="SAPBEXexcGood2 3" xfId="12126"/>
    <cellStyle name="SAPBEXexcGood2 4" xfId="12127"/>
    <cellStyle name="SAPBEXexcGood2 5" xfId="12128"/>
    <cellStyle name="SAPBEXexcGood2 6" xfId="12129"/>
    <cellStyle name="SAPBEXexcGood3" xfId="12130"/>
    <cellStyle name="SAPBEXexcGood3 2" xfId="12131"/>
    <cellStyle name="SAPBEXexcGood3 3" xfId="12132"/>
    <cellStyle name="SAPBEXexcGood3 4" xfId="12133"/>
    <cellStyle name="SAPBEXexcGood3 5" xfId="12134"/>
    <cellStyle name="SAPBEXexcGood3 6" xfId="12135"/>
    <cellStyle name="SAPBEXfilterDrill" xfId="12136"/>
    <cellStyle name="SAPBEXfilterDrill 2" xfId="12137"/>
    <cellStyle name="SAPBEXfilterItem" xfId="12138"/>
    <cellStyle name="SAPBEXfilterItem 2" xfId="12139"/>
    <cellStyle name="SAPBEXfilterText" xfId="12140"/>
    <cellStyle name="SAPBEXfilterText 2" xfId="12141"/>
    <cellStyle name="SAPBEXfilterText 2 2" xfId="12142"/>
    <cellStyle name="SAPBEXfilterText 3" xfId="12143"/>
    <cellStyle name="SAPBEXfilterText 4" xfId="12144"/>
    <cellStyle name="SAPBEXfilterText 5" xfId="12145"/>
    <cellStyle name="SAPBEXformats" xfId="12146"/>
    <cellStyle name="SAPBEXformats 2" xfId="12147"/>
    <cellStyle name="SAPBEXformats 3" xfId="12148"/>
    <cellStyle name="SAPBEXformats 4" xfId="12149"/>
    <cellStyle name="SAPBEXformats 5" xfId="12150"/>
    <cellStyle name="SAPBEXformats 6" xfId="12151"/>
    <cellStyle name="SAPBEXformats 7" xfId="12152"/>
    <cellStyle name="SAPBEXheaderItem" xfId="12153"/>
    <cellStyle name="SAPBEXheaderItem 10" xfId="12154"/>
    <cellStyle name="SAPBEXheaderItem 2" xfId="12155"/>
    <cellStyle name="SAPBEXheaderItem 2 2" xfId="12156"/>
    <cellStyle name="SAPBEXheaderItem 3" xfId="12157"/>
    <cellStyle name="SAPBEXheaderItem 4" xfId="12158"/>
    <cellStyle name="SAPBEXheaderItem 5" xfId="12159"/>
    <cellStyle name="SAPBEXheaderItem 6" xfId="12160"/>
    <cellStyle name="SAPBEXheaderItem 7" xfId="12161"/>
    <cellStyle name="SAPBEXheaderItem 8" xfId="12162"/>
    <cellStyle name="SAPBEXheaderItem 9" xfId="12163"/>
    <cellStyle name="SAPBEXheaderText" xfId="12164"/>
    <cellStyle name="SAPBEXheaderText 10" xfId="12165"/>
    <cellStyle name="SAPBEXheaderText 2" xfId="12166"/>
    <cellStyle name="SAPBEXheaderText 2 2" xfId="12167"/>
    <cellStyle name="SAPBEXheaderText 3" xfId="12168"/>
    <cellStyle name="SAPBEXheaderText 4" xfId="12169"/>
    <cellStyle name="SAPBEXheaderText 5" xfId="12170"/>
    <cellStyle name="SAPBEXheaderText 6" xfId="12171"/>
    <cellStyle name="SAPBEXheaderText 7" xfId="12172"/>
    <cellStyle name="SAPBEXheaderText 8" xfId="12173"/>
    <cellStyle name="SAPBEXheaderText 9" xfId="12174"/>
    <cellStyle name="SAPBEXHLevel0" xfId="12175"/>
    <cellStyle name="SAPBEXHLevel0 10" xfId="12176"/>
    <cellStyle name="SAPBEXHLevel0 11" xfId="12177"/>
    <cellStyle name="SAPBEXHLevel0 12" xfId="12178"/>
    <cellStyle name="SAPBEXHLevel0 2" xfId="12179"/>
    <cellStyle name="SAPBEXHLevel0 2 2" xfId="12180"/>
    <cellStyle name="SAPBEXHLevel0 2 2 2" xfId="12181"/>
    <cellStyle name="SAPBEXHLevel0 2 2 3" xfId="12182"/>
    <cellStyle name="SAPBEXHLevel0 2 3" xfId="12183"/>
    <cellStyle name="SAPBEXHLevel0 2 4" xfId="12184"/>
    <cellStyle name="SAPBEXHLevel0 3" xfId="12185"/>
    <cellStyle name="SAPBEXHLevel0 3 2" xfId="12186"/>
    <cellStyle name="SAPBEXHLevel0 3 3" xfId="12187"/>
    <cellStyle name="SAPBEXHLevel0 4" xfId="12188"/>
    <cellStyle name="SAPBEXHLevel0 4 2" xfId="12189"/>
    <cellStyle name="SAPBEXHLevel0 4 3" xfId="12190"/>
    <cellStyle name="SAPBEXHLevel0 5" xfId="12191"/>
    <cellStyle name="SAPBEXHLevel0 5 2" xfId="12192"/>
    <cellStyle name="SAPBEXHLevel0 5 3" xfId="12193"/>
    <cellStyle name="SAPBEXHLevel0 6" xfId="12194"/>
    <cellStyle name="SAPBEXHLevel0 6 2" xfId="12195"/>
    <cellStyle name="SAPBEXHLevel0 6 3" xfId="12196"/>
    <cellStyle name="SAPBEXHLevel0 7" xfId="12197"/>
    <cellStyle name="SAPBEXHLevel0 7 2" xfId="12198"/>
    <cellStyle name="SAPBEXHLevel0 7 3" xfId="12199"/>
    <cellStyle name="SAPBEXHLevel0 8" xfId="12200"/>
    <cellStyle name="SAPBEXHLevel0 8 2" xfId="12201"/>
    <cellStyle name="SAPBEXHLevel0 8 3" xfId="12202"/>
    <cellStyle name="SAPBEXHLevel0 9" xfId="12203"/>
    <cellStyle name="SAPBEXHLevel0X" xfId="12204"/>
    <cellStyle name="SAPBEXHLevel0X 10" xfId="12205"/>
    <cellStyle name="SAPBEXHLevel0X 11" xfId="12206"/>
    <cellStyle name="SAPBEXHLevel0X 12" xfId="12207"/>
    <cellStyle name="SAPBEXHLevel0X 2" xfId="12208"/>
    <cellStyle name="SAPBEXHLevel0X 2 2" xfId="12209"/>
    <cellStyle name="SAPBEXHLevel0X 2 2 2" xfId="12210"/>
    <cellStyle name="SAPBEXHLevel0X 2 2 3" xfId="12211"/>
    <cellStyle name="SAPBEXHLevel0X 2 3" xfId="12212"/>
    <cellStyle name="SAPBEXHLevel0X 2 4" xfId="12213"/>
    <cellStyle name="SAPBEXHLevel0X 3" xfId="12214"/>
    <cellStyle name="SAPBEXHLevel0X 3 2" xfId="12215"/>
    <cellStyle name="SAPBEXHLevel0X 3 3" xfId="12216"/>
    <cellStyle name="SAPBEXHLevel0X 4" xfId="12217"/>
    <cellStyle name="SAPBEXHLevel0X 4 2" xfId="12218"/>
    <cellStyle name="SAPBEXHLevel0X 4 3" xfId="12219"/>
    <cellStyle name="SAPBEXHLevel0X 5" xfId="12220"/>
    <cellStyle name="SAPBEXHLevel0X 5 2" xfId="12221"/>
    <cellStyle name="SAPBEXHLevel0X 5 3" xfId="12222"/>
    <cellStyle name="SAPBEXHLevel0X 6" xfId="12223"/>
    <cellStyle name="SAPBEXHLevel0X 6 2" xfId="12224"/>
    <cellStyle name="SAPBEXHLevel0X 6 3" xfId="12225"/>
    <cellStyle name="SAPBEXHLevel0X 7" xfId="12226"/>
    <cellStyle name="SAPBEXHLevel0X 7 2" xfId="12227"/>
    <cellStyle name="SAPBEXHLevel0X 7 3" xfId="12228"/>
    <cellStyle name="SAPBEXHLevel0X 8" xfId="12229"/>
    <cellStyle name="SAPBEXHLevel0X 8 2" xfId="12230"/>
    <cellStyle name="SAPBEXHLevel0X 8 3" xfId="12231"/>
    <cellStyle name="SAPBEXHLevel0X 9" xfId="12232"/>
    <cellStyle name="SAPBEXHLevel1" xfId="12233"/>
    <cellStyle name="SAPBEXHLevel1 10" xfId="12234"/>
    <cellStyle name="SAPBEXHLevel1 11" xfId="12235"/>
    <cellStyle name="SAPBEXHLevel1 12" xfId="12236"/>
    <cellStyle name="SAPBEXHLevel1 2" xfId="12237"/>
    <cellStyle name="SAPBEXHLevel1 2 2" xfId="12238"/>
    <cellStyle name="SAPBEXHLevel1 2 2 2" xfId="12239"/>
    <cellStyle name="SAPBEXHLevel1 2 2 3" xfId="12240"/>
    <cellStyle name="SAPBEXHLevel1 2 3" xfId="12241"/>
    <cellStyle name="SAPBEXHLevel1 2 4" xfId="12242"/>
    <cellStyle name="SAPBEXHLevel1 3" xfId="12243"/>
    <cellStyle name="SAPBEXHLevel1 3 2" xfId="12244"/>
    <cellStyle name="SAPBEXHLevel1 3 3" xfId="12245"/>
    <cellStyle name="SAPBEXHLevel1 4" xfId="12246"/>
    <cellStyle name="SAPBEXHLevel1 4 2" xfId="12247"/>
    <cellStyle name="SAPBEXHLevel1 4 3" xfId="12248"/>
    <cellStyle name="SAPBEXHLevel1 5" xfId="12249"/>
    <cellStyle name="SAPBEXHLevel1 5 2" xfId="12250"/>
    <cellStyle name="SAPBEXHLevel1 5 3" xfId="12251"/>
    <cellStyle name="SAPBEXHLevel1 6" xfId="12252"/>
    <cellStyle name="SAPBEXHLevel1 6 2" xfId="12253"/>
    <cellStyle name="SAPBEXHLevel1 6 3" xfId="12254"/>
    <cellStyle name="SAPBEXHLevel1 7" xfId="12255"/>
    <cellStyle name="SAPBEXHLevel1 7 2" xfId="12256"/>
    <cellStyle name="SAPBEXHLevel1 7 3" xfId="12257"/>
    <cellStyle name="SAPBEXHLevel1 8" xfId="12258"/>
    <cellStyle name="SAPBEXHLevel1 8 2" xfId="12259"/>
    <cellStyle name="SAPBEXHLevel1 8 3" xfId="12260"/>
    <cellStyle name="SAPBEXHLevel1 9" xfId="12261"/>
    <cellStyle name="SAPBEXHLevel1X" xfId="12262"/>
    <cellStyle name="SAPBEXHLevel1X 10" xfId="12263"/>
    <cellStyle name="SAPBEXHLevel1X 11" xfId="12264"/>
    <cellStyle name="SAPBEXHLevel1X 12" xfId="12265"/>
    <cellStyle name="SAPBEXHLevel1X 2" xfId="12266"/>
    <cellStyle name="SAPBEXHLevel1X 2 2" xfId="12267"/>
    <cellStyle name="SAPBEXHLevel1X 2 2 2" xfId="12268"/>
    <cellStyle name="SAPBEXHLevel1X 2 2 3" xfId="12269"/>
    <cellStyle name="SAPBEXHLevel1X 2 3" xfId="12270"/>
    <cellStyle name="SAPBEXHLevel1X 2 4" xfId="12271"/>
    <cellStyle name="SAPBEXHLevel1X 3" xfId="12272"/>
    <cellStyle name="SAPBEXHLevel1X 3 2" xfId="12273"/>
    <cellStyle name="SAPBEXHLevel1X 3 3" xfId="12274"/>
    <cellStyle name="SAPBEXHLevel1X 4" xfId="12275"/>
    <cellStyle name="SAPBEXHLevel1X 4 2" xfId="12276"/>
    <cellStyle name="SAPBEXHLevel1X 4 3" xfId="12277"/>
    <cellStyle name="SAPBEXHLevel1X 5" xfId="12278"/>
    <cellStyle name="SAPBEXHLevel1X 5 2" xfId="12279"/>
    <cellStyle name="SAPBEXHLevel1X 5 3" xfId="12280"/>
    <cellStyle name="SAPBEXHLevel1X 6" xfId="12281"/>
    <cellStyle name="SAPBEXHLevel1X 6 2" xfId="12282"/>
    <cellStyle name="SAPBEXHLevel1X 6 3" xfId="12283"/>
    <cellStyle name="SAPBEXHLevel1X 7" xfId="12284"/>
    <cellStyle name="SAPBEXHLevel1X 7 2" xfId="12285"/>
    <cellStyle name="SAPBEXHLevel1X 7 3" xfId="12286"/>
    <cellStyle name="SAPBEXHLevel1X 8" xfId="12287"/>
    <cellStyle name="SAPBEXHLevel1X 8 2" xfId="12288"/>
    <cellStyle name="SAPBEXHLevel1X 8 3" xfId="12289"/>
    <cellStyle name="SAPBEXHLevel1X 9" xfId="12290"/>
    <cellStyle name="SAPBEXHLevel2" xfId="12291"/>
    <cellStyle name="SAPBEXHLevel2 10" xfId="12292"/>
    <cellStyle name="SAPBEXHLevel2 11" xfId="12293"/>
    <cellStyle name="SAPBEXHLevel2 12" xfId="12294"/>
    <cellStyle name="SAPBEXHLevel2 2" xfId="12295"/>
    <cellStyle name="SAPBEXHLevel2 2 2" xfId="12296"/>
    <cellStyle name="SAPBEXHLevel2 2 2 2" xfId="12297"/>
    <cellStyle name="SAPBEXHLevel2 2 2 3" xfId="12298"/>
    <cellStyle name="SAPBEXHLevel2 2 3" xfId="12299"/>
    <cellStyle name="SAPBEXHLevel2 2 4" xfId="12300"/>
    <cellStyle name="SAPBEXHLevel2 3" xfId="12301"/>
    <cellStyle name="SAPBEXHLevel2 3 2" xfId="12302"/>
    <cellStyle name="SAPBEXHLevel2 3 3" xfId="12303"/>
    <cellStyle name="SAPBEXHLevel2 4" xfId="12304"/>
    <cellStyle name="SAPBEXHLevel2 4 2" xfId="12305"/>
    <cellStyle name="SAPBEXHLevel2 4 3" xfId="12306"/>
    <cellStyle name="SAPBEXHLevel2 5" xfId="12307"/>
    <cellStyle name="SAPBEXHLevel2 5 2" xfId="12308"/>
    <cellStyle name="SAPBEXHLevel2 5 3" xfId="12309"/>
    <cellStyle name="SAPBEXHLevel2 6" xfId="12310"/>
    <cellStyle name="SAPBEXHLevel2 6 2" xfId="12311"/>
    <cellStyle name="SAPBEXHLevel2 6 3" xfId="12312"/>
    <cellStyle name="SAPBEXHLevel2 7" xfId="12313"/>
    <cellStyle name="SAPBEXHLevel2 7 2" xfId="12314"/>
    <cellStyle name="SAPBEXHLevel2 7 3" xfId="12315"/>
    <cellStyle name="SAPBEXHLevel2 8" xfId="12316"/>
    <cellStyle name="SAPBEXHLevel2 8 2" xfId="12317"/>
    <cellStyle name="SAPBEXHLevel2 8 3" xfId="12318"/>
    <cellStyle name="SAPBEXHLevel2 9" xfId="12319"/>
    <cellStyle name="SAPBEXHLevel2X" xfId="12320"/>
    <cellStyle name="SAPBEXHLevel2X 10" xfId="12321"/>
    <cellStyle name="SAPBEXHLevel2X 11" xfId="12322"/>
    <cellStyle name="SAPBEXHLevel2X 12" xfId="12323"/>
    <cellStyle name="SAPBEXHLevel2X 2" xfId="12324"/>
    <cellStyle name="SAPBEXHLevel2X 2 2" xfId="12325"/>
    <cellStyle name="SAPBEXHLevel2X 2 2 2" xfId="12326"/>
    <cellStyle name="SAPBEXHLevel2X 2 2 3" xfId="12327"/>
    <cellStyle name="SAPBEXHLevel2X 2 3" xfId="12328"/>
    <cellStyle name="SAPBEXHLevel2X 2 4" xfId="12329"/>
    <cellStyle name="SAPBEXHLevel2X 3" xfId="12330"/>
    <cellStyle name="SAPBEXHLevel2X 3 2" xfId="12331"/>
    <cellStyle name="SAPBEXHLevel2X 3 3" xfId="12332"/>
    <cellStyle name="SAPBEXHLevel2X 4" xfId="12333"/>
    <cellStyle name="SAPBEXHLevel2X 4 2" xfId="12334"/>
    <cellStyle name="SAPBEXHLevel2X 4 3" xfId="12335"/>
    <cellStyle name="SAPBEXHLevel2X 5" xfId="12336"/>
    <cellStyle name="SAPBEXHLevel2X 5 2" xfId="12337"/>
    <cellStyle name="SAPBEXHLevel2X 5 3" xfId="12338"/>
    <cellStyle name="SAPBEXHLevel2X 6" xfId="12339"/>
    <cellStyle name="SAPBEXHLevel2X 6 2" xfId="12340"/>
    <cellStyle name="SAPBEXHLevel2X 6 3" xfId="12341"/>
    <cellStyle name="SAPBEXHLevel2X 7" xfId="12342"/>
    <cellStyle name="SAPBEXHLevel2X 7 2" xfId="12343"/>
    <cellStyle name="SAPBEXHLevel2X 7 3" xfId="12344"/>
    <cellStyle name="SAPBEXHLevel2X 8" xfId="12345"/>
    <cellStyle name="SAPBEXHLevel2X 8 2" xfId="12346"/>
    <cellStyle name="SAPBEXHLevel2X 8 3" xfId="12347"/>
    <cellStyle name="SAPBEXHLevel2X 9" xfId="12348"/>
    <cellStyle name="SAPBEXHLevel3" xfId="12349"/>
    <cellStyle name="SAPBEXHLevel3 10" xfId="12350"/>
    <cellStyle name="SAPBEXHLevel3 11" xfId="12351"/>
    <cellStyle name="SAPBEXHLevel3 12" xfId="12352"/>
    <cellStyle name="SAPBEXHLevel3 2" xfId="12353"/>
    <cellStyle name="SAPBEXHLevel3 2 2" xfId="12354"/>
    <cellStyle name="SAPBEXHLevel3 2 2 2" xfId="12355"/>
    <cellStyle name="SAPBEXHLevel3 2 2 3" xfId="12356"/>
    <cellStyle name="SAPBEXHLevel3 2 3" xfId="12357"/>
    <cellStyle name="SAPBEXHLevel3 2 4" xfId="12358"/>
    <cellStyle name="SAPBEXHLevel3 3" xfId="12359"/>
    <cellStyle name="SAPBEXHLevel3 3 2" xfId="12360"/>
    <cellStyle name="SAPBEXHLevel3 3 3" xfId="12361"/>
    <cellStyle name="SAPBEXHLevel3 4" xfId="12362"/>
    <cellStyle name="SAPBEXHLevel3 4 2" xfId="12363"/>
    <cellStyle name="SAPBEXHLevel3 4 3" xfId="12364"/>
    <cellStyle name="SAPBEXHLevel3 5" xfId="12365"/>
    <cellStyle name="SAPBEXHLevel3 5 2" xfId="12366"/>
    <cellStyle name="SAPBEXHLevel3 5 3" xfId="12367"/>
    <cellStyle name="SAPBEXHLevel3 6" xfId="12368"/>
    <cellStyle name="SAPBEXHLevel3 6 2" xfId="12369"/>
    <cellStyle name="SAPBEXHLevel3 6 3" xfId="12370"/>
    <cellStyle name="SAPBEXHLevel3 7" xfId="12371"/>
    <cellStyle name="SAPBEXHLevel3 7 2" xfId="12372"/>
    <cellStyle name="SAPBEXHLevel3 7 3" xfId="12373"/>
    <cellStyle name="SAPBEXHLevel3 8" xfId="12374"/>
    <cellStyle name="SAPBEXHLevel3 8 2" xfId="12375"/>
    <cellStyle name="SAPBEXHLevel3 8 3" xfId="12376"/>
    <cellStyle name="SAPBEXHLevel3 9" xfId="12377"/>
    <cellStyle name="SAPBEXHLevel3X" xfId="12378"/>
    <cellStyle name="SAPBEXHLevel3X 10" xfId="12379"/>
    <cellStyle name="SAPBEXHLevel3X 11" xfId="12380"/>
    <cellStyle name="SAPBEXHLevel3X 12" xfId="12381"/>
    <cellStyle name="SAPBEXHLevel3X 2" xfId="12382"/>
    <cellStyle name="SAPBEXHLevel3X 2 2" xfId="12383"/>
    <cellStyle name="SAPBEXHLevel3X 2 2 2" xfId="12384"/>
    <cellStyle name="SAPBEXHLevel3X 2 2 3" xfId="12385"/>
    <cellStyle name="SAPBEXHLevel3X 2 3" xfId="12386"/>
    <cellStyle name="SAPBEXHLevel3X 2 4" xfId="12387"/>
    <cellStyle name="SAPBEXHLevel3X 3" xfId="12388"/>
    <cellStyle name="SAPBEXHLevel3X 3 2" xfId="12389"/>
    <cellStyle name="SAPBEXHLevel3X 3 3" xfId="12390"/>
    <cellStyle name="SAPBEXHLevel3X 4" xfId="12391"/>
    <cellStyle name="SAPBEXHLevel3X 4 2" xfId="12392"/>
    <cellStyle name="SAPBEXHLevel3X 4 3" xfId="12393"/>
    <cellStyle name="SAPBEXHLevel3X 5" xfId="12394"/>
    <cellStyle name="SAPBEXHLevel3X 5 2" xfId="12395"/>
    <cellStyle name="SAPBEXHLevel3X 5 3" xfId="12396"/>
    <cellStyle name="SAPBEXHLevel3X 6" xfId="12397"/>
    <cellStyle name="SAPBEXHLevel3X 6 2" xfId="12398"/>
    <cellStyle name="SAPBEXHLevel3X 6 3" xfId="12399"/>
    <cellStyle name="SAPBEXHLevel3X 7" xfId="12400"/>
    <cellStyle name="SAPBEXHLevel3X 7 2" xfId="12401"/>
    <cellStyle name="SAPBEXHLevel3X 7 3" xfId="12402"/>
    <cellStyle name="SAPBEXHLevel3X 8" xfId="12403"/>
    <cellStyle name="SAPBEXHLevel3X 8 2" xfId="12404"/>
    <cellStyle name="SAPBEXHLevel3X 8 3" xfId="12405"/>
    <cellStyle name="SAPBEXHLevel3X 9" xfId="12406"/>
    <cellStyle name="SAPBEXresData" xfId="12407"/>
    <cellStyle name="SAPBEXresData 2" xfId="12408"/>
    <cellStyle name="SAPBEXresData 3" xfId="12409"/>
    <cellStyle name="SAPBEXresData 4" xfId="12410"/>
    <cellStyle name="SAPBEXresData 5" xfId="12411"/>
    <cellStyle name="SAPBEXresData 6" xfId="12412"/>
    <cellStyle name="SAPBEXresDataEmph" xfId="12413"/>
    <cellStyle name="SAPBEXresDataEmph 2" xfId="12414"/>
    <cellStyle name="SAPBEXresDataEmph 3" xfId="12415"/>
    <cellStyle name="SAPBEXresDataEmph 4" xfId="12416"/>
    <cellStyle name="SAPBEXresDataEmph 5" xfId="12417"/>
    <cellStyle name="SAPBEXresDataEmph 6" xfId="12418"/>
    <cellStyle name="SAPBEXresItem" xfId="12419"/>
    <cellStyle name="SAPBEXresItem 2" xfId="12420"/>
    <cellStyle name="SAPBEXresItem 3" xfId="12421"/>
    <cellStyle name="SAPBEXresItem 4" xfId="12422"/>
    <cellStyle name="SAPBEXresItem 5" xfId="12423"/>
    <cellStyle name="SAPBEXresItem 6" xfId="12424"/>
    <cellStyle name="SAPBEXresItemX" xfId="12425"/>
    <cellStyle name="SAPBEXresItemX 2" xfId="12426"/>
    <cellStyle name="SAPBEXresItemX 3" xfId="12427"/>
    <cellStyle name="SAPBEXresItemX 4" xfId="12428"/>
    <cellStyle name="SAPBEXresItemX 5" xfId="12429"/>
    <cellStyle name="SAPBEXresItemX 6" xfId="12430"/>
    <cellStyle name="SAPBEXstdData" xfId="12431"/>
    <cellStyle name="SAPBEXstdData 2" xfId="12432"/>
    <cellStyle name="SAPBEXstdData 3" xfId="12433"/>
    <cellStyle name="SAPBEXstdData 4" xfId="12434"/>
    <cellStyle name="SAPBEXstdData 5" xfId="12435"/>
    <cellStyle name="SAPBEXstdData 6" xfId="12436"/>
    <cellStyle name="SAPBEXstdDataEmph" xfId="12437"/>
    <cellStyle name="SAPBEXstdDataEmph 2" xfId="12438"/>
    <cellStyle name="SAPBEXstdDataEmph 3" xfId="12439"/>
    <cellStyle name="SAPBEXstdDataEmph 4" xfId="12440"/>
    <cellStyle name="SAPBEXstdDataEmph 5" xfId="12441"/>
    <cellStyle name="SAPBEXstdDataEmph 6" xfId="12442"/>
    <cellStyle name="SAPBEXstdItem" xfId="12443"/>
    <cellStyle name="SAPBEXstdItem 2" xfId="12444"/>
    <cellStyle name="SAPBEXstdItem 3" xfId="12445"/>
    <cellStyle name="SAPBEXstdItem 4" xfId="12446"/>
    <cellStyle name="SAPBEXstdItem 5" xfId="12447"/>
    <cellStyle name="SAPBEXstdItem 6" xfId="12448"/>
    <cellStyle name="SAPBEXstdItem 7" xfId="12449"/>
    <cellStyle name="SAPBEXstdItemX" xfId="12450"/>
    <cellStyle name="SAPBEXstdItemX 2" xfId="12451"/>
    <cellStyle name="SAPBEXstdItemX 3" xfId="12452"/>
    <cellStyle name="SAPBEXstdItemX 4" xfId="12453"/>
    <cellStyle name="SAPBEXstdItemX 5" xfId="12454"/>
    <cellStyle name="SAPBEXstdItemX 6" xfId="12455"/>
    <cellStyle name="SAPBEXstdItemX 7" xfId="12456"/>
    <cellStyle name="SAPBEXtitle" xfId="12457"/>
    <cellStyle name="SAPBEXtitle 2" xfId="12458"/>
    <cellStyle name="SAPBEXtitle 2 2" xfId="12459"/>
    <cellStyle name="SAPBEXtitle 3" xfId="12460"/>
    <cellStyle name="SAPBEXtitle 4" xfId="12461"/>
    <cellStyle name="SAPBEXtitle 5" xfId="12462"/>
    <cellStyle name="SAPBEXtitle 6" xfId="12463"/>
    <cellStyle name="SAPBEXundefined" xfId="12464"/>
    <cellStyle name="SAPBEXundefined 2" xfId="12465"/>
    <cellStyle name="SAPBEXundefined 3" xfId="12466"/>
    <cellStyle name="SAPBEXundefined 4" xfId="12467"/>
    <cellStyle name="SAPBEXundefined 5" xfId="12468"/>
    <cellStyle name="SAPBEXundefined 6" xfId="12469"/>
    <cellStyle name="SEM-BPS-data" xfId="12470"/>
    <cellStyle name="Style 1" xfId="12471"/>
    <cellStyle name="Style 1 2" xfId="12472"/>
    <cellStyle name="Style 1 3" xfId="12473"/>
    <cellStyle name="Style 1 3 2" xfId="12474"/>
    <cellStyle name="Style 1 4" xfId="12475"/>
    <cellStyle name="Style 1_ICF-FPL Program Planning Tool - Program Level Analysis Workbook - Existing Programs v 2" xfId="12476"/>
    <cellStyle name="Style 21" xfId="12477"/>
    <cellStyle name="Style 21 2" xfId="12478"/>
    <cellStyle name="Style 21 2 2" xfId="12479"/>
    <cellStyle name="Style 21 3" xfId="12480"/>
    <cellStyle name="Style 21 4" xfId="12481"/>
    <cellStyle name="Style 21 5" xfId="12482"/>
    <cellStyle name="Style 21 6" xfId="12483"/>
    <cellStyle name="Style 21 7" xfId="12484"/>
    <cellStyle name="Style 21 8" xfId="12485"/>
    <cellStyle name="Style 22" xfId="12486"/>
    <cellStyle name="Style 22 2" xfId="12487"/>
    <cellStyle name="Style 22 2 2" xfId="12488"/>
    <cellStyle name="Style 22 3" xfId="12489"/>
    <cellStyle name="Style 22 4" xfId="12490"/>
    <cellStyle name="Style 22 5" xfId="12491"/>
    <cellStyle name="Style 22 6" xfId="12492"/>
    <cellStyle name="Style 22 7" xfId="12493"/>
    <cellStyle name="Style 22 8" xfId="12494"/>
    <cellStyle name="Style 23" xfId="12495"/>
    <cellStyle name="Style 23 10" xfId="12496"/>
    <cellStyle name="Style 23 2" xfId="12497"/>
    <cellStyle name="Style 23 2 2" xfId="12498"/>
    <cellStyle name="Style 23 2 2 2" xfId="12499"/>
    <cellStyle name="Style 23 2 2 3" xfId="12500"/>
    <cellStyle name="Style 23 2 3" xfId="12501"/>
    <cellStyle name="Style 23 2 4" xfId="12502"/>
    <cellStyle name="Style 23 3" xfId="12503"/>
    <cellStyle name="Style 23 3 2" xfId="12504"/>
    <cellStyle name="Style 23 3 3" xfId="12505"/>
    <cellStyle name="Style 23 4" xfId="12506"/>
    <cellStyle name="Style 23 4 2" xfId="12507"/>
    <cellStyle name="Style 23 4 3" xfId="12508"/>
    <cellStyle name="Style 23 5" xfId="12509"/>
    <cellStyle name="Style 23 5 2" xfId="12510"/>
    <cellStyle name="Style 23 5 3" xfId="12511"/>
    <cellStyle name="Style 23 6" xfId="12512"/>
    <cellStyle name="Style 23 6 2" xfId="12513"/>
    <cellStyle name="Style 23 6 3" xfId="12514"/>
    <cellStyle name="Style 23 7" xfId="12515"/>
    <cellStyle name="Style 23 7 2" xfId="12516"/>
    <cellStyle name="Style 23 7 3" xfId="12517"/>
    <cellStyle name="Style 23 8" xfId="12518"/>
    <cellStyle name="Style 23 8 2" xfId="12519"/>
    <cellStyle name="Style 23 8 3" xfId="12520"/>
    <cellStyle name="Style 23 9" xfId="12521"/>
    <cellStyle name="Style 24" xfId="12522"/>
    <cellStyle name="Style 24 10" xfId="12523"/>
    <cellStyle name="Style 24 2" xfId="12524"/>
    <cellStyle name="Style 24 2 2" xfId="12525"/>
    <cellStyle name="Style 24 2 2 2" xfId="12526"/>
    <cellStyle name="Style 24 2 2 3" xfId="12527"/>
    <cellStyle name="Style 24 2 3" xfId="12528"/>
    <cellStyle name="Style 24 2 4" xfId="12529"/>
    <cellStyle name="Style 24 3" xfId="12530"/>
    <cellStyle name="Style 24 3 2" xfId="12531"/>
    <cellStyle name="Style 24 3 3" xfId="12532"/>
    <cellStyle name="Style 24 4" xfId="12533"/>
    <cellStyle name="Style 24 4 2" xfId="12534"/>
    <cellStyle name="Style 24 4 3" xfId="12535"/>
    <cellStyle name="Style 24 5" xfId="12536"/>
    <cellStyle name="Style 24 5 2" xfId="12537"/>
    <cellStyle name="Style 24 5 3" xfId="12538"/>
    <cellStyle name="Style 24 6" xfId="12539"/>
    <cellStyle name="Style 24 6 2" xfId="12540"/>
    <cellStyle name="Style 24 6 3" xfId="12541"/>
    <cellStyle name="Style 24 7" xfId="12542"/>
    <cellStyle name="Style 24 7 2" xfId="12543"/>
    <cellStyle name="Style 24 7 3" xfId="12544"/>
    <cellStyle name="Style 24 8" xfId="12545"/>
    <cellStyle name="Style 24 8 2" xfId="12546"/>
    <cellStyle name="Style 24 8 3" xfId="12547"/>
    <cellStyle name="Style 24 9" xfId="12548"/>
    <cellStyle name="Style 25" xfId="12549"/>
    <cellStyle name="Style 25 10" xfId="12550"/>
    <cellStyle name="Style 25 2" xfId="12551"/>
    <cellStyle name="Style 25 2 2" xfId="12552"/>
    <cellStyle name="Style 25 2 2 2" xfId="12553"/>
    <cellStyle name="Style 25 2 2 3" xfId="12554"/>
    <cellStyle name="Style 25 2 3" xfId="12555"/>
    <cellStyle name="Style 25 2 4" xfId="12556"/>
    <cellStyle name="Style 25 3" xfId="12557"/>
    <cellStyle name="Style 25 3 2" xfId="12558"/>
    <cellStyle name="Style 25 3 3" xfId="12559"/>
    <cellStyle name="Style 25 4" xfId="12560"/>
    <cellStyle name="Style 25 4 2" xfId="12561"/>
    <cellStyle name="Style 25 4 3" xfId="12562"/>
    <cellStyle name="Style 25 5" xfId="12563"/>
    <cellStyle name="Style 25 5 2" xfId="12564"/>
    <cellStyle name="Style 25 5 3" xfId="12565"/>
    <cellStyle name="Style 25 6" xfId="12566"/>
    <cellStyle name="Style 25 6 2" xfId="12567"/>
    <cellStyle name="Style 25 6 3" xfId="12568"/>
    <cellStyle name="Style 25 7" xfId="12569"/>
    <cellStyle name="Style 25 7 2" xfId="12570"/>
    <cellStyle name="Style 25 7 3" xfId="12571"/>
    <cellStyle name="Style 25 8" xfId="12572"/>
    <cellStyle name="Style 25 8 2" xfId="12573"/>
    <cellStyle name="Style 25 8 3" xfId="12574"/>
    <cellStyle name="Style 25 9" xfId="12575"/>
    <cellStyle name="Style 26" xfId="12576"/>
    <cellStyle name="Style 26 10" xfId="12577"/>
    <cellStyle name="Style 26 2" xfId="12578"/>
    <cellStyle name="Style 26 2 2" xfId="12579"/>
    <cellStyle name="Style 26 2 2 2" xfId="12580"/>
    <cellStyle name="Style 26 2 2 3" xfId="12581"/>
    <cellStyle name="Style 26 2 3" xfId="12582"/>
    <cellStyle name="Style 26 2 4" xfId="12583"/>
    <cellStyle name="Style 26 3" xfId="12584"/>
    <cellStyle name="Style 26 3 2" xfId="12585"/>
    <cellStyle name="Style 26 3 3" xfId="12586"/>
    <cellStyle name="Style 26 4" xfId="12587"/>
    <cellStyle name="Style 26 4 2" xfId="12588"/>
    <cellStyle name="Style 26 4 3" xfId="12589"/>
    <cellStyle name="Style 26 5" xfId="12590"/>
    <cellStyle name="Style 26 5 2" xfId="12591"/>
    <cellStyle name="Style 26 5 3" xfId="12592"/>
    <cellStyle name="Style 26 6" xfId="12593"/>
    <cellStyle name="Style 26 6 2" xfId="12594"/>
    <cellStyle name="Style 26 6 3" xfId="12595"/>
    <cellStyle name="Style 26 7" xfId="12596"/>
    <cellStyle name="Style 26 7 2" xfId="12597"/>
    <cellStyle name="Style 26 7 3" xfId="12598"/>
    <cellStyle name="Style 26 8" xfId="12599"/>
    <cellStyle name="Style 26 8 2" xfId="12600"/>
    <cellStyle name="Style 26 8 3" xfId="12601"/>
    <cellStyle name="Style 26 9" xfId="12602"/>
    <cellStyle name="Style 27" xfId="12603"/>
    <cellStyle name="Style 27 10" xfId="12604"/>
    <cellStyle name="Style 27 2" xfId="12605"/>
    <cellStyle name="Style 27 2 2" xfId="12606"/>
    <cellStyle name="Style 27 2 2 2" xfId="12607"/>
    <cellStyle name="Style 27 2 2 3" xfId="12608"/>
    <cellStyle name="Style 27 2 3" xfId="12609"/>
    <cellStyle name="Style 27 2 4" xfId="12610"/>
    <cellStyle name="Style 27 3" xfId="12611"/>
    <cellStyle name="Style 27 3 2" xfId="12612"/>
    <cellStyle name="Style 27 3 3" xfId="12613"/>
    <cellStyle name="Style 27 4" xfId="12614"/>
    <cellStyle name="Style 27 4 2" xfId="12615"/>
    <cellStyle name="Style 27 4 3" xfId="12616"/>
    <cellStyle name="Style 27 5" xfId="12617"/>
    <cellStyle name="Style 27 5 2" xfId="12618"/>
    <cellStyle name="Style 27 5 3" xfId="12619"/>
    <cellStyle name="Style 27 6" xfId="12620"/>
    <cellStyle name="Style 27 6 2" xfId="12621"/>
    <cellStyle name="Style 27 6 3" xfId="12622"/>
    <cellStyle name="Style 27 7" xfId="12623"/>
    <cellStyle name="Style 27 7 2" xfId="12624"/>
    <cellStyle name="Style 27 7 3" xfId="12625"/>
    <cellStyle name="Style 27 8" xfId="12626"/>
    <cellStyle name="Style 27 8 2" xfId="12627"/>
    <cellStyle name="Style 27 8 3" xfId="12628"/>
    <cellStyle name="Style 27 9" xfId="12629"/>
    <cellStyle name="Style 28" xfId="12630"/>
    <cellStyle name="Style 28 10" xfId="12631"/>
    <cellStyle name="Style 28 2" xfId="12632"/>
    <cellStyle name="Style 28 2 2" xfId="12633"/>
    <cellStyle name="Style 28 2 2 2" xfId="12634"/>
    <cellStyle name="Style 28 2 2 3" xfId="12635"/>
    <cellStyle name="Style 28 2 3" xfId="12636"/>
    <cellStyle name="Style 28 2 4" xfId="12637"/>
    <cellStyle name="Style 28 3" xfId="12638"/>
    <cellStyle name="Style 28 3 2" xfId="12639"/>
    <cellStyle name="Style 28 3 3" xfId="12640"/>
    <cellStyle name="Style 28 4" xfId="12641"/>
    <cellStyle name="Style 28 4 2" xfId="12642"/>
    <cellStyle name="Style 28 4 3" xfId="12643"/>
    <cellStyle name="Style 28 5" xfId="12644"/>
    <cellStyle name="Style 28 5 2" xfId="12645"/>
    <cellStyle name="Style 28 5 3" xfId="12646"/>
    <cellStyle name="Style 28 6" xfId="12647"/>
    <cellStyle name="Style 28 6 2" xfId="12648"/>
    <cellStyle name="Style 28 6 3" xfId="12649"/>
    <cellStyle name="Style 28 7" xfId="12650"/>
    <cellStyle name="Style 28 7 2" xfId="12651"/>
    <cellStyle name="Style 28 7 3" xfId="12652"/>
    <cellStyle name="Style 28 8" xfId="12653"/>
    <cellStyle name="Style 28 8 2" xfId="12654"/>
    <cellStyle name="Style 28 8 3" xfId="12655"/>
    <cellStyle name="Style 28 9" xfId="12656"/>
    <cellStyle name="Style 29" xfId="12657"/>
    <cellStyle name="Style 29 10" xfId="12658"/>
    <cellStyle name="Style 29 2" xfId="12659"/>
    <cellStyle name="Style 29 2 2" xfId="12660"/>
    <cellStyle name="Style 29 2 2 2" xfId="12661"/>
    <cellStyle name="Style 29 2 2 3" xfId="12662"/>
    <cellStyle name="Style 29 2 3" xfId="12663"/>
    <cellStyle name="Style 29 2 4" xfId="12664"/>
    <cellStyle name="Style 29 3" xfId="12665"/>
    <cellStyle name="Style 29 3 2" xfId="12666"/>
    <cellStyle name="Style 29 3 3" xfId="12667"/>
    <cellStyle name="Style 29 4" xfId="12668"/>
    <cellStyle name="Style 29 4 2" xfId="12669"/>
    <cellStyle name="Style 29 4 3" xfId="12670"/>
    <cellStyle name="Style 29 5" xfId="12671"/>
    <cellStyle name="Style 29 5 2" xfId="12672"/>
    <cellStyle name="Style 29 5 3" xfId="12673"/>
    <cellStyle name="Style 29 6" xfId="12674"/>
    <cellStyle name="Style 29 6 2" xfId="12675"/>
    <cellStyle name="Style 29 6 3" xfId="12676"/>
    <cellStyle name="Style 29 7" xfId="12677"/>
    <cellStyle name="Style 29 7 2" xfId="12678"/>
    <cellStyle name="Style 29 7 3" xfId="12679"/>
    <cellStyle name="Style 29 8" xfId="12680"/>
    <cellStyle name="Style 29 8 2" xfId="12681"/>
    <cellStyle name="Style 29 8 3" xfId="12682"/>
    <cellStyle name="Style 29 9" xfId="12683"/>
    <cellStyle name="Style 30" xfId="12684"/>
    <cellStyle name="Style 30 10" xfId="12685"/>
    <cellStyle name="Style 30 2" xfId="12686"/>
    <cellStyle name="Style 30 2 2" xfId="12687"/>
    <cellStyle name="Style 30 2 2 2" xfId="12688"/>
    <cellStyle name="Style 30 2 2 3" xfId="12689"/>
    <cellStyle name="Style 30 2 3" xfId="12690"/>
    <cellStyle name="Style 30 2 4" xfId="12691"/>
    <cellStyle name="Style 30 3" xfId="12692"/>
    <cellStyle name="Style 30 3 2" xfId="12693"/>
    <cellStyle name="Style 30 3 3" xfId="12694"/>
    <cellStyle name="Style 30 4" xfId="12695"/>
    <cellStyle name="Style 30 4 2" xfId="12696"/>
    <cellStyle name="Style 30 4 3" xfId="12697"/>
    <cellStyle name="Style 30 5" xfId="12698"/>
    <cellStyle name="Style 30 5 2" xfId="12699"/>
    <cellStyle name="Style 30 5 3" xfId="12700"/>
    <cellStyle name="Style 30 6" xfId="12701"/>
    <cellStyle name="Style 30 6 2" xfId="12702"/>
    <cellStyle name="Style 30 6 3" xfId="12703"/>
    <cellStyle name="Style 30 7" xfId="12704"/>
    <cellStyle name="Style 30 7 2" xfId="12705"/>
    <cellStyle name="Style 30 7 3" xfId="12706"/>
    <cellStyle name="Style 30 8" xfId="12707"/>
    <cellStyle name="Style 30 8 2" xfId="12708"/>
    <cellStyle name="Style 30 8 3" xfId="12709"/>
    <cellStyle name="Style 30 9" xfId="12710"/>
    <cellStyle name="Style 31" xfId="12711"/>
    <cellStyle name="Style 31 10" xfId="12712"/>
    <cellStyle name="Style 31 2" xfId="12713"/>
    <cellStyle name="Style 31 2 2" xfId="12714"/>
    <cellStyle name="Style 31 2 2 2" xfId="12715"/>
    <cellStyle name="Style 31 2 2 3" xfId="12716"/>
    <cellStyle name="Style 31 2 3" xfId="12717"/>
    <cellStyle name="Style 31 2 4" xfId="12718"/>
    <cellStyle name="Style 31 3" xfId="12719"/>
    <cellStyle name="Style 31 3 2" xfId="12720"/>
    <cellStyle name="Style 31 3 3" xfId="12721"/>
    <cellStyle name="Style 31 4" xfId="12722"/>
    <cellStyle name="Style 31 4 2" xfId="12723"/>
    <cellStyle name="Style 31 4 3" xfId="12724"/>
    <cellStyle name="Style 31 5" xfId="12725"/>
    <cellStyle name="Style 31 5 2" xfId="12726"/>
    <cellStyle name="Style 31 5 3" xfId="12727"/>
    <cellStyle name="Style 31 6" xfId="12728"/>
    <cellStyle name="Style 31 6 2" xfId="12729"/>
    <cellStyle name="Style 31 6 3" xfId="12730"/>
    <cellStyle name="Style 31 7" xfId="12731"/>
    <cellStyle name="Style 31 7 2" xfId="12732"/>
    <cellStyle name="Style 31 7 3" xfId="12733"/>
    <cellStyle name="Style 31 8" xfId="12734"/>
    <cellStyle name="Style 31 8 2" xfId="12735"/>
    <cellStyle name="Style 31 8 3" xfId="12736"/>
    <cellStyle name="Style 31 9" xfId="12737"/>
    <cellStyle name="Style 32" xfId="12738"/>
    <cellStyle name="Style 32 10" xfId="12739"/>
    <cellStyle name="Style 32 2" xfId="12740"/>
    <cellStyle name="Style 32 2 2" xfId="12741"/>
    <cellStyle name="Style 32 2 2 2" xfId="12742"/>
    <cellStyle name="Style 32 2 2 3" xfId="12743"/>
    <cellStyle name="Style 32 2 3" xfId="12744"/>
    <cellStyle name="Style 32 2 4" xfId="12745"/>
    <cellStyle name="Style 32 3" xfId="12746"/>
    <cellStyle name="Style 32 3 2" xfId="12747"/>
    <cellStyle name="Style 32 3 3" xfId="12748"/>
    <cellStyle name="Style 32 4" xfId="12749"/>
    <cellStyle name="Style 32 4 2" xfId="12750"/>
    <cellStyle name="Style 32 4 3" xfId="12751"/>
    <cellStyle name="Style 32 5" xfId="12752"/>
    <cellStyle name="Style 32 5 2" xfId="12753"/>
    <cellStyle name="Style 32 5 3" xfId="12754"/>
    <cellStyle name="Style 32 6" xfId="12755"/>
    <cellStyle name="Style 32 6 2" xfId="12756"/>
    <cellStyle name="Style 32 6 3" xfId="12757"/>
    <cellStyle name="Style 32 7" xfId="12758"/>
    <cellStyle name="Style 32 7 2" xfId="12759"/>
    <cellStyle name="Style 32 7 3" xfId="12760"/>
    <cellStyle name="Style 32 8" xfId="12761"/>
    <cellStyle name="Style 32 8 2" xfId="12762"/>
    <cellStyle name="Style 32 8 3" xfId="12763"/>
    <cellStyle name="Style 32 9" xfId="12764"/>
    <cellStyle name="Style 33" xfId="12765"/>
    <cellStyle name="Style 33 10" xfId="12766"/>
    <cellStyle name="Style 33 2" xfId="12767"/>
    <cellStyle name="Style 33 2 2" xfId="12768"/>
    <cellStyle name="Style 33 2 2 2" xfId="12769"/>
    <cellStyle name="Style 33 2 2 3" xfId="12770"/>
    <cellStyle name="Style 33 2 3" xfId="12771"/>
    <cellStyle name="Style 33 2 4" xfId="12772"/>
    <cellStyle name="Style 33 3" xfId="12773"/>
    <cellStyle name="Style 33 3 2" xfId="12774"/>
    <cellStyle name="Style 33 3 3" xfId="12775"/>
    <cellStyle name="Style 33 4" xfId="12776"/>
    <cellStyle name="Style 33 4 2" xfId="12777"/>
    <cellStyle name="Style 33 4 3" xfId="12778"/>
    <cellStyle name="Style 33 5" xfId="12779"/>
    <cellStyle name="Style 33 5 2" xfId="12780"/>
    <cellStyle name="Style 33 5 3" xfId="12781"/>
    <cellStyle name="Style 33 6" xfId="12782"/>
    <cellStyle name="Style 33 6 2" xfId="12783"/>
    <cellStyle name="Style 33 6 3" xfId="12784"/>
    <cellStyle name="Style 33 7" xfId="12785"/>
    <cellStyle name="Style 33 7 2" xfId="12786"/>
    <cellStyle name="Style 33 7 3" xfId="12787"/>
    <cellStyle name="Style 33 8" xfId="12788"/>
    <cellStyle name="Style 33 8 2" xfId="12789"/>
    <cellStyle name="Style 33 8 3" xfId="12790"/>
    <cellStyle name="Style 33 9" xfId="12791"/>
    <cellStyle name="Style 34" xfId="12792"/>
    <cellStyle name="Style 34 2" xfId="12793"/>
    <cellStyle name="Style 34 2 2" xfId="12794"/>
    <cellStyle name="Style 34 3" xfId="12795"/>
    <cellStyle name="Style 34 4" xfId="12796"/>
    <cellStyle name="Style 34 5" xfId="12797"/>
    <cellStyle name="Style 34 6" xfId="12798"/>
    <cellStyle name="Style 34 7" xfId="12799"/>
    <cellStyle name="Style 34 8" xfId="12800"/>
    <cellStyle name="Style 35" xfId="12801"/>
    <cellStyle name="Style 35 2" xfId="12802"/>
    <cellStyle name="Style 35 2 2" xfId="12803"/>
    <cellStyle name="Style 35 3" xfId="12804"/>
    <cellStyle name="Style 35 4" xfId="12805"/>
    <cellStyle name="Style 35 5" xfId="12806"/>
    <cellStyle name="Style 35 6" xfId="12807"/>
    <cellStyle name="Style 35 7" xfId="12808"/>
    <cellStyle name="Style 35 8" xfId="12809"/>
    <cellStyle name="Style 36" xfId="12810"/>
    <cellStyle name="Style 36 2" xfId="12811"/>
    <cellStyle name="Style 36 2 2" xfId="12812"/>
    <cellStyle name="Style 36 3" xfId="12813"/>
    <cellStyle name="Style 36 4" xfId="12814"/>
    <cellStyle name="Style 36 5" xfId="12815"/>
    <cellStyle name="Style 36 6" xfId="12816"/>
    <cellStyle name="Style 36 7" xfId="12817"/>
    <cellStyle name="Style 36 8" xfId="12818"/>
    <cellStyle name="Subtotal" xfId="12819"/>
    <cellStyle name="Table" xfId="12820"/>
    <cellStyle name="Table 2" xfId="12821"/>
    <cellStyle name="Table 2 2" xfId="12822"/>
    <cellStyle name="Table 3" xfId="12823"/>
    <cellStyle name="Table 4" xfId="12824"/>
    <cellStyle name="Table 5" xfId="12825"/>
    <cellStyle name="Table 6" xfId="12826"/>
    <cellStyle name="Table 7" xfId="12827"/>
    <cellStyle name="Table 8" xfId="12828"/>
    <cellStyle name="Times New Roman" xfId="12829"/>
    <cellStyle name="Title 2" xfId="12830"/>
    <cellStyle name="Title 2 2" xfId="12831"/>
    <cellStyle name="Title 3" xfId="12832"/>
    <cellStyle name="Total 2" xfId="12833"/>
    <cellStyle name="Total 2 2" xfId="12834"/>
    <cellStyle name="Total 2 3" xfId="12835"/>
    <cellStyle name="Total 2 4" xfId="12836"/>
    <cellStyle name="Total 3" xfId="12837"/>
    <cellStyle name="Total 4" xfId="12838"/>
    <cellStyle name="Unprot" xfId="12839"/>
    <cellStyle name="Unprot 2" xfId="12840"/>
    <cellStyle name="Unprot$" xfId="12841"/>
    <cellStyle name="Unprot$ 2" xfId="12842"/>
    <cellStyle name="Unprot_ICF-FPL Program Planning Tool - Program Level Analysis Workbook - Existing Programs v 2" xfId="12843"/>
    <cellStyle name="Unprotect" xfId="12844"/>
    <cellStyle name="Unprotect 2" xfId="12845"/>
    <cellStyle name="Warning Text 2" xfId="12846"/>
    <cellStyle name="Warning Text 3" xfId="12847"/>
    <cellStyle name="Warning Text 4" xfId="12848"/>
  </cellStyles>
  <dxfs count="3"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FFFF99"/>
      <color rgb="FF00CC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BCYC\PMG\performance\UNIT4PR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als%20DSM\CPF%20Inputs%20for%202010%20-%202019%20Plan\Cost%20Effectiveness%202012-2020\Cost%20Effectiveness%20Existing(June%202012)\ICF%20Tool\C.Home.RemoteAccess.tfr0qbi\Goals%20DSM\2003%20IRP\List%20of%20Measures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DataFPL\user$\Goals%20DSM\2015%20Goals\Final\Participation%20Tools\TRC%20Participation%20(No%20CO2)%203-5-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e-off Program Inpu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35"/>
  <sheetViews>
    <sheetView tabSelected="1" workbookViewId="0">
      <pane xSplit="1" ySplit="10" topLeftCell="B11" activePane="bottomRight" state="frozen"/>
      <selection activeCell="A6" sqref="A6"/>
      <selection pane="topRight" activeCell="A6" sqref="A6"/>
      <selection pane="bottomLeft" activeCell="A6" sqref="A6"/>
      <selection pane="bottomRight" activeCell="Z5" sqref="Z5"/>
    </sheetView>
  </sheetViews>
  <sheetFormatPr defaultColWidth="9.140625" defaultRowHeight="15"/>
  <cols>
    <col min="1" max="1" width="8.5703125" style="4" bestFit="1" customWidth="1"/>
    <col min="2" max="11" width="6.28515625" style="4" bestFit="1" customWidth="1"/>
    <col min="12" max="12" width="2.7109375" style="4" customWidth="1"/>
    <col min="13" max="13" width="8.7109375" style="117" bestFit="1" customWidth="1"/>
    <col min="14" max="14" width="8" style="117" bestFit="1" customWidth="1"/>
    <col min="15" max="24" width="6.28515625" style="117" bestFit="1" customWidth="1"/>
    <col min="25" max="25" width="2.7109375" style="4" customWidth="1"/>
    <col min="26" max="26" width="8.7109375" style="117" bestFit="1" customWidth="1"/>
    <col min="27" max="27" width="7.85546875" style="117" bestFit="1" customWidth="1"/>
    <col min="28" max="37" width="6.28515625" style="117" bestFit="1" customWidth="1"/>
    <col min="38" max="38" width="2.7109375" style="4" customWidth="1"/>
    <col min="39" max="39" width="8.7109375" style="117" bestFit="1" customWidth="1"/>
    <col min="40" max="40" width="8" style="117" bestFit="1" customWidth="1"/>
    <col min="41" max="42" width="5" style="117" bestFit="1" customWidth="1"/>
    <col min="43" max="50" width="6" style="117" bestFit="1" customWidth="1"/>
    <col min="51" max="16384" width="9.140625" style="4"/>
  </cols>
  <sheetData>
    <row r="1" spans="1:50">
      <c r="A1" s="187" t="s">
        <v>1605</v>
      </c>
      <c r="Z1" s="187" t="s">
        <v>1605</v>
      </c>
    </row>
    <row r="2" spans="1:50">
      <c r="A2" s="187" t="s">
        <v>1606</v>
      </c>
      <c r="Z2" s="187" t="s">
        <v>1606</v>
      </c>
    </row>
    <row r="3" spans="1:50">
      <c r="A3" s="187" t="s">
        <v>1607</v>
      </c>
      <c r="Z3" s="187" t="s">
        <v>1607</v>
      </c>
    </row>
    <row r="4" spans="1:50">
      <c r="A4" s="187" t="s">
        <v>1608</v>
      </c>
      <c r="Z4" s="187" t="s">
        <v>1608</v>
      </c>
    </row>
    <row r="5" spans="1:50">
      <c r="A5" s="187" t="s">
        <v>1612</v>
      </c>
      <c r="Z5" s="187" t="s">
        <v>1612</v>
      </c>
    </row>
    <row r="6" spans="1:50">
      <c r="A6" s="187" t="s">
        <v>1609</v>
      </c>
      <c r="Z6" s="187" t="s">
        <v>1609</v>
      </c>
    </row>
    <row r="8" spans="1:50" ht="14.45" customHeight="1">
      <c r="A8" s="5"/>
      <c r="B8" s="119">
        <v>1</v>
      </c>
      <c r="C8" s="119">
        <f t="shared" ref="C8:K8" si="0">+B8+1</f>
        <v>2</v>
      </c>
      <c r="D8" s="119">
        <f t="shared" si="0"/>
        <v>3</v>
      </c>
      <c r="E8" s="119">
        <f t="shared" si="0"/>
        <v>4</v>
      </c>
      <c r="F8" s="119">
        <f t="shared" si="0"/>
        <v>5</v>
      </c>
      <c r="G8" s="119">
        <f t="shared" si="0"/>
        <v>6</v>
      </c>
      <c r="H8" s="119">
        <f t="shared" si="0"/>
        <v>7</v>
      </c>
      <c r="I8" s="119">
        <f t="shared" si="0"/>
        <v>8</v>
      </c>
      <c r="J8" s="119">
        <f t="shared" si="0"/>
        <v>9</v>
      </c>
      <c r="K8" s="119">
        <f t="shared" si="0"/>
        <v>10</v>
      </c>
      <c r="M8" s="191" t="s">
        <v>1603</v>
      </c>
      <c r="N8" s="115" t="s">
        <v>312</v>
      </c>
      <c r="O8" s="118">
        <v>1</v>
      </c>
      <c r="P8" s="118">
        <v>2</v>
      </c>
      <c r="Q8" s="118">
        <f>+P8+1</f>
        <v>3</v>
      </c>
      <c r="R8" s="118">
        <f t="shared" ref="R8:X8" si="1">+Q8+1</f>
        <v>4</v>
      </c>
      <c r="S8" s="118">
        <f t="shared" si="1"/>
        <v>5</v>
      </c>
      <c r="T8" s="118">
        <f t="shared" si="1"/>
        <v>6</v>
      </c>
      <c r="U8" s="118">
        <f t="shared" si="1"/>
        <v>7</v>
      </c>
      <c r="V8" s="118">
        <f t="shared" si="1"/>
        <v>8</v>
      </c>
      <c r="W8" s="118">
        <f t="shared" si="1"/>
        <v>9</v>
      </c>
      <c r="X8" s="118">
        <f t="shared" si="1"/>
        <v>10</v>
      </c>
      <c r="Z8" s="191" t="s">
        <v>1603</v>
      </c>
      <c r="AA8" s="115" t="s">
        <v>313</v>
      </c>
      <c r="AB8" s="118">
        <v>1</v>
      </c>
      <c r="AC8" s="118">
        <v>2</v>
      </c>
      <c r="AD8" s="118">
        <f>+AC8+1</f>
        <v>3</v>
      </c>
      <c r="AE8" s="118">
        <f t="shared" ref="AE8" si="2">+AD8+1</f>
        <v>4</v>
      </c>
      <c r="AF8" s="118">
        <f t="shared" ref="AF8" si="3">+AE8+1</f>
        <v>5</v>
      </c>
      <c r="AG8" s="118">
        <f t="shared" ref="AG8" si="4">+AF8+1</f>
        <v>6</v>
      </c>
      <c r="AH8" s="118">
        <f t="shared" ref="AH8" si="5">+AG8+1</f>
        <v>7</v>
      </c>
      <c r="AI8" s="118">
        <f t="shared" ref="AI8" si="6">+AH8+1</f>
        <v>8</v>
      </c>
      <c r="AJ8" s="118">
        <f t="shared" ref="AJ8" si="7">+AI8+1</f>
        <v>9</v>
      </c>
      <c r="AK8" s="118">
        <f t="shared" ref="AK8" si="8">+AJ8+1</f>
        <v>10</v>
      </c>
      <c r="AM8" s="191" t="s">
        <v>1603</v>
      </c>
      <c r="AN8" s="115" t="s">
        <v>312</v>
      </c>
      <c r="AO8" s="118">
        <v>1</v>
      </c>
      <c r="AP8" s="118">
        <v>2</v>
      </c>
      <c r="AQ8" s="118">
        <f>+AP8+1</f>
        <v>3</v>
      </c>
      <c r="AR8" s="118">
        <f t="shared" ref="AR8" si="9">+AQ8+1</f>
        <v>4</v>
      </c>
      <c r="AS8" s="118">
        <f t="shared" ref="AS8" si="10">+AR8+1</f>
        <v>5</v>
      </c>
      <c r="AT8" s="118">
        <f t="shared" ref="AT8" si="11">+AS8+1</f>
        <v>6</v>
      </c>
      <c r="AU8" s="118">
        <f t="shared" ref="AU8" si="12">+AT8+1</f>
        <v>7</v>
      </c>
      <c r="AV8" s="118">
        <f t="shared" ref="AV8" si="13">+AU8+1</f>
        <v>8</v>
      </c>
      <c r="AW8" s="118">
        <f t="shared" ref="AW8" si="14">+AV8+1</f>
        <v>9</v>
      </c>
      <c r="AX8" s="118">
        <f t="shared" ref="AX8" si="15">+AW8+1</f>
        <v>10</v>
      </c>
    </row>
    <row r="9" spans="1:50">
      <c r="A9" s="6"/>
      <c r="B9" s="188" t="s">
        <v>308</v>
      </c>
      <c r="C9" s="189"/>
      <c r="D9" s="189"/>
      <c r="E9" s="189"/>
      <c r="F9" s="189"/>
      <c r="G9" s="189"/>
      <c r="H9" s="189"/>
      <c r="I9" s="189"/>
      <c r="J9" s="189"/>
      <c r="K9" s="190"/>
      <c r="M9" s="192"/>
      <c r="N9" s="116" t="s">
        <v>1604</v>
      </c>
      <c r="O9" s="193" t="s">
        <v>453</v>
      </c>
      <c r="P9" s="194"/>
      <c r="Q9" s="194"/>
      <c r="R9" s="194"/>
      <c r="S9" s="194"/>
      <c r="T9" s="194"/>
      <c r="U9" s="194"/>
      <c r="V9" s="194"/>
      <c r="W9" s="194"/>
      <c r="X9" s="195"/>
      <c r="Z9" s="192"/>
      <c r="AA9" s="116" t="s">
        <v>1604</v>
      </c>
      <c r="AB9" s="193" t="s">
        <v>480</v>
      </c>
      <c r="AC9" s="194"/>
      <c r="AD9" s="194"/>
      <c r="AE9" s="194"/>
      <c r="AF9" s="194"/>
      <c r="AG9" s="194"/>
      <c r="AH9" s="194"/>
      <c r="AI9" s="194"/>
      <c r="AJ9" s="194"/>
      <c r="AK9" s="195"/>
      <c r="AM9" s="192"/>
      <c r="AN9" s="116" t="s">
        <v>1604</v>
      </c>
      <c r="AO9" s="193" t="s">
        <v>560</v>
      </c>
      <c r="AP9" s="194"/>
      <c r="AQ9" s="194"/>
      <c r="AR9" s="194"/>
      <c r="AS9" s="194"/>
      <c r="AT9" s="194"/>
      <c r="AU9" s="194"/>
      <c r="AV9" s="194"/>
      <c r="AW9" s="194"/>
      <c r="AX9" s="195"/>
    </row>
    <row r="10" spans="1:50" ht="15.75" thickBot="1">
      <c r="A10" s="7"/>
      <c r="B10" s="8">
        <v>2015</v>
      </c>
      <c r="C10" s="8">
        <v>2016</v>
      </c>
      <c r="D10" s="8">
        <v>2017</v>
      </c>
      <c r="E10" s="8">
        <v>2018</v>
      </c>
      <c r="F10" s="8">
        <v>2019</v>
      </c>
      <c r="G10" s="8">
        <v>2020</v>
      </c>
      <c r="H10" s="8">
        <v>2021</v>
      </c>
      <c r="I10" s="8">
        <v>2022</v>
      </c>
      <c r="J10" s="8">
        <v>2023</v>
      </c>
      <c r="K10" s="9">
        <v>2024</v>
      </c>
      <c r="M10" s="101">
        <v>7.2200563253680965</v>
      </c>
      <c r="N10" s="101" t="s">
        <v>323</v>
      </c>
      <c r="O10" s="1">
        <v>2015</v>
      </c>
      <c r="P10" s="1">
        <f>+O10+1</f>
        <v>2016</v>
      </c>
      <c r="Q10" s="1">
        <f t="shared" ref="Q10:X10" si="16">+P10+1</f>
        <v>2017</v>
      </c>
      <c r="R10" s="1">
        <f t="shared" si="16"/>
        <v>2018</v>
      </c>
      <c r="S10" s="1">
        <f t="shared" si="16"/>
        <v>2019</v>
      </c>
      <c r="T10" s="1">
        <f t="shared" si="16"/>
        <v>2020</v>
      </c>
      <c r="U10" s="1">
        <f t="shared" si="16"/>
        <v>2021</v>
      </c>
      <c r="V10" s="1">
        <f t="shared" si="16"/>
        <v>2022</v>
      </c>
      <c r="W10" s="1">
        <f t="shared" si="16"/>
        <v>2023</v>
      </c>
      <c r="X10" s="2">
        <f t="shared" si="16"/>
        <v>2024</v>
      </c>
      <c r="Z10" s="101">
        <f>M10</f>
        <v>7.2200563253680965</v>
      </c>
      <c r="AA10" s="101" t="s">
        <v>323</v>
      </c>
      <c r="AB10" s="1">
        <v>2015</v>
      </c>
      <c r="AC10" s="1">
        <f>+AB10+1</f>
        <v>2016</v>
      </c>
      <c r="AD10" s="1">
        <f t="shared" ref="AD10" si="17">+AC10+1</f>
        <v>2017</v>
      </c>
      <c r="AE10" s="1">
        <f t="shared" ref="AE10" si="18">+AD10+1</f>
        <v>2018</v>
      </c>
      <c r="AF10" s="1">
        <f t="shared" ref="AF10" si="19">+AE10+1</f>
        <v>2019</v>
      </c>
      <c r="AG10" s="1">
        <f t="shared" ref="AG10" si="20">+AF10+1</f>
        <v>2020</v>
      </c>
      <c r="AH10" s="1">
        <f t="shared" ref="AH10" si="21">+AG10+1</f>
        <v>2021</v>
      </c>
      <c r="AI10" s="1">
        <f t="shared" ref="AI10" si="22">+AH10+1</f>
        <v>2022</v>
      </c>
      <c r="AJ10" s="1">
        <f t="shared" ref="AJ10" si="23">+AI10+1</f>
        <v>2023</v>
      </c>
      <c r="AK10" s="2">
        <f t="shared" ref="AK10" si="24">+AJ10+1</f>
        <v>2024</v>
      </c>
      <c r="AM10" s="101">
        <v>5.7553168740155591</v>
      </c>
      <c r="AN10" s="101" t="s">
        <v>323</v>
      </c>
      <c r="AO10" s="1">
        <v>2015</v>
      </c>
      <c r="AP10" s="1">
        <f>+AO10+1</f>
        <v>2016</v>
      </c>
      <c r="AQ10" s="1">
        <f t="shared" ref="AQ10" si="25">+AP10+1</f>
        <v>2017</v>
      </c>
      <c r="AR10" s="1">
        <f t="shared" ref="AR10" si="26">+AQ10+1</f>
        <v>2018</v>
      </c>
      <c r="AS10" s="1">
        <f t="shared" ref="AS10" si="27">+AR10+1</f>
        <v>2019</v>
      </c>
      <c r="AT10" s="1">
        <f t="shared" ref="AT10" si="28">+AS10+1</f>
        <v>2020</v>
      </c>
      <c r="AU10" s="1">
        <f t="shared" ref="AU10" si="29">+AT10+1</f>
        <v>2021</v>
      </c>
      <c r="AV10" s="1">
        <f t="shared" ref="AV10" si="30">+AU10+1</f>
        <v>2022</v>
      </c>
      <c r="AW10" s="1">
        <f t="shared" ref="AW10" si="31">+AV10+1</f>
        <v>2023</v>
      </c>
      <c r="AX10" s="2">
        <f t="shared" ref="AX10" si="32">+AW10+1</f>
        <v>2024</v>
      </c>
    </row>
    <row r="11" spans="1:50" ht="16.5" thickTop="1">
      <c r="A11" s="3" t="s">
        <v>0</v>
      </c>
      <c r="B11" s="165">
        <v>103.66763052022016</v>
      </c>
      <c r="C11" s="165">
        <v>115.79655726771901</v>
      </c>
      <c r="D11" s="165">
        <v>129.21857542375989</v>
      </c>
      <c r="E11" s="165">
        <v>144.04466036138484</v>
      </c>
      <c r="F11" s="165">
        <v>160.38978399577201</v>
      </c>
      <c r="G11" s="165">
        <v>178.37188730495691</v>
      </c>
      <c r="H11" s="165">
        <v>198.11059800629263</v>
      </c>
      <c r="I11" s="165">
        <v>219.72568344363609</v>
      </c>
      <c r="J11" s="165">
        <v>243.33523886146722</v>
      </c>
      <c r="K11" s="165">
        <v>269.05362410886084</v>
      </c>
      <c r="M11" s="3" t="s">
        <v>0</v>
      </c>
      <c r="N11" s="166">
        <f>IFERROR(VLOOKUP($M11,Batch!$A$11:$E$854,3,FALSE),"")</f>
        <v>1</v>
      </c>
      <c r="O11" s="165">
        <f t="shared" ref="O11:O42" si="33">($N11*B11)/(1-$M$10/100)</f>
        <v>111.73495737804073</v>
      </c>
      <c r="P11" s="165">
        <f t="shared" ref="P11:P42" si="34">($N11*C11)/(1-$M$10/100)</f>
        <v>124.80774689172436</v>
      </c>
      <c r="Q11" s="165">
        <f t="shared" ref="Q11:Q42" si="35">($N11*D11)/(1-$M$10/100)</f>
        <v>139.27425508783867</v>
      </c>
      <c r="R11" s="165">
        <f t="shared" ref="R11:R42" si="36">($N11*E11)/(1-$M$10/100)</f>
        <v>155.25409334859282</v>
      </c>
      <c r="S11" s="165">
        <f t="shared" ref="S11:S42" si="37">($N11*F11)/(1-$M$10/100)</f>
        <v>172.87118060584265</v>
      </c>
      <c r="T11" s="165">
        <f t="shared" ref="T11:T42" si="38">($N11*G11)/(1-$M$10/100)</f>
        <v>192.25263590424851</v>
      </c>
      <c r="U11" s="165">
        <f t="shared" ref="U11:U42" si="39">($N11*H11)/(1-$M$10/100)</f>
        <v>213.5273962884076</v>
      </c>
      <c r="V11" s="165">
        <f t="shared" ref="V11:V42" si="40">($N11*I11)/(1-$M$10/100)</f>
        <v>236.82454929503689</v>
      </c>
      <c r="W11" s="165">
        <f t="shared" ref="W11:W42" si="41">($N11*J11)/(1-$M$10/100)</f>
        <v>262.27138024012453</v>
      </c>
      <c r="X11" s="165">
        <f t="shared" ref="X11:X42" si="42">($N11*K11)/(1-$M$10/100)</f>
        <v>289.99114835895949</v>
      </c>
      <c r="Z11" s="3" t="s">
        <v>0</v>
      </c>
      <c r="AA11" s="166">
        <f>IFERROR(VLOOKUP($M11,Batch!$A$11:$E$854,4,FALSE),"")</f>
        <v>0.62</v>
      </c>
      <c r="AB11" s="165">
        <f t="shared" ref="AB11:AB42" si="43">($AA11*B11)/(1-$Z$10/100)</f>
        <v>69.275673574385252</v>
      </c>
      <c r="AC11" s="165">
        <f t="shared" ref="AC11:AC42" si="44">($AA11*C11)/(1-$Z$10/100)</f>
        <v>77.380803072869114</v>
      </c>
      <c r="AD11" s="165">
        <f t="shared" ref="AD11:AD42" si="45">($AA11*D11)/(1-$Z$10/100)</f>
        <v>86.35003815445998</v>
      </c>
      <c r="AE11" s="165">
        <f t="shared" ref="AE11:AE42" si="46">($AA11*E11)/(1-$Z$10/100)</f>
        <v>96.257537876127543</v>
      </c>
      <c r="AF11" s="165">
        <f t="shared" ref="AF11:AF42" si="47">($AA11*F11)/(1-$Z$10/100)</f>
        <v>107.18013197562244</v>
      </c>
      <c r="AG11" s="165">
        <f t="shared" ref="AG11:AG42" si="48">($AA11*G11)/(1-$Z$10/100)</f>
        <v>119.19663426063407</v>
      </c>
      <c r="AH11" s="165">
        <f t="shared" ref="AH11:AH42" si="49">($AA11*H11)/(1-$Z$10/100)</f>
        <v>132.38698569881271</v>
      </c>
      <c r="AI11" s="165">
        <f t="shared" ref="AI11:AI42" si="50">($AA11*I11)/(1-$Z$10/100)</f>
        <v>146.83122056292285</v>
      </c>
      <c r="AJ11" s="165">
        <f t="shared" ref="AJ11:AJ42" si="51">($AA11*J11)/(1-$Z$10/100)</f>
        <v>162.60825574887721</v>
      </c>
      <c r="AK11" s="165">
        <f t="shared" ref="AK11:AK42" si="52">($AA11*K11)/(1-$Z$10/100)</f>
        <v>179.79451198255487</v>
      </c>
      <c r="AM11" s="3" t="s">
        <v>0</v>
      </c>
      <c r="AN11" s="167">
        <f>IFERROR(VLOOKUP($M11,Batch!$A$11:$E$854,5,FALSE),"")</f>
        <v>3311</v>
      </c>
      <c r="AO11" s="165">
        <f t="shared" ref="AO11:AO42" si="53">(($AN11*B11)/(1-$AM$10/100))/1000000</f>
        <v>0.36420465671639823</v>
      </c>
      <c r="AP11" s="165">
        <f t="shared" ref="AP11:AP42" si="54">(($AN11*C11)/(1-$AM$10/100))/1000000</f>
        <v>0.40681594801575477</v>
      </c>
      <c r="AQ11" s="165">
        <f t="shared" ref="AQ11:AQ42" si="55">(($AN11*D11)/(1-$AM$10/100))/1000000</f>
        <v>0.45397012227855582</v>
      </c>
      <c r="AR11" s="165">
        <f t="shared" ref="AR11:AR42" si="56">(($AN11*E11)/(1-$AM$10/100))/1000000</f>
        <v>0.50605705768991982</v>
      </c>
      <c r="AS11" s="165">
        <f t="shared" ref="AS11:AS42" si="57">(($AN11*F11)/(1-$AM$10/100))/1000000</f>
        <v>0.56348067306895511</v>
      </c>
      <c r="AT11" s="165">
        <f t="shared" ref="AT11:AT42" si="58">(($AN11*G11)/(1-$AM$10/100))/1000000</f>
        <v>0.62665531813314523</v>
      </c>
      <c r="AU11" s="165">
        <f t="shared" ref="AU11:AU42" si="59">(($AN11*H11)/(1-$AM$10/100))/1000000</f>
        <v>0.69600126844501298</v>
      </c>
      <c r="AV11" s="165">
        <f t="shared" ref="AV11:AV42" si="60">(($AN11*I11)/(1-$AM$10/100))/1000000</f>
        <v>0.77193929010229223</v>
      </c>
      <c r="AW11" s="165">
        <f t="shared" ref="AW11:AW42" si="61">(($AN11*J11)/(1-$AM$10/100))/1000000</f>
        <v>0.85488427479064977</v>
      </c>
      <c r="AX11" s="165">
        <f t="shared" ref="AX11:AX42" si="62">(($AN11*K11)/(1-$AM$10/100))/1000000</f>
        <v>0.94523799102129236</v>
      </c>
    </row>
    <row r="12" spans="1:50" ht="15.75">
      <c r="A12" s="3" t="s">
        <v>1</v>
      </c>
      <c r="B12" s="165">
        <v>67.228264931052294</v>
      </c>
      <c r="C12" s="165">
        <v>75.09385129217911</v>
      </c>
      <c r="D12" s="165">
        <v>83.79800501861844</v>
      </c>
      <c r="E12" s="165">
        <v>93.412693432689267</v>
      </c>
      <c r="F12" s="165">
        <v>104.01247560682755</v>
      </c>
      <c r="G12" s="165">
        <v>115.67383604519156</v>
      </c>
      <c r="H12" s="165">
        <v>128.47435309923927</v>
      </c>
      <c r="I12" s="165">
        <v>142.49169566795578</v>
      </c>
      <c r="J12" s="165">
        <v>157.80244829700061</v>
      </c>
      <c r="K12" s="165">
        <v>174.48077313508395</v>
      </c>
      <c r="M12" s="3" t="s">
        <v>1</v>
      </c>
      <c r="N12" s="166">
        <f>IFERROR(VLOOKUP($M12,Batch!$A$11:$E$854,3,FALSE),"")</f>
        <v>1</v>
      </c>
      <c r="O12" s="165">
        <f t="shared" si="33"/>
        <v>72.459911343354264</v>
      </c>
      <c r="P12" s="165">
        <f t="shared" si="34"/>
        <v>80.937590946944539</v>
      </c>
      <c r="Q12" s="165">
        <f t="shared" si="35"/>
        <v>90.319094515176644</v>
      </c>
      <c r="R12" s="165">
        <f t="shared" si="36"/>
        <v>100.68198980619813</v>
      </c>
      <c r="S12" s="165">
        <f t="shared" si="37"/>
        <v>112.10663801606388</v>
      </c>
      <c r="T12" s="165">
        <f t="shared" si="38"/>
        <v>124.67547560801049</v>
      </c>
      <c r="U12" s="165">
        <f t="shared" si="39"/>
        <v>138.47211801484096</v>
      </c>
      <c r="V12" s="165">
        <f t="shared" si="40"/>
        <v>153.58027826321711</v>
      </c>
      <c r="W12" s="165">
        <f t="shared" si="41"/>
        <v>170.08250064302129</v>
      </c>
      <c r="X12" s="165">
        <f t="shared" si="42"/>
        <v>188.05871853831582</v>
      </c>
      <c r="Z12" s="3" t="s">
        <v>1</v>
      </c>
      <c r="AA12" s="166">
        <f>IFERROR(VLOOKUP($M12,Batch!$A$11:$E$854,4,FALSE),"")</f>
        <v>0.62</v>
      </c>
      <c r="AB12" s="165">
        <f t="shared" si="43"/>
        <v>44.925145032879634</v>
      </c>
      <c r="AC12" s="165">
        <f t="shared" si="44"/>
        <v>50.181306387105614</v>
      </c>
      <c r="AD12" s="165">
        <f t="shared" si="45"/>
        <v>55.997838599409519</v>
      </c>
      <c r="AE12" s="165">
        <f t="shared" si="46"/>
        <v>62.422833679842846</v>
      </c>
      <c r="AF12" s="165">
        <f t="shared" si="47"/>
        <v>69.506115569959604</v>
      </c>
      <c r="AG12" s="165">
        <f t="shared" si="48"/>
        <v>77.298794876966497</v>
      </c>
      <c r="AH12" s="165">
        <f t="shared" si="49"/>
        <v>85.852713169201394</v>
      </c>
      <c r="AI12" s="165">
        <f t="shared" si="50"/>
        <v>95.219772523194607</v>
      </c>
      <c r="AJ12" s="165">
        <f t="shared" si="51"/>
        <v>105.45115039867321</v>
      </c>
      <c r="AK12" s="165">
        <f t="shared" si="52"/>
        <v>116.5964054937558</v>
      </c>
      <c r="AM12" s="3" t="s">
        <v>1</v>
      </c>
      <c r="AN12" s="167">
        <f>IFERROR(VLOOKUP($M12,Batch!$A$11:$E$854,5,FALSE),"")</f>
        <v>3311</v>
      </c>
      <c r="AO12" s="165">
        <f t="shared" si="53"/>
        <v>0.23618604021317199</v>
      </c>
      <c r="AP12" s="165">
        <f t="shared" si="54"/>
        <v>0.263819383100937</v>
      </c>
      <c r="AQ12" s="165">
        <f t="shared" si="55"/>
        <v>0.29439877711270884</v>
      </c>
      <c r="AR12" s="165">
        <f t="shared" si="56"/>
        <v>0.32817705752395826</v>
      </c>
      <c r="AS12" s="165">
        <f t="shared" si="57"/>
        <v>0.36541616493509615</v>
      </c>
      <c r="AT12" s="165">
        <f t="shared" si="58"/>
        <v>0.4063848043646639</v>
      </c>
      <c r="AU12" s="165">
        <f t="shared" si="59"/>
        <v>0.45135552373065274</v>
      </c>
      <c r="AV12" s="165">
        <f t="shared" si="60"/>
        <v>0.50060118906222217</v>
      </c>
      <c r="AW12" s="165">
        <f t="shared" si="61"/>
        <v>0.55439085684326916</v>
      </c>
      <c r="AX12" s="165">
        <f t="shared" si="62"/>
        <v>0.61298507320354312</v>
      </c>
    </row>
    <row r="13" spans="1:50" ht="15.75">
      <c r="A13" s="3" t="s">
        <v>2</v>
      </c>
      <c r="B13" s="165">
        <v>25.613092029739121</v>
      </c>
      <c r="C13" s="165">
        <v>28.609777836549945</v>
      </c>
      <c r="D13" s="165">
        <v>31.925946871477887</v>
      </c>
      <c r="E13" s="165">
        <v>35.589017745602369</v>
      </c>
      <c r="F13" s="165">
        <v>39.627396492991267</v>
      </c>
      <c r="G13" s="165">
        <v>44.070222712083783</v>
      </c>
      <c r="H13" s="165">
        <v>48.947052742872394</v>
      </c>
      <c r="I13" s="165">
        <v>54.287477422776391</v>
      </c>
      <c r="J13" s="165">
        <v>60.120674464742009</v>
      </c>
      <c r="K13" s="165">
        <v>66.474898680075029</v>
      </c>
      <c r="M13" s="3" t="s">
        <v>2</v>
      </c>
      <c r="N13" s="166">
        <f>IFERROR(VLOOKUP($M13,Batch!$A$11:$E$854,3,FALSE),"")</f>
        <v>1</v>
      </c>
      <c r="O13" s="165">
        <f t="shared" si="33"/>
        <v>27.606281072514069</v>
      </c>
      <c r="P13" s="165">
        <f t="shared" si="34"/>
        <v>30.836166420709407</v>
      </c>
      <c r="Q13" s="165">
        <f t="shared" si="35"/>
        <v>34.410396910175265</v>
      </c>
      <c r="R13" s="165">
        <f t="shared" si="36"/>
        <v>38.358524844991038</v>
      </c>
      <c r="S13" s="165">
        <f t="shared" si="37"/>
        <v>42.711166792641926</v>
      </c>
      <c r="T13" s="165">
        <f t="shared" si="38"/>
        <v>47.499729970340091</v>
      </c>
      <c r="U13" s="165">
        <f t="shared" si="39"/>
        <v>52.75607076732426</v>
      </c>
      <c r="V13" s="165">
        <f t="shared" si="40"/>
        <v>58.512082754820419</v>
      </c>
      <c r="W13" s="165">
        <f t="shared" si="41"/>
        <v>64.799214230586273</v>
      </c>
      <c r="X13" s="165">
        <f t="shared" si="42"/>
        <v>71.647918771318189</v>
      </c>
      <c r="Z13" s="3" t="s">
        <v>2</v>
      </c>
      <c r="AA13" s="166">
        <f>IFERROR(VLOOKUP($M13,Batch!$A$11:$E$854,4,FALSE),"")</f>
        <v>0.62</v>
      </c>
      <c r="AB13" s="165">
        <f t="shared" si="43"/>
        <v>17.115894264958722</v>
      </c>
      <c r="AC13" s="165">
        <f t="shared" si="44"/>
        <v>19.118423180839834</v>
      </c>
      <c r="AD13" s="165">
        <f t="shared" si="45"/>
        <v>21.334446084308663</v>
      </c>
      <c r="AE13" s="165">
        <f t="shared" si="46"/>
        <v>23.782285403894445</v>
      </c>
      <c r="AF13" s="165">
        <f t="shared" si="47"/>
        <v>26.480923411437995</v>
      </c>
      <c r="AG13" s="165">
        <f t="shared" si="48"/>
        <v>29.449832581610856</v>
      </c>
      <c r="AH13" s="165">
        <f t="shared" si="49"/>
        <v>32.708763875741042</v>
      </c>
      <c r="AI13" s="165">
        <f t="shared" si="50"/>
        <v>36.277491307988662</v>
      </c>
      <c r="AJ13" s="165">
        <f t="shared" si="51"/>
        <v>40.175512822963491</v>
      </c>
      <c r="AK13" s="165">
        <f t="shared" si="52"/>
        <v>44.421709638217273</v>
      </c>
      <c r="AM13" s="3" t="s">
        <v>2</v>
      </c>
      <c r="AN13" s="167">
        <f>IFERROR(VLOOKUP($M13,Batch!$A$11:$E$854,5,FALSE),"")</f>
        <v>3311</v>
      </c>
      <c r="AO13" s="165">
        <f t="shared" si="53"/>
        <v>8.9983800568463529E-2</v>
      </c>
      <c r="AP13" s="165">
        <f t="shared" si="54"/>
        <v>0.10051174376615783</v>
      </c>
      <c r="AQ13" s="165">
        <f t="shared" si="55"/>
        <v>0.11216209401453077</v>
      </c>
      <c r="AR13" s="165">
        <f t="shared" si="56"/>
        <v>0.12503117825561536</v>
      </c>
      <c r="AS13" s="165">
        <f t="shared" si="57"/>
        <v>0.13921879244147922</v>
      </c>
      <c r="AT13" s="165">
        <f t="shared" si="58"/>
        <v>0.15482730967926445</v>
      </c>
      <c r="AU13" s="165">
        <f t="shared" si="59"/>
        <v>0.17196056717067737</v>
      </c>
      <c r="AV13" s="165">
        <f t="shared" si="60"/>
        <v>0.19072252331363027</v>
      </c>
      <c r="AW13" s="165">
        <f t="shared" si="61"/>
        <v>0.21121568511898109</v>
      </c>
      <c r="AX13" s="165">
        <f t="shared" si="62"/>
        <v>0.23353931726366486</v>
      </c>
    </row>
    <row r="14" spans="1:50" ht="15.75">
      <c r="A14" s="3" t="s">
        <v>3</v>
      </c>
      <c r="B14" s="165">
        <v>24.762174567057134</v>
      </c>
      <c r="C14" s="165">
        <v>27.659304557638279</v>
      </c>
      <c r="D14" s="165">
        <v>30.865303913023066</v>
      </c>
      <c r="E14" s="165">
        <v>34.406680343922382</v>
      </c>
      <c r="F14" s="165">
        <v>38.310896179895231</v>
      </c>
      <c r="G14" s="165">
        <v>42.606122944415922</v>
      </c>
      <c r="H14" s="165">
        <v>47.320935057535266</v>
      </c>
      <c r="I14" s="165">
        <v>52.483940290658211</v>
      </c>
      <c r="J14" s="165">
        <v>58.123347015527003</v>
      </c>
      <c r="K14" s="165">
        <v>64.266471362857104</v>
      </c>
      <c r="M14" s="3" t="s">
        <v>3</v>
      </c>
      <c r="N14" s="166">
        <f>IFERROR(VLOOKUP($M14,Batch!$A$11:$E$854,3,FALSE),"")</f>
        <v>1</v>
      </c>
      <c r="O14" s="165">
        <f t="shared" si="33"/>
        <v>26.689145936426844</v>
      </c>
      <c r="P14" s="165">
        <f t="shared" si="34"/>
        <v>29.811728119426469</v>
      </c>
      <c r="Q14" s="165">
        <f t="shared" si="35"/>
        <v>33.267215618565118</v>
      </c>
      <c r="R14" s="165">
        <f t="shared" si="36"/>
        <v>37.084178952061521</v>
      </c>
      <c r="S14" s="165">
        <f t="shared" si="37"/>
        <v>41.292217544609571</v>
      </c>
      <c r="T14" s="165">
        <f t="shared" si="38"/>
        <v>45.921695203685907</v>
      </c>
      <c r="U14" s="165">
        <f t="shared" si="39"/>
        <v>51.003409986412677</v>
      </c>
      <c r="V14" s="165">
        <f t="shared" si="40"/>
        <v>56.568195896640198</v>
      </c>
      <c r="W14" s="165">
        <f t="shared" si="41"/>
        <v>62.64645645761393</v>
      </c>
      <c r="X14" s="165">
        <f t="shared" si="42"/>
        <v>69.267633518114522</v>
      </c>
      <c r="Z14" s="3" t="s">
        <v>3</v>
      </c>
      <c r="AA14" s="166">
        <f>IFERROR(VLOOKUP($M14,Batch!$A$11:$E$854,4,FALSE),"")</f>
        <v>0.62</v>
      </c>
      <c r="AB14" s="165">
        <f t="shared" si="43"/>
        <v>16.547270480584643</v>
      </c>
      <c r="AC14" s="165">
        <f t="shared" si="44"/>
        <v>18.483271434044411</v>
      </c>
      <c r="AD14" s="165">
        <f t="shared" si="45"/>
        <v>20.625673683510374</v>
      </c>
      <c r="AE14" s="165">
        <f t="shared" si="46"/>
        <v>22.992190950278147</v>
      </c>
      <c r="AF14" s="165">
        <f t="shared" si="47"/>
        <v>25.601174877657932</v>
      </c>
      <c r="AG14" s="165">
        <f t="shared" si="48"/>
        <v>28.471451026285258</v>
      </c>
      <c r="AH14" s="165">
        <f t="shared" si="49"/>
        <v>31.622114191575857</v>
      </c>
      <c r="AI14" s="165">
        <f t="shared" si="50"/>
        <v>35.072281455916922</v>
      </c>
      <c r="AJ14" s="165">
        <f t="shared" si="51"/>
        <v>38.84080300372063</v>
      </c>
      <c r="AK14" s="165">
        <f t="shared" si="52"/>
        <v>42.945932781231008</v>
      </c>
      <c r="AM14" s="3" t="s">
        <v>3</v>
      </c>
      <c r="AN14" s="167">
        <f>IFERROR(VLOOKUP($M14,Batch!$A$11:$E$854,5,FALSE),"")</f>
        <v>3311</v>
      </c>
      <c r="AO14" s="165">
        <f t="shared" si="53"/>
        <v>8.6994361137515644E-2</v>
      </c>
      <c r="AP14" s="165">
        <f t="shared" si="54"/>
        <v>9.7172545286101752E-2</v>
      </c>
      <c r="AQ14" s="165">
        <f t="shared" si="55"/>
        <v>0.10843584790815954</v>
      </c>
      <c r="AR14" s="165">
        <f t="shared" si="56"/>
        <v>0.12087739577461393</v>
      </c>
      <c r="AS14" s="165">
        <f t="shared" si="57"/>
        <v>0.13459366941906528</v>
      </c>
      <c r="AT14" s="165">
        <f t="shared" si="58"/>
        <v>0.14968364091201095</v>
      </c>
      <c r="AU14" s="165">
        <f t="shared" si="59"/>
        <v>0.16624769777840204</v>
      </c>
      <c r="AV14" s="165">
        <f t="shared" si="60"/>
        <v>0.18438634471301815</v>
      </c>
      <c r="AW14" s="165">
        <f t="shared" si="61"/>
        <v>0.20419868324152712</v>
      </c>
      <c r="AX14" s="165">
        <f t="shared" si="62"/>
        <v>0.22578068027240469</v>
      </c>
    </row>
    <row r="15" spans="1:50" ht="15.75">
      <c r="A15" s="3" t="s">
        <v>4</v>
      </c>
      <c r="B15" s="165">
        <v>65.116384717776072</v>
      </c>
      <c r="C15" s="165">
        <v>72.734884883551643</v>
      </c>
      <c r="D15" s="165">
        <v>81.165610014934515</v>
      </c>
      <c r="E15" s="165">
        <v>90.478266683290684</v>
      </c>
      <c r="F15" s="165">
        <v>100.74507179396379</v>
      </c>
      <c r="G15" s="165">
        <v>112.0401071993239</v>
      </c>
      <c r="H15" s="165">
        <v>124.43851423738545</v>
      </c>
      <c r="I15" s="165">
        <v>138.01552194926836</v>
      </c>
      <c r="J15" s="165">
        <v>152.8453090861826</v>
      </c>
      <c r="K15" s="165">
        <v>168.9997080985398</v>
      </c>
      <c r="M15" s="3" t="s">
        <v>4</v>
      </c>
      <c r="N15" s="166">
        <f>IFERROR(VLOOKUP($M15,Batch!$A$11:$E$854,3,FALSE),"")</f>
        <v>1</v>
      </c>
      <c r="O15" s="165">
        <f t="shared" si="33"/>
        <v>70.183686407626411</v>
      </c>
      <c r="P15" s="165">
        <f t="shared" si="34"/>
        <v>78.39505177824222</v>
      </c>
      <c r="Q15" s="165">
        <f t="shared" si="35"/>
        <v>87.481848770648682</v>
      </c>
      <c r="R15" s="165">
        <f t="shared" si="36"/>
        <v>97.519208462323576</v>
      </c>
      <c r="S15" s="165">
        <f t="shared" si="37"/>
        <v>108.58496761677786</v>
      </c>
      <c r="T15" s="165">
        <f t="shared" si="38"/>
        <v>120.75897307314075</v>
      </c>
      <c r="U15" s="165">
        <f t="shared" si="39"/>
        <v>134.12221360445781</v>
      </c>
      <c r="V15" s="165">
        <f t="shared" si="40"/>
        <v>148.75577251186118</v>
      </c>
      <c r="W15" s="165">
        <f t="shared" si="41"/>
        <v>164.73960107390525</v>
      </c>
      <c r="X15" s="165">
        <f t="shared" si="42"/>
        <v>182.15112168121317</v>
      </c>
      <c r="Z15" s="3" t="s">
        <v>4</v>
      </c>
      <c r="AA15" s="166">
        <f>IFERROR(VLOOKUP($M15,Batch!$A$11:$E$854,4,FALSE),"")</f>
        <v>0.62</v>
      </c>
      <c r="AB15" s="165">
        <f t="shared" si="43"/>
        <v>43.513885572728377</v>
      </c>
      <c r="AC15" s="165">
        <f t="shared" si="44"/>
        <v>48.604932102510176</v>
      </c>
      <c r="AD15" s="165">
        <f t="shared" si="45"/>
        <v>54.238746237802189</v>
      </c>
      <c r="AE15" s="165">
        <f t="shared" si="46"/>
        <v>60.461909246640616</v>
      </c>
      <c r="AF15" s="165">
        <f t="shared" si="47"/>
        <v>67.322679922402273</v>
      </c>
      <c r="AG15" s="165">
        <f t="shared" si="48"/>
        <v>74.870563305347275</v>
      </c>
      <c r="AH15" s="165">
        <f t="shared" si="49"/>
        <v>83.155772434763847</v>
      </c>
      <c r="AI15" s="165">
        <f t="shared" si="50"/>
        <v>92.228578957353918</v>
      </c>
      <c r="AJ15" s="165">
        <f t="shared" si="51"/>
        <v>102.13855266582127</v>
      </c>
      <c r="AK15" s="165">
        <f t="shared" si="52"/>
        <v>112.93369544235217</v>
      </c>
      <c r="AM15" s="3" t="s">
        <v>4</v>
      </c>
      <c r="AN15" s="167">
        <f>IFERROR(VLOOKUP($M15,Batch!$A$11:$E$854,5,FALSE),"")</f>
        <v>3311</v>
      </c>
      <c r="AO15" s="165">
        <f t="shared" si="53"/>
        <v>0.2287665920764424</v>
      </c>
      <c r="AP15" s="165">
        <f t="shared" si="54"/>
        <v>0.25553187284582313</v>
      </c>
      <c r="AQ15" s="165">
        <f t="shared" si="55"/>
        <v>0.2851506587381728</v>
      </c>
      <c r="AR15" s="165">
        <f t="shared" si="56"/>
        <v>0.31786784256880718</v>
      </c>
      <c r="AS15" s="165">
        <f t="shared" si="57"/>
        <v>0.35393713644716529</v>
      </c>
      <c r="AT15" s="165">
        <f t="shared" si="58"/>
        <v>0.3936188044062528</v>
      </c>
      <c r="AU15" s="165">
        <f t="shared" si="59"/>
        <v>0.43717683265931129</v>
      </c>
      <c r="AV15" s="165">
        <f t="shared" si="60"/>
        <v>0.48487551553774111</v>
      </c>
      <c r="AW15" s="165">
        <f t="shared" si="61"/>
        <v>0.53697545749911968</v>
      </c>
      <c r="AX15" s="165">
        <f t="shared" si="62"/>
        <v>0.59372901998753524</v>
      </c>
    </row>
    <row r="16" spans="1:50" ht="15.75">
      <c r="A16" s="3" t="s">
        <v>5</v>
      </c>
      <c r="B16" s="165">
        <v>19.628108415407869</v>
      </c>
      <c r="C16" s="165">
        <v>21.924561878921857</v>
      </c>
      <c r="D16" s="165">
        <v>24.465845268908833</v>
      </c>
      <c r="E16" s="165">
        <v>27.27297031914318</v>
      </c>
      <c r="F16" s="165">
        <v>30.367705456321996</v>
      </c>
      <c r="G16" s="165">
        <v>33.772381260317552</v>
      </c>
      <c r="H16" s="165">
        <v>37.509647673005752</v>
      </c>
      <c r="I16" s="165">
        <v>41.602181072712717</v>
      </c>
      <c r="J16" s="165">
        <v>46.072341247641972</v>
      </c>
      <c r="K16" s="165">
        <v>50.941780737788378</v>
      </c>
      <c r="M16" s="3" t="s">
        <v>5</v>
      </c>
      <c r="N16" s="166">
        <f>IFERROR(VLOOKUP($M16,Batch!$A$11:$E$854,3,FALSE),"")</f>
        <v>1</v>
      </c>
      <c r="O16" s="165">
        <f t="shared" si="33"/>
        <v>21.155551122386196</v>
      </c>
      <c r="P16" s="165">
        <f t="shared" si="34"/>
        <v>23.630712641741471</v>
      </c>
      <c r="Q16" s="165">
        <f t="shared" si="35"/>
        <v>26.369756544267378</v>
      </c>
      <c r="R16" s="165">
        <f t="shared" si="36"/>
        <v>29.395329678994205</v>
      </c>
      <c r="S16" s="165">
        <f t="shared" si="37"/>
        <v>32.730894473074791</v>
      </c>
      <c r="T16" s="165">
        <f t="shared" si="38"/>
        <v>36.400519253119221</v>
      </c>
      <c r="U16" s="165">
        <f t="shared" si="39"/>
        <v>40.428616560220789</v>
      </c>
      <c r="V16" s="165">
        <f t="shared" si="40"/>
        <v>44.839627429185086</v>
      </c>
      <c r="W16" s="165">
        <f t="shared" si="41"/>
        <v>49.657651667920952</v>
      </c>
      <c r="X16" s="165">
        <f t="shared" si="42"/>
        <v>54.906026798674368</v>
      </c>
      <c r="Z16" s="3" t="s">
        <v>5</v>
      </c>
      <c r="AA16" s="166">
        <f>IFERROR(VLOOKUP($M16,Batch!$A$11:$E$854,4,FALSE),"")</f>
        <v>0.62</v>
      </c>
      <c r="AB16" s="165">
        <f t="shared" si="43"/>
        <v>13.116441695879441</v>
      </c>
      <c r="AC16" s="165">
        <f t="shared" si="44"/>
        <v>14.651041837879712</v>
      </c>
      <c r="AD16" s="165">
        <f t="shared" si="45"/>
        <v>16.349249057445771</v>
      </c>
      <c r="AE16" s="165">
        <f t="shared" si="46"/>
        <v>18.225104400976406</v>
      </c>
      <c r="AF16" s="165">
        <f t="shared" si="47"/>
        <v>20.293154573306371</v>
      </c>
      <c r="AG16" s="165">
        <f t="shared" si="48"/>
        <v>22.568321936933913</v>
      </c>
      <c r="AH16" s="165">
        <f t="shared" si="49"/>
        <v>25.065742267336887</v>
      </c>
      <c r="AI16" s="165">
        <f t="shared" si="50"/>
        <v>27.800569006094751</v>
      </c>
      <c r="AJ16" s="165">
        <f t="shared" si="51"/>
        <v>30.78774403411099</v>
      </c>
      <c r="AK16" s="165">
        <f t="shared" si="52"/>
        <v>34.04173661517811</v>
      </c>
      <c r="AM16" s="3" t="s">
        <v>5</v>
      </c>
      <c r="AN16" s="167">
        <f>IFERROR(VLOOKUP($M16,Batch!$A$11:$E$854,5,FALSE),"")</f>
        <v>3311</v>
      </c>
      <c r="AO16" s="165">
        <f t="shared" si="53"/>
        <v>6.8957382854733448E-2</v>
      </c>
      <c r="AP16" s="165">
        <f t="shared" si="54"/>
        <v>7.702527291016556E-2</v>
      </c>
      <c r="AQ16" s="165">
        <f t="shared" si="55"/>
        <v>8.5953298370232051E-2</v>
      </c>
      <c r="AR16" s="165">
        <f t="shared" si="56"/>
        <v>9.5815277564221563E-2</v>
      </c>
      <c r="AS16" s="165">
        <f t="shared" si="57"/>
        <v>0.10668768723162055</v>
      </c>
      <c r="AT16" s="165">
        <f t="shared" si="58"/>
        <v>0.11864897906594069</v>
      </c>
      <c r="AU16" s="165">
        <f t="shared" si="59"/>
        <v>0.13177872674185911</v>
      </c>
      <c r="AV16" s="165">
        <f t="shared" si="60"/>
        <v>0.14615659681047177</v>
      </c>
      <c r="AW16" s="165">
        <f t="shared" si="61"/>
        <v>0.16186114357986936</v>
      </c>
      <c r="AX16" s="165">
        <f t="shared" si="62"/>
        <v>0.17896843665689335</v>
      </c>
    </row>
    <row r="17" spans="1:50" ht="15.75">
      <c r="A17" s="3" t="s">
        <v>6</v>
      </c>
      <c r="B17" s="165">
        <v>77.408428452750698</v>
      </c>
      <c r="C17" s="165">
        <v>86.465075678417648</v>
      </c>
      <c r="D17" s="165">
        <v>96.487271873215036</v>
      </c>
      <c r="E17" s="165">
        <v>107.55788214345458</v>
      </c>
      <c r="F17" s="165">
        <v>119.76275580608775</v>
      </c>
      <c r="G17" s="165">
        <v>133.18995917182409</v>
      </c>
      <c r="H17" s="165">
        <v>147.92881803650957</v>
      </c>
      <c r="I17" s="165">
        <v>164.06876245484318</v>
      </c>
      <c r="J17" s="165">
        <v>181.69797392800373</v>
      </c>
      <c r="K17" s="165">
        <v>200.90184474431257</v>
      </c>
      <c r="M17" s="3" t="s">
        <v>6</v>
      </c>
      <c r="N17" s="166">
        <f>IFERROR(VLOOKUP($M17,Batch!$A$11:$E$854,3,FALSE),"")</f>
        <v>1</v>
      </c>
      <c r="O17" s="165">
        <f t="shared" si="33"/>
        <v>83.432286534051741</v>
      </c>
      <c r="P17" s="165">
        <f t="shared" si="34"/>
        <v>93.193714345893824</v>
      </c>
      <c r="Q17" s="165">
        <f t="shared" si="35"/>
        <v>103.99582932663151</v>
      </c>
      <c r="R17" s="165">
        <f t="shared" si="36"/>
        <v>115.92794507468891</v>
      </c>
      <c r="S17" s="165">
        <f t="shared" si="37"/>
        <v>129.08259162786445</v>
      </c>
      <c r="T17" s="165">
        <f t="shared" si="38"/>
        <v>143.55468854228371</v>
      </c>
      <c r="U17" s="165">
        <f t="shared" si="39"/>
        <v>159.44051287127112</v>
      </c>
      <c r="V17" s="165">
        <f t="shared" si="40"/>
        <v>176.83645404033936</v>
      </c>
      <c r="W17" s="165">
        <f t="shared" si="41"/>
        <v>195.83755576010765</v>
      </c>
      <c r="X17" s="165">
        <f t="shared" si="42"/>
        <v>216.53585547416495</v>
      </c>
      <c r="Z17" s="3" t="s">
        <v>6</v>
      </c>
      <c r="AA17" s="166">
        <f>IFERROR(VLOOKUP($M17,Batch!$A$11:$E$854,4,FALSE),"")</f>
        <v>0.62</v>
      </c>
      <c r="AB17" s="165">
        <f t="shared" si="43"/>
        <v>51.728017651112076</v>
      </c>
      <c r="AC17" s="165">
        <f t="shared" si="44"/>
        <v>57.780102894454174</v>
      </c>
      <c r="AD17" s="165">
        <f t="shared" si="45"/>
        <v>64.477414182511538</v>
      </c>
      <c r="AE17" s="165">
        <f t="shared" si="46"/>
        <v>71.875325946307129</v>
      </c>
      <c r="AF17" s="165">
        <f t="shared" si="47"/>
        <v>80.031206809275957</v>
      </c>
      <c r="AG17" s="165">
        <f t="shared" si="48"/>
        <v>89.003906896215895</v>
      </c>
      <c r="AH17" s="165">
        <f t="shared" si="49"/>
        <v>98.853117980188088</v>
      </c>
      <c r="AI17" s="165">
        <f t="shared" si="50"/>
        <v>109.6386015050104</v>
      </c>
      <c r="AJ17" s="165">
        <f t="shared" si="51"/>
        <v>121.41928457126674</v>
      </c>
      <c r="AK17" s="165">
        <f t="shared" si="52"/>
        <v>134.25223039398225</v>
      </c>
      <c r="AM17" s="3" t="s">
        <v>6</v>
      </c>
      <c r="AN17" s="167">
        <f>IFERROR(VLOOKUP($M17,Batch!$A$11:$E$854,5,FALSE),"")</f>
        <v>3311</v>
      </c>
      <c r="AO17" s="165">
        <f t="shared" si="53"/>
        <v>0.2719509452479581</v>
      </c>
      <c r="AP17" s="165">
        <f t="shared" si="54"/>
        <v>0.30376871784749865</v>
      </c>
      <c r="AQ17" s="165">
        <f t="shared" si="55"/>
        <v>0.33897865277466599</v>
      </c>
      <c r="AR17" s="165">
        <f t="shared" si="56"/>
        <v>0.37787187135100064</v>
      </c>
      <c r="AS17" s="165">
        <f t="shared" si="57"/>
        <v>0.42074997901353972</v>
      </c>
      <c r="AT17" s="165">
        <f t="shared" si="58"/>
        <v>0.46792236993189334</v>
      </c>
      <c r="AU17" s="165">
        <f t="shared" si="59"/>
        <v>0.51970286309322977</v>
      </c>
      <c r="AV17" s="165">
        <f t="shared" si="60"/>
        <v>0.57640564376645453</v>
      </c>
      <c r="AW17" s="165">
        <f t="shared" si="61"/>
        <v>0.63834051080781995</v>
      </c>
      <c r="AX17" s="165">
        <f t="shared" si="62"/>
        <v>0.70580746402342009</v>
      </c>
    </row>
    <row r="18" spans="1:50" ht="15.75">
      <c r="A18" s="3" t="s">
        <v>7</v>
      </c>
      <c r="B18" s="165">
        <v>1E-3</v>
      </c>
      <c r="C18" s="165">
        <v>162.81761120265548</v>
      </c>
      <c r="D18" s="165">
        <v>173.22158859385812</v>
      </c>
      <c r="E18" s="165">
        <v>184.22857321689915</v>
      </c>
      <c r="F18" s="165">
        <v>195.86643895743953</v>
      </c>
      <c r="G18" s="165">
        <v>208.16356948223037</v>
      </c>
      <c r="H18" s="165">
        <v>221.14877677705388</v>
      </c>
      <c r="I18" s="165">
        <v>234.8512085170666</v>
      </c>
      <c r="J18" s="165">
        <v>249.30024387274489</v>
      </c>
      <c r="K18" s="165">
        <v>264.52537745464917</v>
      </c>
      <c r="M18" s="3" t="s">
        <v>7</v>
      </c>
      <c r="N18" s="166">
        <f>IFERROR(VLOOKUP($M18,Batch!$A$11:$E$854,3,FALSE),"")</f>
        <v>1</v>
      </c>
      <c r="O18" s="165">
        <f t="shared" si="33"/>
        <v>1.0778191496934723E-3</v>
      </c>
      <c r="P18" s="165">
        <f t="shared" si="34"/>
        <v>175.48793926156847</v>
      </c>
      <c r="Q18" s="165">
        <f t="shared" si="35"/>
        <v>186.70154532678461</v>
      </c>
      <c r="R18" s="165">
        <f t="shared" si="36"/>
        <v>198.56508413387982</v>
      </c>
      <c r="S18" s="165">
        <f t="shared" si="37"/>
        <v>211.10859869059584</v>
      </c>
      <c r="T18" s="165">
        <f t="shared" si="38"/>
        <v>224.36268145649555</v>
      </c>
      <c r="U18" s="165">
        <f t="shared" si="39"/>
        <v>238.35838654159571</v>
      </c>
      <c r="V18" s="165">
        <f t="shared" si="40"/>
        <v>253.12712986834904</v>
      </c>
      <c r="W18" s="165">
        <f t="shared" si="41"/>
        <v>268.70057686929715</v>
      </c>
      <c r="X18" s="165">
        <f t="shared" si="42"/>
        <v>285.11051740051477</v>
      </c>
      <c r="Z18" s="3" t="s">
        <v>7</v>
      </c>
      <c r="AA18" s="166">
        <f>IFERROR(VLOOKUP($M18,Batch!$A$11:$E$854,4,FALSE),"")</f>
        <v>0.64</v>
      </c>
      <c r="AB18" s="165">
        <f t="shared" si="43"/>
        <v>6.8980425580382227E-4</v>
      </c>
      <c r="AC18" s="165">
        <f t="shared" si="44"/>
        <v>112.31228112740384</v>
      </c>
      <c r="AD18" s="165">
        <f t="shared" si="45"/>
        <v>119.48898900914216</v>
      </c>
      <c r="AE18" s="165">
        <f t="shared" si="46"/>
        <v>127.08165384568309</v>
      </c>
      <c r="AF18" s="165">
        <f t="shared" si="47"/>
        <v>135.10950316198134</v>
      </c>
      <c r="AG18" s="165">
        <f t="shared" si="48"/>
        <v>143.59211613215714</v>
      </c>
      <c r="AH18" s="165">
        <f t="shared" si="49"/>
        <v>152.54936738662124</v>
      </c>
      <c r="AI18" s="165">
        <f t="shared" si="50"/>
        <v>162.0013631157434</v>
      </c>
      <c r="AJ18" s="165">
        <f t="shared" si="51"/>
        <v>171.96836919635015</v>
      </c>
      <c r="AK18" s="165">
        <f t="shared" si="52"/>
        <v>182.47073113632942</v>
      </c>
      <c r="AM18" s="3" t="s">
        <v>7</v>
      </c>
      <c r="AN18" s="167">
        <f>IFERROR(VLOOKUP($M18,Batch!$A$11:$E$854,5,FALSE),"")</f>
        <v>3311</v>
      </c>
      <c r="AO18" s="165">
        <f t="shared" si="53"/>
        <v>3.5131955354700699E-6</v>
      </c>
      <c r="AP18" s="165">
        <f t="shared" si="54"/>
        <v>0.57201010477307102</v>
      </c>
      <c r="AQ18" s="165">
        <f t="shared" si="55"/>
        <v>0.60856131169497563</v>
      </c>
      <c r="AR18" s="165">
        <f t="shared" si="56"/>
        <v>0.647231000931631</v>
      </c>
      <c r="AS18" s="165">
        <f t="shared" si="57"/>
        <v>0.68811709889369765</v>
      </c>
      <c r="AT18" s="165">
        <f t="shared" si="58"/>
        <v>0.73131932295248547</v>
      </c>
      <c r="AU18" s="165">
        <f t="shared" si="59"/>
        <v>0.7769388952478129</v>
      </c>
      <c r="AV18" s="165">
        <f t="shared" si="60"/>
        <v>0.82507821726190889</v>
      </c>
      <c r="AW18" s="165">
        <f t="shared" si="61"/>
        <v>0.87584050376532707</v>
      </c>
      <c r="AX18" s="165">
        <f t="shared" si="62"/>
        <v>0.92932937509220859</v>
      </c>
    </row>
    <row r="19" spans="1:50" ht="15.75">
      <c r="A19" s="3" t="s">
        <v>8</v>
      </c>
      <c r="B19" s="165">
        <v>614.76478991340628</v>
      </c>
      <c r="C19" s="165">
        <v>627.87859315323522</v>
      </c>
      <c r="D19" s="165">
        <v>641.2721323802815</v>
      </c>
      <c r="E19" s="165">
        <v>654.95137475915146</v>
      </c>
      <c r="F19" s="165">
        <v>668.92241474251921</v>
      </c>
      <c r="G19" s="165">
        <v>683.19147678636239</v>
      </c>
      <c r="H19" s="165">
        <v>697.76491812311565</v>
      </c>
      <c r="I19" s="165">
        <v>712.64923159398109</v>
      </c>
      <c r="J19" s="165">
        <v>727.85104854165479</v>
      </c>
      <c r="K19" s="165">
        <v>743.37714176476038</v>
      </c>
      <c r="M19" s="3" t="s">
        <v>8</v>
      </c>
      <c r="N19" s="166">
        <f>IFERROR(VLOOKUP($M19,Batch!$A$11:$E$854,3,FALSE),"")</f>
        <v>1</v>
      </c>
      <c r="O19" s="165">
        <f t="shared" si="33"/>
        <v>662.60526312595357</v>
      </c>
      <c r="P19" s="165">
        <f t="shared" si="34"/>
        <v>676.73957138315359</v>
      </c>
      <c r="Q19" s="165">
        <f t="shared" si="35"/>
        <v>691.17538444423474</v>
      </c>
      <c r="R19" s="165">
        <f t="shared" si="36"/>
        <v>705.91913383347924</v>
      </c>
      <c r="S19" s="165">
        <f t="shared" si="37"/>
        <v>720.97738826868613</v>
      </c>
      <c r="T19" s="165">
        <f t="shared" si="38"/>
        <v>736.35685658770467</v>
      </c>
      <c r="U19" s="165">
        <f t="shared" si="39"/>
        <v>752.0643907373917</v>
      </c>
      <c r="V19" s="165">
        <f t="shared" si="40"/>
        <v>768.10698882633096</v>
      </c>
      <c r="W19" s="165">
        <f t="shared" si="41"/>
        <v>784.49179824266855</v>
      </c>
      <c r="X19" s="165">
        <f t="shared" si="42"/>
        <v>801.22611883845775</v>
      </c>
      <c r="Z19" s="3" t="s">
        <v>8</v>
      </c>
      <c r="AA19" s="166">
        <f>IFERROR(VLOOKUP($M19,Batch!$A$11:$E$854,4,FALSE),"")</f>
        <v>0.03</v>
      </c>
      <c r="AB19" s="165">
        <f t="shared" si="43"/>
        <v>19.87815789377861</v>
      </c>
      <c r="AC19" s="165">
        <f t="shared" si="44"/>
        <v>20.302187141494606</v>
      </c>
      <c r="AD19" s="165">
        <f t="shared" si="45"/>
        <v>20.735261533327041</v>
      </c>
      <c r="AE19" s="165">
        <f t="shared" si="46"/>
        <v>21.177574015004375</v>
      </c>
      <c r="AF19" s="165">
        <f t="shared" si="47"/>
        <v>21.629321648060586</v>
      </c>
      <c r="AG19" s="165">
        <f t="shared" si="48"/>
        <v>22.09070569763114</v>
      </c>
      <c r="AH19" s="165">
        <f t="shared" si="49"/>
        <v>22.561931722121752</v>
      </c>
      <c r="AI19" s="165">
        <f t="shared" si="50"/>
        <v>23.043209664789927</v>
      </c>
      <c r="AJ19" s="165">
        <f t="shared" si="51"/>
        <v>23.534753947280056</v>
      </c>
      <c r="AK19" s="165">
        <f t="shared" si="52"/>
        <v>24.03678356515373</v>
      </c>
      <c r="AM19" s="3" t="s">
        <v>8</v>
      </c>
      <c r="AN19" s="167">
        <f>IFERROR(VLOOKUP($M19,Batch!$A$11:$E$854,5,FALSE),"")</f>
        <v>4249</v>
      </c>
      <c r="AO19" s="165">
        <f t="shared" si="53"/>
        <v>2.771653005454124</v>
      </c>
      <c r="AP19" s="165">
        <f t="shared" si="54"/>
        <v>2.8307762876572666</v>
      </c>
      <c r="AQ19" s="165">
        <f t="shared" si="55"/>
        <v>2.8911607531656753</v>
      </c>
      <c r="AR19" s="165">
        <f t="shared" si="56"/>
        <v>2.9528333048046056</v>
      </c>
      <c r="AS19" s="165">
        <f t="shared" si="57"/>
        <v>3.015821419274654</v>
      </c>
      <c r="AT19" s="165">
        <f t="shared" si="58"/>
        <v>3.0801531593933422</v>
      </c>
      <c r="AU19" s="165">
        <f t="shared" si="59"/>
        <v>3.1458571865978135</v>
      </c>
      <c r="AV19" s="165">
        <f t="shared" si="60"/>
        <v>3.2129627737142394</v>
      </c>
      <c r="AW19" s="165">
        <f t="shared" si="61"/>
        <v>3.2814998179996127</v>
      </c>
      <c r="AX19" s="165">
        <f t="shared" si="62"/>
        <v>3.3514988544617421</v>
      </c>
    </row>
    <row r="20" spans="1:50" ht="15.75">
      <c r="A20" s="3" t="s">
        <v>9</v>
      </c>
      <c r="B20" s="165">
        <v>71.962409684510078</v>
      </c>
      <c r="C20" s="165">
        <v>79.421201985370743</v>
      </c>
      <c r="D20" s="165">
        <v>87.490893967208493</v>
      </c>
      <c r="E20" s="165">
        <v>96.187850827266331</v>
      </c>
      <c r="F20" s="165">
        <v>105.52152224111556</v>
      </c>
      <c r="G20" s="165">
        <v>115.49290270358225</v>
      </c>
      <c r="H20" s="165">
        <v>126.09295193667009</v>
      </c>
      <c r="I20" s="165">
        <v>137.30104264789659</v>
      </c>
      <c r="J20" s="165">
        <v>149.08352050619717</v>
      </c>
      <c r="K20" s="165">
        <v>161.39247742292261</v>
      </c>
      <c r="M20" s="3" t="s">
        <v>9</v>
      </c>
      <c r="N20" s="166">
        <f>IFERROR(VLOOKUP($M20,Batch!$A$11:$E$854,3,FALSE),"")</f>
        <v>1</v>
      </c>
      <c r="O20" s="165">
        <f t="shared" si="33"/>
        <v>77.562463216051938</v>
      </c>
      <c r="P20" s="165">
        <f t="shared" si="34"/>
        <v>85.601692391505793</v>
      </c>
      <c r="Q20" s="165">
        <f t="shared" si="35"/>
        <v>94.299360941658392</v>
      </c>
      <c r="R20" s="165">
        <f t="shared" si="36"/>
        <v>103.67310758948673</v>
      </c>
      <c r="S20" s="165">
        <f t="shared" si="37"/>
        <v>113.73311737627999</v>
      </c>
      <c r="T20" s="165">
        <f t="shared" si="38"/>
        <v>124.48046218760592</v>
      </c>
      <c r="U20" s="165">
        <f t="shared" si="39"/>
        <v>135.9053982387216</v>
      </c>
      <c r="V20" s="165">
        <f t="shared" si="40"/>
        <v>147.98569303878307</v>
      </c>
      <c r="W20" s="165">
        <f t="shared" si="41"/>
        <v>160.68507330529877</v>
      </c>
      <c r="X20" s="165">
        <f t="shared" si="42"/>
        <v>173.95190278289735</v>
      </c>
      <c r="Z20" s="3" t="s">
        <v>9</v>
      </c>
      <c r="AA20" s="166">
        <f>IFERROR(VLOOKUP($M20,Batch!$A$11:$E$854,4,FALSE),"")</f>
        <v>0</v>
      </c>
      <c r="AB20" s="165">
        <f t="shared" si="43"/>
        <v>0</v>
      </c>
      <c r="AC20" s="165">
        <f t="shared" si="44"/>
        <v>0</v>
      </c>
      <c r="AD20" s="165">
        <f t="shared" si="45"/>
        <v>0</v>
      </c>
      <c r="AE20" s="165">
        <f t="shared" si="46"/>
        <v>0</v>
      </c>
      <c r="AF20" s="165">
        <f t="shared" si="47"/>
        <v>0</v>
      </c>
      <c r="AG20" s="165">
        <f t="shared" si="48"/>
        <v>0</v>
      </c>
      <c r="AH20" s="165">
        <f t="shared" si="49"/>
        <v>0</v>
      </c>
      <c r="AI20" s="165">
        <f t="shared" si="50"/>
        <v>0</v>
      </c>
      <c r="AJ20" s="165">
        <f t="shared" si="51"/>
        <v>0</v>
      </c>
      <c r="AK20" s="165">
        <f t="shared" si="52"/>
        <v>0</v>
      </c>
      <c r="AM20" s="3" t="s">
        <v>9</v>
      </c>
      <c r="AN20" s="167">
        <f>IFERROR(VLOOKUP($M20,Batch!$A$11:$E$854,5,FALSE),"")</f>
        <v>4825</v>
      </c>
      <c r="AO20" s="165">
        <f t="shared" si="53"/>
        <v>0.36842250958985778</v>
      </c>
      <c r="AP20" s="165">
        <f t="shared" si="54"/>
        <v>0.40660893205736587</v>
      </c>
      <c r="AQ20" s="165">
        <f t="shared" si="55"/>
        <v>0.44792294842507746</v>
      </c>
      <c r="AR20" s="165">
        <f t="shared" si="56"/>
        <v>0.49244834281118199</v>
      </c>
      <c r="AS20" s="165">
        <f t="shared" si="57"/>
        <v>0.5402334942680771</v>
      </c>
      <c r="AT20" s="165">
        <f t="shared" si="58"/>
        <v>0.59128349426339422</v>
      </c>
      <c r="AU20" s="165">
        <f t="shared" si="59"/>
        <v>0.6455520597179345</v>
      </c>
      <c r="AV20" s="165">
        <f t="shared" si="60"/>
        <v>0.70293358606820733</v>
      </c>
      <c r="AW20" s="165">
        <f t="shared" si="61"/>
        <v>0.76325577484388996</v>
      </c>
      <c r="AX20" s="165">
        <f t="shared" si="62"/>
        <v>0.82627335329317819</v>
      </c>
    </row>
    <row r="21" spans="1:50" ht="15.75">
      <c r="A21" s="3" t="s">
        <v>10</v>
      </c>
      <c r="B21" s="165">
        <v>1E-3</v>
      </c>
      <c r="C21" s="165">
        <v>119.10535426372434</v>
      </c>
      <c r="D21" s="165">
        <v>131.37007965270544</v>
      </c>
      <c r="E21" s="165">
        <v>144.62315584067895</v>
      </c>
      <c r="F21" s="165">
        <v>158.88731232294643</v>
      </c>
      <c r="G21" s="165">
        <v>174.17329070715826</v>
      </c>
      <c r="H21" s="165">
        <v>190.4773023601922</v>
      </c>
      <c r="I21" s="165">
        <v>207.7784456511296</v>
      </c>
      <c r="J21" s="165">
        <v>226.03620076063737</v>
      </c>
      <c r="K21" s="165">
        <v>245.18814903803496</v>
      </c>
      <c r="M21" s="3" t="s">
        <v>10</v>
      </c>
      <c r="N21" s="166">
        <f>IFERROR(VLOOKUP($M21,Batch!$A$11:$E$854,3,FALSE),"")</f>
        <v>1</v>
      </c>
      <c r="O21" s="165">
        <f t="shared" si="33"/>
        <v>1.0778191496934723E-3</v>
      </c>
      <c r="P21" s="165">
        <f t="shared" si="34"/>
        <v>128.37403165646714</v>
      </c>
      <c r="Q21" s="165">
        <f t="shared" si="35"/>
        <v>141.59318754644269</v>
      </c>
      <c r="R21" s="165">
        <f t="shared" si="36"/>
        <v>155.87760685418709</v>
      </c>
      <c r="S21" s="165">
        <f t="shared" si="37"/>
        <v>171.25178786499927</v>
      </c>
      <c r="T21" s="165">
        <f t="shared" si="38"/>
        <v>187.72730808930325</v>
      </c>
      <c r="U21" s="165">
        <f t="shared" si="39"/>
        <v>205.30008406576874</v>
      </c>
      <c r="V21" s="165">
        <f t="shared" si="40"/>
        <v>223.94758761633182</v>
      </c>
      <c r="W21" s="165">
        <f t="shared" si="41"/>
        <v>243.62614570377315</v>
      </c>
      <c r="X21" s="165">
        <f t="shared" si="42"/>
        <v>264.26848231109119</v>
      </c>
      <c r="Z21" s="3" t="s">
        <v>10</v>
      </c>
      <c r="AA21" s="166">
        <f>IFERROR(VLOOKUP($M21,Batch!$A$11:$E$854,4,FALSE),"")</f>
        <v>0.05</v>
      </c>
      <c r="AB21" s="165">
        <f t="shared" si="43"/>
        <v>5.3890957484673613E-5</v>
      </c>
      <c r="AC21" s="165">
        <f t="shared" si="44"/>
        <v>6.4187015828233571</v>
      </c>
      <c r="AD21" s="165">
        <f t="shared" si="45"/>
        <v>7.0796593773221348</v>
      </c>
      <c r="AE21" s="165">
        <f t="shared" si="46"/>
        <v>7.7938803427093548</v>
      </c>
      <c r="AF21" s="165">
        <f t="shared" si="47"/>
        <v>8.5625893932499633</v>
      </c>
      <c r="AG21" s="165">
        <f t="shared" si="48"/>
        <v>9.3863654044651632</v>
      </c>
      <c r="AH21" s="165">
        <f t="shared" si="49"/>
        <v>10.265004203288438</v>
      </c>
      <c r="AI21" s="165">
        <f t="shared" si="50"/>
        <v>11.197379380816592</v>
      </c>
      <c r="AJ21" s="165">
        <f t="shared" si="51"/>
        <v>12.181307285188657</v>
      </c>
      <c r="AK21" s="165">
        <f t="shared" si="52"/>
        <v>13.21342411555456</v>
      </c>
      <c r="AM21" s="3" t="s">
        <v>10</v>
      </c>
      <c r="AN21" s="167">
        <f>IFERROR(VLOOKUP($M21,Batch!$A$11:$E$854,5,FALSE),"")</f>
        <v>3429</v>
      </c>
      <c r="AO21" s="165">
        <f t="shared" si="53"/>
        <v>3.6384015376402516E-6</v>
      </c>
      <c r="AP21" s="165">
        <f t="shared" si="54"/>
        <v>0.43335310409432148</v>
      </c>
      <c r="AQ21" s="165">
        <f t="shared" si="55"/>
        <v>0.47797709980832576</v>
      </c>
      <c r="AR21" s="165">
        <f t="shared" si="56"/>
        <v>0.52619711258911195</v>
      </c>
      <c r="AS21" s="165">
        <f t="shared" si="57"/>
        <v>0.57809584146733506</v>
      </c>
      <c r="AT21" s="165">
        <f t="shared" si="58"/>
        <v>0.63371236872478698</v>
      </c>
      <c r="AU21" s="165">
        <f t="shared" si="59"/>
        <v>0.69303290979289034</v>
      </c>
      <c r="AV21" s="165">
        <f t="shared" si="60"/>
        <v>0.75598141614557124</v>
      </c>
      <c r="AW21" s="165">
        <f t="shared" si="61"/>
        <v>0.82241046040986354</v>
      </c>
      <c r="AX21" s="165">
        <f t="shared" si="62"/>
        <v>0.89209293847115334</v>
      </c>
    </row>
    <row r="22" spans="1:50" ht="15.75">
      <c r="A22" s="3" t="s">
        <v>11</v>
      </c>
      <c r="B22" s="165">
        <v>41.514822812240297</v>
      </c>
      <c r="C22" s="165">
        <v>44.00457825153557</v>
      </c>
      <c r="D22" s="165">
        <v>45.698961685603514</v>
      </c>
      <c r="E22" s="165">
        <v>46.468040419458809</v>
      </c>
      <c r="F22" s="165">
        <v>46.260461139188763</v>
      </c>
      <c r="G22" s="165">
        <v>45.115264405589691</v>
      </c>
      <c r="H22" s="165">
        <v>43.157223935422074</v>
      </c>
      <c r="I22" s="165">
        <v>40.576433698586897</v>
      </c>
      <c r="J22" s="165">
        <v>37.597585573496033</v>
      </c>
      <c r="K22" s="165">
        <v>34.446970942058286</v>
      </c>
      <c r="M22" s="3" t="s">
        <v>11</v>
      </c>
      <c r="N22" s="166">
        <f>IFERROR(VLOOKUP($M22,Batch!$A$11:$E$854,3,FALSE),"")</f>
        <v>1</v>
      </c>
      <c r="O22" s="165">
        <f t="shared" si="33"/>
        <v>44.745471023164001</v>
      </c>
      <c r="P22" s="165">
        <f t="shared" si="34"/>
        <v>47.428977113689925</v>
      </c>
      <c r="Q22" s="165">
        <f t="shared" si="35"/>
        <v>49.255216025851745</v>
      </c>
      <c r="R22" s="165">
        <f t="shared" si="36"/>
        <v>50.084143812822987</v>
      </c>
      <c r="S22" s="165">
        <f t="shared" si="37"/>
        <v>49.860410889468348</v>
      </c>
      <c r="T22" s="165">
        <f t="shared" si="38"/>
        <v>48.626095919828849</v>
      </c>
      <c r="U22" s="165">
        <f t="shared" si="39"/>
        <v>46.515682405207386</v>
      </c>
      <c r="V22" s="165">
        <f t="shared" si="40"/>
        <v>43.734057266604481</v>
      </c>
      <c r="W22" s="165">
        <f t="shared" si="41"/>
        <v>40.523397713353049</v>
      </c>
      <c r="X22" s="165">
        <f t="shared" si="42"/>
        <v>37.127604930285003</v>
      </c>
      <c r="Z22" s="3" t="s">
        <v>11</v>
      </c>
      <c r="AA22" s="166">
        <f>IFERROR(VLOOKUP($M22,Batch!$A$11:$E$854,4,FALSE),"")</f>
        <v>0.87</v>
      </c>
      <c r="AB22" s="165">
        <f t="shared" si="43"/>
        <v>38.928559790152676</v>
      </c>
      <c r="AC22" s="165">
        <f t="shared" si="44"/>
        <v>41.263210088910235</v>
      </c>
      <c r="AD22" s="165">
        <f t="shared" si="45"/>
        <v>42.852037942491016</v>
      </c>
      <c r="AE22" s="165">
        <f t="shared" si="46"/>
        <v>43.573205117156</v>
      </c>
      <c r="AF22" s="165">
        <f t="shared" si="47"/>
        <v>43.378557473837461</v>
      </c>
      <c r="AG22" s="165">
        <f t="shared" si="48"/>
        <v>42.304703450251104</v>
      </c>
      <c r="AH22" s="165">
        <f t="shared" si="49"/>
        <v>40.468643692530428</v>
      </c>
      <c r="AI22" s="165">
        <f t="shared" si="50"/>
        <v>38.048629821945894</v>
      </c>
      <c r="AJ22" s="165">
        <f t="shared" si="51"/>
        <v>35.255356010617156</v>
      </c>
      <c r="AK22" s="165">
        <f t="shared" si="52"/>
        <v>32.301016289347956</v>
      </c>
      <c r="AM22" s="3" t="s">
        <v>11</v>
      </c>
      <c r="AN22" s="167">
        <f>IFERROR(VLOOKUP($M22,Batch!$A$11:$E$854,5,FALSE),"")</f>
        <v>1846</v>
      </c>
      <c r="AO22" s="165">
        <f t="shared" si="53"/>
        <v>8.1316378144058912E-2</v>
      </c>
      <c r="AP22" s="165">
        <f t="shared" si="54"/>
        <v>8.6193139769746699E-2</v>
      </c>
      <c r="AQ22" s="165">
        <f t="shared" si="55"/>
        <v>8.9511981443932395E-2</v>
      </c>
      <c r="AR22" s="165">
        <f t="shared" si="56"/>
        <v>9.1018399944803194E-2</v>
      </c>
      <c r="AS22" s="165">
        <f t="shared" si="57"/>
        <v>9.0611807934868518E-2</v>
      </c>
      <c r="AT22" s="165">
        <f t="shared" si="58"/>
        <v>8.8368675378098283E-2</v>
      </c>
      <c r="AU22" s="165">
        <f t="shared" si="59"/>
        <v>8.4533400444765913E-2</v>
      </c>
      <c r="AV22" s="165">
        <f t="shared" si="60"/>
        <v>7.9478326122080625E-2</v>
      </c>
      <c r="AW22" s="165">
        <f t="shared" si="61"/>
        <v>7.364356339963947E-2</v>
      </c>
      <c r="AX22" s="165">
        <f t="shared" si="62"/>
        <v>6.7472356264421759E-2</v>
      </c>
    </row>
    <row r="23" spans="1:50" ht="15.75">
      <c r="A23" s="3" t="s">
        <v>12</v>
      </c>
      <c r="B23" s="165">
        <v>455.84631381020944</v>
      </c>
      <c r="C23" s="165">
        <v>465.57016098719305</v>
      </c>
      <c r="D23" s="165">
        <v>475.50143158969695</v>
      </c>
      <c r="E23" s="165">
        <v>485.64455025301947</v>
      </c>
      <c r="F23" s="165">
        <v>496.00403599619347</v>
      </c>
      <c r="G23" s="165">
        <v>506.58450423532486</v>
      </c>
      <c r="H23" s="165">
        <v>517.3906688398788</v>
      </c>
      <c r="I23" s="165">
        <v>528.42734423282934</v>
      </c>
      <c r="J23" s="165">
        <v>539.69944753560753</v>
      </c>
      <c r="K23" s="165">
        <v>551.21200075880563</v>
      </c>
      <c r="M23" s="3" t="s">
        <v>12</v>
      </c>
      <c r="N23" s="166">
        <f>IFERROR(VLOOKUP($M23,Batch!$A$11:$E$854,3,FALSE),"")</f>
        <v>1</v>
      </c>
      <c r="O23" s="165">
        <f t="shared" si="33"/>
        <v>491.31988634182363</v>
      </c>
      <c r="P23" s="165">
        <f t="shared" si="34"/>
        <v>501.80043503786936</v>
      </c>
      <c r="Q23" s="165">
        <f t="shared" si="35"/>
        <v>512.50454867403585</v>
      </c>
      <c r="R23" s="165">
        <f t="shared" si="36"/>
        <v>523.43699620697816</v>
      </c>
      <c r="S23" s="165">
        <f t="shared" si="37"/>
        <v>534.60264832194764</v>
      </c>
      <c r="T23" s="165">
        <f t="shared" si="38"/>
        <v>546.00647960280696</v>
      </c>
      <c r="U23" s="165">
        <f t="shared" si="39"/>
        <v>557.65357074833503</v>
      </c>
      <c r="V23" s="165">
        <f t="shared" si="40"/>
        <v>569.54911083580782</v>
      </c>
      <c r="W23" s="165">
        <f t="shared" si="41"/>
        <v>581.69839963286518</v>
      </c>
      <c r="X23" s="165">
        <f t="shared" si="42"/>
        <v>594.10684995869337</v>
      </c>
      <c r="Z23" s="3" t="s">
        <v>12</v>
      </c>
      <c r="AA23" s="166">
        <f>IFERROR(VLOOKUP($M23,Batch!$A$11:$E$854,4,FALSE),"")</f>
        <v>0</v>
      </c>
      <c r="AB23" s="165">
        <f t="shared" si="43"/>
        <v>0</v>
      </c>
      <c r="AC23" s="165">
        <f t="shared" si="44"/>
        <v>0</v>
      </c>
      <c r="AD23" s="165">
        <f t="shared" si="45"/>
        <v>0</v>
      </c>
      <c r="AE23" s="165">
        <f t="shared" si="46"/>
        <v>0</v>
      </c>
      <c r="AF23" s="165">
        <f t="shared" si="47"/>
        <v>0</v>
      </c>
      <c r="AG23" s="165">
        <f t="shared" si="48"/>
        <v>0</v>
      </c>
      <c r="AH23" s="165">
        <f t="shared" si="49"/>
        <v>0</v>
      </c>
      <c r="AI23" s="165">
        <f t="shared" si="50"/>
        <v>0</v>
      </c>
      <c r="AJ23" s="165">
        <f t="shared" si="51"/>
        <v>0</v>
      </c>
      <c r="AK23" s="165">
        <f t="shared" si="52"/>
        <v>0</v>
      </c>
      <c r="AM23" s="3" t="s">
        <v>12</v>
      </c>
      <c r="AN23" s="167">
        <f>IFERROR(VLOOKUP($M23,Batch!$A$11:$E$854,5,FALSE),"")</f>
        <v>3861</v>
      </c>
      <c r="AO23" s="165">
        <f t="shared" si="53"/>
        <v>1.8675033532326222</v>
      </c>
      <c r="AP23" s="165">
        <f t="shared" si="54"/>
        <v>1.9073398434250139</v>
      </c>
      <c r="AQ23" s="165">
        <f t="shared" si="55"/>
        <v>1.9480261023463894</v>
      </c>
      <c r="AR23" s="165">
        <f t="shared" si="56"/>
        <v>1.9895802567666832</v>
      </c>
      <c r="AS23" s="165">
        <f t="shared" si="57"/>
        <v>2.0320208201254948</v>
      </c>
      <c r="AT23" s="165">
        <f t="shared" si="58"/>
        <v>2.0753667007802981</v>
      </c>
      <c r="AU23" s="165">
        <f t="shared" si="59"/>
        <v>2.1196372104305969</v>
      </c>
      <c r="AV23" s="165">
        <f t="shared" si="60"/>
        <v>2.1648520727217866</v>
      </c>
      <c r="AW23" s="165">
        <f t="shared" si="61"/>
        <v>2.211031432032537</v>
      </c>
      <c r="AX23" s="165">
        <f t="shared" si="62"/>
        <v>2.2581958624496332</v>
      </c>
    </row>
    <row r="24" spans="1:50" ht="15.75">
      <c r="A24" s="3" t="s">
        <v>13</v>
      </c>
      <c r="B24" s="165">
        <v>1E-3</v>
      </c>
      <c r="C24" s="165">
        <v>106.27946920314183</v>
      </c>
      <c r="D24" s="165">
        <v>117.48405870096175</v>
      </c>
      <c r="E24" s="165">
        <v>129.64485630482682</v>
      </c>
      <c r="F24" s="165">
        <v>142.79655988237022</v>
      </c>
      <c r="G24" s="165">
        <v>156.9650313643844</v>
      </c>
      <c r="H24" s="165">
        <v>172.1650356497922</v>
      </c>
      <c r="I24" s="165">
        <v>188.39786418763887</v>
      </c>
      <c r="J24" s="165">
        <v>205.648926640491</v>
      </c>
      <c r="K24" s="165">
        <v>223.88541970465633</v>
      </c>
      <c r="M24" s="3" t="s">
        <v>13</v>
      </c>
      <c r="N24" s="166">
        <f>IFERROR(VLOOKUP($M24,Batch!$A$11:$E$854,3,FALSE),"")</f>
        <v>1</v>
      </c>
      <c r="O24" s="165">
        <f t="shared" si="33"/>
        <v>1.0778191496934723E-3</v>
      </c>
      <c r="P24" s="165">
        <f t="shared" si="34"/>
        <v>114.55004712640388</v>
      </c>
      <c r="Q24" s="165">
        <f t="shared" si="35"/>
        <v>126.62656825160856</v>
      </c>
      <c r="R24" s="165">
        <f t="shared" si="36"/>
        <v>139.73370878460082</v>
      </c>
      <c r="S24" s="165">
        <f t="shared" si="37"/>
        <v>153.90886675156924</v>
      </c>
      <c r="T24" s="165">
        <f t="shared" si="38"/>
        <v>169.17991663676997</v>
      </c>
      <c r="U24" s="165">
        <f t="shared" si="39"/>
        <v>185.56277233100536</v>
      </c>
      <c r="V24" s="165">
        <f t="shared" si="40"/>
        <v>203.05882578278718</v>
      </c>
      <c r="W24" s="165">
        <f t="shared" si="41"/>
        <v>221.65235124702923</v>
      </c>
      <c r="X24" s="165">
        <f t="shared" si="42"/>
        <v>241.30799269483882</v>
      </c>
      <c r="Z24" s="3" t="s">
        <v>13</v>
      </c>
      <c r="AA24" s="166">
        <f>IFERROR(VLOOKUP($M24,Batch!$A$11:$E$854,4,FALSE),"")</f>
        <v>0</v>
      </c>
      <c r="AB24" s="165">
        <f t="shared" si="43"/>
        <v>0</v>
      </c>
      <c r="AC24" s="165">
        <f t="shared" si="44"/>
        <v>0</v>
      </c>
      <c r="AD24" s="165">
        <f t="shared" si="45"/>
        <v>0</v>
      </c>
      <c r="AE24" s="165">
        <f t="shared" si="46"/>
        <v>0</v>
      </c>
      <c r="AF24" s="165">
        <f t="shared" si="47"/>
        <v>0</v>
      </c>
      <c r="AG24" s="165">
        <f t="shared" si="48"/>
        <v>0</v>
      </c>
      <c r="AH24" s="165">
        <f t="shared" si="49"/>
        <v>0</v>
      </c>
      <c r="AI24" s="165">
        <f t="shared" si="50"/>
        <v>0</v>
      </c>
      <c r="AJ24" s="165">
        <f t="shared" si="51"/>
        <v>0</v>
      </c>
      <c r="AK24" s="165">
        <f t="shared" si="52"/>
        <v>0</v>
      </c>
      <c r="AM24" s="3" t="s">
        <v>13</v>
      </c>
      <c r="AN24" s="167">
        <f>IFERROR(VLOOKUP($M24,Batch!$A$11:$E$854,5,FALSE),"")</f>
        <v>3429</v>
      </c>
      <c r="AO24" s="165">
        <f t="shared" si="53"/>
        <v>3.6384015376402516E-6</v>
      </c>
      <c r="AP24" s="165">
        <f t="shared" si="54"/>
        <v>0.3866873841683009</v>
      </c>
      <c r="AQ24" s="165">
        <f t="shared" si="55"/>
        <v>0.42745417982579675</v>
      </c>
      <c r="AR24" s="165">
        <f t="shared" si="56"/>
        <v>0.47170004452663128</v>
      </c>
      <c r="AS24" s="165">
        <f t="shared" si="57"/>
        <v>0.51955122304575396</v>
      </c>
      <c r="AT24" s="165">
        <f t="shared" si="58"/>
        <v>0.5711018114719264</v>
      </c>
      <c r="AU24" s="165">
        <f t="shared" si="59"/>
        <v>0.62640553043609259</v>
      </c>
      <c r="AV24" s="165">
        <f t="shared" si="60"/>
        <v>0.68546707874844437</v>
      </c>
      <c r="AW24" s="165">
        <f t="shared" si="61"/>
        <v>0.7482333709028296</v>
      </c>
      <c r="AX24" s="165">
        <f t="shared" si="62"/>
        <v>0.81458505530865444</v>
      </c>
    </row>
    <row r="25" spans="1:50" ht="15.75">
      <c r="A25" s="3" t="s">
        <v>14</v>
      </c>
      <c r="B25" s="165">
        <v>103.18567581387069</v>
      </c>
      <c r="C25" s="165">
        <v>109.37399796513847</v>
      </c>
      <c r="D25" s="165">
        <v>113.5854118141837</v>
      </c>
      <c r="E25" s="165">
        <v>115.49696782071773</v>
      </c>
      <c r="F25" s="165">
        <v>114.98102660096365</v>
      </c>
      <c r="G25" s="165">
        <v>112.13462401770573</v>
      </c>
      <c r="H25" s="165">
        <v>107.26788689831751</v>
      </c>
      <c r="I25" s="165">
        <v>100.85329647778072</v>
      </c>
      <c r="J25" s="165">
        <v>93.449327579140657</v>
      </c>
      <c r="K25" s="165">
        <v>85.618430613873485</v>
      </c>
      <c r="M25" s="3" t="s">
        <v>14</v>
      </c>
      <c r="N25" s="166">
        <f>IFERROR(VLOOKUP($M25,Batch!$A$11:$E$854,3,FALSE),"")</f>
        <v>1</v>
      </c>
      <c r="O25" s="165">
        <f t="shared" si="33"/>
        <v>111.21549736625238</v>
      </c>
      <c r="P25" s="165">
        <f t="shared" si="34"/>
        <v>117.8853894853611</v>
      </c>
      <c r="Q25" s="165">
        <f t="shared" si="35"/>
        <v>122.42453197914634</v>
      </c>
      <c r="R25" s="165">
        <f t="shared" si="36"/>
        <v>124.48484364870031</v>
      </c>
      <c r="S25" s="165">
        <f t="shared" si="37"/>
        <v>123.92875232193315</v>
      </c>
      <c r="T25" s="165">
        <f t="shared" si="38"/>
        <v>120.86084510996079</v>
      </c>
      <c r="U25" s="165">
        <f t="shared" si="39"/>
        <v>115.61538264616013</v>
      </c>
      <c r="V25" s="165">
        <f t="shared" si="40"/>
        <v>108.70161425346527</v>
      </c>
      <c r="W25" s="165">
        <f t="shared" si="41"/>
        <v>100.72147479077613</v>
      </c>
      <c r="X25" s="165">
        <f t="shared" si="42"/>
        <v>92.281184082334661</v>
      </c>
      <c r="Z25" s="3" t="s">
        <v>14</v>
      </c>
      <c r="AA25" s="166">
        <f>IFERROR(VLOOKUP($M25,Batch!$A$11:$E$854,4,FALSE),"")</f>
        <v>0.87</v>
      </c>
      <c r="AB25" s="165">
        <f t="shared" si="43"/>
        <v>96.757482708639571</v>
      </c>
      <c r="AC25" s="165">
        <f t="shared" si="44"/>
        <v>102.56028885226416</v>
      </c>
      <c r="AD25" s="165">
        <f t="shared" si="45"/>
        <v>106.50934282185732</v>
      </c>
      <c r="AE25" s="165">
        <f t="shared" si="46"/>
        <v>108.30181397436925</v>
      </c>
      <c r="AF25" s="165">
        <f t="shared" si="47"/>
        <v>107.81801452008183</v>
      </c>
      <c r="AG25" s="165">
        <f t="shared" si="48"/>
        <v>105.1489352456659</v>
      </c>
      <c r="AH25" s="165">
        <f t="shared" si="49"/>
        <v>100.58538290215931</v>
      </c>
      <c r="AI25" s="165">
        <f t="shared" si="50"/>
        <v>94.570404400514775</v>
      </c>
      <c r="AJ25" s="165">
        <f t="shared" si="51"/>
        <v>87.627683067975227</v>
      </c>
      <c r="AK25" s="165">
        <f t="shared" si="52"/>
        <v>80.284630151631163</v>
      </c>
      <c r="AM25" s="3" t="s">
        <v>14</v>
      </c>
      <c r="AN25" s="167">
        <f>IFERROR(VLOOKUP($M25,Batch!$A$11:$E$854,5,FALSE),"")</f>
        <v>1846</v>
      </c>
      <c r="AO25" s="165">
        <f t="shared" si="53"/>
        <v>0.20211300121596712</v>
      </c>
      <c r="AP25" s="165">
        <f t="shared" si="54"/>
        <v>0.2142342608057197</v>
      </c>
      <c r="AQ25" s="165">
        <f t="shared" si="55"/>
        <v>0.2224832884510724</v>
      </c>
      <c r="AR25" s="165">
        <f t="shared" si="56"/>
        <v>0.22622751281579825</v>
      </c>
      <c r="AS25" s="165">
        <f t="shared" si="57"/>
        <v>0.22521692265826879</v>
      </c>
      <c r="AT25" s="165">
        <f t="shared" si="58"/>
        <v>0.21964158514912779</v>
      </c>
      <c r="AU25" s="165">
        <f t="shared" si="59"/>
        <v>0.21010895537691981</v>
      </c>
      <c r="AV25" s="165">
        <f t="shared" si="60"/>
        <v>0.19754449707163627</v>
      </c>
      <c r="AW25" s="165">
        <f t="shared" si="61"/>
        <v>0.18304211228604703</v>
      </c>
      <c r="AX25" s="165">
        <f t="shared" si="62"/>
        <v>0.16770349018196615</v>
      </c>
    </row>
    <row r="26" spans="1:50" ht="15.75">
      <c r="A26" s="3" t="s">
        <v>15</v>
      </c>
      <c r="B26" s="165">
        <v>30.835094271718695</v>
      </c>
      <c r="C26" s="165">
        <v>33.913309020170281</v>
      </c>
      <c r="D26" s="165">
        <v>37.225518898553908</v>
      </c>
      <c r="E26" s="165">
        <v>40.777305828095017</v>
      </c>
      <c r="F26" s="165">
        <v>44.572503631038572</v>
      </c>
      <c r="G26" s="165">
        <v>48.613004059807309</v>
      </c>
      <c r="H26" s="165">
        <v>52.898602647083912</v>
      </c>
      <c r="I26" s="165">
        <v>57.42689499911608</v>
      </c>
      <c r="J26" s="165">
        <v>62.193232511666935</v>
      </c>
      <c r="K26" s="165">
        <v>67.190743999298761</v>
      </c>
      <c r="M26" s="3" t="s">
        <v>15</v>
      </c>
      <c r="N26" s="166">
        <f>IFERROR(VLOOKUP($M26,Batch!$A$11:$E$854,3,FALSE),"")</f>
        <v>1</v>
      </c>
      <c r="O26" s="165">
        <f t="shared" si="33"/>
        <v>33.234655088661896</v>
      </c>
      <c r="P26" s="165">
        <f t="shared" si="34"/>
        <v>36.552413891411895</v>
      </c>
      <c r="Q26" s="165">
        <f t="shared" si="35"/>
        <v>40.12237712613765</v>
      </c>
      <c r="R26" s="165">
        <f t="shared" si="36"/>
        <v>43.950561094428039</v>
      </c>
      <c r="S26" s="165">
        <f t="shared" si="37"/>
        <v>48.041097963315195</v>
      </c>
      <c r="T26" s="165">
        <f t="shared" si="38"/>
        <v>52.396026699786823</v>
      </c>
      <c r="U26" s="165">
        <f t="shared" si="39"/>
        <v>57.01512692505284</v>
      </c>
      <c r="V26" s="165">
        <f t="shared" si="40"/>
        <v>61.895807137483601</v>
      </c>
      <c r="W26" s="165">
        <f t="shared" si="41"/>
        <v>67.033056982413257</v>
      </c>
      <c r="X26" s="165">
        <f t="shared" si="42"/>
        <v>72.419470564595954</v>
      </c>
      <c r="Z26" s="3" t="s">
        <v>15</v>
      </c>
      <c r="AA26" s="166">
        <f>IFERROR(VLOOKUP($M26,Batch!$A$11:$E$854,4,FALSE),"")</f>
        <v>1.4</v>
      </c>
      <c r="AB26" s="165">
        <f t="shared" si="43"/>
        <v>46.528517124126658</v>
      </c>
      <c r="AC26" s="165">
        <f t="shared" si="44"/>
        <v>51.17337944797665</v>
      </c>
      <c r="AD26" s="165">
        <f t="shared" si="45"/>
        <v>56.171327976592714</v>
      </c>
      <c r="AE26" s="165">
        <f t="shared" si="46"/>
        <v>61.530785532199246</v>
      </c>
      <c r="AF26" s="165">
        <f t="shared" si="47"/>
        <v>67.257537148641262</v>
      </c>
      <c r="AG26" s="165">
        <f t="shared" si="48"/>
        <v>73.354437379701537</v>
      </c>
      <c r="AH26" s="165">
        <f t="shared" si="49"/>
        <v>79.82117769507397</v>
      </c>
      <c r="AI26" s="165">
        <f t="shared" si="50"/>
        <v>86.654129992477039</v>
      </c>
      <c r="AJ26" s="165">
        <f t="shared" si="51"/>
        <v>93.846279775378562</v>
      </c>
      <c r="AK26" s="165">
        <f t="shared" si="52"/>
        <v>101.38725879043433</v>
      </c>
      <c r="AM26" s="3" t="s">
        <v>15</v>
      </c>
      <c r="AN26" s="167">
        <f>IFERROR(VLOOKUP($M26,Batch!$A$11:$E$854,5,FALSE),"")</f>
        <v>4029</v>
      </c>
      <c r="AO26" s="165">
        <f t="shared" si="53"/>
        <v>0.13182133007405866</v>
      </c>
      <c r="AP26" s="165">
        <f t="shared" si="54"/>
        <v>0.14498082810635884</v>
      </c>
      <c r="AQ26" s="165">
        <f t="shared" si="55"/>
        <v>0.15914066519994682</v>
      </c>
      <c r="AR26" s="165">
        <f t="shared" si="56"/>
        <v>0.17432470430376726</v>
      </c>
      <c r="AS26" s="165">
        <f t="shared" si="57"/>
        <v>0.19054933516980679</v>
      </c>
      <c r="AT26" s="165">
        <f t="shared" si="58"/>
        <v>0.20782264511955487</v>
      </c>
      <c r="AU26" s="165">
        <f t="shared" si="59"/>
        <v>0.22614376004659609</v>
      </c>
      <c r="AV26" s="165">
        <f t="shared" si="60"/>
        <v>0.24550240106610985</v>
      </c>
      <c r="AW26" s="165">
        <f t="shared" si="61"/>
        <v>0.26587869519868862</v>
      </c>
      <c r="AX26" s="165">
        <f t="shared" si="62"/>
        <v>0.287243267836439</v>
      </c>
    </row>
    <row r="27" spans="1:50" ht="15.75">
      <c r="A27" s="3" t="s">
        <v>16</v>
      </c>
      <c r="B27" s="165">
        <v>165.27952495425652</v>
      </c>
      <c r="C27" s="165">
        <v>168.80517119389853</v>
      </c>
      <c r="D27" s="165">
        <v>172.40602445879392</v>
      </c>
      <c r="E27" s="165">
        <v>176.08368902125562</v>
      </c>
      <c r="F27" s="165">
        <v>179.83980337499605</v>
      </c>
      <c r="G27" s="165">
        <v>183.67604096511795</v>
      </c>
      <c r="H27" s="165">
        <v>187.59411093367714</v>
      </c>
      <c r="I27" s="165">
        <v>191.59575888114887</v>
      </c>
      <c r="J27" s="165">
        <v>195.6827676441377</v>
      </c>
      <c r="K27" s="165">
        <v>199.85695808967677</v>
      </c>
      <c r="M27" s="3" t="s">
        <v>16</v>
      </c>
      <c r="N27" s="166">
        <f>IFERROR(VLOOKUP($M27,Batch!$A$11:$E$854,3,FALSE),"")</f>
        <v>1</v>
      </c>
      <c r="O27" s="165">
        <f t="shared" si="33"/>
        <v>178.14143704793779</v>
      </c>
      <c r="P27" s="165">
        <f t="shared" si="34"/>
        <v>181.94144608006872</v>
      </c>
      <c r="Q27" s="165">
        <f t="shared" si="35"/>
        <v>185.82251468420924</v>
      </c>
      <c r="R27" s="165">
        <f t="shared" si="36"/>
        <v>189.7863719757795</v>
      </c>
      <c r="S27" s="165">
        <f t="shared" si="37"/>
        <v>193.83478395467947</v>
      </c>
      <c r="T27" s="165">
        <f t="shared" si="38"/>
        <v>197.9695542920868</v>
      </c>
      <c r="U27" s="165">
        <f t="shared" si="39"/>
        <v>202.19252513403879</v>
      </c>
      <c r="V27" s="165">
        <f t="shared" si="40"/>
        <v>206.5055779221554</v>
      </c>
      <c r="W27" s="165">
        <f t="shared" si="41"/>
        <v>210.91063423186978</v>
      </c>
      <c r="X27" s="165">
        <f t="shared" si="42"/>
        <v>215.40965662853932</v>
      </c>
      <c r="Z27" s="3" t="s">
        <v>16</v>
      </c>
      <c r="AA27" s="166">
        <f>IFERROR(VLOOKUP($M27,Batch!$A$11:$E$854,4,FALSE),"")</f>
        <v>0</v>
      </c>
      <c r="AB27" s="165">
        <f t="shared" si="43"/>
        <v>0</v>
      </c>
      <c r="AC27" s="165">
        <f t="shared" si="44"/>
        <v>0</v>
      </c>
      <c r="AD27" s="165">
        <f t="shared" si="45"/>
        <v>0</v>
      </c>
      <c r="AE27" s="165">
        <f t="shared" si="46"/>
        <v>0</v>
      </c>
      <c r="AF27" s="165">
        <f t="shared" si="47"/>
        <v>0</v>
      </c>
      <c r="AG27" s="165">
        <f t="shared" si="48"/>
        <v>0</v>
      </c>
      <c r="AH27" s="165">
        <f t="shared" si="49"/>
        <v>0</v>
      </c>
      <c r="AI27" s="165">
        <f t="shared" si="50"/>
        <v>0</v>
      </c>
      <c r="AJ27" s="165">
        <f t="shared" si="51"/>
        <v>0</v>
      </c>
      <c r="AK27" s="165">
        <f t="shared" si="52"/>
        <v>0</v>
      </c>
      <c r="AM27" s="3" t="s">
        <v>16</v>
      </c>
      <c r="AN27" s="167">
        <f>IFERROR(VLOOKUP($M27,Batch!$A$11:$E$854,5,FALSE),"")</f>
        <v>3861</v>
      </c>
      <c r="AO27" s="165">
        <f t="shared" si="53"/>
        <v>0.67711432059814536</v>
      </c>
      <c r="AP27" s="165">
        <f t="shared" si="54"/>
        <v>0.69155812759048341</v>
      </c>
      <c r="AQ27" s="165">
        <f t="shared" si="55"/>
        <v>0.7063100414328547</v>
      </c>
      <c r="AR27" s="165">
        <f t="shared" si="56"/>
        <v>0.72137663448053158</v>
      </c>
      <c r="AS27" s="165">
        <f t="shared" si="57"/>
        <v>0.736764619286428</v>
      </c>
      <c r="AT27" s="165">
        <f t="shared" si="58"/>
        <v>0.75248085159171429</v>
      </c>
      <c r="AU27" s="165">
        <f t="shared" si="59"/>
        <v>0.76853233338022509</v>
      </c>
      <c r="AV27" s="165">
        <f t="shared" si="60"/>
        <v>0.78492621599802181</v>
      </c>
      <c r="AW27" s="165">
        <f t="shared" si="61"/>
        <v>0.80166980333950133</v>
      </c>
      <c r="AX27" s="165">
        <f t="shared" si="62"/>
        <v>0.81877055510146768</v>
      </c>
    </row>
    <row r="28" spans="1:50" ht="15.75">
      <c r="A28" s="3" t="s">
        <v>17</v>
      </c>
      <c r="B28" s="165">
        <v>9.8052986438539964</v>
      </c>
      <c r="C28" s="165">
        <v>10.393348742077041</v>
      </c>
      <c r="D28" s="165">
        <v>10.793541600020216</v>
      </c>
      <c r="E28" s="165">
        <v>10.975188687861451</v>
      </c>
      <c r="F28" s="165">
        <v>10.926160974446187</v>
      </c>
      <c r="G28" s="165">
        <v>10.655679367679115</v>
      </c>
      <c r="H28" s="165">
        <v>10.193213909171002</v>
      </c>
      <c r="I28" s="165">
        <v>9.5836624936739181</v>
      </c>
      <c r="J28" s="165">
        <v>8.8800946231496489</v>
      </c>
      <c r="K28" s="165">
        <v>8.1359575829251849</v>
      </c>
      <c r="M28" s="3" t="s">
        <v>17</v>
      </c>
      <c r="N28" s="166">
        <f>IFERROR(VLOOKUP($M28,Batch!$A$11:$E$854,3,FALSE),"")</f>
        <v>1</v>
      </c>
      <c r="O28" s="165">
        <f t="shared" si="33"/>
        <v>10.56833864680927</v>
      </c>
      <c r="P28" s="165">
        <f t="shared" si="34"/>
        <v>11.202150303653195</v>
      </c>
      <c r="Q28" s="165">
        <f t="shared" si="35"/>
        <v>11.633485829514909</v>
      </c>
      <c r="R28" s="165">
        <f t="shared" si="36"/>
        <v>11.829268539276244</v>
      </c>
      <c r="S28" s="165">
        <f t="shared" si="37"/>
        <v>11.776425530891588</v>
      </c>
      <c r="T28" s="165">
        <f t="shared" si="38"/>
        <v>11.484895275478179</v>
      </c>
      <c r="U28" s="165">
        <f t="shared" si="39"/>
        <v>10.986441148226362</v>
      </c>
      <c r="V28" s="165">
        <f t="shared" si="40"/>
        <v>10.329454959880843</v>
      </c>
      <c r="W28" s="165">
        <f t="shared" si="41"/>
        <v>9.5711360359207287</v>
      </c>
      <c r="X28" s="165">
        <f t="shared" si="42"/>
        <v>8.7690908839705806</v>
      </c>
      <c r="Z28" s="3" t="s">
        <v>17</v>
      </c>
      <c r="AA28" s="166">
        <f>IFERROR(VLOOKUP($M28,Batch!$A$11:$E$854,4,FALSE),"")</f>
        <v>0.87</v>
      </c>
      <c r="AB28" s="165">
        <f t="shared" si="43"/>
        <v>9.1944546227240647</v>
      </c>
      <c r="AC28" s="165">
        <f t="shared" si="44"/>
        <v>9.7458707641782798</v>
      </c>
      <c r="AD28" s="165">
        <f t="shared" si="45"/>
        <v>10.121132671677969</v>
      </c>
      <c r="AE28" s="165">
        <f t="shared" si="46"/>
        <v>10.291463629170332</v>
      </c>
      <c r="AF28" s="165">
        <f t="shared" si="47"/>
        <v>10.245490211875682</v>
      </c>
      <c r="AG28" s="165">
        <f t="shared" si="48"/>
        <v>9.9918588896660161</v>
      </c>
      <c r="AH28" s="165">
        <f t="shared" si="49"/>
        <v>9.5582037989569351</v>
      </c>
      <c r="AI28" s="165">
        <f t="shared" si="50"/>
        <v>8.9866258150963336</v>
      </c>
      <c r="AJ28" s="165">
        <f t="shared" si="51"/>
        <v>8.3268883512510339</v>
      </c>
      <c r="AK28" s="165">
        <f t="shared" si="52"/>
        <v>7.6291090690544046</v>
      </c>
      <c r="AM28" s="3" t="s">
        <v>17</v>
      </c>
      <c r="AN28" s="167">
        <f>IFERROR(VLOOKUP($M28,Batch!$A$11:$E$854,5,FALSE),"")</f>
        <v>1846</v>
      </c>
      <c r="AO28" s="165">
        <f t="shared" si="53"/>
        <v>1.9205944246592645E-2</v>
      </c>
      <c r="AP28" s="165">
        <f t="shared" si="54"/>
        <v>2.0357776313202292E-2</v>
      </c>
      <c r="AQ28" s="165">
        <f t="shared" si="55"/>
        <v>2.114164654466728E-2</v>
      </c>
      <c r="AR28" s="165">
        <f t="shared" si="56"/>
        <v>2.1497444360557512E-2</v>
      </c>
      <c r="AS28" s="165">
        <f t="shared" si="57"/>
        <v>2.1401412249288598E-2</v>
      </c>
      <c r="AT28" s="165">
        <f t="shared" si="58"/>
        <v>2.0871611490741248E-2</v>
      </c>
      <c r="AU28" s="165">
        <f t="shared" si="59"/>
        <v>1.9965765974485704E-2</v>
      </c>
      <c r="AV28" s="165">
        <f t="shared" si="60"/>
        <v>1.8771818607180718E-2</v>
      </c>
      <c r="AW28" s="165">
        <f t="shared" si="61"/>
        <v>1.7393718277370483E-2</v>
      </c>
      <c r="AX28" s="165">
        <f t="shared" si="62"/>
        <v>1.5936153849658359E-2</v>
      </c>
    </row>
    <row r="29" spans="1:50" ht="15.75">
      <c r="A29" s="3" t="s">
        <v>18</v>
      </c>
      <c r="B29" s="165">
        <v>18.159322401392465</v>
      </c>
      <c r="C29" s="165">
        <v>19.880926087068953</v>
      </c>
      <c r="D29" s="165">
        <v>21.717405655905882</v>
      </c>
      <c r="E29" s="165">
        <v>23.668481522531309</v>
      </c>
      <c r="F29" s="165">
        <v>25.732576979431499</v>
      </c>
      <c r="G29" s="165">
        <v>27.906740212425184</v>
      </c>
      <c r="H29" s="165">
        <v>30.186602341039773</v>
      </c>
      <c r="I29" s="165">
        <v>32.566377399093227</v>
      </c>
      <c r="J29" s="165">
        <v>35.038908391385547</v>
      </c>
      <c r="K29" s="165">
        <v>37.595761246673653</v>
      </c>
      <c r="M29" s="3" t="s">
        <v>18</v>
      </c>
      <c r="N29" s="166">
        <f>IFERROR(VLOOKUP($M29,Batch!$A$11:$E$854,3,FALSE),"")</f>
        <v>1</v>
      </c>
      <c r="O29" s="165">
        <f t="shared" si="33"/>
        <v>19.572465429678449</v>
      </c>
      <c r="P29" s="165">
        <f t="shared" si="34"/>
        <v>21.428042850283429</v>
      </c>
      <c r="Q29" s="165">
        <f t="shared" si="35"/>
        <v>23.407435697596682</v>
      </c>
      <c r="R29" s="165">
        <f t="shared" si="36"/>
        <v>25.510342629150351</v>
      </c>
      <c r="S29" s="165">
        <f t="shared" si="37"/>
        <v>27.735064239392674</v>
      </c>
      <c r="T29" s="165">
        <f t="shared" si="38"/>
        <v>30.078419006472739</v>
      </c>
      <c r="U29" s="165">
        <f t="shared" si="39"/>
        <v>32.535698067354467</v>
      </c>
      <c r="V29" s="165">
        <f t="shared" si="40"/>
        <v>35.10066519688737</v>
      </c>
      <c r="W29" s="165">
        <f t="shared" si="41"/>
        <v>37.765606448590638</v>
      </c>
      <c r="X29" s="165">
        <f t="shared" si="42"/>
        <v>40.521431418968589</v>
      </c>
      <c r="Z29" s="3" t="s">
        <v>18</v>
      </c>
      <c r="AA29" s="166">
        <f>IFERROR(VLOOKUP($M29,Batch!$A$11:$E$854,4,FALSE),"")</f>
        <v>0.57999999999999996</v>
      </c>
      <c r="AB29" s="165">
        <f t="shared" si="43"/>
        <v>11.352029949213501</v>
      </c>
      <c r="AC29" s="165">
        <f t="shared" si="44"/>
        <v>12.428264853164388</v>
      </c>
      <c r="AD29" s="165">
        <f t="shared" si="45"/>
        <v>13.576312704606075</v>
      </c>
      <c r="AE29" s="165">
        <f t="shared" si="46"/>
        <v>14.795998724907204</v>
      </c>
      <c r="AF29" s="165">
        <f t="shared" si="47"/>
        <v>16.086337258847749</v>
      </c>
      <c r="AG29" s="165">
        <f t="shared" si="48"/>
        <v>17.445483023754186</v>
      </c>
      <c r="AH29" s="165">
        <f t="shared" si="49"/>
        <v>18.870704879065588</v>
      </c>
      <c r="AI29" s="165">
        <f t="shared" si="50"/>
        <v>20.358385814194676</v>
      </c>
      <c r="AJ29" s="165">
        <f t="shared" si="51"/>
        <v>21.904051740182567</v>
      </c>
      <c r="AK29" s="165">
        <f t="shared" si="52"/>
        <v>23.502430223001781</v>
      </c>
      <c r="AM29" s="3" t="s">
        <v>18</v>
      </c>
      <c r="AN29" s="167">
        <f>IFERROR(VLOOKUP($M29,Batch!$A$11:$E$854,5,FALSE),"")</f>
        <v>3558</v>
      </c>
      <c r="AO29" s="165">
        <f t="shared" si="53"/>
        <v>6.8556513705695044E-2</v>
      </c>
      <c r="AP29" s="165">
        <f t="shared" si="54"/>
        <v>7.5056048438544173E-2</v>
      </c>
      <c r="AQ29" s="165">
        <f t="shared" si="55"/>
        <v>8.1989271713524034E-2</v>
      </c>
      <c r="AR29" s="165">
        <f t="shared" si="56"/>
        <v>8.9355128017771401E-2</v>
      </c>
      <c r="AS29" s="165">
        <f t="shared" si="57"/>
        <v>9.7147664840069911E-2</v>
      </c>
      <c r="AT29" s="165">
        <f t="shared" si="58"/>
        <v>0.10535573825748554</v>
      </c>
      <c r="AU29" s="165">
        <f t="shared" si="59"/>
        <v>0.11396285452606811</v>
      </c>
      <c r="AV29" s="165">
        <f t="shared" si="60"/>
        <v>0.12294717000754239</v>
      </c>
      <c r="AW29" s="165">
        <f t="shared" si="61"/>
        <v>0.13228166504618138</v>
      </c>
      <c r="AX29" s="165">
        <f t="shared" si="62"/>
        <v>0.14193449866752642</v>
      </c>
    </row>
    <row r="30" spans="1:50" ht="15.75">
      <c r="A30" s="3" t="s">
        <v>19</v>
      </c>
      <c r="B30" s="165">
        <v>342.35923339943935</v>
      </c>
      <c r="C30" s="165">
        <v>347.95044433011805</v>
      </c>
      <c r="D30" s="165">
        <v>353.66948268579188</v>
      </c>
      <c r="E30" s="165">
        <v>359.51903241148619</v>
      </c>
      <c r="F30" s="165">
        <v>365.50183491854767</v>
      </c>
      <c r="G30" s="165">
        <v>371.62069030941313</v>
      </c>
      <c r="H30" s="165">
        <v>377.87845862850753</v>
      </c>
      <c r="I30" s="165">
        <v>384.2780611398336</v>
      </c>
      <c r="J30" s="165">
        <v>390.82248163181731</v>
      </c>
      <c r="K30" s="165">
        <v>397.51476774999435</v>
      </c>
      <c r="M30" s="3" t="s">
        <v>19</v>
      </c>
      <c r="N30" s="166">
        <f>IFERROR(VLOOKUP($M30,Batch!$A$11:$E$854,3,FALSE),"")</f>
        <v>1</v>
      </c>
      <c r="O30" s="165">
        <f t="shared" si="33"/>
        <v>369.00133783229268</v>
      </c>
      <c r="P30" s="165">
        <f t="shared" si="34"/>
        <v>375.02765204335367</v>
      </c>
      <c r="Q30" s="165">
        <f t="shared" si="35"/>
        <v>381.19174110093036</v>
      </c>
      <c r="R30" s="165">
        <f t="shared" si="36"/>
        <v>387.49649781236792</v>
      </c>
      <c r="S30" s="165">
        <f t="shared" si="37"/>
        <v>393.9448769233129</v>
      </c>
      <c r="T30" s="165">
        <f t="shared" si="38"/>
        <v>400.53989643779283</v>
      </c>
      <c r="U30" s="165">
        <f t="shared" si="39"/>
        <v>407.28463896645786</v>
      </c>
      <c r="V30" s="165">
        <f t="shared" si="40"/>
        <v>414.18225310359156</v>
      </c>
      <c r="W30" s="165">
        <f t="shared" si="41"/>
        <v>421.235954833498</v>
      </c>
      <c r="X30" s="165">
        <f t="shared" si="42"/>
        <v>428.449028966897</v>
      </c>
      <c r="Z30" s="3" t="s">
        <v>19</v>
      </c>
      <c r="AA30" s="166">
        <f>IFERROR(VLOOKUP($M30,Batch!$A$11:$E$854,4,FALSE),"")</f>
        <v>5.63</v>
      </c>
      <c r="AB30" s="165">
        <f t="shared" si="43"/>
        <v>2077.477531995808</v>
      </c>
      <c r="AC30" s="165">
        <f t="shared" si="44"/>
        <v>2111.4056810040811</v>
      </c>
      <c r="AD30" s="165">
        <f t="shared" si="45"/>
        <v>2146.109502398238</v>
      </c>
      <c r="AE30" s="165">
        <f t="shared" si="46"/>
        <v>2181.6052826836312</v>
      </c>
      <c r="AF30" s="165">
        <f t="shared" si="47"/>
        <v>2217.9096570782517</v>
      </c>
      <c r="AG30" s="165">
        <f t="shared" si="48"/>
        <v>2255.0396169447736</v>
      </c>
      <c r="AH30" s="165">
        <f t="shared" si="49"/>
        <v>2293.012517381158</v>
      </c>
      <c r="AI30" s="165">
        <f t="shared" si="50"/>
        <v>2331.8460849732205</v>
      </c>
      <c r="AJ30" s="165">
        <f t="shared" si="51"/>
        <v>2371.5584257125938</v>
      </c>
      <c r="AK30" s="165">
        <f t="shared" si="52"/>
        <v>2412.1680330836298</v>
      </c>
      <c r="AM30" s="3" t="s">
        <v>19</v>
      </c>
      <c r="AN30" s="167">
        <f>IFERROR(VLOOKUP($M30,Batch!$A$11:$E$854,5,FALSE),"")</f>
        <v>2066</v>
      </c>
      <c r="AO30" s="165">
        <f t="shared" si="53"/>
        <v>0.75050830746358177</v>
      </c>
      <c r="AP30" s="165">
        <f t="shared" si="54"/>
        <v>0.76276517055615589</v>
      </c>
      <c r="AQ30" s="165">
        <f t="shared" si="55"/>
        <v>0.77530225259719521</v>
      </c>
      <c r="AR30" s="165">
        <f t="shared" si="56"/>
        <v>0.78812543724001383</v>
      </c>
      <c r="AS30" s="165">
        <f t="shared" si="57"/>
        <v>0.80124073411364849</v>
      </c>
      <c r="AT30" s="165">
        <f t="shared" si="58"/>
        <v>0.81465428150775343</v>
      </c>
      <c r="AU30" s="165">
        <f t="shared" si="59"/>
        <v>0.82837234911477842</v>
      </c>
      <c r="AV30" s="165">
        <f t="shared" si="60"/>
        <v>0.84240134083065621</v>
      </c>
      <c r="AW30" s="165">
        <f t="shared" si="61"/>
        <v>0.85674779761524122</v>
      </c>
      <c r="AX30" s="165">
        <f t="shared" si="62"/>
        <v>0.87141840041377894</v>
      </c>
    </row>
    <row r="31" spans="1:50" ht="15.75">
      <c r="A31" s="3" t="s">
        <v>20</v>
      </c>
      <c r="B31" s="165">
        <v>190.32231388259916</v>
      </c>
      <c r="C31" s="165">
        <v>208.40603856450065</v>
      </c>
      <c r="D31" s="165">
        <v>227.703620446852</v>
      </c>
      <c r="E31" s="165">
        <v>248.21359835163881</v>
      </c>
      <c r="F31" s="165">
        <v>269.92100648433245</v>
      </c>
      <c r="G31" s="165">
        <v>292.79653679408085</v>
      </c>
      <c r="H31" s="165">
        <v>316.79607343298977</v>
      </c>
      <c r="I31" s="165">
        <v>341.86066168455483</v>
      </c>
      <c r="J31" s="165">
        <v>367.91695546869687</v>
      </c>
      <c r="K31" s="165">
        <v>394.87816364873675</v>
      </c>
      <c r="M31" s="3" t="s">
        <v>20</v>
      </c>
      <c r="N31" s="166">
        <f>IFERROR(VLOOKUP($M31,Batch!$A$11:$E$854,3,FALSE),"")</f>
        <v>1</v>
      </c>
      <c r="O31" s="165">
        <f t="shared" si="33"/>
        <v>205.13303451663714</v>
      </c>
      <c r="P31" s="165">
        <f t="shared" si="34"/>
        <v>224.62401927657507</v>
      </c>
      <c r="Q31" s="165">
        <f t="shared" si="35"/>
        <v>245.42332257215114</v>
      </c>
      <c r="R31" s="165">
        <f t="shared" si="36"/>
        <v>267.52936951772034</v>
      </c>
      <c r="S31" s="165">
        <f t="shared" si="37"/>
        <v>290.92602969334939</v>
      </c>
      <c r="T31" s="165">
        <f t="shared" si="38"/>
        <v>315.58171432058964</v>
      </c>
      <c r="U31" s="165">
        <f t="shared" si="39"/>
        <v>341.4488744937758</v>
      </c>
      <c r="V31" s="165">
        <f t="shared" si="40"/>
        <v>368.46396769049466</v>
      </c>
      <c r="W31" s="165">
        <f t="shared" si="41"/>
        <v>396.54794010108191</v>
      </c>
      <c r="X31" s="165">
        <f t="shared" si="42"/>
        <v>425.60724657640117</v>
      </c>
      <c r="Z31" s="3" t="s">
        <v>20</v>
      </c>
      <c r="AA31" s="166">
        <f>IFERROR(VLOOKUP($M31,Batch!$A$11:$E$854,4,FALSE),"")</f>
        <v>2.96</v>
      </c>
      <c r="AB31" s="165">
        <f t="shared" si="43"/>
        <v>607.19378216924588</v>
      </c>
      <c r="AC31" s="165">
        <f t="shared" si="44"/>
        <v>664.88709705866222</v>
      </c>
      <c r="AD31" s="165">
        <f t="shared" si="45"/>
        <v>726.45303481356734</v>
      </c>
      <c r="AE31" s="165">
        <f t="shared" si="46"/>
        <v>791.88693377245227</v>
      </c>
      <c r="AF31" s="165">
        <f t="shared" si="47"/>
        <v>861.14104789231419</v>
      </c>
      <c r="AG31" s="165">
        <f t="shared" si="48"/>
        <v>934.12187438894534</v>
      </c>
      <c r="AH31" s="165">
        <f t="shared" si="49"/>
        <v>1010.6886685015764</v>
      </c>
      <c r="AI31" s="165">
        <f t="shared" si="50"/>
        <v>1090.6533443638641</v>
      </c>
      <c r="AJ31" s="165">
        <f t="shared" si="51"/>
        <v>1173.7819026992026</v>
      </c>
      <c r="AK31" s="165">
        <f t="shared" si="52"/>
        <v>1259.7974498661476</v>
      </c>
      <c r="AM31" s="3" t="s">
        <v>20</v>
      </c>
      <c r="AN31" s="167">
        <f>IFERROR(VLOOKUP($M31,Batch!$A$11:$E$854,5,FALSE),"")</f>
        <v>1517</v>
      </c>
      <c r="AO31" s="165">
        <f t="shared" si="53"/>
        <v>0.30635038559570421</v>
      </c>
      <c r="AP31" s="165">
        <f t="shared" si="54"/>
        <v>0.33545866993867629</v>
      </c>
      <c r="AQ31" s="165">
        <f t="shared" si="55"/>
        <v>0.36652082723448204</v>
      </c>
      <c r="AR31" s="165">
        <f t="shared" si="56"/>
        <v>0.39953450551272451</v>
      </c>
      <c r="AS31" s="165">
        <f t="shared" si="57"/>
        <v>0.4344756152337641</v>
      </c>
      <c r="AT31" s="165">
        <f t="shared" si="58"/>
        <v>0.47129698099028017</v>
      </c>
      <c r="AU31" s="165">
        <f t="shared" si="59"/>
        <v>0.509927592154367</v>
      </c>
      <c r="AV31" s="165">
        <f t="shared" si="60"/>
        <v>0.55027255286349885</v>
      </c>
      <c r="AW31" s="165">
        <f t="shared" si="61"/>
        <v>0.592213802342479</v>
      </c>
      <c r="AX31" s="165">
        <f t="shared" si="62"/>
        <v>0.63561163811688115</v>
      </c>
    </row>
    <row r="32" spans="1:50" ht="15.75">
      <c r="A32" s="3" t="s">
        <v>126</v>
      </c>
      <c r="B32" s="165">
        <v>64.759113305124316</v>
      </c>
      <c r="C32" s="165">
        <v>72.335813356714951</v>
      </c>
      <c r="D32" s="165">
        <v>80.72028197231576</v>
      </c>
      <c r="E32" s="165">
        <v>89.981843267090269</v>
      </c>
      <c r="F32" s="165">
        <v>100.19231791683238</v>
      </c>
      <c r="G32" s="165">
        <v>111.42538131203385</v>
      </c>
      <c r="H32" s="165">
        <v>123.75576251579396</v>
      </c>
      <c r="I32" s="165">
        <v>137.25827781312049</v>
      </c>
      <c r="J32" s="165">
        <v>152.00669896169418</v>
      </c>
      <c r="K32" s="165">
        <v>168.07246429175004</v>
      </c>
      <c r="M32" s="3" t="s">
        <v>126</v>
      </c>
      <c r="N32" s="166">
        <f>IFERROR(VLOOKUP($M32,Batch!$A$11:$E$854,3,FALSE),"")</f>
        <v>1</v>
      </c>
      <c r="O32" s="165">
        <f t="shared" si="33"/>
        <v>69.798612437432311</v>
      </c>
      <c r="P32" s="165">
        <f t="shared" si="34"/>
        <v>77.964924844520212</v>
      </c>
      <c r="Q32" s="165">
        <f t="shared" si="35"/>
        <v>87.001865678418682</v>
      </c>
      <c r="R32" s="165">
        <f t="shared" si="36"/>
        <v>96.984153797986522</v>
      </c>
      <c r="S32" s="165">
        <f t="shared" si="37"/>
        <v>107.98919890293831</v>
      </c>
      <c r="T32" s="165">
        <f t="shared" si="38"/>
        <v>120.09640974000723</v>
      </c>
      <c r="U32" s="165">
        <f t="shared" si="39"/>
        <v>133.38633072444031</v>
      </c>
      <c r="V32" s="165">
        <f t="shared" si="40"/>
        <v>147.93960028092789</v>
      </c>
      <c r="W32" s="165">
        <f t="shared" si="41"/>
        <v>163.83573102260482</v>
      </c>
      <c r="X32" s="165">
        <f t="shared" si="42"/>
        <v>181.15172054982048</v>
      </c>
      <c r="Z32" s="3" t="s">
        <v>126</v>
      </c>
      <c r="AA32" s="166">
        <f>IFERROR(VLOOKUP($M32,Batch!$A$11:$E$854,4,FALSE),"")</f>
        <v>0.64</v>
      </c>
      <c r="AB32" s="165">
        <f t="shared" si="43"/>
        <v>44.671111959956676</v>
      </c>
      <c r="AC32" s="165">
        <f t="shared" si="44"/>
        <v>49.897551900492935</v>
      </c>
      <c r="AD32" s="165">
        <f t="shared" si="45"/>
        <v>55.681194034187961</v>
      </c>
      <c r="AE32" s="165">
        <f t="shared" si="46"/>
        <v>62.069858430711371</v>
      </c>
      <c r="AF32" s="165">
        <f t="shared" si="47"/>
        <v>69.113087297880526</v>
      </c>
      <c r="AG32" s="165">
        <f t="shared" si="48"/>
        <v>76.861702233604632</v>
      </c>
      <c r="AH32" s="165">
        <f t="shared" si="49"/>
        <v>85.36725166364181</v>
      </c>
      <c r="AI32" s="165">
        <f t="shared" si="50"/>
        <v>94.681344179793868</v>
      </c>
      <c r="AJ32" s="165">
        <f t="shared" si="51"/>
        <v>104.85486785446709</v>
      </c>
      <c r="AK32" s="165">
        <f t="shared" si="52"/>
        <v>115.93710115188512</v>
      </c>
      <c r="AM32" s="3" t="s">
        <v>126</v>
      </c>
      <c r="AN32" s="167">
        <f>IFERROR(VLOOKUP($M32,Batch!$A$11:$E$854,5,FALSE),"")</f>
        <v>3311</v>
      </c>
      <c r="AO32" s="165">
        <f t="shared" si="53"/>
        <v>0.22751142774456318</v>
      </c>
      <c r="AP32" s="165">
        <f t="shared" si="54"/>
        <v>0.25412985653940723</v>
      </c>
      <c r="AQ32" s="165">
        <f t="shared" si="55"/>
        <v>0.28358613424702489</v>
      </c>
      <c r="AR32" s="165">
        <f t="shared" si="56"/>
        <v>0.31612381003930906</v>
      </c>
      <c r="AS32" s="165">
        <f t="shared" si="57"/>
        <v>0.3519952039938134</v>
      </c>
      <c r="AT32" s="165">
        <f t="shared" si="58"/>
        <v>0.39145915216348753</v>
      </c>
      <c r="AU32" s="165">
        <f t="shared" si="59"/>
        <v>0.43477819235918164</v>
      </c>
      <c r="AV32" s="165">
        <f t="shared" si="60"/>
        <v>0.48221516881936544</v>
      </c>
      <c r="AW32" s="165">
        <f t="shared" si="61"/>
        <v>0.53402925615376695</v>
      </c>
      <c r="AX32" s="165">
        <f t="shared" si="62"/>
        <v>0.59047143118522893</v>
      </c>
    </row>
    <row r="33" spans="1:50" ht="15.75">
      <c r="A33" s="3" t="s">
        <v>127</v>
      </c>
      <c r="B33" s="165">
        <v>42.058934963162798</v>
      </c>
      <c r="C33" s="165">
        <v>46.979754882419272</v>
      </c>
      <c r="D33" s="165">
        <v>52.425194175923785</v>
      </c>
      <c r="E33" s="165">
        <v>58.440276598669719</v>
      </c>
      <c r="F33" s="165">
        <v>65.071647340469951</v>
      </c>
      <c r="G33" s="165">
        <v>72.367156167927575</v>
      </c>
      <c r="H33" s="165">
        <v>80.37533717368747</v>
      </c>
      <c r="I33" s="165">
        <v>89.144781098183444</v>
      </c>
      <c r="J33" s="165">
        <v>98.723400295369274</v>
      </c>
      <c r="K33" s="165">
        <v>109.15759163406982</v>
      </c>
      <c r="M33" s="3" t="s">
        <v>127</v>
      </c>
      <c r="N33" s="166">
        <f>IFERROR(VLOOKUP($M33,Batch!$A$11:$E$854,3,FALSE),"")</f>
        <v>1</v>
      </c>
      <c r="O33" s="165">
        <f t="shared" si="33"/>
        <v>45.331925519009175</v>
      </c>
      <c r="P33" s="165">
        <f t="shared" si="34"/>
        <v>50.635679460176888</v>
      </c>
      <c r="Q33" s="165">
        <f t="shared" si="35"/>
        <v>56.504878209209345</v>
      </c>
      <c r="R33" s="165">
        <f t="shared" si="36"/>
        <v>62.988049231429514</v>
      </c>
      <c r="S33" s="165">
        <f t="shared" si="37"/>
        <v>70.135467605658818</v>
      </c>
      <c r="T33" s="165">
        <f t="shared" si="38"/>
        <v>77.998706726650411</v>
      </c>
      <c r="U33" s="165">
        <f t="shared" si="39"/>
        <v>86.63007756886995</v>
      </c>
      <c r="V33" s="165">
        <f t="shared" si="40"/>
        <v>96.08195216285479</v>
      </c>
      <c r="W33" s="165">
        <f t="shared" si="41"/>
        <v>106.40597136120319</v>
      </c>
      <c r="X33" s="165">
        <f t="shared" si="42"/>
        <v>117.6521425976204</v>
      </c>
      <c r="Z33" s="3" t="s">
        <v>127</v>
      </c>
      <c r="AA33" s="166">
        <f>IFERROR(VLOOKUP($M33,Batch!$A$11:$E$854,4,FALSE),"")</f>
        <v>0.64</v>
      </c>
      <c r="AB33" s="165">
        <f t="shared" si="43"/>
        <v>29.012432332165872</v>
      </c>
      <c r="AC33" s="165">
        <f t="shared" si="44"/>
        <v>32.406834854513207</v>
      </c>
      <c r="AD33" s="165">
        <f t="shared" si="45"/>
        <v>36.163122053893979</v>
      </c>
      <c r="AE33" s="165">
        <f t="shared" si="46"/>
        <v>40.312351508114887</v>
      </c>
      <c r="AF33" s="165">
        <f t="shared" si="47"/>
        <v>44.886699267621637</v>
      </c>
      <c r="AG33" s="165">
        <f t="shared" si="48"/>
        <v>49.919172305056264</v>
      </c>
      <c r="AH33" s="165">
        <f t="shared" si="49"/>
        <v>55.443249644076765</v>
      </c>
      <c r="AI33" s="165">
        <f t="shared" si="50"/>
        <v>61.492449384227065</v>
      </c>
      <c r="AJ33" s="165">
        <f t="shared" si="51"/>
        <v>68.099821671170048</v>
      </c>
      <c r="AK33" s="165">
        <f t="shared" si="52"/>
        <v>75.297371262477057</v>
      </c>
      <c r="AM33" s="3" t="s">
        <v>127</v>
      </c>
      <c r="AN33" s="167">
        <f>IFERROR(VLOOKUP($M33,Batch!$A$11:$E$854,5,FALSE),"")</f>
        <v>3311</v>
      </c>
      <c r="AO33" s="165">
        <f t="shared" si="53"/>
        <v>0.1477612625392096</v>
      </c>
      <c r="AP33" s="165">
        <f t="shared" si="54"/>
        <v>0.16504906511039363</v>
      </c>
      <c r="AQ33" s="165">
        <f t="shared" si="55"/>
        <v>0.18417995812500695</v>
      </c>
      <c r="AR33" s="165">
        <f t="shared" si="56"/>
        <v>0.20531211883808248</v>
      </c>
      <c r="AS33" s="165">
        <f t="shared" si="57"/>
        <v>0.22860942092222192</v>
      </c>
      <c r="AT33" s="165">
        <f t="shared" si="58"/>
        <v>0.25423996996382853</v>
      </c>
      <c r="AU33" s="165">
        <f t="shared" si="59"/>
        <v>0.28237427572050039</v>
      </c>
      <c r="AV33" s="165">
        <f t="shared" si="60"/>
        <v>0.31318304696459481</v>
      </c>
      <c r="AW33" s="165">
        <f t="shared" si="61"/>
        <v>0.34683460916411596</v>
      </c>
      <c r="AX33" s="165">
        <f t="shared" si="62"/>
        <v>0.38349196359147919</v>
      </c>
    </row>
    <row r="34" spans="1:50" ht="15.75">
      <c r="A34" s="3" t="s">
        <v>128</v>
      </c>
      <c r="B34" s="165">
        <v>15.999990744699518</v>
      </c>
      <c r="C34" s="165">
        <v>17.871960951110943</v>
      </c>
      <c r="D34" s="165">
        <v>19.943505995539795</v>
      </c>
      <c r="E34" s="165">
        <v>22.231753740681995</v>
      </c>
      <c r="F34" s="165">
        <v>24.754448872796104</v>
      </c>
      <c r="G34" s="165">
        <v>27.529794321258638</v>
      </c>
      <c r="H34" s="165">
        <v>30.576253345631468</v>
      </c>
      <c r="I34" s="165">
        <v>33.912310755334971</v>
      </c>
      <c r="J34" s="165">
        <v>37.55619328912249</v>
      </c>
      <c r="K34" s="165">
        <v>41.525551167391455</v>
      </c>
      <c r="M34" s="3" t="s">
        <v>128</v>
      </c>
      <c r="N34" s="166">
        <f>IFERROR(VLOOKUP($M34,Batch!$A$11:$E$854,3,FALSE),"")</f>
        <v>1</v>
      </c>
      <c r="O34" s="165">
        <f t="shared" si="33"/>
        <v>17.245096419555459</v>
      </c>
      <c r="P34" s="165">
        <f t="shared" si="34"/>
        <v>19.262741755681333</v>
      </c>
      <c r="Q34" s="165">
        <f t="shared" si="35"/>
        <v>21.495492674019367</v>
      </c>
      <c r="R34" s="165">
        <f t="shared" si="36"/>
        <v>23.961809912976538</v>
      </c>
      <c r="S34" s="165">
        <f t="shared" si="37"/>
        <v>26.680819035207627</v>
      </c>
      <c r="T34" s="165">
        <f t="shared" si="38"/>
        <v>29.672139506575164</v>
      </c>
      <c r="U34" s="165">
        <f t="shared" si="39"/>
        <v>32.955671381800691</v>
      </c>
      <c r="V34" s="165">
        <f t="shared" si="40"/>
        <v>36.55133794245593</v>
      </c>
      <c r="W34" s="165">
        <f t="shared" si="41"/>
        <v>40.47878431660569</v>
      </c>
      <c r="X34" s="165">
        <f t="shared" si="42"/>
        <v>44.757034249790628</v>
      </c>
      <c r="Z34" s="3" t="s">
        <v>128</v>
      </c>
      <c r="AA34" s="166">
        <f>IFERROR(VLOOKUP($M34,Batch!$A$11:$E$854,4,FALSE),"")</f>
        <v>0.64</v>
      </c>
      <c r="AB34" s="165">
        <f t="shared" si="43"/>
        <v>11.036861708515493</v>
      </c>
      <c r="AC34" s="165">
        <f t="shared" si="44"/>
        <v>12.328154723636054</v>
      </c>
      <c r="AD34" s="165">
        <f t="shared" si="45"/>
        <v>13.757115311372395</v>
      </c>
      <c r="AE34" s="165">
        <f t="shared" si="46"/>
        <v>15.335558344304983</v>
      </c>
      <c r="AF34" s="165">
        <f t="shared" si="47"/>
        <v>17.07572418253288</v>
      </c>
      <c r="AG34" s="165">
        <f t="shared" si="48"/>
        <v>18.990169284208104</v>
      </c>
      <c r="AH34" s="165">
        <f t="shared" si="49"/>
        <v>21.091629684352444</v>
      </c>
      <c r="AI34" s="165">
        <f t="shared" si="50"/>
        <v>23.392856283171795</v>
      </c>
      <c r="AJ34" s="165">
        <f t="shared" si="51"/>
        <v>25.90642196262764</v>
      </c>
      <c r="AK34" s="165">
        <f t="shared" si="52"/>
        <v>28.644501919866002</v>
      </c>
      <c r="AM34" s="3" t="s">
        <v>128</v>
      </c>
      <c r="AN34" s="167">
        <f>IFERROR(VLOOKUP($M34,Batch!$A$11:$E$854,5,FALSE),"")</f>
        <v>3311</v>
      </c>
      <c r="AO34" s="165">
        <f t="shared" si="53"/>
        <v>5.6211096051840798E-2</v>
      </c>
      <c r="AP34" s="165">
        <f t="shared" si="54"/>
        <v>6.278769342353839E-2</v>
      </c>
      <c r="AQ34" s="165">
        <f t="shared" si="55"/>
        <v>7.006543622515099E-2</v>
      </c>
      <c r="AR34" s="165">
        <f t="shared" si="56"/>
        <v>7.8104497987434018E-2</v>
      </c>
      <c r="AS34" s="165">
        <f t="shared" si="57"/>
        <v>8.6967219262929385E-2</v>
      </c>
      <c r="AT34" s="165">
        <f t="shared" si="58"/>
        <v>9.6717550501855154E-2</v>
      </c>
      <c r="AU34" s="165">
        <f t="shared" si="59"/>
        <v>0.10742035674527427</v>
      </c>
      <c r="AV34" s="165">
        <f t="shared" si="60"/>
        <v>0.11914057874311647</v>
      </c>
      <c r="AW34" s="165">
        <f t="shared" si="61"/>
        <v>0.13194225059259615</v>
      </c>
      <c r="AX34" s="165">
        <f t="shared" si="62"/>
        <v>0.14588738096921364</v>
      </c>
    </row>
    <row r="35" spans="1:50" ht="15.75">
      <c r="A35" s="3" t="s">
        <v>129</v>
      </c>
      <c r="B35" s="165">
        <v>15.491559848085439</v>
      </c>
      <c r="C35" s="165">
        <v>17.304044551932066</v>
      </c>
      <c r="D35" s="165">
        <v>19.309762214262935</v>
      </c>
      <c r="E35" s="165">
        <v>21.525296426547428</v>
      </c>
      <c r="F35" s="165">
        <v>23.967828003046382</v>
      </c>
      <c r="G35" s="165">
        <v>26.654981439570211</v>
      </c>
      <c r="H35" s="165">
        <v>29.604633289615577</v>
      </c>
      <c r="I35" s="165">
        <v>32.83468097174886</v>
      </c>
      <c r="J35" s="165">
        <v>36.362772034567946</v>
      </c>
      <c r="K35" s="165">
        <v>40.205995828309476</v>
      </c>
      <c r="M35" s="3" t="s">
        <v>129</v>
      </c>
      <c r="N35" s="166">
        <f>IFERROR(VLOOKUP($M35,Batch!$A$11:$E$854,3,FALSE),"")</f>
        <v>1</v>
      </c>
      <c r="O35" s="165">
        <f t="shared" si="33"/>
        <v>16.697099862888983</v>
      </c>
      <c r="P35" s="165">
        <f t="shared" si="34"/>
        <v>18.650630585221379</v>
      </c>
      <c r="Q35" s="165">
        <f t="shared" si="35"/>
        <v>20.812431490560016</v>
      </c>
      <c r="R35" s="165">
        <f t="shared" si="36"/>
        <v>23.200376691361285</v>
      </c>
      <c r="S35" s="165">
        <f t="shared" si="37"/>
        <v>25.832983998242842</v>
      </c>
      <c r="T35" s="165">
        <f t="shared" si="38"/>
        <v>28.729249430292846</v>
      </c>
      <c r="U35" s="165">
        <f t="shared" si="39"/>
        <v>31.90844067920052</v>
      </c>
      <c r="V35" s="165">
        <f t="shared" si="40"/>
        <v>35.389847925426785</v>
      </c>
      <c r="W35" s="165">
        <f t="shared" si="41"/>
        <v>39.192492034795592</v>
      </c>
      <c r="X35" s="165">
        <f t="shared" si="42"/>
        <v>43.334792236247807</v>
      </c>
      <c r="Z35" s="3" t="s">
        <v>129</v>
      </c>
      <c r="AA35" s="166">
        <f>IFERROR(VLOOKUP($M35,Batch!$A$11:$E$854,4,FALSE),"")</f>
        <v>0.64</v>
      </c>
      <c r="AB35" s="165">
        <f t="shared" si="43"/>
        <v>10.68614391224895</v>
      </c>
      <c r="AC35" s="165">
        <f t="shared" si="44"/>
        <v>11.936403574541682</v>
      </c>
      <c r="AD35" s="165">
        <f t="shared" si="45"/>
        <v>13.31995615395841</v>
      </c>
      <c r="AE35" s="165">
        <f t="shared" si="46"/>
        <v>14.848241082471221</v>
      </c>
      <c r="AF35" s="165">
        <f t="shared" si="47"/>
        <v>16.533109758875419</v>
      </c>
      <c r="AG35" s="165">
        <f t="shared" si="48"/>
        <v>18.386719635387426</v>
      </c>
      <c r="AH35" s="165">
        <f t="shared" si="49"/>
        <v>20.421402034688334</v>
      </c>
      <c r="AI35" s="165">
        <f t="shared" si="50"/>
        <v>22.649502672273144</v>
      </c>
      <c r="AJ35" s="165">
        <f t="shared" si="51"/>
        <v>25.083194902269181</v>
      </c>
      <c r="AK35" s="165">
        <f t="shared" si="52"/>
        <v>27.734267031198598</v>
      </c>
      <c r="AM35" s="3" t="s">
        <v>129</v>
      </c>
      <c r="AN35" s="167">
        <f>IFERROR(VLOOKUP($M35,Batch!$A$11:$E$854,5,FALSE),"")</f>
        <v>3311</v>
      </c>
      <c r="AO35" s="165">
        <f t="shared" si="53"/>
        <v>5.4424878895761163E-2</v>
      </c>
      <c r="AP35" s="165">
        <f t="shared" si="54"/>
        <v>6.0792492065422921E-2</v>
      </c>
      <c r="AQ35" s="165">
        <f t="shared" si="55"/>
        <v>6.7838970402137197E-2</v>
      </c>
      <c r="AR35" s="165">
        <f t="shared" si="56"/>
        <v>7.5622575305416287E-2</v>
      </c>
      <c r="AS35" s="165">
        <f t="shared" si="57"/>
        <v>8.4203666335217087E-2</v>
      </c>
      <c r="AT35" s="165">
        <f t="shared" si="58"/>
        <v>9.3644161791535646E-2</v>
      </c>
      <c r="AU35" s="165">
        <f t="shared" si="59"/>
        <v>0.10400686550230606</v>
      </c>
      <c r="AV35" s="165">
        <f t="shared" si="60"/>
        <v>0.11535465459853216</v>
      </c>
      <c r="AW35" s="165">
        <f t="shared" si="61"/>
        <v>0.12774952836916004</v>
      </c>
      <c r="AX35" s="165">
        <f t="shared" si="62"/>
        <v>0.14125152504314512</v>
      </c>
    </row>
    <row r="36" spans="1:50" ht="15.75">
      <c r="A36" s="3" t="s">
        <v>130</v>
      </c>
      <c r="B36" s="165">
        <v>40.970829250112423</v>
      </c>
      <c r="C36" s="165">
        <v>45.764342753461669</v>
      </c>
      <c r="D36" s="165">
        <v>51.068903215618668</v>
      </c>
      <c r="E36" s="165">
        <v>56.928369583074769</v>
      </c>
      <c r="F36" s="165">
        <v>63.388180289038907</v>
      </c>
      <c r="G36" s="165">
        <v>70.494947179932538</v>
      </c>
      <c r="H36" s="165">
        <v>78.29594872403608</v>
      </c>
      <c r="I36" s="165">
        <v>86.838518571885146</v>
      </c>
      <c r="J36" s="165">
        <v>96.169329538056061</v>
      </c>
      <c r="K36" s="165">
        <v>106.33357815907618</v>
      </c>
      <c r="M36" s="3" t="s">
        <v>130</v>
      </c>
      <c r="N36" s="166">
        <f>IFERROR(VLOOKUP($M36,Batch!$A$11:$E$854,3,FALSE),"")</f>
        <v>1</v>
      </c>
      <c r="O36" s="165">
        <f t="shared" si="33"/>
        <v>44.159144344592612</v>
      </c>
      <c r="P36" s="165">
        <f t="shared" si="34"/>
        <v>49.325684992816669</v>
      </c>
      <c r="Q36" s="165">
        <f t="shared" si="35"/>
        <v>55.043041839636338</v>
      </c>
      <c r="R36" s="165">
        <f t="shared" si="36"/>
        <v>61.358486897465369</v>
      </c>
      <c r="S36" s="165">
        <f t="shared" si="37"/>
        <v>68.320994579748429</v>
      </c>
      <c r="T36" s="165">
        <f t="shared" si="38"/>
        <v>75.980804027161128</v>
      </c>
      <c r="U36" s="165">
        <f t="shared" si="39"/>
        <v>84.388872878184259</v>
      </c>
      <c r="V36" s="165">
        <f t="shared" si="40"/>
        <v>93.596218247790034</v>
      </c>
      <c r="W36" s="165">
        <f t="shared" si="41"/>
        <v>103.65314498929889</v>
      </c>
      <c r="X36" s="165">
        <f t="shared" si="42"/>
        <v>114.60836679527985</v>
      </c>
      <c r="Z36" s="3" t="s">
        <v>130</v>
      </c>
      <c r="AA36" s="166">
        <f>IFERROR(VLOOKUP($M36,Batch!$A$11:$E$854,4,FALSE),"")</f>
        <v>0.64</v>
      </c>
      <c r="AB36" s="165">
        <f t="shared" si="43"/>
        <v>28.261852380539271</v>
      </c>
      <c r="AC36" s="165">
        <f t="shared" si="44"/>
        <v>31.568438395402669</v>
      </c>
      <c r="AD36" s="165">
        <f t="shared" si="45"/>
        <v>35.227546777367259</v>
      </c>
      <c r="AE36" s="165">
        <f t="shared" si="46"/>
        <v>39.269431614377837</v>
      </c>
      <c r="AF36" s="165">
        <f t="shared" si="47"/>
        <v>43.725436531038994</v>
      </c>
      <c r="AG36" s="165">
        <f t="shared" si="48"/>
        <v>48.627714577383124</v>
      </c>
      <c r="AH36" s="165">
        <f t="shared" si="49"/>
        <v>54.008878642037928</v>
      </c>
      <c r="AI36" s="165">
        <f t="shared" si="50"/>
        <v>59.901579678585627</v>
      </c>
      <c r="AJ36" s="165">
        <f t="shared" si="51"/>
        <v>66.338012793151293</v>
      </c>
      <c r="AK36" s="165">
        <f t="shared" si="52"/>
        <v>73.34935474897911</v>
      </c>
      <c r="AM36" s="3" t="s">
        <v>130</v>
      </c>
      <c r="AN36" s="167">
        <f>IFERROR(VLOOKUP($M36,Batch!$A$11:$E$854,5,FALSE),"")</f>
        <v>3311</v>
      </c>
      <c r="AO36" s="165">
        <f t="shared" si="53"/>
        <v>0.14393853440600154</v>
      </c>
      <c r="AP36" s="165">
        <f t="shared" si="54"/>
        <v>0.16077908464518362</v>
      </c>
      <c r="AQ36" s="165">
        <f t="shared" si="55"/>
        <v>0.17941504277846462</v>
      </c>
      <c r="AR36" s="165">
        <f t="shared" si="56"/>
        <v>0.20000049386084842</v>
      </c>
      <c r="AS36" s="165">
        <f t="shared" si="57"/>
        <v>0.22269507199302338</v>
      </c>
      <c r="AT36" s="165">
        <f t="shared" si="58"/>
        <v>0.2476625337057374</v>
      </c>
      <c r="AU36" s="165">
        <f t="shared" si="59"/>
        <v>0.27506897750267711</v>
      </c>
      <c r="AV36" s="165">
        <f t="shared" si="60"/>
        <v>0.30508069575358165</v>
      </c>
      <c r="AW36" s="165">
        <f t="shared" si="61"/>
        <v>0.33786165918224853</v>
      </c>
      <c r="AX36" s="165">
        <f t="shared" si="62"/>
        <v>0.37357065205902418</v>
      </c>
    </row>
    <row r="37" spans="1:50" ht="15.75">
      <c r="A37" s="3" t="s">
        <v>21</v>
      </c>
      <c r="B37" s="165">
        <v>191.96444134740528</v>
      </c>
      <c r="C37" s="165">
        <v>211.57493746000068</v>
      </c>
      <c r="D37" s="165">
        <v>232.73423780720805</v>
      </c>
      <c r="E37" s="165">
        <v>255.47061963143179</v>
      </c>
      <c r="F37" s="165">
        <v>279.79203284788144</v>
      </c>
      <c r="G37" s="165">
        <v>305.68202704238081</v>
      </c>
      <c r="H37" s="165">
        <v>333.09566528077403</v>
      </c>
      <c r="I37" s="165">
        <v>361.95562747521433</v>
      </c>
      <c r="J37" s="165">
        <v>392.14875236277726</v>
      </c>
      <c r="K37" s="165">
        <v>423.52330742172546</v>
      </c>
      <c r="M37" s="3" t="s">
        <v>21</v>
      </c>
      <c r="N37" s="166">
        <f>IFERROR(VLOOKUP($M37,Batch!$A$11:$E$854,3,FALSE),"")</f>
        <v>1</v>
      </c>
      <c r="O37" s="165">
        <f t="shared" si="33"/>
        <v>206.90295094444278</v>
      </c>
      <c r="P37" s="165">
        <f t="shared" si="34"/>
        <v>228.03951918958748</v>
      </c>
      <c r="Q37" s="165">
        <f t="shared" si="35"/>
        <v>250.84541829792332</v>
      </c>
      <c r="R37" s="165">
        <f t="shared" si="36"/>
        <v>275.35112602281424</v>
      </c>
      <c r="S37" s="165">
        <f t="shared" si="37"/>
        <v>301.56521093511162</v>
      </c>
      <c r="T37" s="165">
        <f t="shared" si="38"/>
        <v>329.46994246339585</v>
      </c>
      <c r="U37" s="165">
        <f t="shared" si="39"/>
        <v>359.01688671950529</v>
      </c>
      <c r="V37" s="165">
        <f t="shared" si="40"/>
        <v>390.12270663210268</v>
      </c>
      <c r="W37" s="165">
        <f t="shared" si="41"/>
        <v>422.66543482500458</v>
      </c>
      <c r="X37" s="165">
        <f t="shared" si="42"/>
        <v>456.48153108065117</v>
      </c>
      <c r="Z37" s="3" t="s">
        <v>21</v>
      </c>
      <c r="AA37" s="166">
        <f>IFERROR(VLOOKUP($M37,Batch!$A$11:$E$854,4,FALSE),"")</f>
        <v>0.64</v>
      </c>
      <c r="AB37" s="165">
        <f t="shared" si="43"/>
        <v>132.41788860444339</v>
      </c>
      <c r="AC37" s="165">
        <f t="shared" si="44"/>
        <v>145.94529228133598</v>
      </c>
      <c r="AD37" s="165">
        <f t="shared" si="45"/>
        <v>160.54106771067092</v>
      </c>
      <c r="AE37" s="165">
        <f t="shared" si="46"/>
        <v>176.22472065460116</v>
      </c>
      <c r="AF37" s="165">
        <f t="shared" si="47"/>
        <v>193.00173499847142</v>
      </c>
      <c r="AG37" s="165">
        <f t="shared" si="48"/>
        <v>210.86076317657336</v>
      </c>
      <c r="AH37" s="165">
        <f t="shared" si="49"/>
        <v>229.77080750048339</v>
      </c>
      <c r="AI37" s="165">
        <f t="shared" si="50"/>
        <v>249.67853224454572</v>
      </c>
      <c r="AJ37" s="165">
        <f t="shared" si="51"/>
        <v>270.50587828800292</v>
      </c>
      <c r="AK37" s="165">
        <f t="shared" si="52"/>
        <v>292.14817989161673</v>
      </c>
      <c r="AM37" s="3" t="s">
        <v>21</v>
      </c>
      <c r="AN37" s="167">
        <f>IFERROR(VLOOKUP($M37,Batch!$A$11:$E$854,5,FALSE),"")</f>
        <v>3311</v>
      </c>
      <c r="AO37" s="165">
        <f t="shared" si="53"/>
        <v>0.67440861831071042</v>
      </c>
      <c r="AP37" s="165">
        <f t="shared" si="54"/>
        <v>0.74330412570183368</v>
      </c>
      <c r="AQ37" s="165">
        <f t="shared" si="55"/>
        <v>0.81764088521531297</v>
      </c>
      <c r="AR37" s="165">
        <f t="shared" si="56"/>
        <v>0.8975182403329186</v>
      </c>
      <c r="AS37" s="165">
        <f t="shared" si="57"/>
        <v>0.98296412066127248</v>
      </c>
      <c r="AT37" s="165">
        <f t="shared" si="58"/>
        <v>1.0739207326787334</v>
      </c>
      <c r="AU37" s="165">
        <f t="shared" si="59"/>
        <v>1.1702302041488484</v>
      </c>
      <c r="AV37" s="165">
        <f t="shared" si="60"/>
        <v>1.2716208944841907</v>
      </c>
      <c r="AW37" s="165">
        <f t="shared" si="61"/>
        <v>1.3776952460410672</v>
      </c>
      <c r="AX37" s="165">
        <f t="shared" si="62"/>
        <v>1.487920192801524</v>
      </c>
    </row>
    <row r="38" spans="1:50" ht="15.75">
      <c r="A38" s="3" t="s">
        <v>131</v>
      </c>
      <c r="B38" s="165">
        <v>1E-3</v>
      </c>
      <c r="C38" s="165">
        <v>101.71864807108611</v>
      </c>
      <c r="D38" s="165">
        <v>108.23096910102844</v>
      </c>
      <c r="E38" s="165">
        <v>115.1219411715916</v>
      </c>
      <c r="F38" s="165">
        <v>122.40919524157962</v>
      </c>
      <c r="G38" s="165">
        <v>130.1107005266536</v>
      </c>
      <c r="H38" s="165">
        <v>138.2447148937832</v>
      </c>
      <c r="I38" s="165">
        <v>146.82972828858252</v>
      </c>
      <c r="J38" s="165">
        <v>155.88439893436095</v>
      </c>
      <c r="K38" s="165">
        <v>165.42748210201458</v>
      </c>
      <c r="M38" s="3" t="s">
        <v>131</v>
      </c>
      <c r="N38" s="166">
        <f>IFERROR(VLOOKUP($M38,Batch!$A$11:$E$854,3,FALSE),"")</f>
        <v>1</v>
      </c>
      <c r="O38" s="165">
        <f t="shared" si="33"/>
        <v>1.0778191496934723E-3</v>
      </c>
      <c r="P38" s="165">
        <f t="shared" si="34"/>
        <v>109.63430677194756</v>
      </c>
      <c r="Q38" s="165">
        <f t="shared" si="35"/>
        <v>116.65341108697093</v>
      </c>
      <c r="R38" s="165">
        <f t="shared" si="36"/>
        <v>124.08063274462678</v>
      </c>
      <c r="S38" s="165">
        <f t="shared" si="37"/>
        <v>131.93497472994156</v>
      </c>
      <c r="T38" s="165">
        <f t="shared" si="38"/>
        <v>140.23580460765979</v>
      </c>
      <c r="U38" s="165">
        <f t="shared" si="39"/>
        <v>149.0028010564339</v>
      </c>
      <c r="V38" s="165">
        <f t="shared" si="40"/>
        <v>158.25589289372357</v>
      </c>
      <c r="W38" s="165">
        <f t="shared" si="41"/>
        <v>168.01519030991091</v>
      </c>
      <c r="X38" s="165">
        <f t="shared" si="42"/>
        <v>178.30090809512544</v>
      </c>
      <c r="Z38" s="3" t="s">
        <v>131</v>
      </c>
      <c r="AA38" s="166">
        <f>IFERROR(VLOOKUP($M38,Batch!$A$11:$E$854,4,FALSE),"")</f>
        <v>0.64</v>
      </c>
      <c r="AB38" s="165">
        <f t="shared" si="43"/>
        <v>6.8980425580382227E-4</v>
      </c>
      <c r="AC38" s="165">
        <f t="shared" si="44"/>
        <v>70.165956334046442</v>
      </c>
      <c r="AD38" s="165">
        <f t="shared" si="45"/>
        <v>74.658183095661386</v>
      </c>
      <c r="AE38" s="165">
        <f t="shared" si="46"/>
        <v>79.411604956561149</v>
      </c>
      <c r="AF38" s="165">
        <f t="shared" si="47"/>
        <v>84.43838382716261</v>
      </c>
      <c r="AG38" s="165">
        <f t="shared" si="48"/>
        <v>89.750914948902263</v>
      </c>
      <c r="AH38" s="165">
        <f t="shared" si="49"/>
        <v>95.361792676117702</v>
      </c>
      <c r="AI38" s="165">
        <f t="shared" si="50"/>
        <v>101.28377145198309</v>
      </c>
      <c r="AJ38" s="165">
        <f t="shared" si="51"/>
        <v>107.52972179834299</v>
      </c>
      <c r="AK38" s="165">
        <f t="shared" si="52"/>
        <v>114.11258118088028</v>
      </c>
      <c r="AM38" s="3" t="s">
        <v>131</v>
      </c>
      <c r="AN38" s="167">
        <f>IFERROR(VLOOKUP($M38,Batch!$A$11:$E$854,5,FALSE),"")</f>
        <v>3311</v>
      </c>
      <c r="AO38" s="165">
        <f t="shared" si="53"/>
        <v>3.5131955354700699E-6</v>
      </c>
      <c r="AP38" s="165">
        <f t="shared" si="54"/>
        <v>0.35735750027739099</v>
      </c>
      <c r="AQ38" s="165">
        <f t="shared" si="55"/>
        <v>0.38023655744533225</v>
      </c>
      <c r="AR38" s="165">
        <f t="shared" si="56"/>
        <v>0.40444588975868367</v>
      </c>
      <c r="AS38" s="165">
        <f t="shared" si="57"/>
        <v>0.43004743822320168</v>
      </c>
      <c r="AT38" s="165">
        <f t="shared" si="58"/>
        <v>0.45710433220712277</v>
      </c>
      <c r="AU38" s="165">
        <f t="shared" si="59"/>
        <v>0.48568071516717187</v>
      </c>
      <c r="AV38" s="165">
        <f t="shared" si="60"/>
        <v>0.51584154589773157</v>
      </c>
      <c r="AW38" s="165">
        <f t="shared" si="61"/>
        <v>0.54765237438563219</v>
      </c>
      <c r="AX38" s="165">
        <f t="shared" si="62"/>
        <v>0.58117909156485259</v>
      </c>
    </row>
    <row r="39" spans="1:50" ht="15.75">
      <c r="A39" s="3" t="s">
        <v>23</v>
      </c>
      <c r="B39" s="165">
        <v>395.3527409338613</v>
      </c>
      <c r="C39" s="165">
        <v>403.7861745657126</v>
      </c>
      <c r="D39" s="165">
        <v>412.39950527543624</v>
      </c>
      <c r="E39" s="165">
        <v>421.19657052236846</v>
      </c>
      <c r="F39" s="165">
        <v>430.18128962428557</v>
      </c>
      <c r="G39" s="165">
        <v>439.35766550356021</v>
      </c>
      <c r="H39" s="165">
        <v>448.7297864705659</v>
      </c>
      <c r="I39" s="165">
        <v>458.30182804512373</v>
      </c>
      <c r="J39" s="165">
        <v>468.07805481680367</v>
      </c>
      <c r="K39" s="165">
        <v>478.06282234490823</v>
      </c>
      <c r="M39" s="3" t="s">
        <v>23</v>
      </c>
      <c r="N39" s="166">
        <f>IFERROR(VLOOKUP($M39,Batch!$A$11:$E$854,3,FALSE),"")</f>
        <v>1</v>
      </c>
      <c r="O39" s="165">
        <f t="shared" si="33"/>
        <v>426.11875506231797</v>
      </c>
      <c r="P39" s="165">
        <f t="shared" si="34"/>
        <v>435.20847132839629</v>
      </c>
      <c r="Q39" s="165">
        <f t="shared" si="35"/>
        <v>444.49208410997926</v>
      </c>
      <c r="R39" s="165">
        <f t="shared" si="36"/>
        <v>453.97372949422578</v>
      </c>
      <c r="S39" s="165">
        <f t="shared" si="37"/>
        <v>463.65763179688878</v>
      </c>
      <c r="T39" s="165">
        <f t="shared" si="38"/>
        <v>473.54810544435622</v>
      </c>
      <c r="U39" s="165">
        <f t="shared" si="39"/>
        <v>483.64955689583866</v>
      </c>
      <c r="V39" s="165">
        <f t="shared" si="40"/>
        <v>493.96648660655916</v>
      </c>
      <c r="W39" s="165">
        <f t="shared" si="41"/>
        <v>504.50349103282178</v>
      </c>
      <c r="X39" s="165">
        <f t="shared" si="42"/>
        <v>515.26526467985047</v>
      </c>
      <c r="Z39" s="3" t="s">
        <v>23</v>
      </c>
      <c r="AA39" s="166">
        <f>IFERROR(VLOOKUP($M39,Batch!$A$11:$E$854,4,FALSE),"")</f>
        <v>0.03</v>
      </c>
      <c r="AB39" s="165">
        <f t="shared" si="43"/>
        <v>12.783562651869538</v>
      </c>
      <c r="AC39" s="165">
        <f t="shared" si="44"/>
        <v>13.056254139851887</v>
      </c>
      <c r="AD39" s="165">
        <f t="shared" si="45"/>
        <v>13.334762523299379</v>
      </c>
      <c r="AE39" s="165">
        <f t="shared" si="46"/>
        <v>13.619211884826772</v>
      </c>
      <c r="AF39" s="165">
        <f t="shared" si="47"/>
        <v>13.909728953906662</v>
      </c>
      <c r="AG39" s="165">
        <f t="shared" si="48"/>
        <v>14.206443163330688</v>
      </c>
      <c r="AH39" s="165">
        <f t="shared" si="49"/>
        <v>14.509486706875158</v>
      </c>
      <c r="AI39" s="165">
        <f t="shared" si="50"/>
        <v>14.818994598196774</v>
      </c>
      <c r="AJ39" s="165">
        <f t="shared" si="51"/>
        <v>15.135104730984652</v>
      </c>
      <c r="AK39" s="165">
        <f t="shared" si="52"/>
        <v>15.457957940395513</v>
      </c>
      <c r="AM39" s="3" t="s">
        <v>23</v>
      </c>
      <c r="AN39" s="167">
        <f>IFERROR(VLOOKUP($M39,Batch!$A$11:$E$854,5,FALSE),"")</f>
        <v>4128</v>
      </c>
      <c r="AO39" s="165">
        <f t="shared" si="53"/>
        <v>1.7316797727393625</v>
      </c>
      <c r="AP39" s="165">
        <f t="shared" si="54"/>
        <v>1.7686189536857766</v>
      </c>
      <c r="AQ39" s="165">
        <f t="shared" si="55"/>
        <v>1.8063460996534793</v>
      </c>
      <c r="AR39" s="165">
        <f t="shared" si="56"/>
        <v>1.844878019051831</v>
      </c>
      <c r="AS39" s="165">
        <f t="shared" si="57"/>
        <v>1.8842318788373578</v>
      </c>
      <c r="AT39" s="165">
        <f t="shared" si="58"/>
        <v>1.9244252121620697</v>
      </c>
      <c r="AU39" s="165">
        <f t="shared" si="59"/>
        <v>1.9654759261849311</v>
      </c>
      <c r="AV39" s="165">
        <f t="shared" si="60"/>
        <v>2.0074023100499541</v>
      </c>
      <c r="AW39" s="165">
        <f t="shared" si="61"/>
        <v>2.0502230430344848</v>
      </c>
      <c r="AX39" s="165">
        <f t="shared" si="62"/>
        <v>2.0939572028712972</v>
      </c>
    </row>
    <row r="40" spans="1:50" ht="15.75">
      <c r="A40" s="3" t="s">
        <v>24</v>
      </c>
      <c r="B40" s="165">
        <v>51.909417262419836</v>
      </c>
      <c r="C40" s="165">
        <v>57.205434074399939</v>
      </c>
      <c r="D40" s="165">
        <v>62.918333341589765</v>
      </c>
      <c r="E40" s="165">
        <v>69.055398440067549</v>
      </c>
      <c r="F40" s="165">
        <v>75.618373212716051</v>
      </c>
      <c r="G40" s="165">
        <v>82.602362015935327</v>
      </c>
      <c r="H40" s="165">
        <v>89.99472852905977</v>
      </c>
      <c r="I40" s="165">
        <v>97.774048696301662</v>
      </c>
      <c r="J40" s="165">
        <v>105.90918566660669</v>
      </c>
      <c r="K40" s="165">
        <v>114.35856539807207</v>
      </c>
      <c r="M40" s="3" t="s">
        <v>24</v>
      </c>
      <c r="N40" s="166">
        <f>IFERROR(VLOOKUP($M40,Batch!$A$11:$E$854,3,FALSE),"")</f>
        <v>1</v>
      </c>
      <c r="O40" s="165">
        <f t="shared" si="33"/>
        <v>55.948963974864995</v>
      </c>
      <c r="P40" s="165">
        <f t="shared" si="34"/>
        <v>61.657112311915718</v>
      </c>
      <c r="Q40" s="165">
        <f t="shared" si="35"/>
        <v>67.814584542362724</v>
      </c>
      <c r="R40" s="165">
        <f t="shared" si="36"/>
        <v>74.429230828417531</v>
      </c>
      <c r="S40" s="165">
        <f t="shared" si="37"/>
        <v>81.502930717333243</v>
      </c>
      <c r="T40" s="165">
        <f t="shared" si="38"/>
        <v>89.030407590687773</v>
      </c>
      <c r="U40" s="165">
        <f t="shared" si="39"/>
        <v>96.998041780086069</v>
      </c>
      <c r="V40" s="165">
        <f t="shared" si="40"/>
        <v>105.382742027936</v>
      </c>
      <c r="W40" s="165">
        <f t="shared" si="41"/>
        <v>114.1509484399101</v>
      </c>
      <c r="X40" s="165">
        <f t="shared" si="42"/>
        <v>123.25785171751536</v>
      </c>
      <c r="Z40" s="3" t="s">
        <v>24</v>
      </c>
      <c r="AA40" s="166">
        <f>IFERROR(VLOOKUP($M40,Batch!$A$11:$E$854,4,FALSE),"")</f>
        <v>0</v>
      </c>
      <c r="AB40" s="165">
        <f t="shared" si="43"/>
        <v>0</v>
      </c>
      <c r="AC40" s="165">
        <f t="shared" si="44"/>
        <v>0</v>
      </c>
      <c r="AD40" s="165">
        <f t="shared" si="45"/>
        <v>0</v>
      </c>
      <c r="AE40" s="165">
        <f t="shared" si="46"/>
        <v>0</v>
      </c>
      <c r="AF40" s="165">
        <f t="shared" si="47"/>
        <v>0</v>
      </c>
      <c r="AG40" s="165">
        <f t="shared" si="48"/>
        <v>0</v>
      </c>
      <c r="AH40" s="165">
        <f t="shared" si="49"/>
        <v>0</v>
      </c>
      <c r="AI40" s="165">
        <f t="shared" si="50"/>
        <v>0</v>
      </c>
      <c r="AJ40" s="165">
        <f t="shared" si="51"/>
        <v>0</v>
      </c>
      <c r="AK40" s="165">
        <f t="shared" si="52"/>
        <v>0</v>
      </c>
      <c r="AM40" s="3" t="s">
        <v>24</v>
      </c>
      <c r="AN40" s="167">
        <f>IFERROR(VLOOKUP($M40,Batch!$A$11:$E$854,5,FALSE),"")</f>
        <v>4825</v>
      </c>
      <c r="AO40" s="165">
        <f t="shared" si="53"/>
        <v>0.26575816267148122</v>
      </c>
      <c r="AP40" s="165">
        <f t="shared" si="54"/>
        <v>0.29287192683326935</v>
      </c>
      <c r="AQ40" s="165">
        <f t="shared" si="55"/>
        <v>0.32211998417709098</v>
      </c>
      <c r="AR40" s="165">
        <f t="shared" si="56"/>
        <v>0.35353962305536218</v>
      </c>
      <c r="AS40" s="165">
        <f t="shared" si="57"/>
        <v>0.387139771337147</v>
      </c>
      <c r="AT40" s="165">
        <f t="shared" si="58"/>
        <v>0.42289536502988245</v>
      </c>
      <c r="AU40" s="165">
        <f t="shared" si="59"/>
        <v>0.46074171056657964</v>
      </c>
      <c r="AV40" s="165">
        <f t="shared" si="60"/>
        <v>0.50056912423273392</v>
      </c>
      <c r="AW40" s="165">
        <f t="shared" si="61"/>
        <v>0.54221819618011413</v>
      </c>
      <c r="AX40" s="165">
        <f t="shared" si="62"/>
        <v>0.585476081773323</v>
      </c>
    </row>
    <row r="41" spans="1:50" ht="15.75">
      <c r="A41" s="3" t="s">
        <v>25</v>
      </c>
      <c r="B41" s="165">
        <v>65.981590696728375</v>
      </c>
      <c r="C41" s="165">
        <v>68.112175072411119</v>
      </c>
      <c r="D41" s="165">
        <v>69.922687262504553</v>
      </c>
      <c r="E41" s="165">
        <v>71.373368931280453</v>
      </c>
      <c r="F41" s="165">
        <v>72.43203859277854</v>
      </c>
      <c r="G41" s="165">
        <v>73.07613105985341</v>
      </c>
      <c r="H41" s="165">
        <v>73.294398872639206</v>
      </c>
      <c r="I41" s="165">
        <v>73.088105660944535</v>
      </c>
      <c r="J41" s="165">
        <v>72.471567890011912</v>
      </c>
      <c r="K41" s="165">
        <v>71.471948732955312</v>
      </c>
      <c r="M41" s="3" t="s">
        <v>25</v>
      </c>
      <c r="N41" s="166">
        <f>IFERROR(VLOOKUP($M41,Batch!$A$11:$E$854,3,FALSE),"")</f>
        <v>1</v>
      </c>
      <c r="O41" s="165">
        <f t="shared" si="33"/>
        <v>71.116221980170494</v>
      </c>
      <c r="P41" s="165">
        <f t="shared" si="34"/>
        <v>73.412606620319067</v>
      </c>
      <c r="Q41" s="165">
        <f t="shared" si="35"/>
        <v>75.36401132955524</v>
      </c>
      <c r="R41" s="165">
        <f t="shared" si="36"/>
        <v>76.92758381227118</v>
      </c>
      <c r="S41" s="165">
        <f t="shared" si="37"/>
        <v>78.068638246633327</v>
      </c>
      <c r="T41" s="165">
        <f t="shared" si="38"/>
        <v>78.762853441819928</v>
      </c>
      <c r="U41" s="165">
        <f t="shared" si="39"/>
        <v>78.998106670202176</v>
      </c>
      <c r="V41" s="165">
        <f t="shared" si="40"/>
        <v>78.775759896185889</v>
      </c>
      <c r="W41" s="165">
        <f t="shared" si="41"/>
        <v>78.111243680165373</v>
      </c>
      <c r="X41" s="165">
        <f t="shared" si="42"/>
        <v>77.033835010289323</v>
      </c>
      <c r="Z41" s="3" t="s">
        <v>25</v>
      </c>
      <c r="AA41" s="166">
        <f>IFERROR(VLOOKUP($M41,Batch!$A$11:$E$854,4,FALSE),"")</f>
        <v>0.15</v>
      </c>
      <c r="AB41" s="165">
        <f t="shared" si="43"/>
        <v>10.667433297025575</v>
      </c>
      <c r="AC41" s="165">
        <f t="shared" si="44"/>
        <v>11.011890993047858</v>
      </c>
      <c r="AD41" s="165">
        <f t="shared" si="45"/>
        <v>11.304601699433285</v>
      </c>
      <c r="AE41" s="165">
        <f t="shared" si="46"/>
        <v>11.539137571840676</v>
      </c>
      <c r="AF41" s="165">
        <f t="shared" si="47"/>
        <v>11.710295736994999</v>
      </c>
      <c r="AG41" s="165">
        <f t="shared" si="48"/>
        <v>11.81442801627299</v>
      </c>
      <c r="AH41" s="165">
        <f t="shared" si="49"/>
        <v>11.849716000530325</v>
      </c>
      <c r="AI41" s="165">
        <f t="shared" si="50"/>
        <v>11.816363984427882</v>
      </c>
      <c r="AJ41" s="165">
        <f t="shared" si="51"/>
        <v>11.716686552024806</v>
      </c>
      <c r="AK41" s="165">
        <f t="shared" si="52"/>
        <v>11.5550752515434</v>
      </c>
      <c r="AM41" s="3" t="s">
        <v>25</v>
      </c>
      <c r="AN41" s="167">
        <f>IFERROR(VLOOKUP($M41,Batch!$A$11:$E$854,5,FALSE),"")</f>
        <v>5069</v>
      </c>
      <c r="AO41" s="165">
        <f t="shared" si="53"/>
        <v>0.35488546637120705</v>
      </c>
      <c r="AP41" s="165">
        <f t="shared" si="54"/>
        <v>0.36634492683318204</v>
      </c>
      <c r="AQ41" s="165">
        <f t="shared" si="55"/>
        <v>0.37608286215979919</v>
      </c>
      <c r="AR41" s="165">
        <f t="shared" si="56"/>
        <v>0.38388543004492326</v>
      </c>
      <c r="AS41" s="165">
        <f t="shared" si="57"/>
        <v>0.38957954066860712</v>
      </c>
      <c r="AT41" s="165">
        <f t="shared" si="58"/>
        <v>0.39304382598137966</v>
      </c>
      <c r="AU41" s="165">
        <f t="shared" si="59"/>
        <v>0.39421779092700115</v>
      </c>
      <c r="AV41" s="165">
        <f t="shared" si="60"/>
        <v>0.39310823200505923</v>
      </c>
      <c r="AW41" s="165">
        <f t="shared" si="61"/>
        <v>0.38979215107911486</v>
      </c>
      <c r="AX41" s="165">
        <f t="shared" si="62"/>
        <v>0.38441564670873429</v>
      </c>
    </row>
    <row r="42" spans="1:50" ht="15.75">
      <c r="A42" s="3" t="s">
        <v>26</v>
      </c>
      <c r="B42" s="165">
        <v>1E-3</v>
      </c>
      <c r="C42" s="165">
        <v>76.386920604531326</v>
      </c>
      <c r="D42" s="165">
        <v>84.255695125684767</v>
      </c>
      <c r="E42" s="165">
        <v>92.759164229970906</v>
      </c>
      <c r="F42" s="165">
        <v>101.91206273977211</v>
      </c>
      <c r="G42" s="165">
        <v>111.72145650357544</v>
      </c>
      <c r="H42" s="165">
        <v>122.18511156467817</v>
      </c>
      <c r="I42" s="165">
        <v>133.28983646687271</v>
      </c>
      <c r="J42" s="165">
        <v>145.00987311752436</v>
      </c>
      <c r="K42" s="165">
        <v>157.30543023979408</v>
      </c>
      <c r="M42" s="3" t="s">
        <v>26</v>
      </c>
      <c r="N42" s="166">
        <f>IFERROR(VLOOKUP($M42,Batch!$A$11:$E$854,3,FALSE),"")</f>
        <v>1</v>
      </c>
      <c r="O42" s="165">
        <f t="shared" si="33"/>
        <v>1.0778191496934723E-3</v>
      </c>
      <c r="P42" s="165">
        <f t="shared" si="34"/>
        <v>82.331285813678718</v>
      </c>
      <c r="Q42" s="165">
        <f t="shared" si="35"/>
        <v>90.812401677197983</v>
      </c>
      <c r="R42" s="165">
        <f t="shared" si="36"/>
        <v>99.977603516624384</v>
      </c>
      <c r="S42" s="165">
        <f t="shared" si="37"/>
        <v>109.84277280568897</v>
      </c>
      <c r="T42" s="165">
        <f t="shared" si="38"/>
        <v>120.41552525119991</v>
      </c>
      <c r="U42" s="165">
        <f t="shared" si="39"/>
        <v>131.69345305184345</v>
      </c>
      <c r="V42" s="165">
        <f t="shared" si="40"/>
        <v>143.66233820350672</v>
      </c>
      <c r="W42" s="165">
        <f t="shared" si="41"/>
        <v>156.29441814068841</v>
      </c>
      <c r="X42" s="165">
        <f t="shared" si="42"/>
        <v>169.54680506322066</v>
      </c>
      <c r="Z42" s="3" t="s">
        <v>26</v>
      </c>
      <c r="AA42" s="166">
        <f>IFERROR(VLOOKUP($M42,Batch!$A$11:$E$854,4,FALSE),"")</f>
        <v>0.05</v>
      </c>
      <c r="AB42" s="165">
        <f t="shared" si="43"/>
        <v>5.3890957484673613E-5</v>
      </c>
      <c r="AC42" s="165">
        <f t="shared" si="44"/>
        <v>4.1165642906839359</v>
      </c>
      <c r="AD42" s="165">
        <f t="shared" si="45"/>
        <v>4.5406200838599</v>
      </c>
      <c r="AE42" s="165">
        <f t="shared" si="46"/>
        <v>4.9988801758312187</v>
      </c>
      <c r="AF42" s="165">
        <f t="shared" si="47"/>
        <v>5.4921386402844483</v>
      </c>
      <c r="AG42" s="165">
        <f t="shared" si="48"/>
        <v>6.0207762625599957</v>
      </c>
      <c r="AH42" s="165">
        <f t="shared" si="49"/>
        <v>6.5846726525921735</v>
      </c>
      <c r="AI42" s="165">
        <f t="shared" si="50"/>
        <v>7.1831169101753352</v>
      </c>
      <c r="AJ42" s="165">
        <f t="shared" si="51"/>
        <v>7.8147209070344203</v>
      </c>
      <c r="AK42" s="165">
        <f t="shared" si="52"/>
        <v>8.4773402531610333</v>
      </c>
      <c r="AM42" s="3" t="s">
        <v>26</v>
      </c>
      <c r="AN42" s="167">
        <f>IFERROR(VLOOKUP($M42,Batch!$A$11:$E$854,5,FALSE),"")</f>
        <v>3429</v>
      </c>
      <c r="AO42" s="165">
        <f t="shared" si="53"/>
        <v>3.6384015376402516E-6</v>
      </c>
      <c r="AP42" s="165">
        <f t="shared" si="54"/>
        <v>0.27792628938313058</v>
      </c>
      <c r="AQ42" s="165">
        <f t="shared" si="55"/>
        <v>0.30655605070023967</v>
      </c>
      <c r="AR42" s="165">
        <f t="shared" si="56"/>
        <v>0.33749508576455073</v>
      </c>
      <c r="AS42" s="165">
        <f t="shared" si="57"/>
        <v>0.37079700577647651</v>
      </c>
      <c r="AT42" s="165">
        <f t="shared" si="58"/>
        <v>0.40648751913001729</v>
      </c>
      <c r="AU42" s="165">
        <f t="shared" si="59"/>
        <v>0.44455849779367068</v>
      </c>
      <c r="AV42" s="165">
        <f t="shared" si="60"/>
        <v>0.48496194595288722</v>
      </c>
      <c r="AW42" s="165">
        <f t="shared" si="61"/>
        <v>0.52760414532381827</v>
      </c>
      <c r="AX42" s="165">
        <f t="shared" si="62"/>
        <v>0.57234031926362794</v>
      </c>
    </row>
    <row r="43" spans="1:50" ht="15.75">
      <c r="A43" s="3" t="s">
        <v>27</v>
      </c>
      <c r="B43" s="165">
        <v>26.765720561450333</v>
      </c>
      <c r="C43" s="165">
        <v>28.364026229055945</v>
      </c>
      <c r="D43" s="165">
        <v>29.448109682302103</v>
      </c>
      <c r="E43" s="165">
        <v>29.93458525531415</v>
      </c>
      <c r="F43" s="165">
        <v>29.790922887771984</v>
      </c>
      <c r="G43" s="165">
        <v>29.042995700494874</v>
      </c>
      <c r="H43" s="165">
        <v>27.77196828483439</v>
      </c>
      <c r="I43" s="165">
        <v>26.101018162613784</v>
      </c>
      <c r="J43" s="165">
        <v>24.17543137526474</v>
      </c>
      <c r="K43" s="165">
        <v>22.141276354482994</v>
      </c>
      <c r="M43" s="3" t="s">
        <v>27</v>
      </c>
      <c r="N43" s="166">
        <f>IFERROR(VLOOKUP($M43,Batch!$A$11:$E$854,3,FALSE),"")</f>
        <v>1</v>
      </c>
      <c r="O43" s="165">
        <f t="shared" ref="O43:O74" si="63">($N43*B43)/(1-$M$10/100)</f>
        <v>28.848606176475482</v>
      </c>
      <c r="P43" s="165">
        <f t="shared" ref="P43:P74" si="64">($N43*C43)/(1-$M$10/100)</f>
        <v>30.57129063208442</v>
      </c>
      <c r="Q43" s="165">
        <f t="shared" ref="Q43:Q74" si="65">($N43*D43)/(1-$M$10/100)</f>
        <v>31.739736537858956</v>
      </c>
      <c r="R43" s="165">
        <f t="shared" ref="R43:R74" si="66">($N43*E43)/(1-$M$10/100)</f>
        <v>32.264069226309445</v>
      </c>
      <c r="S43" s="165">
        <f t="shared" ref="S43:S74" si="67">($N43*F43)/(1-$M$10/100)</f>
        <v>32.109227175482197</v>
      </c>
      <c r="T43" s="165">
        <f t="shared" ref="T43:T74" si="68">($N43*G43)/(1-$M$10/100)</f>
        <v>31.303096930458555</v>
      </c>
      <c r="U43" s="165">
        <f t="shared" ref="U43:U74" si="69">($N43*H43)/(1-$M$10/100)</f>
        <v>29.933159242074279</v>
      </c>
      <c r="V43" s="165">
        <f t="shared" ref="V43:V74" si="70">($N43*I43)/(1-$M$10/100)</f>
        <v>28.132177202162261</v>
      </c>
      <c r="W43" s="165">
        <f t="shared" ref="W43:W74" si="71">($N43*J43)/(1-$M$10/100)</f>
        <v>26.056742888360731</v>
      </c>
      <c r="X43" s="165">
        <f t="shared" ref="X43:X74" si="72">($N43*K43)/(1-$M$10/100)</f>
        <v>23.864291653517043</v>
      </c>
      <c r="Z43" s="3" t="s">
        <v>27</v>
      </c>
      <c r="AA43" s="166">
        <f>IFERROR(VLOOKUP($M43,Batch!$A$11:$E$854,4,FALSE),"")</f>
        <v>0.69</v>
      </c>
      <c r="AB43" s="165">
        <f t="shared" ref="AB43:AB74" si="73">($AA43*B43)/(1-$Z$10/100)</f>
        <v>19.905538261768079</v>
      </c>
      <c r="AC43" s="165">
        <f t="shared" ref="AC43:AC74" si="74">($AA43*C43)/(1-$Z$10/100)</f>
        <v>21.09419053613825</v>
      </c>
      <c r="AD43" s="165">
        <f t="shared" ref="AD43:AD74" si="75">($AA43*D43)/(1-$Z$10/100)</f>
        <v>21.90041821112268</v>
      </c>
      <c r="AE43" s="165">
        <f t="shared" ref="AE43:AE74" si="76">($AA43*E43)/(1-$Z$10/100)</f>
        <v>22.262207766153516</v>
      </c>
      <c r="AF43" s="165">
        <f t="shared" ref="AF43:AF74" si="77">($AA43*F43)/(1-$Z$10/100)</f>
        <v>22.155366751082713</v>
      </c>
      <c r="AG43" s="165">
        <f t="shared" ref="AG43:AG74" si="78">($AA43*G43)/(1-$Z$10/100)</f>
        <v>21.599136882016403</v>
      </c>
      <c r="AH43" s="165">
        <f t="shared" ref="AH43:AH74" si="79">($AA43*H43)/(1-$Z$10/100)</f>
        <v>20.653879877031251</v>
      </c>
      <c r="AI43" s="165">
        <f t="shared" ref="AI43:AI74" si="80">($AA43*I43)/(1-$Z$10/100)</f>
        <v>19.411202269491959</v>
      </c>
      <c r="AJ43" s="165">
        <f t="shared" ref="AJ43:AJ74" si="81">($AA43*J43)/(1-$Z$10/100)</f>
        <v>17.979152592968902</v>
      </c>
      <c r="AK43" s="165">
        <f t="shared" ref="AK43:AK74" si="82">($AA43*K43)/(1-$Z$10/100)</f>
        <v>16.466361240926759</v>
      </c>
      <c r="AM43" s="3" t="s">
        <v>27</v>
      </c>
      <c r="AN43" s="167">
        <f>IFERROR(VLOOKUP($M43,Batch!$A$11:$E$854,5,FALSE),"")</f>
        <v>1825</v>
      </c>
      <c r="AO43" s="165">
        <f t="shared" ref="AO43:AO74" si="83">(($AN43*B43)/(1-$AM$10/100))/1000000</f>
        <v>5.1830446455370389E-2</v>
      </c>
      <c r="AP43" s="165">
        <f t="shared" ref="AP43:AP74" si="84">(($AN43*C43)/(1-$AM$10/100))/1000000</f>
        <v>5.4925483487306692E-2</v>
      </c>
      <c r="AQ43" s="165">
        <f t="shared" ref="AQ43:AQ74" si="85">(($AN43*D43)/(1-$AM$10/100))/1000000</f>
        <v>5.7024755548659455E-2</v>
      </c>
      <c r="AR43" s="165">
        <f t="shared" ref="AR43:AR74" si="86">(($AN43*E43)/(1-$AM$10/100))/1000000</f>
        <v>5.7966790569945671E-2</v>
      </c>
      <c r="AS43" s="165">
        <f t="shared" ref="AS43:AS74" si="87">(($AN43*F43)/(1-$AM$10/100))/1000000</f>
        <v>5.7688595756118372E-2</v>
      </c>
      <c r="AT43" s="165">
        <f t="shared" ref="AT43:AT74" si="88">(($AN43*G43)/(1-$AM$10/100))/1000000</f>
        <v>5.6240273079966908E-2</v>
      </c>
      <c r="AU43" s="165">
        <f t="shared" ref="AU43:AU74" si="89">(($AN43*H43)/(1-$AM$10/100))/1000000</f>
        <v>5.3778993613962912E-2</v>
      </c>
      <c r="AV43" s="165">
        <f t="shared" ref="AV43:AV74" si="90">(($AN43*I43)/(1-$AM$10/100))/1000000</f>
        <v>5.0543284317793799E-2</v>
      </c>
      <c r="AW43" s="165">
        <f t="shared" ref="AW43:AW74" si="91">(($AN43*J43)/(1-$AM$10/100))/1000000</f>
        <v>4.6814484166580718E-2</v>
      </c>
      <c r="AX43" s="165">
        <f t="shared" ref="AX43:AX74" si="92">(($AN43*K43)/(1-$AM$10/100))/1000000</f>
        <v>4.2875447194103328E-2</v>
      </c>
    </row>
    <row r="44" spans="1:50" ht="15.75">
      <c r="A44" s="3" t="s">
        <v>28</v>
      </c>
      <c r="B44" s="165">
        <v>293.15291403538026</v>
      </c>
      <c r="C44" s="165">
        <v>299.40628068375958</v>
      </c>
      <c r="D44" s="165">
        <v>305.79304049511586</v>
      </c>
      <c r="E44" s="165">
        <v>312.31603893444878</v>
      </c>
      <c r="F44" s="165">
        <v>318.97818216455465</v>
      </c>
      <c r="G44" s="165">
        <v>325.78243834079638</v>
      </c>
      <c r="H44" s="165">
        <v>332.7318389334925</v>
      </c>
      <c r="I44" s="165">
        <v>339.82948007851462</v>
      </c>
      <c r="J44" s="165">
        <v>347.07852395669551</v>
      </c>
      <c r="K44" s="165">
        <v>354.48220020266183</v>
      </c>
      <c r="M44" s="3" t="s">
        <v>28</v>
      </c>
      <c r="N44" s="166">
        <f>IFERROR(VLOOKUP($M44,Batch!$A$11:$E$854,3,FALSE),"")</f>
        <v>1</v>
      </c>
      <c r="O44" s="165">
        <f t="shared" si="63"/>
        <v>315.96582453577707</v>
      </c>
      <c r="P44" s="165">
        <f t="shared" si="64"/>
        <v>322.70582285945483</v>
      </c>
      <c r="Q44" s="165">
        <f t="shared" si="65"/>
        <v>329.58959488862729</v>
      </c>
      <c r="R44" s="165">
        <f t="shared" si="66"/>
        <v>336.62020751996096</v>
      </c>
      <c r="S44" s="165">
        <f t="shared" si="67"/>
        <v>343.80079307136975</v>
      </c>
      <c r="T44" s="165">
        <f t="shared" si="68"/>
        <v>351.13455067754319</v>
      </c>
      <c r="U44" s="165">
        <f t="shared" si="69"/>
        <v>358.62474771524222</v>
      </c>
      <c r="V44" s="165">
        <f t="shared" si="70"/>
        <v>366.27472125899936</v>
      </c>
      <c r="W44" s="165">
        <f t="shared" si="71"/>
        <v>374.08787956787097</v>
      </c>
      <c r="X44" s="165">
        <f t="shared" si="72"/>
        <v>382.06770360390414</v>
      </c>
      <c r="Z44" s="3" t="s">
        <v>28</v>
      </c>
      <c r="AA44" s="166">
        <f>IFERROR(VLOOKUP($M44,Batch!$A$11:$E$854,4,FALSE),"")</f>
        <v>0</v>
      </c>
      <c r="AB44" s="165">
        <f t="shared" si="73"/>
        <v>0</v>
      </c>
      <c r="AC44" s="165">
        <f t="shared" si="74"/>
        <v>0</v>
      </c>
      <c r="AD44" s="165">
        <f t="shared" si="75"/>
        <v>0</v>
      </c>
      <c r="AE44" s="165">
        <f t="shared" si="76"/>
        <v>0</v>
      </c>
      <c r="AF44" s="165">
        <f t="shared" si="77"/>
        <v>0</v>
      </c>
      <c r="AG44" s="165">
        <f t="shared" si="78"/>
        <v>0</v>
      </c>
      <c r="AH44" s="165">
        <f t="shared" si="79"/>
        <v>0</v>
      </c>
      <c r="AI44" s="165">
        <f t="shared" si="80"/>
        <v>0</v>
      </c>
      <c r="AJ44" s="165">
        <f t="shared" si="81"/>
        <v>0</v>
      </c>
      <c r="AK44" s="165">
        <f t="shared" si="82"/>
        <v>0</v>
      </c>
      <c r="AM44" s="3" t="s">
        <v>28</v>
      </c>
      <c r="AN44" s="167">
        <f>IFERROR(VLOOKUP($M44,Batch!$A$11:$E$854,5,FALSE),"")</f>
        <v>3710</v>
      </c>
      <c r="AO44" s="165">
        <f t="shared" si="83"/>
        <v>1.1540145024599235</v>
      </c>
      <c r="AP44" s="165">
        <f t="shared" si="84"/>
        <v>1.1786312654389808</v>
      </c>
      <c r="AQ44" s="165">
        <f t="shared" si="85"/>
        <v>1.2037731388202695</v>
      </c>
      <c r="AR44" s="165">
        <f t="shared" si="86"/>
        <v>1.2294513239520235</v>
      </c>
      <c r="AS44" s="165">
        <f t="shared" si="87"/>
        <v>1.2556772611230915</v>
      </c>
      <c r="AT44" s="165">
        <f t="shared" si="88"/>
        <v>1.2824626346598791</v>
      </c>
      <c r="AU44" s="165">
        <f t="shared" si="89"/>
        <v>1.3098193781320144</v>
      </c>
      <c r="AV44" s="165">
        <f t="shared" si="90"/>
        <v>1.3377596796690592</v>
      </c>
      <c r="AW44" s="165">
        <f t="shared" si="91"/>
        <v>1.3662959873906309</v>
      </c>
      <c r="AX44" s="165">
        <f t="shared" si="92"/>
        <v>1.3954410149523628</v>
      </c>
    </row>
    <row r="45" spans="1:50" ht="15.75">
      <c r="A45" s="3" t="s">
        <v>29</v>
      </c>
      <c r="B45" s="165">
        <v>1E-3</v>
      </c>
      <c r="C45" s="165">
        <v>66.668133093057051</v>
      </c>
      <c r="D45" s="165">
        <v>73.715630263330667</v>
      </c>
      <c r="E45" s="165">
        <v>81.36841000821407</v>
      </c>
      <c r="F45" s="165">
        <v>89.649319345226957</v>
      </c>
      <c r="G45" s="165">
        <v>98.575809733307324</v>
      </c>
      <c r="H45" s="165">
        <v>108.15852232986711</v>
      </c>
      <c r="I45" s="165">
        <v>118.39979562463033</v>
      </c>
      <c r="J45" s="165">
        <v>129.2921461403123</v>
      </c>
      <c r="K45" s="165">
        <v>140.81678892150157</v>
      </c>
      <c r="M45" s="3" t="s">
        <v>29</v>
      </c>
      <c r="N45" s="166">
        <f>IFERROR(VLOOKUP($M45,Batch!$A$11:$E$854,3,FALSE),"")</f>
        <v>1</v>
      </c>
      <c r="O45" s="165">
        <f t="shared" si="63"/>
        <v>1.0778191496934723E-3</v>
      </c>
      <c r="P45" s="165">
        <f t="shared" si="64"/>
        <v>71.856190522009982</v>
      </c>
      <c r="Q45" s="165">
        <f t="shared" si="65"/>
        <v>79.452117929541444</v>
      </c>
      <c r="R45" s="165">
        <f t="shared" si="66"/>
        <v>87.7004304869631</v>
      </c>
      <c r="S45" s="165">
        <f t="shared" si="67"/>
        <v>96.62575314727107</v>
      </c>
      <c r="T45" s="165">
        <f t="shared" si="68"/>
        <v>106.24689542709879</v>
      </c>
      <c r="U45" s="165">
        <f t="shared" si="69"/>
        <v>116.57532656967979</v>
      </c>
      <c r="V45" s="165">
        <f t="shared" si="70"/>
        <v>127.61356704401994</v>
      </c>
      <c r="W45" s="165">
        <f t="shared" si="71"/>
        <v>139.35355101499553</v>
      </c>
      <c r="X45" s="165">
        <f t="shared" si="72"/>
        <v>151.77503169793798</v>
      </c>
      <c r="Z45" s="3" t="s">
        <v>29</v>
      </c>
      <c r="AA45" s="166">
        <f>IFERROR(VLOOKUP($M45,Batch!$A$11:$E$854,4,FALSE),"")</f>
        <v>0</v>
      </c>
      <c r="AB45" s="165">
        <f t="shared" si="73"/>
        <v>0</v>
      </c>
      <c r="AC45" s="165">
        <f t="shared" si="74"/>
        <v>0</v>
      </c>
      <c r="AD45" s="165">
        <f t="shared" si="75"/>
        <v>0</v>
      </c>
      <c r="AE45" s="165">
        <f t="shared" si="76"/>
        <v>0</v>
      </c>
      <c r="AF45" s="165">
        <f t="shared" si="77"/>
        <v>0</v>
      </c>
      <c r="AG45" s="165">
        <f t="shared" si="78"/>
        <v>0</v>
      </c>
      <c r="AH45" s="165">
        <f t="shared" si="79"/>
        <v>0</v>
      </c>
      <c r="AI45" s="165">
        <f t="shared" si="80"/>
        <v>0</v>
      </c>
      <c r="AJ45" s="165">
        <f t="shared" si="81"/>
        <v>0</v>
      </c>
      <c r="AK45" s="165">
        <f t="shared" si="82"/>
        <v>0</v>
      </c>
      <c r="AM45" s="3" t="s">
        <v>29</v>
      </c>
      <c r="AN45" s="167">
        <f>IFERROR(VLOOKUP($M45,Batch!$A$11:$E$854,5,FALSE),"")</f>
        <v>3429</v>
      </c>
      <c r="AO45" s="165">
        <f t="shared" si="83"/>
        <v>3.6384015376402516E-6</v>
      </c>
      <c r="AP45" s="165">
        <f t="shared" si="84"/>
        <v>0.24256543795738369</v>
      </c>
      <c r="AQ45" s="165">
        <f t="shared" si="85"/>
        <v>0.26820706249822251</v>
      </c>
      <c r="AR45" s="165">
        <f t="shared" si="86"/>
        <v>0.29605094808922849</v>
      </c>
      <c r="AS45" s="165">
        <f t="shared" si="87"/>
        <v>0.32618022135407565</v>
      </c>
      <c r="AT45" s="165">
        <f t="shared" si="88"/>
        <v>0.35865837770779813</v>
      </c>
      <c r="AU45" s="165">
        <f t="shared" si="89"/>
        <v>0.39352413395388586</v>
      </c>
      <c r="AV45" s="165">
        <f t="shared" si="90"/>
        <v>0.43078599845694648</v>
      </c>
      <c r="AW45" s="165">
        <f t="shared" si="91"/>
        <v>0.47041674332172034</v>
      </c>
      <c r="AX45" s="165">
        <f t="shared" si="92"/>
        <v>0.51234802133755397</v>
      </c>
    </row>
    <row r="46" spans="1:50" ht="15.75">
      <c r="A46" s="3" t="s">
        <v>30</v>
      </c>
      <c r="B46" s="165">
        <v>66.526574791598605</v>
      </c>
      <c r="C46" s="165">
        <v>70.499186001212109</v>
      </c>
      <c r="D46" s="165">
        <v>73.193690666877174</v>
      </c>
      <c r="E46" s="165">
        <v>74.402832543628421</v>
      </c>
      <c r="F46" s="165">
        <v>74.045757709155367</v>
      </c>
      <c r="G46" s="165">
        <v>72.186774169040106</v>
      </c>
      <c r="H46" s="165">
        <v>69.027617656291696</v>
      </c>
      <c r="I46" s="165">
        <v>64.874447633324223</v>
      </c>
      <c r="J46" s="165">
        <v>60.088374598892578</v>
      </c>
      <c r="K46" s="165">
        <v>55.032453693753695</v>
      </c>
      <c r="M46" s="3" t="s">
        <v>30</v>
      </c>
      <c r="N46" s="166">
        <f>IFERROR(VLOOKUP($M46,Batch!$A$11:$E$854,3,FALSE),"")</f>
        <v>1</v>
      </c>
      <c r="O46" s="165">
        <f t="shared" si="63"/>
        <v>71.703616273899982</v>
      </c>
      <c r="P46" s="165">
        <f t="shared" si="64"/>
        <v>75.985372709908376</v>
      </c>
      <c r="Q46" s="165">
        <f t="shared" si="65"/>
        <v>78.889561437500589</v>
      </c>
      <c r="R46" s="165">
        <f t="shared" si="66"/>
        <v>80.192797706959382</v>
      </c>
      <c r="S46" s="165">
        <f t="shared" si="67"/>
        <v>79.807935612490695</v>
      </c>
      <c r="T46" s="165">
        <f t="shared" si="68"/>
        <v>77.804287553989511</v>
      </c>
      <c r="U46" s="165">
        <f t="shared" si="69"/>
        <v>74.39928816767042</v>
      </c>
      <c r="V46" s="165">
        <f t="shared" si="70"/>
        <v>69.922921984983205</v>
      </c>
      <c r="W46" s="165">
        <f t="shared" si="71"/>
        <v>64.764400816641228</v>
      </c>
      <c r="X46" s="165">
        <f t="shared" si="72"/>
        <v>59.315032445746986</v>
      </c>
      <c r="Z46" s="3" t="s">
        <v>30</v>
      </c>
      <c r="AA46" s="166">
        <f>IFERROR(VLOOKUP($M46,Batch!$A$11:$E$854,4,FALSE),"")</f>
        <v>0.69</v>
      </c>
      <c r="AB46" s="165">
        <f t="shared" si="73"/>
        <v>49.475495228990987</v>
      </c>
      <c r="AC46" s="165">
        <f t="shared" si="74"/>
        <v>52.429907169836774</v>
      </c>
      <c r="AD46" s="165">
        <f t="shared" si="75"/>
        <v>54.433797391875402</v>
      </c>
      <c r="AE46" s="165">
        <f t="shared" si="76"/>
        <v>55.333030417801972</v>
      </c>
      <c r="AF46" s="165">
        <f t="shared" si="77"/>
        <v>55.067475572618577</v>
      </c>
      <c r="AG46" s="165">
        <f t="shared" si="78"/>
        <v>53.684958412252762</v>
      </c>
      <c r="AH46" s="165">
        <f t="shared" si="79"/>
        <v>51.335508835692586</v>
      </c>
      <c r="AI46" s="165">
        <f t="shared" si="80"/>
        <v>48.2468161696384</v>
      </c>
      <c r="AJ46" s="165">
        <f t="shared" si="81"/>
        <v>44.687436563482443</v>
      </c>
      <c r="AK46" s="165">
        <f t="shared" si="82"/>
        <v>40.92737238756542</v>
      </c>
      <c r="AM46" s="3" t="s">
        <v>30</v>
      </c>
      <c r="AN46" s="167">
        <f>IFERROR(VLOOKUP($M46,Batch!$A$11:$E$854,5,FALSE),"")</f>
        <v>1825</v>
      </c>
      <c r="AO46" s="165">
        <f t="shared" si="83"/>
        <v>0.12882530342042492</v>
      </c>
      <c r="AP46" s="165">
        <f t="shared" si="84"/>
        <v>0.13651806148068912</v>
      </c>
      <c r="AQ46" s="165">
        <f t="shared" si="85"/>
        <v>0.14173583170573745</v>
      </c>
      <c r="AR46" s="165">
        <f t="shared" si="86"/>
        <v>0.14407727299651157</v>
      </c>
      <c r="AS46" s="165">
        <f t="shared" si="87"/>
        <v>0.14338581587521998</v>
      </c>
      <c r="AT46" s="165">
        <f t="shared" si="88"/>
        <v>0.13978598949968307</v>
      </c>
      <c r="AU46" s="165">
        <f t="shared" si="89"/>
        <v>0.13366844478041368</v>
      </c>
      <c r="AV46" s="165">
        <f t="shared" si="90"/>
        <v>0.12562604382949374</v>
      </c>
      <c r="AW46" s="165">
        <f t="shared" si="91"/>
        <v>0.11635805862531885</v>
      </c>
      <c r="AX46" s="165">
        <f t="shared" si="92"/>
        <v>0.10656752684588264</v>
      </c>
    </row>
    <row r="47" spans="1:50" ht="15.75">
      <c r="A47" s="3" t="s">
        <v>31</v>
      </c>
      <c r="B47" s="165">
        <v>20.855213806322066</v>
      </c>
      <c r="C47" s="165">
        <v>22.937154148551262</v>
      </c>
      <c r="D47" s="165">
        <v>25.17735632132225</v>
      </c>
      <c r="E47" s="165">
        <v>27.579595638554324</v>
      </c>
      <c r="F47" s="165">
        <v>30.146465093215475</v>
      </c>
      <c r="G47" s="165">
        <v>32.87924416578651</v>
      </c>
      <c r="H47" s="165">
        <v>35.777794565475091</v>
      </c>
      <c r="I47" s="165">
        <v>38.84049008853632</v>
      </c>
      <c r="J47" s="165">
        <v>42.064186666902607</v>
      </c>
      <c r="K47" s="165">
        <v>45.444236997078015</v>
      </c>
      <c r="M47" s="3" t="s">
        <v>31</v>
      </c>
      <c r="N47" s="166">
        <f>IFERROR(VLOOKUP($M47,Batch!$A$11:$E$854,3,FALSE),"")</f>
        <v>1</v>
      </c>
      <c r="O47" s="165">
        <f t="shared" si="63"/>
        <v>22.47814881140561</v>
      </c>
      <c r="P47" s="165">
        <f t="shared" si="64"/>
        <v>24.722103980779618</v>
      </c>
      <c r="Q47" s="165">
        <f t="shared" si="65"/>
        <v>27.136636781777113</v>
      </c>
      <c r="R47" s="165">
        <f t="shared" si="66"/>
        <v>29.725816320036415</v>
      </c>
      <c r="S47" s="165">
        <f t="shared" si="67"/>
        <v>32.492437373033447</v>
      </c>
      <c r="T47" s="165">
        <f t="shared" si="68"/>
        <v>35.43787898933207</v>
      </c>
      <c r="U47" s="165">
        <f t="shared" si="69"/>
        <v>38.56199211646809</v>
      </c>
      <c r="V47" s="165">
        <f t="shared" si="70"/>
        <v>41.863024000903948</v>
      </c>
      <c r="W47" s="165">
        <f t="shared" si="71"/>
        <v>45.337585905868458</v>
      </c>
      <c r="X47" s="165">
        <f t="shared" si="72"/>
        <v>48.980668878659252</v>
      </c>
      <c r="Z47" s="3" t="s">
        <v>31</v>
      </c>
      <c r="AA47" s="166">
        <f>IFERROR(VLOOKUP($M47,Batch!$A$11:$E$854,4,FALSE),"")</f>
        <v>1.4</v>
      </c>
      <c r="AB47" s="165">
        <f t="shared" si="73"/>
        <v>31.469408335967852</v>
      </c>
      <c r="AC47" s="165">
        <f t="shared" si="74"/>
        <v>34.610945573091463</v>
      </c>
      <c r="AD47" s="165">
        <f t="shared" si="75"/>
        <v>37.991291494487953</v>
      </c>
      <c r="AE47" s="165">
        <f t="shared" si="76"/>
        <v>41.616142848050977</v>
      </c>
      <c r="AF47" s="165">
        <f t="shared" si="77"/>
        <v>45.489412322246821</v>
      </c>
      <c r="AG47" s="165">
        <f t="shared" si="78"/>
        <v>49.613030585064898</v>
      </c>
      <c r="AH47" s="165">
        <f t="shared" si="79"/>
        <v>53.986788963055325</v>
      </c>
      <c r="AI47" s="165">
        <f t="shared" si="80"/>
        <v>58.608233601265532</v>
      </c>
      <c r="AJ47" s="165">
        <f t="shared" si="81"/>
        <v>63.472620268215834</v>
      </c>
      <c r="AK47" s="165">
        <f t="shared" si="82"/>
        <v>68.572936430122951</v>
      </c>
      <c r="AM47" s="3" t="s">
        <v>31</v>
      </c>
      <c r="AN47" s="167">
        <f>IFERROR(VLOOKUP($M47,Batch!$A$11:$E$854,5,FALSE),"")</f>
        <v>4029</v>
      </c>
      <c r="AO47" s="165">
        <f t="shared" si="83"/>
        <v>8.915691966765675E-2</v>
      </c>
      <c r="AP47" s="165">
        <f t="shared" si="84"/>
        <v>9.8057302544034317E-2</v>
      </c>
      <c r="AQ47" s="165">
        <f t="shared" si="85"/>
        <v>0.10763426142884361</v>
      </c>
      <c r="AR47" s="165">
        <f t="shared" si="86"/>
        <v>0.11790393594850837</v>
      </c>
      <c r="AS47" s="165">
        <f t="shared" si="87"/>
        <v>0.12887741125746019</v>
      </c>
      <c r="AT47" s="165">
        <f t="shared" si="88"/>
        <v>0.14056015718878265</v>
      </c>
      <c r="AU47" s="165">
        <f t="shared" si="89"/>
        <v>0.15295158254349897</v>
      </c>
      <c r="AV47" s="165">
        <f t="shared" si="90"/>
        <v>0.16604473523193058</v>
      </c>
      <c r="AW47" s="165">
        <f t="shared" si="91"/>
        <v>0.17982617423032513</v>
      </c>
      <c r="AX47" s="165">
        <f t="shared" si="92"/>
        <v>0.19427603211999742</v>
      </c>
    </row>
    <row r="48" spans="1:50" ht="15.75">
      <c r="A48" s="3" t="s">
        <v>32</v>
      </c>
      <c r="B48" s="165">
        <v>106.29059159376375</v>
      </c>
      <c r="C48" s="165">
        <v>108.55792037913866</v>
      </c>
      <c r="D48" s="165">
        <v>110.87361449717291</v>
      </c>
      <c r="E48" s="165">
        <v>113.23870564887886</v>
      </c>
      <c r="F48" s="165">
        <v>115.65424754291196</v>
      </c>
      <c r="G48" s="165">
        <v>118.12131636502495</v>
      </c>
      <c r="H48" s="165">
        <v>120.64101125753615</v>
      </c>
      <c r="I48" s="165">
        <v>123.21445480902541</v>
      </c>
      <c r="J48" s="165">
        <v>125.84279355447624</v>
      </c>
      <c r="K48" s="165">
        <v>128.52719848608638</v>
      </c>
      <c r="M48" s="3" t="s">
        <v>32</v>
      </c>
      <c r="N48" s="166">
        <f>IFERROR(VLOOKUP($M48,Batch!$A$11:$E$854,3,FALSE),"")</f>
        <v>1</v>
      </c>
      <c r="O48" s="165">
        <f t="shared" si="63"/>
        <v>114.56203505200656</v>
      </c>
      <c r="P48" s="165">
        <f t="shared" si="64"/>
        <v>117.0058054355349</v>
      </c>
      <c r="Q48" s="165">
        <f t="shared" si="65"/>
        <v>119.50170490078473</v>
      </c>
      <c r="R48" s="165">
        <f t="shared" si="66"/>
        <v>122.050845434864</v>
      </c>
      <c r="S48" s="165">
        <f t="shared" si="67"/>
        <v>124.65436274513971</v>
      </c>
      <c r="T48" s="165">
        <f t="shared" si="68"/>
        <v>127.31341676522482</v>
      </c>
      <c r="U48" s="165">
        <f t="shared" si="69"/>
        <v>130.02919217175821</v>
      </c>
      <c r="V48" s="165">
        <f t="shared" si="70"/>
        <v>132.80289891220852</v>
      </c>
      <c r="W48" s="165">
        <f t="shared" si="71"/>
        <v>135.63577274393674</v>
      </c>
      <c r="X48" s="165">
        <f t="shared" si="72"/>
        <v>138.52907578475774</v>
      </c>
      <c r="Z48" s="3" t="s">
        <v>32</v>
      </c>
      <c r="AA48" s="166">
        <f>IFERROR(VLOOKUP($M48,Batch!$A$11:$E$854,4,FALSE),"")</f>
        <v>0</v>
      </c>
      <c r="AB48" s="165">
        <f t="shared" si="73"/>
        <v>0</v>
      </c>
      <c r="AC48" s="165">
        <f t="shared" si="74"/>
        <v>0</v>
      </c>
      <c r="AD48" s="165">
        <f t="shared" si="75"/>
        <v>0</v>
      </c>
      <c r="AE48" s="165">
        <f t="shared" si="76"/>
        <v>0</v>
      </c>
      <c r="AF48" s="165">
        <f t="shared" si="77"/>
        <v>0</v>
      </c>
      <c r="AG48" s="165">
        <f t="shared" si="78"/>
        <v>0</v>
      </c>
      <c r="AH48" s="165">
        <f t="shared" si="79"/>
        <v>0</v>
      </c>
      <c r="AI48" s="165">
        <f t="shared" si="80"/>
        <v>0</v>
      </c>
      <c r="AJ48" s="165">
        <f t="shared" si="81"/>
        <v>0</v>
      </c>
      <c r="AK48" s="165">
        <f t="shared" si="82"/>
        <v>0</v>
      </c>
      <c r="AM48" s="3" t="s">
        <v>32</v>
      </c>
      <c r="AN48" s="167">
        <f>IFERROR(VLOOKUP($M48,Batch!$A$11:$E$854,5,FALSE),"")</f>
        <v>3710</v>
      </c>
      <c r="AO48" s="165">
        <f t="shared" si="83"/>
        <v>0.41841946063495178</v>
      </c>
      <c r="AP48" s="165">
        <f t="shared" si="84"/>
        <v>0.42734494005164864</v>
      </c>
      <c r="AQ48" s="165">
        <f t="shared" si="85"/>
        <v>0.43646081257935665</v>
      </c>
      <c r="AR48" s="165">
        <f t="shared" si="86"/>
        <v>0.44577113957265718</v>
      </c>
      <c r="AS48" s="165">
        <f t="shared" si="87"/>
        <v>0.45528006902057416</v>
      </c>
      <c r="AT48" s="165">
        <f t="shared" si="88"/>
        <v>0.46499183739460953</v>
      </c>
      <c r="AU48" s="165">
        <f t="shared" si="89"/>
        <v>0.47491077153619948</v>
      </c>
      <c r="AV48" s="165">
        <f t="shared" si="90"/>
        <v>0.48504129058443302</v>
      </c>
      <c r="AW48" s="165">
        <f t="shared" si="91"/>
        <v>0.4953879079448919</v>
      </c>
      <c r="AX48" s="165">
        <f t="shared" si="92"/>
        <v>0.50595523330048831</v>
      </c>
    </row>
    <row r="49" spans="1:50" ht="15.75">
      <c r="A49" s="3" t="s">
        <v>33</v>
      </c>
      <c r="B49" s="165">
        <v>6.3217392185420618</v>
      </c>
      <c r="C49" s="165">
        <v>6.6992396709929096</v>
      </c>
      <c r="D49" s="165">
        <v>6.9552870606689883</v>
      </c>
      <c r="E49" s="165">
        <v>7.0701867026088472</v>
      </c>
      <c r="F49" s="165">
        <v>7.0362553903157687</v>
      </c>
      <c r="G49" s="165">
        <v>6.8596040417534025</v>
      </c>
      <c r="H49" s="165">
        <v>6.5594027509652282</v>
      </c>
      <c r="I49" s="165">
        <v>6.164744557638512</v>
      </c>
      <c r="J49" s="165">
        <v>5.7099442661857491</v>
      </c>
      <c r="K49" s="165">
        <v>5.2295014721295665</v>
      </c>
      <c r="M49" s="3" t="s">
        <v>33</v>
      </c>
      <c r="N49" s="166">
        <f>IFERROR(VLOOKUP($M49,Batch!$A$11:$E$854,3,FALSE),"")</f>
        <v>1</v>
      </c>
      <c r="O49" s="165">
        <f t="shared" si="63"/>
        <v>6.8136915891128806</v>
      </c>
      <c r="P49" s="165">
        <f t="shared" si="64"/>
        <v>7.2205688057823538</v>
      </c>
      <c r="Q49" s="165">
        <f t="shared" si="65"/>
        <v>7.4965415856042581</v>
      </c>
      <c r="R49" s="165">
        <f t="shared" si="66"/>
        <v>7.6203826199799618</v>
      </c>
      <c r="S49" s="165">
        <f t="shared" si="67"/>
        <v>7.5838108018162522</v>
      </c>
      <c r="T49" s="165">
        <f t="shared" si="68"/>
        <v>7.3934125955165575</v>
      </c>
      <c r="U49" s="165">
        <f t="shared" si="69"/>
        <v>7.0698498955423643</v>
      </c>
      <c r="V49" s="165">
        <f t="shared" si="70"/>
        <v>6.6444797371914008</v>
      </c>
      <c r="W49" s="165">
        <f t="shared" si="71"/>
        <v>6.1542872737774408</v>
      </c>
      <c r="X49" s="165">
        <f t="shared" si="72"/>
        <v>5.6364568300114506</v>
      </c>
      <c r="Z49" s="3" t="s">
        <v>33</v>
      </c>
      <c r="AA49" s="166">
        <f>IFERROR(VLOOKUP($M49,Batch!$A$11:$E$854,4,FALSE),"")</f>
        <v>0.69</v>
      </c>
      <c r="AB49" s="165">
        <f t="shared" si="73"/>
        <v>4.7014471964878872</v>
      </c>
      <c r="AC49" s="165">
        <f t="shared" si="74"/>
        <v>4.982192475989824</v>
      </c>
      <c r="AD49" s="165">
        <f t="shared" si="75"/>
        <v>5.1726136940669383</v>
      </c>
      <c r="AE49" s="165">
        <f t="shared" si="76"/>
        <v>5.2580640077861727</v>
      </c>
      <c r="AF49" s="165">
        <f t="shared" si="77"/>
        <v>5.2328294532532134</v>
      </c>
      <c r="AG49" s="165">
        <f t="shared" si="78"/>
        <v>5.101454690906424</v>
      </c>
      <c r="AH49" s="165">
        <f t="shared" si="79"/>
        <v>4.8781964279242311</v>
      </c>
      <c r="AI49" s="165">
        <f t="shared" si="80"/>
        <v>4.5846910186620669</v>
      </c>
      <c r="AJ49" s="165">
        <f t="shared" si="81"/>
        <v>4.2464582189064339</v>
      </c>
      <c r="AK49" s="165">
        <f t="shared" si="82"/>
        <v>3.8891552127079003</v>
      </c>
      <c r="AM49" s="3" t="s">
        <v>33</v>
      </c>
      <c r="AN49" s="167">
        <f>IFERROR(VLOOKUP($M49,Batch!$A$11:$E$854,5,FALSE),"")</f>
        <v>1825</v>
      </c>
      <c r="AO49" s="165">
        <f t="shared" si="83"/>
        <v>1.2241724085820941E-2</v>
      </c>
      <c r="AP49" s="165">
        <f t="shared" si="84"/>
        <v>1.2972734369766445E-2</v>
      </c>
      <c r="AQ49" s="165">
        <f t="shared" si="85"/>
        <v>1.3468557020614754E-2</v>
      </c>
      <c r="AR49" s="165">
        <f t="shared" si="86"/>
        <v>1.3691054290046842E-2</v>
      </c>
      <c r="AS49" s="165">
        <f t="shared" si="87"/>
        <v>1.3625348042351056E-2</v>
      </c>
      <c r="AT49" s="165">
        <f t="shared" si="88"/>
        <v>1.3283271757055093E-2</v>
      </c>
      <c r="AU49" s="165">
        <f t="shared" si="89"/>
        <v>1.2701947339044117E-2</v>
      </c>
      <c r="AV49" s="165">
        <f t="shared" si="90"/>
        <v>1.1937711969014341E-2</v>
      </c>
      <c r="AW49" s="165">
        <f t="shared" si="91"/>
        <v>1.1057014507501579E-2</v>
      </c>
      <c r="AX49" s="165">
        <f t="shared" si="92"/>
        <v>1.0126661653558154E-2</v>
      </c>
    </row>
    <row r="50" spans="1:50" ht="15.75">
      <c r="A50" s="3" t="s">
        <v>34</v>
      </c>
      <c r="B50" s="165">
        <v>11.971411269305808</v>
      </c>
      <c r="C50" s="165">
        <v>13.104857144512158</v>
      </c>
      <c r="D50" s="165">
        <v>14.313663007871936</v>
      </c>
      <c r="E50" s="165">
        <v>15.597589523830495</v>
      </c>
      <c r="F50" s="165">
        <v>16.955538916572621</v>
      </c>
      <c r="G50" s="165">
        <v>18.385504333807361</v>
      </c>
      <c r="H50" s="165">
        <v>19.884543164982318</v>
      </c>
      <c r="I50" s="165">
        <v>21.448778198879495</v>
      </c>
      <c r="J50" s="165">
        <v>23.073429317869934</v>
      </c>
      <c r="K50" s="165">
        <v>24.752876884844977</v>
      </c>
      <c r="M50" s="3" t="s">
        <v>34</v>
      </c>
      <c r="N50" s="166">
        <f>IFERROR(VLOOKUP($M50,Batch!$A$11:$E$854,3,FALSE),"")</f>
        <v>1</v>
      </c>
      <c r="O50" s="165">
        <f t="shared" si="63"/>
        <v>12.903016314914035</v>
      </c>
      <c r="P50" s="165">
        <f t="shared" si="64"/>
        <v>14.124665984352518</v>
      </c>
      <c r="Q50" s="165">
        <f t="shared" si="65"/>
        <v>15.427540092143436</v>
      </c>
      <c r="R50" s="165">
        <f t="shared" si="66"/>
        <v>16.811380677842791</v>
      </c>
      <c r="S50" s="165">
        <f t="shared" si="67"/>
        <v>18.27500453765488</v>
      </c>
      <c r="T50" s="165">
        <f t="shared" si="68"/>
        <v>19.816248647749898</v>
      </c>
      <c r="U50" s="165">
        <f t="shared" si="69"/>
        <v>21.431941406124388</v>
      </c>
      <c r="V50" s="165">
        <f t="shared" si="70"/>
        <v>23.117903880280181</v>
      </c>
      <c r="W50" s="165">
        <f t="shared" si="71"/>
        <v>24.868983967899002</v>
      </c>
      <c r="X50" s="165">
        <f t="shared" si="72"/>
        <v>26.679124716490815</v>
      </c>
      <c r="Z50" s="3" t="s">
        <v>34</v>
      </c>
      <c r="AA50" s="166">
        <f>IFERROR(VLOOKUP($M50,Batch!$A$11:$E$854,4,FALSE),"")</f>
        <v>0.57999999999999996</v>
      </c>
      <c r="AB50" s="165">
        <f t="shared" si="73"/>
        <v>7.48374946265014</v>
      </c>
      <c r="AC50" s="165">
        <f t="shared" si="74"/>
        <v>8.1923062709244601</v>
      </c>
      <c r="AD50" s="165">
        <f t="shared" si="75"/>
        <v>8.9479732534431928</v>
      </c>
      <c r="AE50" s="165">
        <f t="shared" si="76"/>
        <v>9.7506007931488199</v>
      </c>
      <c r="AF50" s="165">
        <f t="shared" si="77"/>
        <v>10.59950263183983</v>
      </c>
      <c r="AG50" s="165">
        <f t="shared" si="78"/>
        <v>11.493424215694938</v>
      </c>
      <c r="AH50" s="165">
        <f t="shared" si="79"/>
        <v>12.430526015552143</v>
      </c>
      <c r="AI50" s="165">
        <f t="shared" si="80"/>
        <v>13.408384250562504</v>
      </c>
      <c r="AJ50" s="165">
        <f t="shared" si="81"/>
        <v>14.424010701381421</v>
      </c>
      <c r="AK50" s="165">
        <f t="shared" si="82"/>
        <v>15.47389233556467</v>
      </c>
      <c r="AM50" s="3" t="s">
        <v>34</v>
      </c>
      <c r="AN50" s="167">
        <f>IFERROR(VLOOKUP($M50,Batch!$A$11:$E$854,5,FALSE),"")</f>
        <v>3558</v>
      </c>
      <c r="AO50" s="165">
        <f t="shared" si="83"/>
        <v>4.5195420986508986E-2</v>
      </c>
      <c r="AP50" s="165">
        <f t="shared" si="84"/>
        <v>4.9474495720723141E-2</v>
      </c>
      <c r="AQ50" s="165">
        <f t="shared" si="85"/>
        <v>5.4038075457189215E-2</v>
      </c>
      <c r="AR50" s="165">
        <f t="shared" si="86"/>
        <v>5.8885256637345403E-2</v>
      </c>
      <c r="AS50" s="165">
        <f t="shared" si="87"/>
        <v>6.4011894850896117E-2</v>
      </c>
      <c r="AT50" s="165">
        <f t="shared" si="88"/>
        <v>6.9410413669957663E-2</v>
      </c>
      <c r="AU50" s="165">
        <f t="shared" si="89"/>
        <v>7.5069703917865521E-2</v>
      </c>
      <c r="AV50" s="165">
        <f t="shared" si="90"/>
        <v>8.0975128039421793E-2</v>
      </c>
      <c r="AW50" s="165">
        <f t="shared" si="91"/>
        <v>8.7108639755558298E-2</v>
      </c>
      <c r="AX50" s="165">
        <f t="shared" si="92"/>
        <v>9.3449023366705145E-2</v>
      </c>
    </row>
    <row r="51" spans="1:50" ht="15.75">
      <c r="A51" s="3" t="s">
        <v>35</v>
      </c>
      <c r="B51" s="165">
        <v>220.16983329111801</v>
      </c>
      <c r="C51" s="165">
        <v>223.76551834473764</v>
      </c>
      <c r="D51" s="165">
        <v>227.44340869649315</v>
      </c>
      <c r="E51" s="165">
        <v>231.20523038053568</v>
      </c>
      <c r="F51" s="165">
        <v>235.05274638737461</v>
      </c>
      <c r="G51" s="165">
        <v>238.98775745152045</v>
      </c>
      <c r="H51" s="165">
        <v>243.01210285593362</v>
      </c>
      <c r="I51" s="165">
        <v>247.12766125363623</v>
      </c>
      <c r="J51" s="165">
        <v>251.33635150685313</v>
      </c>
      <c r="K51" s="165">
        <v>255.64013354405736</v>
      </c>
      <c r="M51" s="3" t="s">
        <v>35</v>
      </c>
      <c r="N51" s="166">
        <f>IFERROR(VLOOKUP($M51,Batch!$A$11:$E$854,3,FALSE),"")</f>
        <v>1</v>
      </c>
      <c r="O51" s="165">
        <f t="shared" si="63"/>
        <v>237.30326250598634</v>
      </c>
      <c r="P51" s="165">
        <f t="shared" si="64"/>
        <v>241.17876071304417</v>
      </c>
      <c r="Q51" s="165">
        <f t="shared" si="65"/>
        <v>245.14286136463912</v>
      </c>
      <c r="R51" s="165">
        <f t="shared" si="66"/>
        <v>249.19742481343229</v>
      </c>
      <c r="S51" s="165">
        <f t="shared" si="67"/>
        <v>253.34435124435547</v>
      </c>
      <c r="T51" s="165">
        <f t="shared" si="68"/>
        <v>257.58558152354755</v>
      </c>
      <c r="U51" s="165">
        <f t="shared" si="69"/>
        <v>261.92309806540499</v>
      </c>
      <c r="V51" s="165">
        <f t="shared" si="70"/>
        <v>266.35892571813065</v>
      </c>
      <c r="W51" s="165">
        <f t="shared" si="71"/>
        <v>270.89513266817607</v>
      </c>
      <c r="X51" s="165">
        <f t="shared" si="72"/>
        <v>275.53383136398156</v>
      </c>
      <c r="Z51" s="3" t="s">
        <v>35</v>
      </c>
      <c r="AA51" s="166">
        <f>IFERROR(VLOOKUP($M51,Batch!$A$11:$E$854,4,FALSE),"")</f>
        <v>5.63</v>
      </c>
      <c r="AB51" s="165">
        <f t="shared" si="73"/>
        <v>1336.0173679087029</v>
      </c>
      <c r="AC51" s="165">
        <f t="shared" si="74"/>
        <v>1357.8364228144387</v>
      </c>
      <c r="AD51" s="165">
        <f t="shared" si="75"/>
        <v>1380.1543094829181</v>
      </c>
      <c r="AE51" s="165">
        <f t="shared" si="76"/>
        <v>1402.981501699624</v>
      </c>
      <c r="AF51" s="165">
        <f t="shared" si="77"/>
        <v>1426.3286975057213</v>
      </c>
      <c r="AG51" s="165">
        <f t="shared" si="78"/>
        <v>1450.2068239775726</v>
      </c>
      <c r="AH51" s="165">
        <f t="shared" si="79"/>
        <v>1474.6270421082299</v>
      </c>
      <c r="AI51" s="165">
        <f t="shared" si="80"/>
        <v>1499.6007517930755</v>
      </c>
      <c r="AJ51" s="165">
        <f t="shared" si="81"/>
        <v>1525.1395969218313</v>
      </c>
      <c r="AK51" s="165">
        <f t="shared" si="82"/>
        <v>1551.2554705792163</v>
      </c>
      <c r="AM51" s="3" t="s">
        <v>35</v>
      </c>
      <c r="AN51" s="167">
        <f>IFERROR(VLOOKUP($M51,Batch!$A$11:$E$854,5,FALSE),"")</f>
        <v>2066</v>
      </c>
      <c r="AO51" s="165">
        <f t="shared" si="83"/>
        <v>0.48264884605892028</v>
      </c>
      <c r="AP51" s="165">
        <f t="shared" si="84"/>
        <v>0.4905311849605723</v>
      </c>
      <c r="AQ51" s="165">
        <f t="shared" si="85"/>
        <v>0.49859373153051439</v>
      </c>
      <c r="AR51" s="165">
        <f t="shared" si="86"/>
        <v>0.50684026952231021</v>
      </c>
      <c r="AS51" s="165">
        <f t="shared" si="87"/>
        <v>0.5152746637039991</v>
      </c>
      <c r="AT51" s="165">
        <f t="shared" si="88"/>
        <v>0.5239008615847407</v>
      </c>
      <c r="AU51" s="165">
        <f t="shared" si="89"/>
        <v>0.53272289517829974</v>
      </c>
      <c r="AV51" s="165">
        <f t="shared" si="90"/>
        <v>0.54174488280415578</v>
      </c>
      <c r="AW51" s="165">
        <f t="shared" si="91"/>
        <v>0.55097103092703992</v>
      </c>
      <c r="AX51" s="165">
        <f t="shared" si="92"/>
        <v>0.56040563603572047</v>
      </c>
    </row>
    <row r="52" spans="1:50" ht="15.75">
      <c r="A52" s="3" t="s">
        <v>36</v>
      </c>
      <c r="B52" s="165">
        <v>112.81961622551266</v>
      </c>
      <c r="C52" s="165">
        <v>123.58179414708513</v>
      </c>
      <c r="D52" s="165">
        <v>135.07400857281849</v>
      </c>
      <c r="E52" s="165">
        <v>147.29696130070815</v>
      </c>
      <c r="F52" s="165">
        <v>160.24344770247455</v>
      </c>
      <c r="G52" s="165">
        <v>173.89783920416028</v>
      </c>
      <c r="H52" s="165">
        <v>188.23578053214533</v>
      </c>
      <c r="I52" s="165">
        <v>203.22413906184136</v>
      </c>
      <c r="J52" s="165">
        <v>218.82123318679587</v>
      </c>
      <c r="K52" s="165">
        <v>234.97735287911382</v>
      </c>
      <c r="M52" s="3" t="s">
        <v>36</v>
      </c>
      <c r="N52" s="166">
        <f>IFERROR(VLOOKUP($M52,Batch!$A$11:$E$854,3,FALSE),"")</f>
        <v>1</v>
      </c>
      <c r="O52" s="165">
        <f t="shared" si="63"/>
        <v>121.59914282892591</v>
      </c>
      <c r="P52" s="165">
        <f t="shared" si="64"/>
        <v>133.19882428520501</v>
      </c>
      <c r="Q52" s="165">
        <f t="shared" si="65"/>
        <v>145.585353065644</v>
      </c>
      <c r="R52" s="165">
        <f t="shared" si="66"/>
        <v>158.75948558156153</v>
      </c>
      <c r="S52" s="165">
        <f t="shared" si="67"/>
        <v>172.71345654663151</v>
      </c>
      <c r="T52" s="165">
        <f t="shared" si="68"/>
        <v>187.43042118456017</v>
      </c>
      <c r="U52" s="165">
        <f t="shared" si="69"/>
        <v>202.88412891504393</v>
      </c>
      <c r="V52" s="165">
        <f t="shared" si="70"/>
        <v>219.0388687608218</v>
      </c>
      <c r="W52" s="165">
        <f t="shared" si="71"/>
        <v>235.84971548826931</v>
      </c>
      <c r="X52" s="165">
        <f t="shared" si="72"/>
        <v>253.26309067738941</v>
      </c>
      <c r="Z52" s="3" t="s">
        <v>36</v>
      </c>
      <c r="AA52" s="166">
        <f>IFERROR(VLOOKUP($M52,Batch!$A$11:$E$854,4,FALSE),"")</f>
        <v>2.96</v>
      </c>
      <c r="AB52" s="165">
        <f t="shared" si="73"/>
        <v>359.9334627736207</v>
      </c>
      <c r="AC52" s="165">
        <f t="shared" si="74"/>
        <v>394.2685198842068</v>
      </c>
      <c r="AD52" s="165">
        <f t="shared" si="75"/>
        <v>430.93264507430621</v>
      </c>
      <c r="AE52" s="165">
        <f t="shared" si="76"/>
        <v>469.92807732142211</v>
      </c>
      <c r="AF52" s="165">
        <f t="shared" si="77"/>
        <v>511.23183137802926</v>
      </c>
      <c r="AG52" s="165">
        <f t="shared" si="78"/>
        <v>554.7940467062981</v>
      </c>
      <c r="AH52" s="165">
        <f t="shared" si="79"/>
        <v>600.53702158853002</v>
      </c>
      <c r="AI52" s="165">
        <f t="shared" si="80"/>
        <v>648.35505153203246</v>
      </c>
      <c r="AJ52" s="165">
        <f t="shared" si="81"/>
        <v>698.11515784527717</v>
      </c>
      <c r="AK52" s="165">
        <f t="shared" si="82"/>
        <v>749.65874840507274</v>
      </c>
      <c r="AM52" s="3" t="s">
        <v>36</v>
      </c>
      <c r="AN52" s="167">
        <f>IFERROR(VLOOKUP($M52,Batch!$A$11:$E$854,5,FALSE),"")</f>
        <v>1517</v>
      </c>
      <c r="AO52" s="165">
        <f t="shared" si="83"/>
        <v>0.1815989529990952</v>
      </c>
      <c r="AP52" s="165">
        <f t="shared" si="84"/>
        <v>0.19892218372734846</v>
      </c>
      <c r="AQ52" s="165">
        <f t="shared" si="85"/>
        <v>0.21742051032316553</v>
      </c>
      <c r="AR52" s="165">
        <f t="shared" si="86"/>
        <v>0.2370950624285843</v>
      </c>
      <c r="AS52" s="165">
        <f t="shared" si="87"/>
        <v>0.25793424318663888</v>
      </c>
      <c r="AT52" s="165">
        <f t="shared" si="88"/>
        <v>0.2799128962214924</v>
      </c>
      <c r="AU52" s="165">
        <f t="shared" si="89"/>
        <v>0.30299181831355082</v>
      </c>
      <c r="AV52" s="165">
        <f t="shared" si="90"/>
        <v>0.32711767786910156</v>
      </c>
      <c r="AW52" s="165">
        <f t="shared" si="91"/>
        <v>0.35222338251232982</v>
      </c>
      <c r="AX52" s="165">
        <f t="shared" si="92"/>
        <v>0.37822891700013045</v>
      </c>
    </row>
    <row r="53" spans="1:50" ht="15.75">
      <c r="A53" s="3" t="s">
        <v>38</v>
      </c>
      <c r="B53" s="165">
        <v>26.405592912732466</v>
      </c>
      <c r="C53" s="165">
        <v>29.49499990077333</v>
      </c>
      <c r="D53" s="165">
        <v>32.913775324858975</v>
      </c>
      <c r="E53" s="165">
        <v>36.690186161953967</v>
      </c>
      <c r="F53" s="165">
        <v>40.853517364105116</v>
      </c>
      <c r="G53" s="165">
        <v>45.433810145123402</v>
      </c>
      <c r="H53" s="165">
        <v>50.461535354874442</v>
      </c>
      <c r="I53" s="165">
        <v>55.967199408043854</v>
      </c>
      <c r="J53" s="165">
        <v>61.980882812259864</v>
      </c>
      <c r="K53" s="165">
        <v>68.531714617787046</v>
      </c>
      <c r="M53" s="3" t="s">
        <v>38</v>
      </c>
      <c r="N53" s="166">
        <f>IFERROR(VLOOKUP($M53,Batch!$A$11:$E$854,3,FALSE),"")</f>
        <v>1</v>
      </c>
      <c r="O53" s="165">
        <f t="shared" si="63"/>
        <v>28.46045370035328</v>
      </c>
      <c r="P53" s="165">
        <f t="shared" si="64"/>
        <v>31.790275713260556</v>
      </c>
      <c r="Q53" s="165">
        <f t="shared" si="65"/>
        <v>35.475097333841482</v>
      </c>
      <c r="R53" s="165">
        <f t="shared" si="66"/>
        <v>39.545385251172426</v>
      </c>
      <c r="S53" s="165">
        <f t="shared" si="67"/>
        <v>44.032703347367274</v>
      </c>
      <c r="T53" s="165">
        <f t="shared" si="68"/>
        <v>48.969430617951552</v>
      </c>
      <c r="U53" s="165">
        <f t="shared" si="69"/>
        <v>54.388409128417855</v>
      </c>
      <c r="V53" s="165">
        <f t="shared" si="70"/>
        <v>60.322519276702828</v>
      </c>
      <c r="W53" s="165">
        <f t="shared" si="71"/>
        <v>66.804182409960674</v>
      </c>
      <c r="X53" s="165">
        <f t="shared" si="72"/>
        <v>73.864794376378924</v>
      </c>
      <c r="Z53" s="3" t="s">
        <v>38</v>
      </c>
      <c r="AA53" s="166">
        <f>IFERROR(VLOOKUP($M53,Batch!$A$11:$E$854,4,FALSE),"")</f>
        <v>0.66</v>
      </c>
      <c r="AB53" s="165">
        <f t="shared" si="73"/>
        <v>18.783899442233167</v>
      </c>
      <c r="AC53" s="165">
        <f t="shared" si="74"/>
        <v>20.981581970751968</v>
      </c>
      <c r="AD53" s="165">
        <f t="shared" si="75"/>
        <v>23.413564240335379</v>
      </c>
      <c r="AE53" s="165">
        <f t="shared" si="76"/>
        <v>26.0999542657738</v>
      </c>
      <c r="AF53" s="165">
        <f t="shared" si="77"/>
        <v>29.061584209262403</v>
      </c>
      <c r="AG53" s="165">
        <f t="shared" si="78"/>
        <v>32.319824207848029</v>
      </c>
      <c r="AH53" s="165">
        <f t="shared" si="79"/>
        <v>35.896350024755783</v>
      </c>
      <c r="AI53" s="165">
        <f t="shared" si="80"/>
        <v>39.812862722623869</v>
      </c>
      <c r="AJ53" s="165">
        <f t="shared" si="81"/>
        <v>44.090760390574047</v>
      </c>
      <c r="AK53" s="165">
        <f t="shared" si="82"/>
        <v>48.750764288410096</v>
      </c>
      <c r="AM53" s="3" t="s">
        <v>38</v>
      </c>
      <c r="AN53" s="167">
        <f>IFERROR(VLOOKUP($M53,Batch!$A$11:$E$854,5,FALSE),"")</f>
        <v>3311</v>
      </c>
      <c r="AO53" s="165">
        <f t="shared" si="83"/>
        <v>9.2768011132451825E-2</v>
      </c>
      <c r="AP53" s="165">
        <f t="shared" si="84"/>
        <v>0.10362170197008704</v>
      </c>
      <c r="AQ53" s="165">
        <f t="shared" si="85"/>
        <v>0.11563252852675952</v>
      </c>
      <c r="AR53" s="165">
        <f t="shared" si="86"/>
        <v>0.12889979821974243</v>
      </c>
      <c r="AS53" s="165">
        <f t="shared" si="87"/>
        <v>0.14352639481182308</v>
      </c>
      <c r="AT53" s="165">
        <f t="shared" si="88"/>
        <v>0.15961785896124231</v>
      </c>
      <c r="AU53" s="165">
        <f t="shared" si="89"/>
        <v>0.17728124072171</v>
      </c>
      <c r="AV53" s="165">
        <f t="shared" si="90"/>
        <v>0.19662371509310284</v>
      </c>
      <c r="AW53" s="165">
        <f t="shared" si="91"/>
        <v>0.21775096078052497</v>
      </c>
      <c r="AX53" s="165">
        <f t="shared" si="92"/>
        <v>0.2407653138333184</v>
      </c>
    </row>
    <row r="54" spans="1:50" ht="15.75">
      <c r="A54" s="3" t="s">
        <v>39</v>
      </c>
      <c r="B54" s="165">
        <v>17.833022182724086</v>
      </c>
      <c r="C54" s="165">
        <v>19.919453778154391</v>
      </c>
      <c r="D54" s="165">
        <v>22.228324409348346</v>
      </c>
      <c r="E54" s="165">
        <v>24.778724184561185</v>
      </c>
      <c r="F54" s="165">
        <v>27.590430701713043</v>
      </c>
      <c r="G54" s="165">
        <v>30.683732300249947</v>
      </c>
      <c r="H54" s="165">
        <v>34.079207474408925</v>
      </c>
      <c r="I54" s="165">
        <v>37.797458737134946</v>
      </c>
      <c r="J54" s="165">
        <v>41.858800964960963</v>
      </c>
      <c r="K54" s="165">
        <v>46.282906467508909</v>
      </c>
      <c r="M54" s="3" t="s">
        <v>39</v>
      </c>
      <c r="N54" s="166">
        <f>IFERROR(VLOOKUP($M54,Batch!$A$11:$E$854,3,FALSE),"")</f>
        <v>1</v>
      </c>
      <c r="O54" s="165">
        <f t="shared" si="63"/>
        <v>19.220772805448501</v>
      </c>
      <c r="P54" s="165">
        <f t="shared" si="64"/>
        <v>21.469568733528789</v>
      </c>
      <c r="Q54" s="165">
        <f t="shared" si="65"/>
        <v>23.958113713994486</v>
      </c>
      <c r="R54" s="165">
        <f t="shared" si="66"/>
        <v>26.706983431092809</v>
      </c>
      <c r="S54" s="165">
        <f t="shared" si="67"/>
        <v>29.737494558597021</v>
      </c>
      <c r="T54" s="165">
        <f t="shared" si="68"/>
        <v>33.071514257277528</v>
      </c>
      <c r="U54" s="165">
        <f t="shared" si="69"/>
        <v>36.731222422294849</v>
      </c>
      <c r="V54" s="165">
        <f t="shared" si="70"/>
        <v>40.738824836632887</v>
      </c>
      <c r="W54" s="165">
        <f t="shared" si="71"/>
        <v>45.116217263242518</v>
      </c>
      <c r="X54" s="165">
        <f t="shared" si="72"/>
        <v>49.884602894152955</v>
      </c>
      <c r="Z54" s="3" t="s">
        <v>39</v>
      </c>
      <c r="AA54" s="166">
        <f>IFERROR(VLOOKUP($M54,Batch!$A$11:$E$854,4,FALSE),"")</f>
        <v>0.66</v>
      </c>
      <c r="AB54" s="165">
        <f t="shared" si="73"/>
        <v>12.685710051596011</v>
      </c>
      <c r="AC54" s="165">
        <f t="shared" si="74"/>
        <v>14.169915364129</v>
      </c>
      <c r="AD54" s="165">
        <f t="shared" si="75"/>
        <v>15.812355051236363</v>
      </c>
      <c r="AE54" s="165">
        <f t="shared" si="76"/>
        <v>17.626609064521258</v>
      </c>
      <c r="AF54" s="165">
        <f t="shared" si="77"/>
        <v>19.626746408674034</v>
      </c>
      <c r="AG54" s="165">
        <f t="shared" si="78"/>
        <v>21.827199409803168</v>
      </c>
      <c r="AH54" s="165">
        <f t="shared" si="79"/>
        <v>24.242606798714601</v>
      </c>
      <c r="AI54" s="165">
        <f t="shared" si="80"/>
        <v>26.88762439217771</v>
      </c>
      <c r="AJ54" s="165">
        <f t="shared" si="81"/>
        <v>29.776703393740064</v>
      </c>
      <c r="AK54" s="165">
        <f t="shared" si="82"/>
        <v>32.923837910140954</v>
      </c>
      <c r="AM54" s="3" t="s">
        <v>39</v>
      </c>
      <c r="AN54" s="167">
        <f>IFERROR(VLOOKUP($M54,Batch!$A$11:$E$854,5,FALSE),"")</f>
        <v>3311</v>
      </c>
      <c r="AO54" s="165">
        <f t="shared" si="83"/>
        <v>6.2650893916284991E-2</v>
      </c>
      <c r="AP54" s="165">
        <f t="shared" si="84"/>
        <v>6.998093608241443E-2</v>
      </c>
      <c r="AQ54" s="165">
        <f t="shared" si="85"/>
        <v>7.8092450075902986E-2</v>
      </c>
      <c r="AR54" s="165">
        <f t="shared" si="86"/>
        <v>8.7052503179844601E-2</v>
      </c>
      <c r="AS54" s="165">
        <f t="shared" si="87"/>
        <v>9.6930577962954623E-2</v>
      </c>
      <c r="AT54" s="165">
        <f t="shared" si="88"/>
        <v>0.1077979513287969</v>
      </c>
      <c r="AU54" s="165">
        <f t="shared" si="89"/>
        <v>0.11972691955145168</v>
      </c>
      <c r="AV54" s="165">
        <f t="shared" si="90"/>
        <v>0.13278986328741668</v>
      </c>
      <c r="AW54" s="165">
        <f t="shared" si="91"/>
        <v>0.14705815267023112</v>
      </c>
      <c r="AX54" s="165">
        <f t="shared" si="92"/>
        <v>0.16260090037023114</v>
      </c>
    </row>
    <row r="55" spans="1:50" ht="15.75">
      <c r="A55" s="3" t="s">
        <v>40</v>
      </c>
      <c r="B55" s="165">
        <v>6.5240121528747306</v>
      </c>
      <c r="C55" s="165">
        <v>7.2873098679370605</v>
      </c>
      <c r="D55" s="165">
        <v>8.1319844218619366</v>
      </c>
      <c r="E55" s="165">
        <v>9.0650197177130583</v>
      </c>
      <c r="F55" s="165">
        <v>10.09365116897578</v>
      </c>
      <c r="G55" s="165">
        <v>11.22530103822295</v>
      </c>
      <c r="H55" s="165">
        <v>12.467497737919635</v>
      </c>
      <c r="I55" s="165">
        <v>13.827778467507157</v>
      </c>
      <c r="J55" s="165">
        <v>15.313575197855464</v>
      </c>
      <c r="K55" s="165">
        <v>16.932084823901015</v>
      </c>
      <c r="M55" s="3" t="s">
        <v>40</v>
      </c>
      <c r="N55" s="166">
        <f>IFERROR(VLOOKUP($M55,Batch!$A$11:$E$854,3,FALSE),"")</f>
        <v>1</v>
      </c>
      <c r="O55" s="165">
        <f t="shared" si="63"/>
        <v>7.0317052312013208</v>
      </c>
      <c r="P55" s="165">
        <f t="shared" si="64"/>
        <v>7.8544021254127712</v>
      </c>
      <c r="Q55" s="165">
        <f t="shared" si="65"/>
        <v>8.7648085348917935</v>
      </c>
      <c r="R55" s="165">
        <f t="shared" si="66"/>
        <v>9.7704518441000481</v>
      </c>
      <c r="S55" s="165">
        <f t="shared" si="67"/>
        <v>10.879130520247998</v>
      </c>
      <c r="T55" s="165">
        <f t="shared" si="68"/>
        <v>12.09884442007071</v>
      </c>
      <c r="U55" s="165">
        <f t="shared" si="69"/>
        <v>13.437707810689828</v>
      </c>
      <c r="V55" s="165">
        <f t="shared" si="70"/>
        <v>14.903844429998268</v>
      </c>
      <c r="W55" s="165">
        <f t="shared" si="71"/>
        <v>16.50526459851962</v>
      </c>
      <c r="X55" s="165">
        <f t="shared" si="72"/>
        <v>18.249725267434737</v>
      </c>
      <c r="Z55" s="3" t="s">
        <v>40</v>
      </c>
      <c r="AA55" s="166">
        <f>IFERROR(VLOOKUP($M55,Batch!$A$11:$E$854,4,FALSE),"")</f>
        <v>0.66</v>
      </c>
      <c r="AB55" s="165">
        <f t="shared" si="73"/>
        <v>4.6409254525928718</v>
      </c>
      <c r="AC55" s="165">
        <f t="shared" si="74"/>
        <v>5.1839054027724289</v>
      </c>
      <c r="AD55" s="165">
        <f t="shared" si="75"/>
        <v>5.7847736330285846</v>
      </c>
      <c r="AE55" s="165">
        <f t="shared" si="76"/>
        <v>6.4484982171060317</v>
      </c>
      <c r="AF55" s="165">
        <f t="shared" si="77"/>
        <v>7.1802261433636785</v>
      </c>
      <c r="AG55" s="165">
        <f t="shared" si="78"/>
        <v>7.9852373172466686</v>
      </c>
      <c r="AH55" s="165">
        <f t="shared" si="79"/>
        <v>8.8688871550552868</v>
      </c>
      <c r="AI55" s="165">
        <f t="shared" si="80"/>
        <v>9.8365373237988578</v>
      </c>
      <c r="AJ55" s="165">
        <f t="shared" si="81"/>
        <v>10.893474635022951</v>
      </c>
      <c r="AK55" s="165">
        <f t="shared" si="82"/>
        <v>12.044818676506926</v>
      </c>
      <c r="AM55" s="3" t="s">
        <v>40</v>
      </c>
      <c r="AN55" s="167">
        <f>IFERROR(VLOOKUP($M55,Batch!$A$11:$E$854,5,FALSE),"")</f>
        <v>3311</v>
      </c>
      <c r="AO55" s="165">
        <f t="shared" si="83"/>
        <v>2.2920130368831986E-2</v>
      </c>
      <c r="AP55" s="165">
        <f t="shared" si="84"/>
        <v>2.5601744493623468E-2</v>
      </c>
      <c r="AQ55" s="165">
        <f t="shared" si="85"/>
        <v>2.8569251365397515E-2</v>
      </c>
      <c r="AR55" s="165">
        <f t="shared" si="86"/>
        <v>3.1847186801217675E-2</v>
      </c>
      <c r="AS55" s="165">
        <f t="shared" si="87"/>
        <v>3.5460970223437964E-2</v>
      </c>
      <c r="AT55" s="165">
        <f t="shared" si="88"/>
        <v>3.9436677491792409E-2</v>
      </c>
      <c r="AU55" s="165">
        <f t="shared" si="89"/>
        <v>4.3800757391342461E-2</v>
      </c>
      <c r="AV55" s="165">
        <f t="shared" si="90"/>
        <v>4.8579689577515316E-2</v>
      </c>
      <c r="AW55" s="165">
        <f t="shared" si="91"/>
        <v>5.379958401719101E-2</v>
      </c>
      <c r="AX55" s="165">
        <f t="shared" si="92"/>
        <v>5.9485724809529572E-2</v>
      </c>
    </row>
    <row r="56" spans="1:50" ht="15.75">
      <c r="A56" s="3" t="s">
        <v>41</v>
      </c>
      <c r="B56" s="165">
        <v>6.5684338097925687</v>
      </c>
      <c r="C56" s="165">
        <v>7.3369287790031326</v>
      </c>
      <c r="D56" s="165">
        <v>8.1873546777082531</v>
      </c>
      <c r="E56" s="165">
        <v>9.1267429620016571</v>
      </c>
      <c r="F56" s="165">
        <v>10.162378310920021</v>
      </c>
      <c r="G56" s="165">
        <v>11.301733524833152</v>
      </c>
      <c r="H56" s="165">
        <v>12.552388276772135</v>
      </c>
      <c r="I56" s="165">
        <v>13.921931086574366</v>
      </c>
      <c r="J56" s="165">
        <v>15.417844529010049</v>
      </c>
      <c r="K56" s="165">
        <v>17.047374502296172</v>
      </c>
      <c r="M56" s="3" t="s">
        <v>41</v>
      </c>
      <c r="N56" s="166">
        <f>IFERROR(VLOOKUP($M56,Batch!$A$11:$E$854,3,FALSE),"")</f>
        <v>1</v>
      </c>
      <c r="O56" s="165">
        <f t="shared" si="63"/>
        <v>7.0795837436884801</v>
      </c>
      <c r="P56" s="165">
        <f t="shared" si="64"/>
        <v>7.9078823379467211</v>
      </c>
      <c r="Q56" s="165">
        <f t="shared" si="65"/>
        <v>8.8244876569663813</v>
      </c>
      <c r="R56" s="165">
        <f t="shared" si="66"/>
        <v>9.8369783387755074</v>
      </c>
      <c r="S56" s="165">
        <f t="shared" si="67"/>
        <v>10.9532059499392</v>
      </c>
      <c r="T56" s="165">
        <f t="shared" si="68"/>
        <v>12.181224817797876</v>
      </c>
      <c r="U56" s="165">
        <f t="shared" si="69"/>
        <v>13.529204459092851</v>
      </c>
      <c r="V56" s="165">
        <f t="shared" si="70"/>
        <v>15.005323925822701</v>
      </c>
      <c r="W56" s="165">
        <f t="shared" si="71"/>
        <v>16.617648080363761</v>
      </c>
      <c r="X56" s="165">
        <f t="shared" si="72"/>
        <v>18.373986690571037</v>
      </c>
      <c r="Z56" s="3" t="s">
        <v>41</v>
      </c>
      <c r="AA56" s="166">
        <f>IFERROR(VLOOKUP($M56,Batch!$A$11:$E$854,4,FALSE),"")</f>
        <v>0.66</v>
      </c>
      <c r="AB56" s="165">
        <f t="shared" si="73"/>
        <v>4.6725252708343969</v>
      </c>
      <c r="AC56" s="165">
        <f t="shared" si="74"/>
        <v>5.2192023430448362</v>
      </c>
      <c r="AD56" s="165">
        <f t="shared" si="75"/>
        <v>5.8241618535978112</v>
      </c>
      <c r="AE56" s="165">
        <f t="shared" si="76"/>
        <v>6.4924057035918352</v>
      </c>
      <c r="AF56" s="165">
        <f t="shared" si="77"/>
        <v>7.2291159269598726</v>
      </c>
      <c r="AG56" s="165">
        <f t="shared" si="78"/>
        <v>8.039608379746598</v>
      </c>
      <c r="AH56" s="165">
        <f t="shared" si="79"/>
        <v>8.9292749430012819</v>
      </c>
      <c r="AI56" s="165">
        <f t="shared" si="80"/>
        <v>9.9035137910429842</v>
      </c>
      <c r="AJ56" s="165">
        <f t="shared" si="81"/>
        <v>10.967647733040085</v>
      </c>
      <c r="AK56" s="165">
        <f t="shared" si="82"/>
        <v>12.126831215776885</v>
      </c>
      <c r="AM56" s="3" t="s">
        <v>41</v>
      </c>
      <c r="AN56" s="167">
        <f>IFERROR(VLOOKUP($M56,Batch!$A$11:$E$854,5,FALSE),"")</f>
        <v>3311</v>
      </c>
      <c r="AO56" s="165">
        <f t="shared" si="83"/>
        <v>2.307619233559392E-2</v>
      </c>
      <c r="AP56" s="165">
        <f t="shared" si="84"/>
        <v>2.5776065430455682E-2</v>
      </c>
      <c r="AQ56" s="165">
        <f t="shared" si="85"/>
        <v>2.8763777901034626E-2</v>
      </c>
      <c r="AR56" s="165">
        <f t="shared" si="86"/>
        <v>3.206403262748711E-2</v>
      </c>
      <c r="AS56" s="165">
        <f t="shared" si="87"/>
        <v>3.5702422111682092E-2</v>
      </c>
      <c r="AT56" s="165">
        <f t="shared" si="88"/>
        <v>3.9705199762516248E-2</v>
      </c>
      <c r="AU56" s="165">
        <f t="shared" si="89"/>
        <v>4.4098994453442709E-2</v>
      </c>
      <c r="AV56" s="165">
        <f t="shared" si="90"/>
        <v>4.8910466138475044E-2</v>
      </c>
      <c r="AW56" s="165">
        <f t="shared" si="91"/>
        <v>5.4165902565889754E-2</v>
      </c>
      <c r="AX56" s="165">
        <f t="shared" si="92"/>
        <v>5.9890759992953221E-2</v>
      </c>
    </row>
    <row r="57" spans="1:50" ht="15.75">
      <c r="A57" s="3" t="s">
        <v>42</v>
      </c>
      <c r="B57" s="165">
        <v>1E-3</v>
      </c>
      <c r="C57" s="165">
        <v>88.699295619380834</v>
      </c>
      <c r="D57" s="165">
        <v>93.943531857064102</v>
      </c>
      <c r="E57" s="165">
        <v>99.453309457144954</v>
      </c>
      <c r="F57" s="165">
        <v>105.23710591466548</v>
      </c>
      <c r="G57" s="165">
        <v>111.30312537766116</v>
      </c>
      <c r="H57" s="165">
        <v>117.65922789063357</v>
      </c>
      <c r="I57" s="165">
        <v>124.31285412604502</v>
      </c>
      <c r="J57" s="165">
        <v>131.27094594976225</v>
      </c>
      <c r="K57" s="165">
        <v>138.53986328232378</v>
      </c>
      <c r="M57" s="3" t="s">
        <v>42</v>
      </c>
      <c r="N57" s="166">
        <f>IFERROR(VLOOKUP($M57,Batch!$A$11:$E$854,3,FALSE),"")</f>
        <v>1</v>
      </c>
      <c r="O57" s="165">
        <f t="shared" si="63"/>
        <v>1.0778191496934723E-3</v>
      </c>
      <c r="P57" s="165">
        <f t="shared" si="64"/>
        <v>95.601799382890974</v>
      </c>
      <c r="Q57" s="165">
        <f t="shared" si="65"/>
        <v>101.25413762538244</v>
      </c>
      <c r="R57" s="165">
        <f t="shared" si="66"/>
        <v>107.19268143330173</v>
      </c>
      <c r="S57" s="165">
        <f t="shared" si="67"/>
        <v>113.42656801314662</v>
      </c>
      <c r="T57" s="165">
        <f t="shared" si="68"/>
        <v>119.96463995277668</v>
      </c>
      <c r="U57" s="165">
        <f t="shared" si="69"/>
        <v>126.81536895867315</v>
      </c>
      <c r="V57" s="165">
        <f t="shared" si="70"/>
        <v>133.9867747301025</v>
      </c>
      <c r="W57" s="165">
        <f t="shared" si="71"/>
        <v>141.48633934303049</v>
      </c>
      <c r="X57" s="165">
        <f t="shared" si="72"/>
        <v>149.3209176416041</v>
      </c>
      <c r="Z57" s="3" t="s">
        <v>42</v>
      </c>
      <c r="AA57" s="166">
        <f>IFERROR(VLOOKUP($M57,Batch!$A$11:$E$854,4,FALSE),"")</f>
        <v>0.64</v>
      </c>
      <c r="AB57" s="165">
        <f t="shared" si="73"/>
        <v>6.8980425580382227E-4</v>
      </c>
      <c r="AC57" s="165">
        <f t="shared" si="74"/>
        <v>61.185151605050223</v>
      </c>
      <c r="AD57" s="165">
        <f t="shared" si="75"/>
        <v>64.802648080244765</v>
      </c>
      <c r="AE57" s="165">
        <f t="shared" si="76"/>
        <v>68.603316117313113</v>
      </c>
      <c r="AF57" s="165">
        <f t="shared" si="77"/>
        <v>72.593003528413846</v>
      </c>
      <c r="AG57" s="165">
        <f t="shared" si="78"/>
        <v>76.777369569777079</v>
      </c>
      <c r="AH57" s="165">
        <f t="shared" si="79"/>
        <v>81.161836133550807</v>
      </c>
      <c r="AI57" s="165">
        <f t="shared" si="80"/>
        <v>85.751535827265599</v>
      </c>
      <c r="AJ57" s="165">
        <f t="shared" si="81"/>
        <v>90.551257179539519</v>
      </c>
      <c r="AK57" s="165">
        <f t="shared" si="82"/>
        <v>95.565387290626617</v>
      </c>
      <c r="AM57" s="3" t="s">
        <v>42</v>
      </c>
      <c r="AN57" s="167">
        <f>IFERROR(VLOOKUP($M57,Batch!$A$11:$E$854,5,FALSE),"")</f>
        <v>3311</v>
      </c>
      <c r="AO57" s="165">
        <f t="shared" si="83"/>
        <v>3.5131955354700699E-6</v>
      </c>
      <c r="AP57" s="165">
        <f t="shared" si="84"/>
        <v>0.31161796936934871</v>
      </c>
      <c r="AQ57" s="165">
        <f t="shared" si="85"/>
        <v>0.3300419967065279</v>
      </c>
      <c r="AR57" s="165">
        <f t="shared" si="86"/>
        <v>0.34939892277256496</v>
      </c>
      <c r="AS57" s="165">
        <f t="shared" si="87"/>
        <v>0.36971853066519367</v>
      </c>
      <c r="AT57" s="165">
        <f t="shared" si="88"/>
        <v>0.39102964316066463</v>
      </c>
      <c r="AU57" s="165">
        <f t="shared" si="89"/>
        <v>0.41335987413222947</v>
      </c>
      <c r="AV57" s="165">
        <f t="shared" si="90"/>
        <v>0.43673536411716346</v>
      </c>
      <c r="AW57" s="165">
        <f t="shared" si="91"/>
        <v>0.46118050124763765</v>
      </c>
      <c r="AX57" s="165">
        <f t="shared" si="92"/>
        <v>0.48671762916809386</v>
      </c>
    </row>
    <row r="58" spans="1:50" ht="15.75">
      <c r="A58" s="3" t="s">
        <v>43</v>
      </c>
      <c r="B58" s="165">
        <v>17.490261404017211</v>
      </c>
      <c r="C58" s="165">
        <v>19.536590603395933</v>
      </c>
      <c r="D58" s="165">
        <v>21.801083434384594</v>
      </c>
      <c r="E58" s="165">
        <v>24.302463082553984</v>
      </c>
      <c r="F58" s="165">
        <v>27.060127009199348</v>
      </c>
      <c r="G58" s="165">
        <v>30.093973600400659</v>
      </c>
      <c r="H58" s="165">
        <v>33.424185820089583</v>
      </c>
      <c r="I58" s="165">
        <v>37.070970189252577</v>
      </c>
      <c r="J58" s="165">
        <v>41.054251120998707</v>
      </c>
      <c r="K58" s="165">
        <v>45.393322812025701</v>
      </c>
      <c r="M58" s="3" t="s">
        <v>43</v>
      </c>
      <c r="N58" s="166">
        <f>IFERROR(VLOOKUP($M58,Batch!$A$11:$E$854,3,FALSE),"")</f>
        <v>1</v>
      </c>
      <c r="O58" s="165">
        <f t="shared" si="63"/>
        <v>18.851338674394384</v>
      </c>
      <c r="P58" s="165">
        <f t="shared" si="64"/>
        <v>21.056911472061682</v>
      </c>
      <c r="Q58" s="165">
        <f t="shared" si="65"/>
        <v>23.497625209644845</v>
      </c>
      <c r="R58" s="165">
        <f t="shared" si="66"/>
        <v>26.193660095095336</v>
      </c>
      <c r="S58" s="165">
        <f t="shared" si="67"/>
        <v>29.165923083652601</v>
      </c>
      <c r="T58" s="165">
        <f t="shared" si="68"/>
        <v>32.43586103688164</v>
      </c>
      <c r="U58" s="165">
        <f t="shared" si="69"/>
        <v>36.025227539805563</v>
      </c>
      <c r="V58" s="165">
        <f t="shared" si="70"/>
        <v>39.955801567692269</v>
      </c>
      <c r="W58" s="165">
        <f t="shared" si="71"/>
        <v>44.2490580345371</v>
      </c>
      <c r="X58" s="165">
        <f t="shared" si="72"/>
        <v>48.925792595018834</v>
      </c>
      <c r="Z58" s="3" t="s">
        <v>43</v>
      </c>
      <c r="AA58" s="166">
        <f>IFERROR(VLOOKUP($M58,Batch!$A$11:$E$854,4,FALSE),"")</f>
        <v>0.66</v>
      </c>
      <c r="AB58" s="165">
        <f t="shared" si="73"/>
        <v>12.441883525100295</v>
      </c>
      <c r="AC58" s="165">
        <f t="shared" si="74"/>
        <v>13.897561571560709</v>
      </c>
      <c r="AD58" s="165">
        <f t="shared" si="75"/>
        <v>15.508432638365598</v>
      </c>
      <c r="AE58" s="165">
        <f t="shared" si="76"/>
        <v>17.28781566276292</v>
      </c>
      <c r="AF58" s="165">
        <f t="shared" si="77"/>
        <v>19.249509235210716</v>
      </c>
      <c r="AG58" s="165">
        <f t="shared" si="78"/>
        <v>21.407668284341881</v>
      </c>
      <c r="AH58" s="165">
        <f t="shared" si="79"/>
        <v>23.776650176271673</v>
      </c>
      <c r="AI58" s="165">
        <f t="shared" si="80"/>
        <v>26.370829034676898</v>
      </c>
      <c r="AJ58" s="165">
        <f t="shared" si="81"/>
        <v>29.204378302794488</v>
      </c>
      <c r="AK58" s="165">
        <f t="shared" si="82"/>
        <v>32.291023112712431</v>
      </c>
      <c r="AM58" s="3" t="s">
        <v>43</v>
      </c>
      <c r="AN58" s="167">
        <f>IFERROR(VLOOKUP($M58,Batch!$A$11:$E$854,5,FALSE),"")</f>
        <v>3311</v>
      </c>
      <c r="AO58" s="165">
        <f t="shared" si="83"/>
        <v>6.1446708278797744E-2</v>
      </c>
      <c r="AP58" s="165">
        <f t="shared" si="84"/>
        <v>6.8635862886157126E-2</v>
      </c>
      <c r="AQ58" s="165">
        <f t="shared" si="85"/>
        <v>7.6591468990090464E-2</v>
      </c>
      <c r="AR58" s="165">
        <f t="shared" si="86"/>
        <v>8.5379304802554859E-2</v>
      </c>
      <c r="AS58" s="165">
        <f t="shared" si="87"/>
        <v>9.5067517397972215E-2</v>
      </c>
      <c r="AT58" s="165">
        <f t="shared" si="88"/>
        <v>0.10572601369748176</v>
      </c>
      <c r="AU58" s="165">
        <f t="shared" si="89"/>
        <v>0.11742570039986075</v>
      </c>
      <c r="AV58" s="165">
        <f t="shared" si="90"/>
        <v>0.13023756696442623</v>
      </c>
      <c r="AW58" s="165">
        <f t="shared" si="91"/>
        <v>0.14423161175035976</v>
      </c>
      <c r="AX58" s="165">
        <f t="shared" si="92"/>
        <v>0.15947561904336038</v>
      </c>
    </row>
    <row r="59" spans="1:50" ht="15.75">
      <c r="A59" s="3" t="s">
        <v>44</v>
      </c>
      <c r="B59" s="165">
        <v>77.127894667424869</v>
      </c>
      <c r="C59" s="165">
        <v>85.106713654759929</v>
      </c>
      <c r="D59" s="165">
        <v>93.735923812556237</v>
      </c>
      <c r="E59" s="165">
        <v>103.03222736026557</v>
      </c>
      <c r="F59" s="165">
        <v>113.0048093372411</v>
      </c>
      <c r="G59" s="165">
        <v>123.65368815159205</v>
      </c>
      <c r="H59" s="165">
        <v>134.96802818317352</v>
      </c>
      <c r="I59" s="165">
        <v>146.92448782578165</v>
      </c>
      <c r="J59" s="165">
        <v>159.48569519022109</v>
      </c>
      <c r="K59" s="165">
        <v>172.59896094197961</v>
      </c>
      <c r="M59" s="3" t="s">
        <v>44</v>
      </c>
      <c r="N59" s="166">
        <f>IFERROR(VLOOKUP($M59,Batch!$A$11:$E$854,3,FALSE),"")</f>
        <v>1</v>
      </c>
      <c r="O59" s="165">
        <f t="shared" si="63"/>
        <v>83.129921848091556</v>
      </c>
      <c r="P59" s="165">
        <f t="shared" si="64"/>
        <v>91.729645744579159</v>
      </c>
      <c r="Q59" s="165">
        <f t="shared" si="65"/>
        <v>101.03037369938146</v>
      </c>
      <c r="R59" s="165">
        <f t="shared" si="66"/>
        <v>111.05010768446593</v>
      </c>
      <c r="S59" s="165">
        <f t="shared" si="67"/>
        <v>121.79874751113815</v>
      </c>
      <c r="T59" s="165">
        <f t="shared" si="68"/>
        <v>133.27631302001072</v>
      </c>
      <c r="U59" s="165">
        <f t="shared" si="69"/>
        <v>145.47112537219266</v>
      </c>
      <c r="V59" s="165">
        <f t="shared" si="70"/>
        <v>158.35802653753288</v>
      </c>
      <c r="W59" s="165">
        <f t="shared" si="71"/>
        <v>171.89673637819638</v>
      </c>
      <c r="X59" s="165">
        <f t="shared" si="72"/>
        <v>186.03046532046127</v>
      </c>
      <c r="Z59" s="3" t="s">
        <v>44</v>
      </c>
      <c r="AA59" s="166">
        <f>IFERROR(VLOOKUP($M59,Batch!$A$11:$E$854,4,FALSE),"")</f>
        <v>0.66</v>
      </c>
      <c r="AB59" s="165">
        <f t="shared" si="73"/>
        <v>54.865748419740434</v>
      </c>
      <c r="AC59" s="165">
        <f t="shared" si="74"/>
        <v>60.541566191422248</v>
      </c>
      <c r="AD59" s="165">
        <f t="shared" si="75"/>
        <v>66.680046641591758</v>
      </c>
      <c r="AE59" s="165">
        <f t="shared" si="76"/>
        <v>73.293071071747519</v>
      </c>
      <c r="AF59" s="165">
        <f t="shared" si="77"/>
        <v>80.387173357351173</v>
      </c>
      <c r="AG59" s="165">
        <f t="shared" si="78"/>
        <v>87.962366593207065</v>
      </c>
      <c r="AH59" s="165">
        <f t="shared" si="79"/>
        <v>96.010942745647156</v>
      </c>
      <c r="AI59" s="165">
        <f t="shared" si="80"/>
        <v>104.51629751477171</v>
      </c>
      <c r="AJ59" s="165">
        <f t="shared" si="81"/>
        <v>113.45184600960962</v>
      </c>
      <c r="AK59" s="165">
        <f t="shared" si="82"/>
        <v>122.78010711150445</v>
      </c>
      <c r="AM59" s="3" t="s">
        <v>44</v>
      </c>
      <c r="AN59" s="167">
        <f>IFERROR(VLOOKUP($M59,Batch!$A$11:$E$854,5,FALSE),"")</f>
        <v>3311</v>
      </c>
      <c r="AO59" s="165">
        <f t="shared" si="83"/>
        <v>0.27096537520580288</v>
      </c>
      <c r="AP59" s="165">
        <f t="shared" si="84"/>
        <v>0.29899652645043223</v>
      </c>
      <c r="AQ59" s="165">
        <f t="shared" si="85"/>
        <v>0.32931262905143521</v>
      </c>
      <c r="AR59" s="165">
        <f t="shared" si="86"/>
        <v>0.36197236117162218</v>
      </c>
      <c r="AS59" s="165">
        <f t="shared" si="87"/>
        <v>0.39700799165024198</v>
      </c>
      <c r="AT59" s="165">
        <f t="shared" si="88"/>
        <v>0.43441958515858148</v>
      </c>
      <c r="AU59" s="165">
        <f t="shared" si="89"/>
        <v>0.47416907404432379</v>
      </c>
      <c r="AV59" s="165">
        <f t="shared" si="90"/>
        <v>0.51617445468076273</v>
      </c>
      <c r="AW59" s="165">
        <f t="shared" si="91"/>
        <v>0.56030443231362526</v>
      </c>
      <c r="AX59" s="165">
        <f t="shared" si="92"/>
        <v>0.60637389900813576</v>
      </c>
    </row>
    <row r="60" spans="1:50" ht="15.75">
      <c r="A60" s="3" t="s">
        <v>45</v>
      </c>
      <c r="B60" s="165">
        <v>288.33305957532332</v>
      </c>
      <c r="C60" s="165">
        <v>311.09829139326752</v>
      </c>
      <c r="D60" s="165">
        <v>334.4821774972072</v>
      </c>
      <c r="E60" s="165">
        <v>358.26481490227303</v>
      </c>
      <c r="F60" s="165">
        <v>382.18329491459934</v>
      </c>
      <c r="G60" s="165">
        <v>405.93291352654404</v>
      </c>
      <c r="H60" s="165">
        <v>429.1708181974073</v>
      </c>
      <c r="I60" s="165">
        <v>451.52250457441988</v>
      </c>
      <c r="J60" s="165">
        <v>472.59145218281782</v>
      </c>
      <c r="K60" s="165">
        <v>491.97198861750763</v>
      </c>
      <c r="M60" s="3" t="s">
        <v>45</v>
      </c>
      <c r="N60" s="166">
        <f>IFERROR(VLOOKUP($M60,Batch!$A$11:$E$854,3,FALSE),"")</f>
        <v>1</v>
      </c>
      <c r="O60" s="165">
        <f t="shared" si="63"/>
        <v>310.77089309999224</v>
      </c>
      <c r="P60" s="165">
        <f t="shared" si="64"/>
        <v>335.30769590058361</v>
      </c>
      <c r="Q60" s="165">
        <f t="shared" si="65"/>
        <v>360.51129613766091</v>
      </c>
      <c r="R60" s="165">
        <f t="shared" si="66"/>
        <v>386.14467816305711</v>
      </c>
      <c r="S60" s="165">
        <f t="shared" si="67"/>
        <v>411.924473951903</v>
      </c>
      <c r="T60" s="165">
        <f t="shared" si="68"/>
        <v>437.52226768977346</v>
      </c>
      <c r="U60" s="165">
        <f t="shared" si="69"/>
        <v>462.56852634278124</v>
      </c>
      <c r="V60" s="165">
        <f t="shared" si="70"/>
        <v>486.65960194786811</v>
      </c>
      <c r="W60" s="165">
        <f t="shared" si="71"/>
        <v>509.36811714408793</v>
      </c>
      <c r="X60" s="165">
        <f t="shared" si="72"/>
        <v>530.25683044472862</v>
      </c>
      <c r="Z60" s="3" t="s">
        <v>45</v>
      </c>
      <c r="AA60" s="166">
        <f>IFERROR(VLOOKUP($M60,Batch!$A$11:$E$854,4,FALSE),"")</f>
        <v>0.66</v>
      </c>
      <c r="AB60" s="165">
        <f t="shared" si="73"/>
        <v>205.10878944599489</v>
      </c>
      <c r="AC60" s="165">
        <f t="shared" si="74"/>
        <v>221.30307929438518</v>
      </c>
      <c r="AD60" s="165">
        <f t="shared" si="75"/>
        <v>237.93745545085619</v>
      </c>
      <c r="AE60" s="165">
        <f t="shared" si="76"/>
        <v>254.85548758761772</v>
      </c>
      <c r="AF60" s="165">
        <f t="shared" si="77"/>
        <v>271.87015280825597</v>
      </c>
      <c r="AG60" s="165">
        <f t="shared" si="78"/>
        <v>288.76469667525049</v>
      </c>
      <c r="AH60" s="165">
        <f t="shared" si="79"/>
        <v>305.29522738623569</v>
      </c>
      <c r="AI60" s="165">
        <f t="shared" si="80"/>
        <v>321.19533728559298</v>
      </c>
      <c r="AJ60" s="165">
        <f t="shared" si="81"/>
        <v>336.18295731509801</v>
      </c>
      <c r="AK60" s="165">
        <f t="shared" si="82"/>
        <v>349.96950809352097</v>
      </c>
      <c r="AM60" s="3" t="s">
        <v>45</v>
      </c>
      <c r="AN60" s="167">
        <f>IFERROR(VLOOKUP($M60,Batch!$A$11:$E$854,5,FALSE),"")</f>
        <v>3311</v>
      </c>
      <c r="AO60" s="165">
        <f t="shared" si="83"/>
        <v>1.0129704176284517</v>
      </c>
      <c r="AP60" s="165">
        <f t="shared" si="84"/>
        <v>1.0929491284151944</v>
      </c>
      <c r="AQ60" s="165">
        <f t="shared" si="85"/>
        <v>1.175101292677496</v>
      </c>
      <c r="AR60" s="165">
        <f t="shared" si="86"/>
        <v>1.2586543482306765</v>
      </c>
      <c r="AS60" s="165">
        <f t="shared" si="87"/>
        <v>1.3426846454252117</v>
      </c>
      <c r="AT60" s="165">
        <f t="shared" si="88"/>
        <v>1.4261216995018124</v>
      </c>
      <c r="AU60" s="165">
        <f t="shared" si="89"/>
        <v>1.5077610024451686</v>
      </c>
      <c r="AV60" s="165">
        <f t="shared" si="90"/>
        <v>1.5862868472351161</v>
      </c>
      <c r="AW60" s="165">
        <f t="shared" si="91"/>
        <v>1.6603061799099927</v>
      </c>
      <c r="AX60" s="165">
        <f t="shared" si="92"/>
        <v>1.7283937939873601</v>
      </c>
    </row>
    <row r="61" spans="1:50" ht="15.75">
      <c r="A61" s="3" t="s">
        <v>46</v>
      </c>
      <c r="B61" s="165">
        <v>1E-3</v>
      </c>
      <c r="C61" s="165">
        <v>48.514755699050134</v>
      </c>
      <c r="D61" s="165">
        <v>51.603764996309003</v>
      </c>
      <c r="E61" s="165">
        <v>54.870755328827748</v>
      </c>
      <c r="F61" s="165">
        <v>58.323842017269754</v>
      </c>
      <c r="G61" s="165">
        <v>61.971275065380546</v>
      </c>
      <c r="H61" s="165">
        <v>65.821413786265467</v>
      </c>
      <c r="I61" s="165">
        <v>69.882698096677231</v>
      </c>
      <c r="J61" s="165">
        <v>74.163616373115033</v>
      </c>
      <c r="K61" s="165">
        <v>78.672669795263957</v>
      </c>
      <c r="M61" s="3" t="s">
        <v>46</v>
      </c>
      <c r="N61" s="166">
        <f>IFERROR(VLOOKUP($M61,Batch!$A$11:$E$854,3,FALSE),"")</f>
        <v>1</v>
      </c>
      <c r="O61" s="165">
        <f t="shared" si="63"/>
        <v>1.0778191496934723E-3</v>
      </c>
      <c r="P61" s="165">
        <f t="shared" si="64"/>
        <v>52.290132735136751</v>
      </c>
      <c r="Q61" s="165">
        <f t="shared" si="65"/>
        <v>55.619526109303536</v>
      </c>
      <c r="R61" s="165">
        <f t="shared" si="66"/>
        <v>59.14075085155568</v>
      </c>
      <c r="S61" s="165">
        <f t="shared" si="67"/>
        <v>62.862553809910089</v>
      </c>
      <c r="T61" s="165">
        <f t="shared" si="68"/>
        <v>66.793826996388731</v>
      </c>
      <c r="U61" s="165">
        <f t="shared" si="69"/>
        <v>70.943580238734825</v>
      </c>
      <c r="V61" s="165">
        <f t="shared" si="70"/>
        <v>75.320910240846274</v>
      </c>
      <c r="W61" s="165">
        <f t="shared" si="71"/>
        <v>79.934965937463716</v>
      </c>
      <c r="X61" s="165">
        <f t="shared" si="72"/>
        <v>84.794910062846711</v>
      </c>
      <c r="Z61" s="3" t="s">
        <v>46</v>
      </c>
      <c r="AA61" s="166">
        <f>IFERROR(VLOOKUP($M61,Batch!$A$11:$E$854,4,FALSE),"")</f>
        <v>0.64</v>
      </c>
      <c r="AB61" s="165">
        <f t="shared" si="73"/>
        <v>6.8980425580382227E-4</v>
      </c>
      <c r="AC61" s="165">
        <f t="shared" si="74"/>
        <v>33.465684950487521</v>
      </c>
      <c r="AD61" s="165">
        <f t="shared" si="75"/>
        <v>35.596496709954266</v>
      </c>
      <c r="AE61" s="165">
        <f t="shared" si="76"/>
        <v>37.850080544995635</v>
      </c>
      <c r="AF61" s="165">
        <f t="shared" si="77"/>
        <v>40.23203443834246</v>
      </c>
      <c r="AG61" s="165">
        <f t="shared" si="78"/>
        <v>42.748049277688793</v>
      </c>
      <c r="AH61" s="165">
        <f t="shared" si="79"/>
        <v>45.403891352790296</v>
      </c>
      <c r="AI61" s="165">
        <f t="shared" si="80"/>
        <v>48.205382554141622</v>
      </c>
      <c r="AJ61" s="165">
        <f t="shared" si="81"/>
        <v>51.158378199976781</v>
      </c>
      <c r="AK61" s="165">
        <f t="shared" si="82"/>
        <v>54.268742440221899</v>
      </c>
      <c r="AM61" s="3" t="s">
        <v>46</v>
      </c>
      <c r="AN61" s="167">
        <f>IFERROR(VLOOKUP($M61,Batch!$A$11:$E$854,5,FALSE),"")</f>
        <v>3311</v>
      </c>
      <c r="AO61" s="165">
        <f t="shared" si="83"/>
        <v>3.5131955354700699E-6</v>
      </c>
      <c r="AP61" s="165">
        <f t="shared" si="84"/>
        <v>0.17044182312632408</v>
      </c>
      <c r="AQ61" s="165">
        <f t="shared" si="85"/>
        <v>0.18129411679847948</v>
      </c>
      <c r="AR61" s="165">
        <f t="shared" si="86"/>
        <v>0.19277169264910821</v>
      </c>
      <c r="AS61" s="165">
        <f t="shared" si="87"/>
        <v>0.2049030613865338</v>
      </c>
      <c r="AT61" s="165">
        <f t="shared" si="88"/>
        <v>0.2177172068870826</v>
      </c>
      <c r="AU61" s="165">
        <f t="shared" si="89"/>
        <v>0.23124349705223596</v>
      </c>
      <c r="AV61" s="165">
        <f t="shared" si="90"/>
        <v>0.24551158295984921</v>
      </c>
      <c r="AW61" s="165">
        <f t="shared" si="91"/>
        <v>0.26055128593634275</v>
      </c>
      <c r="AX61" s="165">
        <f t="shared" si="92"/>
        <v>0.27639247228823238</v>
      </c>
    </row>
    <row r="62" spans="1:50" ht="15.75">
      <c r="A62" s="3" t="s">
        <v>47</v>
      </c>
      <c r="B62" s="165">
        <v>11.422926878234932</v>
      </c>
      <c r="C62" s="165">
        <v>12.14033249372584</v>
      </c>
      <c r="D62" s="165">
        <v>12.645672592734742</v>
      </c>
      <c r="E62" s="165">
        <v>12.901441940212182</v>
      </c>
      <c r="F62" s="165">
        <v>12.890842095396019</v>
      </c>
      <c r="G62" s="165">
        <v>12.621345316706549</v>
      </c>
      <c r="H62" s="165">
        <v>12.123902380199985</v>
      </c>
      <c r="I62" s="165">
        <v>11.447874043354043</v>
      </c>
      <c r="J62" s="165">
        <v>10.653036542576617</v>
      </c>
      <c r="K62" s="165">
        <v>9.8007543457336315</v>
      </c>
      <c r="M62" s="3" t="s">
        <v>47</v>
      </c>
      <c r="N62" s="166">
        <f>IFERROR(VLOOKUP($M62,Batch!$A$11:$E$854,3,FALSE),"")</f>
        <v>1</v>
      </c>
      <c r="O62" s="165">
        <f t="shared" si="63"/>
        <v>12.311849334909883</v>
      </c>
      <c r="P62" s="165">
        <f t="shared" si="64"/>
        <v>13.085082845383615</v>
      </c>
      <c r="Q62" s="165">
        <f t="shared" si="65"/>
        <v>13.629748081203406</v>
      </c>
      <c r="R62" s="165">
        <f t="shared" si="66"/>
        <v>13.905421181819193</v>
      </c>
      <c r="S62" s="165">
        <f t="shared" si="67"/>
        <v>13.893996466092554</v>
      </c>
      <c r="T62" s="165">
        <f t="shared" si="68"/>
        <v>13.60352767724034</v>
      </c>
      <c r="U62" s="165">
        <f t="shared" si="69"/>
        <v>13.067374154393811</v>
      </c>
      <c r="V62" s="165">
        <f t="shared" si="70"/>
        <v>12.338737867205825</v>
      </c>
      <c r="W62" s="165">
        <f t="shared" si="71"/>
        <v>11.482046787973415</v>
      </c>
      <c r="X62" s="165">
        <f t="shared" si="72"/>
        <v>10.563440715273225</v>
      </c>
      <c r="Z62" s="3" t="s">
        <v>47</v>
      </c>
      <c r="AA62" s="166">
        <f>IFERROR(VLOOKUP($M62,Batch!$A$11:$E$854,4,FALSE),"")</f>
        <v>1.17</v>
      </c>
      <c r="AB62" s="165">
        <f t="shared" si="73"/>
        <v>14.404863721844563</v>
      </c>
      <c r="AC62" s="165">
        <f t="shared" si="74"/>
        <v>15.309546929098829</v>
      </c>
      <c r="AD62" s="165">
        <f t="shared" si="75"/>
        <v>15.946805255007984</v>
      </c>
      <c r="AE62" s="165">
        <f t="shared" si="76"/>
        <v>16.269342782728454</v>
      </c>
      <c r="AF62" s="165">
        <f t="shared" si="77"/>
        <v>16.255975865328288</v>
      </c>
      <c r="AG62" s="165">
        <f t="shared" si="78"/>
        <v>15.916127382371196</v>
      </c>
      <c r="AH62" s="165">
        <f t="shared" si="79"/>
        <v>15.288827760640757</v>
      </c>
      <c r="AI62" s="165">
        <f t="shared" si="80"/>
        <v>14.436323304630815</v>
      </c>
      <c r="AJ62" s="165">
        <f t="shared" si="81"/>
        <v>13.433994741928895</v>
      </c>
      <c r="AK62" s="165">
        <f t="shared" si="82"/>
        <v>12.359225636869672</v>
      </c>
      <c r="AM62" s="3" t="s">
        <v>47</v>
      </c>
      <c r="AN62" s="167">
        <f>IFERROR(VLOOKUP($M62,Batch!$A$11:$E$854,5,FALSE),"")</f>
        <v>1836</v>
      </c>
      <c r="AO62" s="165">
        <f t="shared" si="83"/>
        <v>2.2253238116789798E-2</v>
      </c>
      <c r="AP62" s="165">
        <f t="shared" si="84"/>
        <v>2.3650830709127935E-2</v>
      </c>
      <c r="AQ62" s="165">
        <f t="shared" si="85"/>
        <v>2.4635294119695166E-2</v>
      </c>
      <c r="AR62" s="165">
        <f t="shared" si="86"/>
        <v>2.5133563630921424E-2</v>
      </c>
      <c r="AS62" s="165">
        <f t="shared" si="87"/>
        <v>2.5112913855849805E-2</v>
      </c>
      <c r="AT62" s="165">
        <f t="shared" si="88"/>
        <v>2.4587901654352526E-2</v>
      </c>
      <c r="AU62" s="165">
        <f t="shared" si="89"/>
        <v>2.3618822868013815E-2</v>
      </c>
      <c r="AV62" s="165">
        <f t="shared" si="90"/>
        <v>2.2301838200783353E-2</v>
      </c>
      <c r="AW62" s="165">
        <f t="shared" si="91"/>
        <v>2.0753398964718908E-2</v>
      </c>
      <c r="AX62" s="165">
        <f t="shared" si="92"/>
        <v>1.9093050538153623E-2</v>
      </c>
    </row>
    <row r="63" spans="1:50" ht="15.75">
      <c r="A63" s="3" t="s">
        <v>48</v>
      </c>
      <c r="B63" s="165">
        <v>1E-3</v>
      </c>
      <c r="C63" s="165">
        <v>34.692061734521552</v>
      </c>
      <c r="D63" s="165">
        <v>38.28794300810857</v>
      </c>
      <c r="E63" s="165">
        <v>42.178359577778274</v>
      </c>
      <c r="F63" s="165">
        <v>46.371206490967502</v>
      </c>
      <c r="G63" s="165">
        <v>50.871045628542831</v>
      </c>
      <c r="H63" s="165">
        <v>55.678363453228613</v>
      </c>
      <c r="I63" s="165">
        <v>60.788809474600797</v>
      </c>
      <c r="J63" s="165">
        <v>66.192447858500316</v>
      </c>
      <c r="K63" s="165">
        <v>71.87306308563042</v>
      </c>
      <c r="M63" s="3" t="s">
        <v>48</v>
      </c>
      <c r="N63" s="166">
        <f>IFERROR(VLOOKUP($M63,Batch!$A$11:$E$854,3,FALSE),"")</f>
        <v>1</v>
      </c>
      <c r="O63" s="165">
        <f t="shared" si="63"/>
        <v>1.0778191496934723E-3</v>
      </c>
      <c r="P63" s="165">
        <f t="shared" si="64"/>
        <v>37.391768479815461</v>
      </c>
      <c r="Q63" s="165">
        <f t="shared" si="65"/>
        <v>41.267478176511702</v>
      </c>
      <c r="R63" s="165">
        <f t="shared" si="66"/>
        <v>45.460643655586495</v>
      </c>
      <c r="S63" s="165">
        <f t="shared" si="67"/>
        <v>49.979774350355008</v>
      </c>
      <c r="T63" s="165">
        <f t="shared" si="68"/>
        <v>54.829787143373856</v>
      </c>
      <c r="U63" s="165">
        <f t="shared" si="69"/>
        <v>60.011206353482962</v>
      </c>
      <c r="V63" s="165">
        <f t="shared" si="70"/>
        <v>65.519342938792718</v>
      </c>
      <c r="W63" s="165">
        <f t="shared" si="71"/>
        <v>71.343487866978307</v>
      </c>
      <c r="X63" s="165">
        <f t="shared" si="72"/>
        <v>77.466163740819468</v>
      </c>
      <c r="Z63" s="3" t="s">
        <v>48</v>
      </c>
      <c r="AA63" s="166">
        <f>IFERROR(VLOOKUP($M63,Batch!$A$11:$E$854,4,FALSE),"")</f>
        <v>0</v>
      </c>
      <c r="AB63" s="165">
        <f t="shared" si="73"/>
        <v>0</v>
      </c>
      <c r="AC63" s="165">
        <f t="shared" si="74"/>
        <v>0</v>
      </c>
      <c r="AD63" s="165">
        <f t="shared" si="75"/>
        <v>0</v>
      </c>
      <c r="AE63" s="165">
        <f t="shared" si="76"/>
        <v>0</v>
      </c>
      <c r="AF63" s="165">
        <f t="shared" si="77"/>
        <v>0</v>
      </c>
      <c r="AG63" s="165">
        <f t="shared" si="78"/>
        <v>0</v>
      </c>
      <c r="AH63" s="165">
        <f t="shared" si="79"/>
        <v>0</v>
      </c>
      <c r="AI63" s="165">
        <f t="shared" si="80"/>
        <v>0</v>
      </c>
      <c r="AJ63" s="165">
        <f t="shared" si="81"/>
        <v>0</v>
      </c>
      <c r="AK63" s="165">
        <f t="shared" si="82"/>
        <v>0</v>
      </c>
      <c r="AM63" s="3" t="s">
        <v>48</v>
      </c>
      <c r="AN63" s="167">
        <f>IFERROR(VLOOKUP($M63,Batch!$A$11:$E$854,5,FALSE),"")</f>
        <v>3429</v>
      </c>
      <c r="AO63" s="165">
        <f t="shared" si="83"/>
        <v>3.6384015376402516E-6</v>
      </c>
      <c r="AP63" s="165">
        <f t="shared" si="84"/>
        <v>0.12622365075879372</v>
      </c>
      <c r="AQ63" s="165">
        <f t="shared" si="85"/>
        <v>0.13930691071378451</v>
      </c>
      <c r="AR63" s="165">
        <f t="shared" si="86"/>
        <v>0.15346180834293185</v>
      </c>
      <c r="AS63" s="165">
        <f t="shared" si="87"/>
        <v>0.16871706899896974</v>
      </c>
      <c r="AT63" s="165">
        <f t="shared" si="88"/>
        <v>0.18508929063625759</v>
      </c>
      <c r="AU63" s="165">
        <f t="shared" si="89"/>
        <v>0.20258024320151974</v>
      </c>
      <c r="AV63" s="165">
        <f t="shared" si="90"/>
        <v>0.22117409786370781</v>
      </c>
      <c r="AW63" s="165">
        <f t="shared" si="91"/>
        <v>0.24083470406853966</v>
      </c>
      <c r="AX63" s="165">
        <f t="shared" si="92"/>
        <v>0.26150306324567252</v>
      </c>
    </row>
    <row r="64" spans="1:50" ht="15.75">
      <c r="A64" s="3" t="s">
        <v>49</v>
      </c>
      <c r="B64" s="165">
        <v>28.391845366507873</v>
      </c>
      <c r="C64" s="165">
        <v>30.174967110803721</v>
      </c>
      <c r="D64" s="165">
        <v>31.430997032162502</v>
      </c>
      <c r="E64" s="165">
        <v>32.066715341531044</v>
      </c>
      <c r="F64" s="165">
        <v>32.040369278202675</v>
      </c>
      <c r="G64" s="165">
        <v>31.370531245543763</v>
      </c>
      <c r="H64" s="165">
        <v>30.134129832621628</v>
      </c>
      <c r="I64" s="165">
        <v>28.453851896177955</v>
      </c>
      <c r="J64" s="165">
        <v>26.478272112280994</v>
      </c>
      <c r="K64" s="165">
        <v>24.359912728618998</v>
      </c>
      <c r="M64" s="3" t="s">
        <v>49</v>
      </c>
      <c r="N64" s="166">
        <f>IFERROR(VLOOKUP($M64,Batch!$A$11:$E$854,3,FALSE),"")</f>
        <v>1</v>
      </c>
      <c r="O64" s="165">
        <f t="shared" si="63"/>
        <v>30.601274631158063</v>
      </c>
      <c r="P64" s="165">
        <f t="shared" si="64"/>
        <v>32.523157393394953</v>
      </c>
      <c r="Q64" s="165">
        <f t="shared" si="65"/>
        <v>33.876930495223434</v>
      </c>
      <c r="R64" s="165">
        <f t="shared" si="66"/>
        <v>34.562119862871612</v>
      </c>
      <c r="S64" s="165">
        <f t="shared" si="67"/>
        <v>34.533723571297259</v>
      </c>
      <c r="T64" s="165">
        <f t="shared" si="68"/>
        <v>33.811759312504478</v>
      </c>
      <c r="U64" s="165">
        <f t="shared" si="69"/>
        <v>32.479142192948935</v>
      </c>
      <c r="V64" s="165">
        <f t="shared" si="70"/>
        <v>30.668106456242516</v>
      </c>
      <c r="W64" s="165">
        <f t="shared" si="71"/>
        <v>28.538788733411078</v>
      </c>
      <c r="X64" s="165">
        <f t="shared" si="72"/>
        <v>26.255580423767316</v>
      </c>
      <c r="Z64" s="3" t="s">
        <v>49</v>
      </c>
      <c r="AA64" s="166">
        <f>IFERROR(VLOOKUP($M64,Batch!$A$11:$E$854,4,FALSE),"")</f>
        <v>1.17</v>
      </c>
      <c r="AB64" s="165">
        <f t="shared" si="73"/>
        <v>35.803491318454931</v>
      </c>
      <c r="AC64" s="165">
        <f t="shared" si="74"/>
        <v>38.05209415027209</v>
      </c>
      <c r="AD64" s="165">
        <f t="shared" si="75"/>
        <v>39.636008679411418</v>
      </c>
      <c r="AE64" s="165">
        <f t="shared" si="76"/>
        <v>40.437680239559782</v>
      </c>
      <c r="AF64" s="165">
        <f t="shared" si="77"/>
        <v>40.404456578417793</v>
      </c>
      <c r="AG64" s="165">
        <f t="shared" si="78"/>
        <v>39.55975839563024</v>
      </c>
      <c r="AH64" s="165">
        <f t="shared" si="79"/>
        <v>38.000596365750255</v>
      </c>
      <c r="AI64" s="165">
        <f t="shared" si="80"/>
        <v>35.881684553803744</v>
      </c>
      <c r="AJ64" s="165">
        <f t="shared" si="81"/>
        <v>33.390382818090956</v>
      </c>
      <c r="AK64" s="165">
        <f t="shared" si="82"/>
        <v>30.719029095807759</v>
      </c>
      <c r="AM64" s="3" t="s">
        <v>49</v>
      </c>
      <c r="AN64" s="167">
        <f>IFERROR(VLOOKUP($M64,Batch!$A$11:$E$854,5,FALSE),"")</f>
        <v>1836</v>
      </c>
      <c r="AO64" s="165">
        <f t="shared" si="83"/>
        <v>5.5310736228191819E-2</v>
      </c>
      <c r="AP64" s="165">
        <f t="shared" si="84"/>
        <v>5.8784472267126561E-2</v>
      </c>
      <c r="AQ64" s="165">
        <f t="shared" si="85"/>
        <v>6.1231369916017818E-2</v>
      </c>
      <c r="AR64" s="165">
        <f t="shared" si="86"/>
        <v>6.2469825792027693E-2</v>
      </c>
      <c r="AS64" s="165">
        <f t="shared" si="87"/>
        <v>6.24185004857436E-2</v>
      </c>
      <c r="AT64" s="165">
        <f t="shared" si="88"/>
        <v>6.1113575277052766E-2</v>
      </c>
      <c r="AU64" s="165">
        <f t="shared" si="89"/>
        <v>5.8704916327995127E-2</v>
      </c>
      <c r="AV64" s="165">
        <f t="shared" si="90"/>
        <v>5.5431532420293271E-2</v>
      </c>
      <c r="AW64" s="165">
        <f t="shared" si="91"/>
        <v>5.1582864927416143E-2</v>
      </c>
      <c r="AX64" s="165">
        <f t="shared" si="92"/>
        <v>4.7456045568063765E-2</v>
      </c>
    </row>
    <row r="65" spans="1:50" ht="15.75">
      <c r="A65" s="3" t="s">
        <v>50</v>
      </c>
      <c r="B65" s="165">
        <v>5.8083895363470335</v>
      </c>
      <c r="C65" s="165">
        <v>6.3882311342997271</v>
      </c>
      <c r="D65" s="165">
        <v>7.0121502645692271</v>
      </c>
      <c r="E65" s="165">
        <v>7.6811983905482766</v>
      </c>
      <c r="F65" s="165">
        <v>8.3960976871981625</v>
      </c>
      <c r="G65" s="165">
        <v>9.1572045028692646</v>
      </c>
      <c r="H65" s="165">
        <v>9.9644803221668816</v>
      </c>
      <c r="I65" s="165">
        <v>10.81747223077887</v>
      </c>
      <c r="J65" s="165">
        <v>11.715304573713869</v>
      </c>
      <c r="K65" s="165">
        <v>12.656683029597437</v>
      </c>
      <c r="M65" s="3" t="s">
        <v>50</v>
      </c>
      <c r="N65" s="166">
        <f>IFERROR(VLOOKUP($M65,Batch!$A$11:$E$854,3,FALSE),"")</f>
        <v>1</v>
      </c>
      <c r="O65" s="165">
        <f t="shared" si="63"/>
        <v>6.2603934711540203</v>
      </c>
      <c r="P65" s="165">
        <f t="shared" si="64"/>
        <v>6.8853578492162972</v>
      </c>
      <c r="Q65" s="165">
        <f t="shared" si="65"/>
        <v>7.5578298356808604</v>
      </c>
      <c r="R65" s="165">
        <f t="shared" si="66"/>
        <v>8.2789427179276096</v>
      </c>
      <c r="S65" s="165">
        <f t="shared" si="67"/>
        <v>9.0494748699592513</v>
      </c>
      <c r="T65" s="165">
        <f t="shared" si="68"/>
        <v>9.8698103708517859</v>
      </c>
      <c r="U65" s="165">
        <f t="shared" si="69"/>
        <v>10.739907707975243</v>
      </c>
      <c r="V65" s="165">
        <f t="shared" si="70"/>
        <v>11.65927872161083</v>
      </c>
      <c r="W65" s="165">
        <f t="shared" si="71"/>
        <v>12.626979614040328</v>
      </c>
      <c r="X65" s="165">
        <f t="shared" si="72"/>
        <v>13.641615340900508</v>
      </c>
      <c r="Z65" s="3" t="s">
        <v>50</v>
      </c>
      <c r="AA65" s="166">
        <f>IFERROR(VLOOKUP($M65,Batch!$A$11:$E$854,4,FALSE),"")</f>
        <v>1.4</v>
      </c>
      <c r="AB65" s="165">
        <f t="shared" si="73"/>
        <v>8.7645508596156283</v>
      </c>
      <c r="AC65" s="165">
        <f t="shared" si="74"/>
        <v>9.6395009889028156</v>
      </c>
      <c r="AD65" s="165">
        <f t="shared" si="75"/>
        <v>10.580961769953202</v>
      </c>
      <c r="AE65" s="165">
        <f t="shared" si="76"/>
        <v>11.590519805098653</v>
      </c>
      <c r="AF65" s="165">
        <f t="shared" si="77"/>
        <v>12.669264817942953</v>
      </c>
      <c r="AG65" s="165">
        <f t="shared" si="78"/>
        <v>13.817734519192499</v>
      </c>
      <c r="AH65" s="165">
        <f t="shared" si="79"/>
        <v>15.03587079116534</v>
      </c>
      <c r="AI65" s="165">
        <f t="shared" si="80"/>
        <v>16.32299021025516</v>
      </c>
      <c r="AJ65" s="165">
        <f t="shared" si="81"/>
        <v>17.677771459656459</v>
      </c>
      <c r="AK65" s="165">
        <f t="shared" si="82"/>
        <v>19.098261477260714</v>
      </c>
      <c r="AM65" s="3" t="s">
        <v>50</v>
      </c>
      <c r="AN65" s="167">
        <f>IFERROR(VLOOKUP($M65,Batch!$A$11:$E$854,5,FALSE),"")</f>
        <v>4029</v>
      </c>
      <c r="AO65" s="165">
        <f t="shared" si="83"/>
        <v>2.4831110536664293E-2</v>
      </c>
      <c r="AP65" s="165">
        <f t="shared" si="84"/>
        <v>2.7309957852675149E-2</v>
      </c>
      <c r="AQ65" s="165">
        <f t="shared" si="85"/>
        <v>2.9977238480586494E-2</v>
      </c>
      <c r="AR65" s="165">
        <f t="shared" si="86"/>
        <v>3.283744747080207E-2</v>
      </c>
      <c r="AS65" s="165">
        <f t="shared" si="87"/>
        <v>3.5893672151776412E-2</v>
      </c>
      <c r="AT65" s="165">
        <f t="shared" si="88"/>
        <v>3.914743592775477E-2</v>
      </c>
      <c r="AU65" s="165">
        <f t="shared" si="89"/>
        <v>4.2598574143798425E-2</v>
      </c>
      <c r="AV65" s="165">
        <f t="shared" si="90"/>
        <v>4.6245150572097916E-2</v>
      </c>
      <c r="AW65" s="165">
        <f t="shared" si="91"/>
        <v>5.0083421750589219E-2</v>
      </c>
      <c r="AX65" s="165">
        <f t="shared" si="92"/>
        <v>5.4107854400741728E-2</v>
      </c>
    </row>
    <row r="66" spans="1:50" ht="15.75">
      <c r="A66" s="3" t="s">
        <v>51</v>
      </c>
      <c r="B66" s="165">
        <v>2.6979570630607768</v>
      </c>
      <c r="C66" s="165">
        <v>2.8673995858069472</v>
      </c>
      <c r="D66" s="165">
        <v>2.9867548004469593</v>
      </c>
      <c r="E66" s="165">
        <v>3.0471644244336127</v>
      </c>
      <c r="F66" s="165">
        <v>3.0446608693908503</v>
      </c>
      <c r="G66" s="165">
        <v>2.9810089923117111</v>
      </c>
      <c r="H66" s="165">
        <v>2.8635189918657895</v>
      </c>
      <c r="I66" s="165">
        <v>2.703849281496026</v>
      </c>
      <c r="J66" s="165">
        <v>2.5161182846974723</v>
      </c>
      <c r="K66" s="165">
        <v>2.3148195460112637</v>
      </c>
      <c r="M66" s="3" t="s">
        <v>51</v>
      </c>
      <c r="N66" s="166">
        <f>IFERROR(VLOOKUP($M66,Batch!$A$11:$E$854,3,FALSE),"")</f>
        <v>1</v>
      </c>
      <c r="O66" s="165">
        <f t="shared" si="63"/>
        <v>2.9079097876176641</v>
      </c>
      <c r="P66" s="165">
        <f t="shared" si="64"/>
        <v>3.0905381834058581</v>
      </c>
      <c r="Q66" s="165">
        <f t="shared" si="65"/>
        <v>3.2191815193606379</v>
      </c>
      <c r="R66" s="165">
        <f t="shared" si="66"/>
        <v>3.2842921689192348</v>
      </c>
      <c r="S66" s="165">
        <f t="shared" si="67"/>
        <v>3.2815937893518341</v>
      </c>
      <c r="T66" s="165">
        <f t="shared" si="68"/>
        <v>3.2129885773220028</v>
      </c>
      <c r="U66" s="165">
        <f t="shared" si="69"/>
        <v>3.0863556049438938</v>
      </c>
      <c r="V66" s="165">
        <f t="shared" si="70"/>
        <v>2.9142605334813525</v>
      </c>
      <c r="W66" s="165">
        <f t="shared" si="71"/>
        <v>2.7119204701408273</v>
      </c>
      <c r="X66" s="165">
        <f t="shared" si="72"/>
        <v>2.4949568347756896</v>
      </c>
      <c r="Z66" s="3" t="s">
        <v>51</v>
      </c>
      <c r="AA66" s="166">
        <f>IFERROR(VLOOKUP($M66,Batch!$A$11:$E$854,4,FALSE),"")</f>
        <v>1.17</v>
      </c>
      <c r="AB66" s="165">
        <f t="shared" si="73"/>
        <v>3.4022544515126665</v>
      </c>
      <c r="AC66" s="165">
        <f t="shared" si="74"/>
        <v>3.6159296745848541</v>
      </c>
      <c r="AD66" s="165">
        <f t="shared" si="75"/>
        <v>3.7664423776519462</v>
      </c>
      <c r="AE66" s="165">
        <f t="shared" si="76"/>
        <v>3.8426218376355048</v>
      </c>
      <c r="AF66" s="165">
        <f t="shared" si="77"/>
        <v>3.8394647335416452</v>
      </c>
      <c r="AG66" s="165">
        <f t="shared" si="78"/>
        <v>3.759196635466743</v>
      </c>
      <c r="AH66" s="165">
        <f t="shared" si="79"/>
        <v>3.6110360577843559</v>
      </c>
      <c r="AI66" s="165">
        <f t="shared" si="80"/>
        <v>3.4096848241731821</v>
      </c>
      <c r="AJ66" s="165">
        <f t="shared" si="81"/>
        <v>3.1729469500647678</v>
      </c>
      <c r="AK66" s="165">
        <f t="shared" si="82"/>
        <v>2.9190994966875565</v>
      </c>
      <c r="AM66" s="3" t="s">
        <v>51</v>
      </c>
      <c r="AN66" s="167">
        <f>IFERROR(VLOOKUP($M66,Batch!$A$11:$E$854,5,FALSE),"")</f>
        <v>1836</v>
      </c>
      <c r="AO66" s="165">
        <f t="shared" si="83"/>
        <v>5.2559454851770389E-3</v>
      </c>
      <c r="AP66" s="165">
        <f t="shared" si="84"/>
        <v>5.5860399387241966E-3</v>
      </c>
      <c r="AQ66" s="165">
        <f t="shared" si="85"/>
        <v>5.8185582801420629E-3</v>
      </c>
      <c r="AR66" s="165">
        <f t="shared" si="86"/>
        <v>5.9362435075317405E-3</v>
      </c>
      <c r="AS66" s="165">
        <f t="shared" si="87"/>
        <v>5.93136628060917E-3</v>
      </c>
      <c r="AT66" s="165">
        <f t="shared" si="88"/>
        <v>5.8073647534767833E-3</v>
      </c>
      <c r="AU66" s="165">
        <f t="shared" si="89"/>
        <v>5.5784800740828772E-3</v>
      </c>
      <c r="AV66" s="165">
        <f t="shared" si="90"/>
        <v>5.2674242367503838E-3</v>
      </c>
      <c r="AW66" s="165">
        <f t="shared" si="91"/>
        <v>4.9017016318354829E-3</v>
      </c>
      <c r="AX66" s="165">
        <f t="shared" si="92"/>
        <v>4.5095474306973389E-3</v>
      </c>
    </row>
    <row r="67" spans="1:50" ht="15.75">
      <c r="A67" s="3" t="s">
        <v>52</v>
      </c>
      <c r="B67" s="165">
        <v>96.897504036756331</v>
      </c>
      <c r="C67" s="165">
        <v>98.479977447349881</v>
      </c>
      <c r="D67" s="165">
        <v>100.09862969356726</v>
      </c>
      <c r="E67" s="165">
        <v>101.75422040899964</v>
      </c>
      <c r="F67" s="165">
        <v>103.44752549185907</v>
      </c>
      <c r="G67" s="165">
        <v>105.17933745162283</v>
      </c>
      <c r="H67" s="165">
        <v>106.95046576307421</v>
      </c>
      <c r="I67" s="165">
        <v>108.76173722789655</v>
      </c>
      <c r="J67" s="165">
        <v>110.61399634398224</v>
      </c>
      <c r="K67" s="165">
        <v>112.50810568262132</v>
      </c>
      <c r="M67" s="3" t="s">
        <v>52</v>
      </c>
      <c r="N67" s="166">
        <f>IFERROR(VLOOKUP($M67,Batch!$A$11:$E$854,3,FALSE),"")</f>
        <v>1</v>
      </c>
      <c r="O67" s="165">
        <f t="shared" si="63"/>
        <v>104.43798540831649</v>
      </c>
      <c r="P67" s="165">
        <f t="shared" si="64"/>
        <v>106.14360555413496</v>
      </c>
      <c r="Q67" s="165">
        <f t="shared" si="65"/>
        <v>107.8882199418024</v>
      </c>
      <c r="R67" s="165">
        <f t="shared" si="66"/>
        <v>109.67264731895014</v>
      </c>
      <c r="S67" s="165">
        <f t="shared" si="67"/>
        <v>111.49772396352932</v>
      </c>
      <c r="T67" s="165">
        <f t="shared" si="68"/>
        <v>113.36430405743089</v>
      </c>
      <c r="U67" s="165">
        <f t="shared" si="69"/>
        <v>115.27326006807745</v>
      </c>
      <c r="V67" s="165">
        <f t="shared" si="70"/>
        <v>117.22548313815631</v>
      </c>
      <c r="W67" s="165">
        <f t="shared" si="71"/>
        <v>119.22188348366777</v>
      </c>
      <c r="X67" s="165">
        <f t="shared" si="72"/>
        <v>121.26339080046621</v>
      </c>
      <c r="Z67" s="3" t="s">
        <v>52</v>
      </c>
      <c r="AA67" s="166">
        <f>IFERROR(VLOOKUP($M67,Batch!$A$11:$E$854,4,FALSE),"")</f>
        <v>5.63</v>
      </c>
      <c r="AB67" s="165">
        <f t="shared" si="73"/>
        <v>587.98585784882187</v>
      </c>
      <c r="AC67" s="165">
        <f t="shared" si="74"/>
        <v>597.58849926977985</v>
      </c>
      <c r="AD67" s="165">
        <f t="shared" si="75"/>
        <v>607.41067827234758</v>
      </c>
      <c r="AE67" s="165">
        <f t="shared" si="76"/>
        <v>617.45700440568942</v>
      </c>
      <c r="AF67" s="165">
        <f t="shared" si="77"/>
        <v>627.73218591467014</v>
      </c>
      <c r="AG67" s="165">
        <f t="shared" si="78"/>
        <v>638.24103184333592</v>
      </c>
      <c r="AH67" s="165">
        <f t="shared" si="79"/>
        <v>648.98845418327608</v>
      </c>
      <c r="AI67" s="165">
        <f t="shared" si="80"/>
        <v>659.97947006781999</v>
      </c>
      <c r="AJ67" s="165">
        <f t="shared" si="81"/>
        <v>671.21920401304953</v>
      </c>
      <c r="AK67" s="165">
        <f t="shared" si="82"/>
        <v>682.71289020662482</v>
      </c>
      <c r="AM67" s="3" t="s">
        <v>52</v>
      </c>
      <c r="AN67" s="167">
        <f>IFERROR(VLOOKUP($M67,Batch!$A$11:$E$854,5,FALSE),"")</f>
        <v>2066</v>
      </c>
      <c r="AO67" s="165">
        <f t="shared" si="83"/>
        <v>0.21241542408533348</v>
      </c>
      <c r="AP67" s="165">
        <f t="shared" si="84"/>
        <v>0.21588446865935559</v>
      </c>
      <c r="AQ67" s="165">
        <f t="shared" si="85"/>
        <v>0.21943282325057928</v>
      </c>
      <c r="AR67" s="165">
        <f t="shared" si="86"/>
        <v>0.22306215310201602</v>
      </c>
      <c r="AS67" s="165">
        <f t="shared" si="87"/>
        <v>0.22677415911142773</v>
      </c>
      <c r="AT67" s="165">
        <f t="shared" si="88"/>
        <v>0.23057057859122906</v>
      </c>
      <c r="AU67" s="165">
        <f t="shared" si="89"/>
        <v>0.23445318604460344</v>
      </c>
      <c r="AV67" s="165">
        <f t="shared" si="90"/>
        <v>0.23842379395817734</v>
      </c>
      <c r="AW67" s="165">
        <f t="shared" si="91"/>
        <v>0.24248425361160678</v>
      </c>
      <c r="AX67" s="165">
        <f t="shared" si="92"/>
        <v>0.2466364559044377</v>
      </c>
    </row>
    <row r="68" spans="1:50" ht="15.75">
      <c r="A68" s="3" t="s">
        <v>53</v>
      </c>
      <c r="B68" s="165">
        <v>128.32766237559207</v>
      </c>
      <c r="C68" s="165">
        <v>139.66728797740842</v>
      </c>
      <c r="D68" s="165">
        <v>151.62112660502356</v>
      </c>
      <c r="E68" s="165">
        <v>164.15970658030616</v>
      </c>
      <c r="F68" s="165">
        <v>177.24325814002509</v>
      </c>
      <c r="G68" s="165">
        <v>190.82167882472424</v>
      </c>
      <c r="H68" s="165">
        <v>204.83485759274072</v>
      </c>
      <c r="I68" s="165">
        <v>219.21338494608906</v>
      </c>
      <c r="J68" s="165">
        <v>233.87965535259531</v>
      </c>
      <c r="K68" s="165">
        <v>248.74934397732633</v>
      </c>
      <c r="M68" s="3" t="s">
        <v>53</v>
      </c>
      <c r="N68" s="166">
        <f>IFERROR(VLOOKUP($M68,Batch!$A$11:$E$854,3,FALSE),"")</f>
        <v>1</v>
      </c>
      <c r="O68" s="165">
        <f t="shared" si="63"/>
        <v>138.31401194381164</v>
      </c>
      <c r="P68" s="165">
        <f t="shared" si="64"/>
        <v>150.53607756780366</v>
      </c>
      <c r="Q68" s="165">
        <f t="shared" si="65"/>
        <v>163.42015375299277</v>
      </c>
      <c r="R68" s="165">
        <f t="shared" si="66"/>
        <v>176.93447536031547</v>
      </c>
      <c r="S68" s="165">
        <f t="shared" si="67"/>
        <v>191.03617777738242</v>
      </c>
      <c r="T68" s="165">
        <f t="shared" si="68"/>
        <v>205.67125961394513</v>
      </c>
      <c r="U68" s="165">
        <f t="shared" si="69"/>
        <v>220.77493203819125</v>
      </c>
      <c r="V68" s="165">
        <f t="shared" si="70"/>
        <v>236.2723841640215</v>
      </c>
      <c r="W68" s="165">
        <f t="shared" si="71"/>
        <v>252.07997126273659</v>
      </c>
      <c r="X68" s="165">
        <f t="shared" si="72"/>
        <v>268.10680641245091</v>
      </c>
      <c r="Z68" s="3" t="s">
        <v>53</v>
      </c>
      <c r="AA68" s="166">
        <f>IFERROR(VLOOKUP($M68,Batch!$A$11:$E$854,4,FALSE),"")</f>
        <v>2.96</v>
      </c>
      <c r="AB68" s="165">
        <f t="shared" si="73"/>
        <v>409.40947535368241</v>
      </c>
      <c r="AC68" s="165">
        <f t="shared" si="74"/>
        <v>445.58678960069881</v>
      </c>
      <c r="AD68" s="165">
        <f t="shared" si="75"/>
        <v>483.72365510885868</v>
      </c>
      <c r="AE68" s="165">
        <f t="shared" si="76"/>
        <v>523.72604706653385</v>
      </c>
      <c r="AF68" s="165">
        <f t="shared" si="77"/>
        <v>565.467086221052</v>
      </c>
      <c r="AG68" s="165">
        <f t="shared" si="78"/>
        <v>608.78692845727755</v>
      </c>
      <c r="AH68" s="165">
        <f t="shared" si="79"/>
        <v>653.49379883304618</v>
      </c>
      <c r="AI68" s="165">
        <f t="shared" si="80"/>
        <v>699.36625712550369</v>
      </c>
      <c r="AJ68" s="165">
        <f t="shared" si="81"/>
        <v>746.15671493770026</v>
      </c>
      <c r="AK68" s="165">
        <f t="shared" si="82"/>
        <v>793.59614698085466</v>
      </c>
      <c r="AM68" s="3" t="s">
        <v>53</v>
      </c>
      <c r="AN68" s="167">
        <f>IFERROR(VLOOKUP($M68,Batch!$A$11:$E$854,5,FALSE),"")</f>
        <v>1517</v>
      </c>
      <c r="AO68" s="165">
        <f t="shared" si="83"/>
        <v>0.20656132247114467</v>
      </c>
      <c r="AP68" s="165">
        <f t="shared" si="84"/>
        <v>0.22481403601145103</v>
      </c>
      <c r="AQ68" s="165">
        <f t="shared" si="85"/>
        <v>0.24405541133004705</v>
      </c>
      <c r="AR68" s="165">
        <f t="shared" si="86"/>
        <v>0.26423800963861871</v>
      </c>
      <c r="AS68" s="165">
        <f t="shared" si="87"/>
        <v>0.28529781594043579</v>
      </c>
      <c r="AT68" s="165">
        <f t="shared" si="88"/>
        <v>0.30715418331890432</v>
      </c>
      <c r="AU68" s="165">
        <f t="shared" si="89"/>
        <v>0.32971035464441417</v>
      </c>
      <c r="AV68" s="165">
        <f t="shared" si="90"/>
        <v>0.35285460562127963</v>
      </c>
      <c r="AW68" s="165">
        <f t="shared" si="91"/>
        <v>0.37646201929036516</v>
      </c>
      <c r="AX68" s="165">
        <f t="shared" si="92"/>
        <v>0.40039686303487942</v>
      </c>
    </row>
    <row r="69" spans="1:50" ht="15.75">
      <c r="A69" s="3" t="s">
        <v>54</v>
      </c>
      <c r="B69" s="165">
        <v>4.3021727097429645</v>
      </c>
      <c r="C69" s="165">
        <v>4.7237119572612389</v>
      </c>
      <c r="D69" s="165">
        <v>5.1750048001729017</v>
      </c>
      <c r="E69" s="165">
        <v>5.6557827124376718</v>
      </c>
      <c r="F69" s="165">
        <v>6.1652254050809816</v>
      </c>
      <c r="G69" s="165">
        <v>6.7018769643465026</v>
      </c>
      <c r="H69" s="165">
        <v>7.2635681861448242</v>
      </c>
      <c r="I69" s="165">
        <v>7.847350944307701</v>
      </c>
      <c r="J69" s="165">
        <v>8.4494513107964462</v>
      </c>
      <c r="K69" s="165">
        <v>9.0652487155728885</v>
      </c>
      <c r="M69" s="3" t="s">
        <v>54</v>
      </c>
      <c r="N69" s="166">
        <f>IFERROR(VLOOKUP($M69,Batch!$A$11:$E$854,3,FALSE),"")</f>
        <v>1</v>
      </c>
      <c r="O69" s="165">
        <f t="shared" si="63"/>
        <v>4.6369641318496226</v>
      </c>
      <c r="P69" s="165">
        <f t="shared" si="64"/>
        <v>5.0913072051721953</v>
      </c>
      <c r="Q69" s="165">
        <f t="shared" si="65"/>
        <v>5.5777192733819936</v>
      </c>
      <c r="R69" s="165">
        <f t="shared" si="66"/>
        <v>6.0959109139706111</v>
      </c>
      <c r="S69" s="165">
        <f t="shared" si="67"/>
        <v>6.6449980037729759</v>
      </c>
      <c r="T69" s="165">
        <f t="shared" si="68"/>
        <v>7.2234113310622163</v>
      </c>
      <c r="U69" s="165">
        <f t="shared" si="69"/>
        <v>7.8288128861311703</v>
      </c>
      <c r="V69" s="165">
        <f t="shared" si="70"/>
        <v>8.4580251221399916</v>
      </c>
      <c r="W69" s="165">
        <f t="shared" si="71"/>
        <v>9.1069804271790193</v>
      </c>
      <c r="X69" s="165">
        <f t="shared" si="72"/>
        <v>9.7706986623786118</v>
      </c>
      <c r="Z69" s="3" t="s">
        <v>54</v>
      </c>
      <c r="AA69" s="166">
        <f>IFERROR(VLOOKUP($M69,Batch!$A$11:$E$854,4,FALSE),"")</f>
        <v>1.28</v>
      </c>
      <c r="AB69" s="165">
        <f t="shared" si="73"/>
        <v>5.9353140887675169</v>
      </c>
      <c r="AC69" s="165">
        <f t="shared" si="74"/>
        <v>6.5168732226204105</v>
      </c>
      <c r="AD69" s="165">
        <f t="shared" si="75"/>
        <v>7.1394806699289521</v>
      </c>
      <c r="AE69" s="165">
        <f t="shared" si="76"/>
        <v>7.8027659698823824</v>
      </c>
      <c r="AF69" s="165">
        <f t="shared" si="77"/>
        <v>8.5055974448294105</v>
      </c>
      <c r="AG69" s="165">
        <f t="shared" si="78"/>
        <v>9.2459665037596359</v>
      </c>
      <c r="AH69" s="165">
        <f t="shared" si="79"/>
        <v>10.020880494247898</v>
      </c>
      <c r="AI69" s="165">
        <f t="shared" si="80"/>
        <v>10.82627215633919</v>
      </c>
      <c r="AJ69" s="165">
        <f t="shared" si="81"/>
        <v>11.656934946789145</v>
      </c>
      <c r="AK69" s="165">
        <f t="shared" si="82"/>
        <v>12.506494287844623</v>
      </c>
      <c r="AM69" s="3" t="s">
        <v>54</v>
      </c>
      <c r="AN69" s="167">
        <f>IFERROR(VLOOKUP($M69,Batch!$A$11:$E$854,5,FALSE),"")</f>
        <v>4046</v>
      </c>
      <c r="AO69" s="165">
        <f t="shared" si="83"/>
        <v>1.8469573249401502E-2</v>
      </c>
      <c r="AP69" s="165">
        <f t="shared" si="84"/>
        <v>2.0279275122109797E-2</v>
      </c>
      <c r="AQ69" s="165">
        <f t="shared" si="85"/>
        <v>2.2216711571420914E-2</v>
      </c>
      <c r="AR69" s="165">
        <f t="shared" si="86"/>
        <v>2.4280729793459944E-2</v>
      </c>
      <c r="AS69" s="165">
        <f t="shared" si="87"/>
        <v>2.6467808221724648E-2</v>
      </c>
      <c r="AT69" s="165">
        <f t="shared" si="88"/>
        <v>2.8771696501433495E-2</v>
      </c>
      <c r="AU69" s="165">
        <f t="shared" si="89"/>
        <v>3.1183082065071113E-2</v>
      </c>
      <c r="AV69" s="165">
        <f t="shared" si="90"/>
        <v>3.3689308370028336E-2</v>
      </c>
      <c r="AW69" s="165">
        <f t="shared" si="91"/>
        <v>3.6274173639888635E-2</v>
      </c>
      <c r="AX69" s="165">
        <f t="shared" si="92"/>
        <v>3.8917841396079067E-2</v>
      </c>
    </row>
    <row r="70" spans="1:50" ht="15.75">
      <c r="A70" s="3" t="s">
        <v>60</v>
      </c>
      <c r="B70" s="165">
        <v>17.335143501125255</v>
      </c>
      <c r="C70" s="165">
        <v>17.704926651913663</v>
      </c>
      <c r="D70" s="165">
        <v>18.0825978007794</v>
      </c>
      <c r="E70" s="165">
        <v>18.468325209887826</v>
      </c>
      <c r="F70" s="165">
        <v>18.862280730674492</v>
      </c>
      <c r="G70" s="165">
        <v>19.264639880409341</v>
      </c>
      <c r="H70" s="165">
        <v>19.675581920394151</v>
      </c>
      <c r="I70" s="165">
        <v>20.095289935828031</v>
      </c>
      <c r="J70" s="165">
        <v>20.52395091737657</v>
      </c>
      <c r="K70" s="165">
        <v>20.961755844480955</v>
      </c>
      <c r="M70" s="3" t="s">
        <v>60</v>
      </c>
      <c r="N70" s="166">
        <f>IFERROR(VLOOKUP($M70,Batch!$A$11:$E$854,3,FALSE),"")</f>
        <v>1</v>
      </c>
      <c r="O70" s="165">
        <f t="shared" si="63"/>
        <v>18.684149628197144</v>
      </c>
      <c r="P70" s="165">
        <f t="shared" si="64"/>
        <v>19.082708989350877</v>
      </c>
      <c r="Q70" s="165">
        <f t="shared" si="65"/>
        <v>19.489770185885103</v>
      </c>
      <c r="R70" s="165">
        <f t="shared" si="66"/>
        <v>19.905514573983812</v>
      </c>
      <c r="S70" s="165">
        <f t="shared" si="67"/>
        <v>20.330127378415146</v>
      </c>
      <c r="T70" s="165">
        <f t="shared" si="68"/>
        <v>20.763797775053749</v>
      </c>
      <c r="U70" s="165">
        <f t="shared" si="69"/>
        <v>21.206718975163479</v>
      </c>
      <c r="V70" s="165">
        <f t="shared" si="70"/>
        <v>21.659088311477959</v>
      </c>
      <c r="W70" s="165">
        <f t="shared" si="71"/>
        <v>22.121107326117372</v>
      </c>
      <c r="X70" s="165">
        <f t="shared" si="72"/>
        <v>22.592981860380632</v>
      </c>
      <c r="Z70" s="3" t="s">
        <v>60</v>
      </c>
      <c r="AA70" s="166">
        <f>IFERROR(VLOOKUP($M70,Batch!$A$11:$E$854,4,FALSE),"")</f>
        <v>0.03</v>
      </c>
      <c r="AB70" s="165">
        <f t="shared" si="73"/>
        <v>0.56052448884591421</v>
      </c>
      <c r="AC70" s="165">
        <f t="shared" si="74"/>
        <v>0.57248126968052626</v>
      </c>
      <c r="AD70" s="165">
        <f t="shared" si="75"/>
        <v>0.58469310557655307</v>
      </c>
      <c r="AE70" s="165">
        <f t="shared" si="76"/>
        <v>0.59716543721951432</v>
      </c>
      <c r="AF70" s="165">
        <f t="shared" si="77"/>
        <v>0.60990382135245425</v>
      </c>
      <c r="AG70" s="165">
        <f t="shared" si="78"/>
        <v>0.62291393325161248</v>
      </c>
      <c r="AH70" s="165">
        <f t="shared" si="79"/>
        <v>0.63620156925490434</v>
      </c>
      <c r="AI70" s="165">
        <f t="shared" si="80"/>
        <v>0.64977264934433876</v>
      </c>
      <c r="AJ70" s="165">
        <f t="shared" si="81"/>
        <v>0.66363321978352119</v>
      </c>
      <c r="AK70" s="165">
        <f t="shared" si="82"/>
        <v>0.67778945581141892</v>
      </c>
      <c r="AM70" s="3" t="s">
        <v>60</v>
      </c>
      <c r="AN70" s="167">
        <f>IFERROR(VLOOKUP($M70,Batch!$A$11:$E$854,5,FALSE),"")</f>
        <v>4249</v>
      </c>
      <c r="AO70" s="165">
        <f t="shared" si="83"/>
        <v>7.8155098296439643E-2</v>
      </c>
      <c r="AP70" s="165">
        <f t="shared" si="84"/>
        <v>7.9822257180723416E-2</v>
      </c>
      <c r="AQ70" s="165">
        <f t="shared" si="85"/>
        <v>8.1524978924066072E-2</v>
      </c>
      <c r="AR70" s="165">
        <f t="shared" si="86"/>
        <v>8.3264022132594651E-2</v>
      </c>
      <c r="AS70" s="165">
        <f t="shared" si="87"/>
        <v>8.5040161594578806E-2</v>
      </c>
      <c r="AT70" s="165">
        <f t="shared" si="88"/>
        <v>8.6854188625618833E-2</v>
      </c>
      <c r="AU70" s="165">
        <f t="shared" si="89"/>
        <v>8.8706911421196938E-2</v>
      </c>
      <c r="AV70" s="165">
        <f t="shared" si="90"/>
        <v>9.0599155416749039E-2</v>
      </c>
      <c r="AW70" s="165">
        <f t="shared" si="91"/>
        <v>9.2531763655417487E-2</v>
      </c>
      <c r="AX70" s="165">
        <f t="shared" si="92"/>
        <v>9.4505597163648203E-2</v>
      </c>
    </row>
    <row r="71" spans="1:50" ht="15.75">
      <c r="A71" s="3" t="s">
        <v>61</v>
      </c>
      <c r="B71" s="165">
        <v>60.83546138502512</v>
      </c>
      <c r="C71" s="165">
        <v>62.133167896030415</v>
      </c>
      <c r="D71" s="165">
        <v>63.458556323969766</v>
      </c>
      <c r="E71" s="165">
        <v>64.812217163318351</v>
      </c>
      <c r="F71" s="165">
        <v>66.194753504634406</v>
      </c>
      <c r="G71" s="165">
        <v>67.606781303251537</v>
      </c>
      <c r="H71" s="165">
        <v>69.048929653702558</v>
      </c>
      <c r="I71" s="165">
        <v>70.521841069997208</v>
      </c>
      <c r="J71" s="165">
        <v>72.026171771878637</v>
      </c>
      <c r="K71" s="165">
        <v>73.562591977186059</v>
      </c>
      <c r="M71" s="3" t="s">
        <v>61</v>
      </c>
      <c r="N71" s="166">
        <f>IFERROR(VLOOKUP($M71,Batch!$A$11:$E$854,3,FALSE),"")</f>
        <v>1</v>
      </c>
      <c r="O71" s="165">
        <f t="shared" si="63"/>
        <v>65.569625261217837</v>
      </c>
      <c r="P71" s="165">
        <f t="shared" si="64"/>
        <v>66.968318189461243</v>
      </c>
      <c r="Q71" s="165">
        <f t="shared" si="65"/>
        <v>68.396847217876399</v>
      </c>
      <c r="R71" s="165">
        <f t="shared" si="66"/>
        <v>69.855848792716444</v>
      </c>
      <c r="S71" s="165">
        <f t="shared" si="67"/>
        <v>71.345972936534039</v>
      </c>
      <c r="T71" s="165">
        <f t="shared" si="68"/>
        <v>72.867883537783101</v>
      </c>
      <c r="U71" s="165">
        <f t="shared" si="69"/>
        <v>74.422258646598067</v>
      </c>
      <c r="V71" s="165">
        <f t="shared" si="70"/>
        <v>76.009790776882568</v>
      </c>
      <c r="W71" s="165">
        <f t="shared" si="71"/>
        <v>77.6311872148422</v>
      </c>
      <c r="X71" s="165">
        <f t="shared" si="72"/>
        <v>79.287170334098519</v>
      </c>
      <c r="Z71" s="3" t="s">
        <v>61</v>
      </c>
      <c r="AA71" s="166">
        <f>IFERROR(VLOOKUP($M71,Batch!$A$11:$E$854,4,FALSE),"")</f>
        <v>0</v>
      </c>
      <c r="AB71" s="165">
        <f t="shared" si="73"/>
        <v>0</v>
      </c>
      <c r="AC71" s="165">
        <f t="shared" si="74"/>
        <v>0</v>
      </c>
      <c r="AD71" s="165">
        <f t="shared" si="75"/>
        <v>0</v>
      </c>
      <c r="AE71" s="165">
        <f t="shared" si="76"/>
        <v>0</v>
      </c>
      <c r="AF71" s="165">
        <f t="shared" si="77"/>
        <v>0</v>
      </c>
      <c r="AG71" s="165">
        <f t="shared" si="78"/>
        <v>0</v>
      </c>
      <c r="AH71" s="165">
        <f t="shared" si="79"/>
        <v>0</v>
      </c>
      <c r="AI71" s="165">
        <f t="shared" si="80"/>
        <v>0</v>
      </c>
      <c r="AJ71" s="165">
        <f t="shared" si="81"/>
        <v>0</v>
      </c>
      <c r="AK71" s="165">
        <f t="shared" si="82"/>
        <v>0</v>
      </c>
      <c r="AM71" s="3" t="s">
        <v>61</v>
      </c>
      <c r="AN71" s="167">
        <f>IFERROR(VLOOKUP($M71,Batch!$A$11:$E$854,5,FALSE),"")</f>
        <v>3861</v>
      </c>
      <c r="AO71" s="165">
        <f t="shared" si="83"/>
        <v>0.24922967388366235</v>
      </c>
      <c r="AP71" s="165">
        <f t="shared" si="84"/>
        <v>0.25454609564115671</v>
      </c>
      <c r="AQ71" s="165">
        <f t="shared" si="85"/>
        <v>0.259975924200751</v>
      </c>
      <c r="AR71" s="165">
        <f t="shared" si="86"/>
        <v>0.26552157869007448</v>
      </c>
      <c r="AS71" s="165">
        <f t="shared" si="87"/>
        <v>0.27118552984017341</v>
      </c>
      <c r="AT71" s="165">
        <f t="shared" si="88"/>
        <v>0.27697030108628484</v>
      </c>
      <c r="AU71" s="165">
        <f t="shared" si="89"/>
        <v>0.28287846969209152</v>
      </c>
      <c r="AV71" s="165">
        <f t="shared" si="90"/>
        <v>0.28891266789795894</v>
      </c>
      <c r="AW71" s="165">
        <f t="shared" si="91"/>
        <v>0.29507558409366619</v>
      </c>
      <c r="AX71" s="165">
        <f t="shared" si="92"/>
        <v>0.30136996401615157</v>
      </c>
    </row>
    <row r="72" spans="1:50" ht="15.75">
      <c r="A72" s="3" t="s">
        <v>62</v>
      </c>
      <c r="B72" s="165">
        <v>1E-3</v>
      </c>
      <c r="C72" s="165">
        <v>4.2207718091722448</v>
      </c>
      <c r="D72" s="165">
        <v>4.6657497135627173</v>
      </c>
      <c r="E72" s="165">
        <v>5.1487023674316905</v>
      </c>
      <c r="F72" s="165">
        <v>5.6710077582930492</v>
      </c>
      <c r="G72" s="165">
        <v>6.233692964182076</v>
      </c>
      <c r="H72" s="165">
        <v>6.8373443567621406</v>
      </c>
      <c r="I72" s="165">
        <v>7.4820132245065851</v>
      </c>
      <c r="J72" s="165">
        <v>8.1671201282689125</v>
      </c>
      <c r="K72" s="165">
        <v>8.8913623210509449</v>
      </c>
      <c r="M72" s="3" t="s">
        <v>62</v>
      </c>
      <c r="N72" s="166">
        <f>IFERROR(VLOOKUP($M72,Batch!$A$11:$E$854,3,FALSE),"")</f>
        <v>1</v>
      </c>
      <c r="O72" s="165">
        <f t="shared" si="63"/>
        <v>1.0778191496934723E-3</v>
      </c>
      <c r="P72" s="165">
        <f t="shared" si="64"/>
        <v>4.549228682412207</v>
      </c>
      <c r="Q72" s="165">
        <f t="shared" si="65"/>
        <v>5.0288343889547296</v>
      </c>
      <c r="R72" s="165">
        <f t="shared" si="66"/>
        <v>5.5493700076899914</v>
      </c>
      <c r="S72" s="165">
        <f t="shared" si="67"/>
        <v>6.1123207599484983</v>
      </c>
      <c r="T72" s="165">
        <f t="shared" si="68"/>
        <v>6.7187936501049048</v>
      </c>
      <c r="U72" s="165">
        <f t="shared" si="69"/>
        <v>7.3694206807668303</v>
      </c>
      <c r="V72" s="165">
        <f t="shared" si="70"/>
        <v>8.064257131633001</v>
      </c>
      <c r="W72" s="165">
        <f t="shared" si="71"/>
        <v>8.8026784720952413</v>
      </c>
      <c r="X72" s="165">
        <f t="shared" si="72"/>
        <v>9.5832805764917062</v>
      </c>
      <c r="Z72" s="3" t="s">
        <v>62</v>
      </c>
      <c r="AA72" s="166">
        <f>IFERROR(VLOOKUP($M72,Batch!$A$11:$E$854,4,FALSE),"")</f>
        <v>0</v>
      </c>
      <c r="AB72" s="165">
        <f t="shared" si="73"/>
        <v>0</v>
      </c>
      <c r="AC72" s="165">
        <f t="shared" si="74"/>
        <v>0</v>
      </c>
      <c r="AD72" s="165">
        <f t="shared" si="75"/>
        <v>0</v>
      </c>
      <c r="AE72" s="165">
        <f t="shared" si="76"/>
        <v>0</v>
      </c>
      <c r="AF72" s="165">
        <f t="shared" si="77"/>
        <v>0</v>
      </c>
      <c r="AG72" s="165">
        <f t="shared" si="78"/>
        <v>0</v>
      </c>
      <c r="AH72" s="165">
        <f t="shared" si="79"/>
        <v>0</v>
      </c>
      <c r="AI72" s="165">
        <f t="shared" si="80"/>
        <v>0</v>
      </c>
      <c r="AJ72" s="165">
        <f t="shared" si="81"/>
        <v>0</v>
      </c>
      <c r="AK72" s="165">
        <f t="shared" si="82"/>
        <v>0</v>
      </c>
      <c r="AM72" s="3" t="s">
        <v>62</v>
      </c>
      <c r="AN72" s="167">
        <f>IFERROR(VLOOKUP($M72,Batch!$A$11:$E$854,5,FALSE),"")</f>
        <v>3429</v>
      </c>
      <c r="AO72" s="165">
        <f t="shared" si="83"/>
        <v>3.6384015376402516E-6</v>
      </c>
      <c r="AP72" s="165">
        <f t="shared" si="84"/>
        <v>1.535686264052092E-2</v>
      </c>
      <c r="AQ72" s="165">
        <f t="shared" si="85"/>
        <v>1.697587093207115E-2</v>
      </c>
      <c r="AR72" s="165">
        <f t="shared" si="86"/>
        <v>1.8733046610515464E-2</v>
      </c>
      <c r="AS72" s="165">
        <f t="shared" si="87"/>
        <v>2.0633403347743225E-2</v>
      </c>
      <c r="AT72" s="165">
        <f t="shared" si="88"/>
        <v>2.2680678066057277E-2</v>
      </c>
      <c r="AU72" s="165">
        <f t="shared" si="89"/>
        <v>2.4877004221019267E-2</v>
      </c>
      <c r="AV72" s="165">
        <f t="shared" si="90"/>
        <v>2.7222568420689451E-2</v>
      </c>
      <c r="AW72" s="165">
        <f t="shared" si="91"/>
        <v>2.9715262432786254E-2</v>
      </c>
      <c r="AX72" s="165">
        <f t="shared" si="92"/>
        <v>3.2350346340628347E-2</v>
      </c>
    </row>
    <row r="73" spans="1:50" ht="15.75">
      <c r="A73" s="3" t="s">
        <v>63</v>
      </c>
      <c r="B73" s="165">
        <v>25.288665071474249</v>
      </c>
      <c r="C73" s="165">
        <v>26.007582974460078</v>
      </c>
      <c r="D73" s="165">
        <v>26.593332858020965</v>
      </c>
      <c r="E73" s="165">
        <v>27.03203800712615</v>
      </c>
      <c r="F73" s="165">
        <v>27.313222499075408</v>
      </c>
      <c r="G73" s="165">
        <v>27.430562547622191</v>
      </c>
      <c r="H73" s="165">
        <v>27.382470908544974</v>
      </c>
      <c r="I73" s="165">
        <v>27.172449119115754</v>
      </c>
      <c r="J73" s="165">
        <v>26.809156675187008</v>
      </c>
      <c r="K73" s="165">
        <v>26.306168756656241</v>
      </c>
      <c r="M73" s="3" t="s">
        <v>63</v>
      </c>
      <c r="N73" s="166">
        <f>IFERROR(VLOOKUP($M73,Batch!$A$11:$E$854,3,FALSE),"")</f>
        <v>1</v>
      </c>
      <c r="O73" s="165">
        <f t="shared" si="63"/>
        <v>27.256607484219384</v>
      </c>
      <c r="P73" s="165">
        <f t="shared" si="64"/>
        <v>28.031470967114984</v>
      </c>
      <c r="Q73" s="165">
        <f t="shared" si="65"/>
        <v>28.662803408547632</v>
      </c>
      <c r="R73" s="165">
        <f t="shared" si="66"/>
        <v>29.135648219322331</v>
      </c>
      <c r="S73" s="165">
        <f t="shared" si="67"/>
        <v>29.43871424934207</v>
      </c>
      <c r="T73" s="165">
        <f t="shared" si="68"/>
        <v>29.565185600691755</v>
      </c>
      <c r="U73" s="165">
        <f t="shared" si="69"/>
        <v>29.51335151115418</v>
      </c>
      <c r="V73" s="165">
        <f t="shared" si="70"/>
        <v>29.28698600465448</v>
      </c>
      <c r="W73" s="165">
        <f t="shared" si="71"/>
        <v>28.895422451649136</v>
      </c>
      <c r="X73" s="165">
        <f t="shared" si="72"/>
        <v>28.353292440992213</v>
      </c>
      <c r="Z73" s="3" t="s">
        <v>63</v>
      </c>
      <c r="AA73" s="166">
        <f>IFERROR(VLOOKUP($M73,Batch!$A$11:$E$854,4,FALSE),"")</f>
        <v>1.4</v>
      </c>
      <c r="AB73" s="165">
        <f t="shared" si="73"/>
        <v>38.159250477907129</v>
      </c>
      <c r="AC73" s="165">
        <f t="shared" si="74"/>
        <v>39.244059353960971</v>
      </c>
      <c r="AD73" s="165">
        <f t="shared" si="75"/>
        <v>40.127924771966676</v>
      </c>
      <c r="AE73" s="165">
        <f t="shared" si="76"/>
        <v>40.789907507051254</v>
      </c>
      <c r="AF73" s="165">
        <f t="shared" si="77"/>
        <v>41.214199949078896</v>
      </c>
      <c r="AG73" s="165">
        <f t="shared" si="78"/>
        <v>41.391259840968452</v>
      </c>
      <c r="AH73" s="165">
        <f t="shared" si="79"/>
        <v>41.318692115615853</v>
      </c>
      <c r="AI73" s="165">
        <f t="shared" si="80"/>
        <v>41.001780406516268</v>
      </c>
      <c r="AJ73" s="165">
        <f t="shared" si="81"/>
        <v>40.453591432308784</v>
      </c>
      <c r="AK73" s="165">
        <f t="shared" si="82"/>
        <v>39.694609417389096</v>
      </c>
      <c r="AM73" s="3" t="s">
        <v>63</v>
      </c>
      <c r="AN73" s="167">
        <f>IFERROR(VLOOKUP($M73,Batch!$A$11:$E$854,5,FALSE),"")</f>
        <v>4029</v>
      </c>
      <c r="AO73" s="165">
        <f t="shared" si="83"/>
        <v>0.10811011103593804</v>
      </c>
      <c r="AP73" s="165">
        <f t="shared" si="84"/>
        <v>0.11118351542869079</v>
      </c>
      <c r="AQ73" s="165">
        <f t="shared" si="85"/>
        <v>0.11368762091516373</v>
      </c>
      <c r="AR73" s="165">
        <f t="shared" si="86"/>
        <v>0.11556310395263331</v>
      </c>
      <c r="AS73" s="165">
        <f t="shared" si="87"/>
        <v>0.11676517952919303</v>
      </c>
      <c r="AT73" s="165">
        <f t="shared" si="88"/>
        <v>0.11726681319160664</v>
      </c>
      <c r="AU73" s="165">
        <f t="shared" si="89"/>
        <v>0.11706121940380317</v>
      </c>
      <c r="AV73" s="165">
        <f t="shared" si="90"/>
        <v>0.1161633673854785</v>
      </c>
      <c r="AW73" s="165">
        <f t="shared" si="91"/>
        <v>0.11461027684706344</v>
      </c>
      <c r="AX73" s="165">
        <f t="shared" si="92"/>
        <v>0.11245998225585406</v>
      </c>
    </row>
    <row r="74" spans="1:50" ht="15.75">
      <c r="A74" s="3" t="s">
        <v>64</v>
      </c>
      <c r="B74" s="165">
        <v>381.6191165500652</v>
      </c>
      <c r="C74" s="165">
        <v>389.94538832823173</v>
      </c>
      <c r="D74" s="165">
        <v>395.8299541411381</v>
      </c>
      <c r="E74" s="165">
        <v>399.06495361458263</v>
      </c>
      <c r="F74" s="165">
        <v>399.51300770591376</v>
      </c>
      <c r="G74" s="165">
        <v>397.12155238945843</v>
      </c>
      <c r="H74" s="165">
        <v>391.93346145643994</v>
      </c>
      <c r="I74" s="165">
        <v>384.09245263554908</v>
      </c>
      <c r="J74" s="165">
        <v>373.84208147423897</v>
      </c>
      <c r="K74" s="165">
        <v>361.51766107610189</v>
      </c>
      <c r="M74" s="3" t="s">
        <v>64</v>
      </c>
      <c r="N74" s="166">
        <f>IFERROR(VLOOKUP($M74,Batch!$A$11:$E$854,3,FALSE),"")</f>
        <v>1</v>
      </c>
      <c r="O74" s="165">
        <f t="shared" si="63"/>
        <v>411.31639170676533</v>
      </c>
      <c r="P74" s="165">
        <f t="shared" si="64"/>
        <v>420.29060687482553</v>
      </c>
      <c r="Q74" s="165">
        <f t="shared" si="65"/>
        <v>426.63310459560756</v>
      </c>
      <c r="R74" s="165">
        <f t="shared" si="66"/>
        <v>430.11984897733436</v>
      </c>
      <c r="S74" s="165">
        <f t="shared" si="67"/>
        <v>430.60277025706955</v>
      </c>
      <c r="T74" s="165">
        <f t="shared" si="68"/>
        <v>428.02521392135776</v>
      </c>
      <c r="U74" s="165">
        <f t="shared" si="69"/>
        <v>422.43339016339934</v>
      </c>
      <c r="V74" s="165">
        <f t="shared" si="70"/>
        <v>413.98220070332775</v>
      </c>
      <c r="W74" s="165">
        <f t="shared" si="71"/>
        <v>402.93415437420197</v>
      </c>
      <c r="X74" s="165">
        <f t="shared" si="72"/>
        <v>389.65065806021698</v>
      </c>
      <c r="Z74" s="3" t="s">
        <v>64</v>
      </c>
      <c r="AA74" s="166">
        <f>IFERROR(VLOOKUP($M74,Batch!$A$11:$E$854,4,FALSE),"")</f>
        <v>0.62</v>
      </c>
      <c r="AB74" s="165">
        <f t="shared" si="73"/>
        <v>255.01616285819452</v>
      </c>
      <c r="AC74" s="165">
        <f t="shared" si="74"/>
        <v>260.58017626239183</v>
      </c>
      <c r="AD74" s="165">
        <f t="shared" si="75"/>
        <v>264.5125248492767</v>
      </c>
      <c r="AE74" s="165">
        <f t="shared" si="76"/>
        <v>266.6743063659473</v>
      </c>
      <c r="AF74" s="165">
        <f t="shared" si="77"/>
        <v>266.97371755938315</v>
      </c>
      <c r="AG74" s="165">
        <f t="shared" si="78"/>
        <v>265.37563263124179</v>
      </c>
      <c r="AH74" s="165">
        <f t="shared" si="79"/>
        <v>261.90870190130761</v>
      </c>
      <c r="AI74" s="165">
        <f t="shared" si="80"/>
        <v>256.66896443606322</v>
      </c>
      <c r="AJ74" s="165">
        <f t="shared" si="81"/>
        <v>249.81917571200523</v>
      </c>
      <c r="AK74" s="165">
        <f t="shared" si="82"/>
        <v>241.58340799733455</v>
      </c>
      <c r="AM74" s="3" t="s">
        <v>64</v>
      </c>
      <c r="AN74" s="167">
        <f>IFERROR(VLOOKUP($M74,Batch!$A$11:$E$854,5,FALSE),"")</f>
        <v>3311</v>
      </c>
      <c r="AO74" s="165">
        <f t="shared" si="83"/>
        <v>1.3407025765137213</v>
      </c>
      <c r="AP74" s="165">
        <f t="shared" si="84"/>
        <v>1.3699543973518864</v>
      </c>
      <c r="AQ74" s="165">
        <f t="shared" si="85"/>
        <v>1.3906280276939689</v>
      </c>
      <c r="AR74" s="165">
        <f t="shared" si="86"/>
        <v>1.4019932134013222</v>
      </c>
      <c r="AS74" s="165">
        <f t="shared" si="87"/>
        <v>1.4035673150346362</v>
      </c>
      <c r="AT74" s="165">
        <f t="shared" si="88"/>
        <v>1.3951656648935888</v>
      </c>
      <c r="AU74" s="165">
        <f t="shared" si="89"/>
        <v>1.3769388869900956</v>
      </c>
      <c r="AV74" s="165">
        <f t="shared" si="90"/>
        <v>1.3493918898069606</v>
      </c>
      <c r="AW74" s="165">
        <f t="shared" si="91"/>
        <v>1.3133803316061345</v>
      </c>
      <c r="AX74" s="165">
        <f t="shared" si="92"/>
        <v>1.270082232886143</v>
      </c>
    </row>
    <row r="75" spans="1:50" ht="15.75">
      <c r="A75" s="3" t="s">
        <v>65</v>
      </c>
      <c r="B75" s="165">
        <v>25.000107053306792</v>
      </c>
      <c r="C75" s="165">
        <v>26.922890288738049</v>
      </c>
      <c r="D75" s="165">
        <v>28.887682239594753</v>
      </c>
      <c r="E75" s="165">
        <v>30.87412423578775</v>
      </c>
      <c r="F75" s="165">
        <v>32.858238848977685</v>
      </c>
      <c r="G75" s="165">
        <v>34.812621121374818</v>
      </c>
      <c r="H75" s="165">
        <v>36.706854954947893</v>
      </c>
      <c r="I75" s="165">
        <v>38.508186866725161</v>
      </c>
      <c r="J75" s="165">
        <v>40.182476044436676</v>
      </c>
      <c r="K75" s="165">
        <v>41.695419642752938</v>
      </c>
      <c r="M75" s="3" t="s">
        <v>65</v>
      </c>
      <c r="N75" s="166">
        <f>IFERROR(VLOOKUP($M75,Batch!$A$11:$E$854,3,FALSE),"")</f>
        <v>1</v>
      </c>
      <c r="O75" s="165">
        <f t="shared" ref="O75:O106" si="93">($N75*B75)/(1-$M$10/100)</f>
        <v>26.945594126440902</v>
      </c>
      <c r="P75" s="165">
        <f t="shared" ref="P75:P106" si="94">($N75*C75)/(1-$M$10/100)</f>
        <v>29.018006718298285</v>
      </c>
      <c r="Q75" s="165">
        <f t="shared" ref="Q75:Q106" si="95">($N75*D75)/(1-$M$10/100)</f>
        <v>31.135697108095233</v>
      </c>
      <c r="R75" s="165">
        <f t="shared" ref="R75:R106" si="96">($N75*E75)/(1-$M$10/100)</f>
        <v>33.276722331347372</v>
      </c>
      <c r="S75" s="165">
        <f t="shared" ref="S75:S106" si="97">($N75*F75)/(1-$M$10/100)</f>
        <v>35.415239056630142</v>
      </c>
      <c r="T75" s="165">
        <f t="shared" ref="T75:T106" si="98">($N75*G75)/(1-$M$10/100)</f>
        <v>37.521709695641214</v>
      </c>
      <c r="U75" s="165">
        <f t="shared" ref="U75:U106" si="99">($N75*H75)/(1-$M$10/100)</f>
        <v>39.563351195463554</v>
      </c>
      <c r="V75" s="165">
        <f t="shared" ref="V75:V106" si="100">($N75*I75)/(1-$M$10/100)</f>
        <v>41.504861224931048</v>
      </c>
      <c r="W75" s="165">
        <f t="shared" ref="W75:W106" si="101">($N75*J75)/(1-$M$10/100)</f>
        <v>43.309442162793054</v>
      </c>
      <c r="X75" s="165">
        <f t="shared" ref="X75:X106" si="102">($N75*K75)/(1-$M$10/100)</f>
        <v>44.940121745464467</v>
      </c>
      <c r="Z75" s="3" t="s">
        <v>65</v>
      </c>
      <c r="AA75" s="166">
        <f>IFERROR(VLOOKUP($M75,Batch!$A$11:$E$854,4,FALSE),"")</f>
        <v>0.62</v>
      </c>
      <c r="AB75" s="165">
        <f t="shared" ref="AB75:AB106" si="103">($AA75*B75)/(1-$Z$10/100)</f>
        <v>16.706268358393359</v>
      </c>
      <c r="AC75" s="165">
        <f t="shared" ref="AC75:AC106" si="104">($AA75*C75)/(1-$Z$10/100)</f>
        <v>17.991164165344934</v>
      </c>
      <c r="AD75" s="165">
        <f t="shared" ref="AD75:AD106" si="105">($AA75*D75)/(1-$Z$10/100)</f>
        <v>19.304132207019045</v>
      </c>
      <c r="AE75" s="165">
        <f t="shared" ref="AE75:AE106" si="106">($AA75*E75)/(1-$Z$10/100)</f>
        <v>20.63156784543537</v>
      </c>
      <c r="AF75" s="165">
        <f t="shared" ref="AF75:AF106" si="107">($AA75*F75)/(1-$Z$10/100)</f>
        <v>21.957448215110688</v>
      </c>
      <c r="AG75" s="165">
        <f t="shared" ref="AG75:AG106" si="108">($AA75*G75)/(1-$Z$10/100)</f>
        <v>23.263460011297553</v>
      </c>
      <c r="AH75" s="165">
        <f t="shared" ref="AH75:AH106" si="109">($AA75*H75)/(1-$Z$10/100)</f>
        <v>24.529277741187403</v>
      </c>
      <c r="AI75" s="165">
        <f t="shared" ref="AI75:AI106" si="110">($AA75*I75)/(1-$Z$10/100)</f>
        <v>25.733013959457246</v>
      </c>
      <c r="AJ75" s="165">
        <f t="shared" ref="AJ75:AJ106" si="111">($AA75*J75)/(1-$Z$10/100)</f>
        <v>26.851854140931692</v>
      </c>
      <c r="AK75" s="165">
        <f t="shared" ref="AK75:AK106" si="112">($AA75*K75)/(1-$Z$10/100)</f>
        <v>27.86287548218797</v>
      </c>
      <c r="AM75" s="3" t="s">
        <v>65</v>
      </c>
      <c r="AN75" s="167">
        <f>IFERROR(VLOOKUP($M75,Batch!$A$11:$E$854,5,FALSE),"")</f>
        <v>3311</v>
      </c>
      <c r="AO75" s="165">
        <f t="shared" ref="AO75:AO106" si="113">(($AN75*B75)/(1-$AM$10/100))/1000000</f>
        <v>8.7830264485951243E-2</v>
      </c>
      <c r="AP75" s="165">
        <f t="shared" ref="AP75:AP106" si="114">(($AN75*C75)/(1-$AM$10/100))/1000000</f>
        <v>9.4585377964345005E-2</v>
      </c>
      <c r="AQ75" s="165">
        <f t="shared" ref="AQ75:AQ106" si="115">(($AN75*D75)/(1-$AM$10/100))/1000000</f>
        <v>0.10148807627422232</v>
      </c>
      <c r="AR75" s="165">
        <f t="shared" ref="AR75:AR106" si="116">(($AN75*E75)/(1-$AM$10/100))/1000000</f>
        <v>0.10846683542671783</v>
      </c>
      <c r="AS75" s="165">
        <f t="shared" ref="AS75:AS106" si="117">(($AN75*F75)/(1-$AM$10/100))/1000000</f>
        <v>0.11543741802763761</v>
      </c>
      <c r="AT75" s="165">
        <f t="shared" ref="AT75:AT106" si="118">(($AN75*G75)/(1-$AM$10/100))/1000000</f>
        <v>0.12230354510162507</v>
      </c>
      <c r="AU75" s="165">
        <f t="shared" ref="AU75:AU106" si="119">(($AN75*H75)/(1-$AM$10/100))/1000000</f>
        <v>0.12895835894887037</v>
      </c>
      <c r="AV75" s="165">
        <f t="shared" ref="AV75:AV106" si="120">(($AN75*I75)/(1-$AM$10/100))/1000000</f>
        <v>0.13528679017922601</v>
      </c>
      <c r="AW75" s="165">
        <f t="shared" ref="AW75:AW106" si="121">(($AN75*J75)/(1-$AM$10/100))/1000000</f>
        <v>0.14116889544344799</v>
      </c>
      <c r="AX75" s="165">
        <f t="shared" ref="AX75:AX106" si="122">(($AN75*K75)/(1-$AM$10/100))/1000000</f>
        <v>0.14648416213847068</v>
      </c>
    </row>
    <row r="76" spans="1:50" ht="15.75">
      <c r="A76" s="3" t="s">
        <v>66</v>
      </c>
      <c r="B76" s="165">
        <v>58.583153036141454</v>
      </c>
      <c r="C76" s="165">
        <v>59.73515528598773</v>
      </c>
      <c r="D76" s="165">
        <v>60.500721105877275</v>
      </c>
      <c r="E76" s="165">
        <v>60.850436240871858</v>
      </c>
      <c r="F76" s="165">
        <v>60.766421470717923</v>
      </c>
      <c r="G76" s="165">
        <v>60.244448818954893</v>
      </c>
      <c r="H76" s="165">
        <v>59.295421474592338</v>
      </c>
      <c r="I76" s="165">
        <v>57.945988369838311</v>
      </c>
      <c r="J76" s="165">
        <v>56.238120784925329</v>
      </c>
      <c r="K76" s="165">
        <v>54.22756949735254</v>
      </c>
      <c r="M76" s="3" t="s">
        <v>66</v>
      </c>
      <c r="N76" s="166">
        <f>IFERROR(VLOOKUP($M76,Batch!$A$11:$E$854,3,FALSE),"")</f>
        <v>1</v>
      </c>
      <c r="O76" s="165">
        <f t="shared" si="93"/>
        <v>63.142044191776534</v>
      </c>
      <c r="P76" s="165">
        <f t="shared" si="94"/>
        <v>64.383694277150809</v>
      </c>
      <c r="Q76" s="165">
        <f t="shared" si="95"/>
        <v>65.208835778178553</v>
      </c>
      <c r="R76" s="165">
        <f t="shared" si="96"/>
        <v>65.585765447613355</v>
      </c>
      <c r="S76" s="165">
        <f t="shared" si="97"/>
        <v>65.495212719484343</v>
      </c>
      <c r="T76" s="165">
        <f t="shared" si="98"/>
        <v>64.932620599797872</v>
      </c>
      <c r="U76" s="165">
        <f t="shared" si="99"/>
        <v>63.909740754461161</v>
      </c>
      <c r="V76" s="165">
        <f t="shared" si="100"/>
        <v>62.455295912926957</v>
      </c>
      <c r="W76" s="165">
        <f t="shared" si="101"/>
        <v>60.614523524767002</v>
      </c>
      <c r="X76" s="165">
        <f t="shared" si="102"/>
        <v>58.447512845580185</v>
      </c>
      <c r="Z76" s="3" t="s">
        <v>66</v>
      </c>
      <c r="AA76" s="166">
        <f>IFERROR(VLOOKUP($M76,Batch!$A$11:$E$854,4,FALSE),"")</f>
        <v>0.62</v>
      </c>
      <c r="AB76" s="165">
        <f t="shared" si="103"/>
        <v>39.148067398901453</v>
      </c>
      <c r="AC76" s="165">
        <f t="shared" si="104"/>
        <v>39.917890451833507</v>
      </c>
      <c r="AD76" s="165">
        <f t="shared" si="105"/>
        <v>40.429478182470703</v>
      </c>
      <c r="AE76" s="165">
        <f t="shared" si="106"/>
        <v>40.66317457752028</v>
      </c>
      <c r="AF76" s="165">
        <f t="shared" si="107"/>
        <v>40.607031886080293</v>
      </c>
      <c r="AG76" s="165">
        <f t="shared" si="108"/>
        <v>40.258224771874673</v>
      </c>
      <c r="AH76" s="165">
        <f t="shared" si="109"/>
        <v>39.624039267765923</v>
      </c>
      <c r="AI76" s="165">
        <f t="shared" si="110"/>
        <v>38.722283466014709</v>
      </c>
      <c r="AJ76" s="165">
        <f t="shared" si="111"/>
        <v>37.581004585355544</v>
      </c>
      <c r="AK76" s="165">
        <f t="shared" si="112"/>
        <v>36.237457964259718</v>
      </c>
      <c r="AM76" s="3" t="s">
        <v>66</v>
      </c>
      <c r="AN76" s="167">
        <f>IFERROR(VLOOKUP($M76,Batch!$A$11:$E$854,5,FALSE),"")</f>
        <v>3311</v>
      </c>
      <c r="AO76" s="165">
        <f t="shared" si="113"/>
        <v>0.20581407170033206</v>
      </c>
      <c r="AP76" s="165">
        <f t="shared" si="114"/>
        <v>0.20986128086134345</v>
      </c>
      <c r="AQ76" s="165">
        <f t="shared" si="115"/>
        <v>0.21255086328188791</v>
      </c>
      <c r="AR76" s="165">
        <f t="shared" si="116"/>
        <v>0.21377948093283713</v>
      </c>
      <c r="AS76" s="165">
        <f t="shared" si="117"/>
        <v>0.21348432061741882</v>
      </c>
      <c r="AT76" s="165">
        <f t="shared" si="118"/>
        <v>0.21165052862760747</v>
      </c>
      <c r="AU76" s="165">
        <f t="shared" si="119"/>
        <v>0.20831640999835391</v>
      </c>
      <c r="AV76" s="165">
        <f t="shared" si="120"/>
        <v>0.20357558763931657</v>
      </c>
      <c r="AW76" s="165">
        <f t="shared" si="121"/>
        <v>0.19757551486482622</v>
      </c>
      <c r="AX76" s="165">
        <f t="shared" si="122"/>
        <v>0.19051205505749191</v>
      </c>
    </row>
    <row r="77" spans="1:50" ht="15.75">
      <c r="A77" s="3" t="s">
        <v>67</v>
      </c>
      <c r="B77" s="165">
        <v>24.830282291430976</v>
      </c>
      <c r="C77" s="165">
        <v>27.28279510575431</v>
      </c>
      <c r="D77" s="165">
        <v>29.912362784233732</v>
      </c>
      <c r="E77" s="165">
        <v>32.718378702712712</v>
      </c>
      <c r="F77" s="165">
        <v>35.697142813030105</v>
      </c>
      <c r="G77" s="165">
        <v>38.841366330280131</v>
      </c>
      <c r="H77" s="165">
        <v>42.139704782668673</v>
      </c>
      <c r="I77" s="165">
        <v>45.576351837533281</v>
      </c>
      <c r="J77" s="165">
        <v>49.130731650547816</v>
      </c>
      <c r="K77" s="165">
        <v>52.777331228252024</v>
      </c>
      <c r="M77" s="3" t="s">
        <v>67</v>
      </c>
      <c r="N77" s="166">
        <f>IFERROR(VLOOKUP($M77,Batch!$A$11:$E$854,3,FALSE),"")</f>
        <v>1</v>
      </c>
      <c r="O77" s="165">
        <f t="shared" si="93"/>
        <v>26.762553745999014</v>
      </c>
      <c r="P77" s="165">
        <f t="shared" si="94"/>
        <v>29.405919022145333</v>
      </c>
      <c r="Q77" s="165">
        <f t="shared" si="95"/>
        <v>32.24011742142546</v>
      </c>
      <c r="R77" s="165">
        <f t="shared" si="96"/>
        <v>35.264495112706825</v>
      </c>
      <c r="S77" s="165">
        <f t="shared" si="97"/>
        <v>38.475064113226551</v>
      </c>
      <c r="T77" s="165">
        <f t="shared" si="98"/>
        <v>41.86396843103519</v>
      </c>
      <c r="U77" s="165">
        <f t="shared" si="99"/>
        <v>45.418980777189894</v>
      </c>
      <c r="V77" s="165">
        <f t="shared" si="100"/>
        <v>49.123064783660638</v>
      </c>
      <c r="W77" s="165">
        <f t="shared" si="101"/>
        <v>52.954043411411604</v>
      </c>
      <c r="X77" s="165">
        <f t="shared" si="102"/>
        <v>56.884418267525334</v>
      </c>
      <c r="Z77" s="3" t="s">
        <v>67</v>
      </c>
      <c r="AA77" s="166">
        <f>IFERROR(VLOOKUP($M77,Batch!$A$11:$E$854,4,FALSE),"")</f>
        <v>0.64</v>
      </c>
      <c r="AB77" s="165">
        <f t="shared" si="103"/>
        <v>17.128034397439372</v>
      </c>
      <c r="AC77" s="165">
        <f t="shared" si="104"/>
        <v>18.819788174173013</v>
      </c>
      <c r="AD77" s="165">
        <f t="shared" si="105"/>
        <v>20.633675149712296</v>
      </c>
      <c r="AE77" s="165">
        <f t="shared" si="106"/>
        <v>22.56927687213237</v>
      </c>
      <c r="AF77" s="165">
        <f t="shared" si="107"/>
        <v>24.624041032464994</v>
      </c>
      <c r="AG77" s="165">
        <f t="shared" si="108"/>
        <v>26.79293979586252</v>
      </c>
      <c r="AH77" s="165">
        <f t="shared" si="109"/>
        <v>29.068147697401532</v>
      </c>
      <c r="AI77" s="165">
        <f t="shared" si="110"/>
        <v>31.438761461542807</v>
      </c>
      <c r="AJ77" s="165">
        <f t="shared" si="111"/>
        <v>33.890587783303431</v>
      </c>
      <c r="AK77" s="165">
        <f t="shared" si="112"/>
        <v>36.40602769121621</v>
      </c>
      <c r="AM77" s="3" t="s">
        <v>67</v>
      </c>
      <c r="AN77" s="167">
        <f>IFERROR(VLOOKUP($M77,Batch!$A$11:$E$854,5,FALSE),"")</f>
        <v>3311</v>
      </c>
      <c r="AO77" s="165">
        <f t="shared" si="113"/>
        <v>8.7233636890716851E-2</v>
      </c>
      <c r="AP77" s="165">
        <f t="shared" si="114"/>
        <v>9.5849793960680732E-2</v>
      </c>
      <c r="AQ77" s="165">
        <f t="shared" si="115"/>
        <v>0.10508797938893102</v>
      </c>
      <c r="AR77" s="165">
        <f t="shared" si="116"/>
        <v>0.11494606198618933</v>
      </c>
      <c r="AS77" s="165">
        <f t="shared" si="117"/>
        <v>0.12541104275977485</v>
      </c>
      <c r="AT77" s="165">
        <f t="shared" si="118"/>
        <v>0.13645731478309764</v>
      </c>
      <c r="AU77" s="165">
        <f t="shared" si="119"/>
        <v>0.14804502270849834</v>
      </c>
      <c r="AV77" s="165">
        <f t="shared" si="120"/>
        <v>0.16011863579863506</v>
      </c>
      <c r="AW77" s="165">
        <f t="shared" si="121"/>
        <v>0.17260586708908265</v>
      </c>
      <c r="AX77" s="165">
        <f t="shared" si="122"/>
        <v>0.18541708444512012</v>
      </c>
    </row>
    <row r="78" spans="1:50" ht="15.75">
      <c r="A78" s="3" t="s">
        <v>68</v>
      </c>
      <c r="B78" s="165">
        <v>6.2647402211154892E-3</v>
      </c>
      <c r="C78" s="165">
        <v>6.9977035854049694E-3</v>
      </c>
      <c r="D78" s="165">
        <v>7.8088097770748098E-3</v>
      </c>
      <c r="E78" s="165">
        <v>8.7047651506501431E-3</v>
      </c>
      <c r="F78" s="165">
        <v>9.6925175757572087E-3</v>
      </c>
      <c r="G78" s="165">
        <v>1.0779194345506773E-2</v>
      </c>
      <c r="H78" s="165">
        <v>1.1972024684380019E-2</v>
      </c>
      <c r="I78" s="165">
        <v>1.3278246254629582E-2</v>
      </c>
      <c r="J78" s="165">
        <v>1.4704995671844169E-2</v>
      </c>
      <c r="K78" s="165">
        <v>1.6259183817873647E-2</v>
      </c>
      <c r="M78" s="3" t="s">
        <v>68</v>
      </c>
      <c r="N78" s="166">
        <f>IFERROR(VLOOKUP($M78,Batch!$A$11:$E$854,3,FALSE),"")</f>
        <v>1</v>
      </c>
      <c r="O78" s="165">
        <f t="shared" si="93"/>
        <v>6.7522569781731916E-3</v>
      </c>
      <c r="P78" s="165">
        <f t="shared" si="94"/>
        <v>7.5422589282281459E-3</v>
      </c>
      <c r="Q78" s="165">
        <f t="shared" si="95"/>
        <v>8.4164847140448442E-3</v>
      </c>
      <c r="R78" s="165">
        <f t="shared" si="96"/>
        <v>9.3821625729551064E-3</v>
      </c>
      <c r="S78" s="165">
        <f t="shared" si="97"/>
        <v>1.0446781051891669E-2</v>
      </c>
      <c r="T78" s="165">
        <f t="shared" si="98"/>
        <v>1.1618022083854793E-2</v>
      </c>
      <c r="U78" s="165">
        <f t="shared" si="99"/>
        <v>1.2903677465427732E-2</v>
      </c>
      <c r="V78" s="165">
        <f t="shared" si="100"/>
        <v>1.4311548087585387E-2</v>
      </c>
      <c r="W78" s="165">
        <f t="shared" si="101"/>
        <v>1.5849325931273271E-2</v>
      </c>
      <c r="X78" s="165">
        <f t="shared" si="102"/>
        <v>1.7524459677290438E-2</v>
      </c>
      <c r="Z78" s="3" t="s">
        <v>68</v>
      </c>
      <c r="AA78" s="166">
        <f>IFERROR(VLOOKUP($M78,Batch!$A$11:$E$854,4,FALSE),"")</f>
        <v>1.28</v>
      </c>
      <c r="AB78" s="165">
        <f t="shared" si="103"/>
        <v>8.6428889320616861E-3</v>
      </c>
      <c r="AC78" s="165">
        <f t="shared" si="104"/>
        <v>9.6540914281320264E-3</v>
      </c>
      <c r="AD78" s="165">
        <f t="shared" si="105"/>
        <v>1.07731004339774E-2</v>
      </c>
      <c r="AE78" s="165">
        <f t="shared" si="106"/>
        <v>1.2009168093382537E-2</v>
      </c>
      <c r="AF78" s="165">
        <f t="shared" si="107"/>
        <v>1.3371879746421338E-2</v>
      </c>
      <c r="AG78" s="165">
        <f t="shared" si="108"/>
        <v>1.4871068267334135E-2</v>
      </c>
      <c r="AH78" s="165">
        <f t="shared" si="109"/>
        <v>1.6516707155747497E-2</v>
      </c>
      <c r="AI78" s="165">
        <f t="shared" si="110"/>
        <v>1.8318781552109295E-2</v>
      </c>
      <c r="AJ78" s="165">
        <f t="shared" si="111"/>
        <v>2.0287137192029788E-2</v>
      </c>
      <c r="AK78" s="165">
        <f t="shared" si="112"/>
        <v>2.2431308386931758E-2</v>
      </c>
      <c r="AM78" s="3" t="s">
        <v>68</v>
      </c>
      <c r="AN78" s="167">
        <f>IFERROR(VLOOKUP($M78,Batch!$A$11:$E$854,5,FALSE),"")</f>
        <v>4046</v>
      </c>
      <c r="AO78" s="165">
        <f t="shared" si="113"/>
        <v>2.6895033325911562E-5</v>
      </c>
      <c r="AP78" s="165">
        <f t="shared" si="114"/>
        <v>3.0041703964032255E-5</v>
      </c>
      <c r="AQ78" s="165">
        <f t="shared" si="115"/>
        <v>3.3523848041177928E-5</v>
      </c>
      <c r="AR78" s="165">
        <f t="shared" si="116"/>
        <v>3.737025647637838E-5</v>
      </c>
      <c r="AS78" s="165">
        <f t="shared" si="117"/>
        <v>4.1610757032405306E-5</v>
      </c>
      <c r="AT78" s="165">
        <f t="shared" si="118"/>
        <v>4.6275947751471466E-5</v>
      </c>
      <c r="AU78" s="165">
        <f t="shared" si="119"/>
        <v>5.1396864275355995E-5</v>
      </c>
      <c r="AV78" s="165">
        <f t="shared" si="120"/>
        <v>5.7004578469869111E-5</v>
      </c>
      <c r="AW78" s="165">
        <f t="shared" si="121"/>
        <v>6.3129728399370671E-5</v>
      </c>
      <c r="AX78" s="165">
        <f t="shared" si="122"/>
        <v>6.9801983035135408E-5</v>
      </c>
    </row>
    <row r="79" spans="1:50" ht="15.75">
      <c r="A79" s="3" t="s">
        <v>69</v>
      </c>
      <c r="B79" s="165">
        <v>2.5562437635277098</v>
      </c>
      <c r="C79" s="165">
        <v>2.8245149187313854</v>
      </c>
      <c r="D79" s="165">
        <v>3.1154336912662024</v>
      </c>
      <c r="E79" s="165">
        <v>3.4297654930108372</v>
      </c>
      <c r="F79" s="165">
        <v>3.7680539379772342</v>
      </c>
      <c r="G79" s="165">
        <v>4.1305662813927588</v>
      </c>
      <c r="H79" s="165">
        <v>4.5172364349447118</v>
      </c>
      <c r="I79" s="165">
        <v>4.9276076687586174</v>
      </c>
      <c r="J79" s="165">
        <v>5.3607777317758112</v>
      </c>
      <c r="K79" s="165">
        <v>5.8153497199838489</v>
      </c>
      <c r="M79" s="3" t="s">
        <v>69</v>
      </c>
      <c r="N79" s="166">
        <f>IFERROR(VLOOKUP($M79,Batch!$A$11:$E$854,3,FALSE),"")</f>
        <v>1</v>
      </c>
      <c r="O79" s="165">
        <f t="shared" si="93"/>
        <v>2.7551684796146771</v>
      </c>
      <c r="P79" s="165">
        <f t="shared" si="94"/>
        <v>3.0443162680035885</v>
      </c>
      <c r="Q79" s="165">
        <f t="shared" si="95"/>
        <v>3.3578740920469334</v>
      </c>
      <c r="R79" s="165">
        <f t="shared" si="96"/>
        <v>3.6966669273249528</v>
      </c>
      <c r="S79" s="165">
        <f t="shared" si="97"/>
        <v>4.0612806914297614</v>
      </c>
      <c r="T79" s="165">
        <f t="shared" si="98"/>
        <v>4.4520034371632704</v>
      </c>
      <c r="U79" s="165">
        <f t="shared" si="99"/>
        <v>4.8687639332764805</v>
      </c>
      <c r="V79" s="165">
        <f t="shared" si="100"/>
        <v>5.3110699075644456</v>
      </c>
      <c r="W79" s="165">
        <f t="shared" si="101"/>
        <v>5.7779488965583052</v>
      </c>
      <c r="X79" s="165">
        <f t="shared" si="102"/>
        <v>6.2678952903631631</v>
      </c>
      <c r="Z79" s="3" t="s">
        <v>69</v>
      </c>
      <c r="AA79" s="166">
        <f>IFERROR(VLOOKUP($M79,Batch!$A$11:$E$854,4,FALSE),"")</f>
        <v>0.93</v>
      </c>
      <c r="AB79" s="165">
        <f t="shared" si="103"/>
        <v>2.5623066860416501</v>
      </c>
      <c r="AC79" s="165">
        <f t="shared" si="104"/>
        <v>2.8312141292433375</v>
      </c>
      <c r="AD79" s="165">
        <f t="shared" si="105"/>
        <v>3.1228229056036483</v>
      </c>
      <c r="AE79" s="165">
        <f t="shared" si="106"/>
        <v>3.4379002424122067</v>
      </c>
      <c r="AF79" s="165">
        <f t="shared" si="107"/>
        <v>3.7769910430296787</v>
      </c>
      <c r="AG79" s="165">
        <f t="shared" si="108"/>
        <v>4.1403631965618422</v>
      </c>
      <c r="AH79" s="165">
        <f t="shared" si="109"/>
        <v>4.527950457947127</v>
      </c>
      <c r="AI79" s="165">
        <f t="shared" si="110"/>
        <v>4.9392950140349345</v>
      </c>
      <c r="AJ79" s="165">
        <f t="shared" si="111"/>
        <v>5.3734924737992236</v>
      </c>
      <c r="AK79" s="165">
        <f t="shared" si="112"/>
        <v>5.829142620037743</v>
      </c>
      <c r="AM79" s="3" t="s">
        <v>69</v>
      </c>
      <c r="AN79" s="167">
        <f>IFERROR(VLOOKUP($M79,Batch!$A$11:$E$854,5,FALSE),"")</f>
        <v>5759</v>
      </c>
      <c r="AO79" s="165">
        <f t="shared" si="113"/>
        <v>1.5620412044334418E-2</v>
      </c>
      <c r="AP79" s="165">
        <f t="shared" si="114"/>
        <v>1.7259733788090169E-2</v>
      </c>
      <c r="AQ79" s="165">
        <f t="shared" si="115"/>
        <v>1.9037448090326578E-2</v>
      </c>
      <c r="AR79" s="165">
        <f t="shared" si="116"/>
        <v>2.0958232145409521E-2</v>
      </c>
      <c r="AS79" s="165">
        <f t="shared" si="117"/>
        <v>2.3025407809799159E-2</v>
      </c>
      <c r="AT79" s="165">
        <f t="shared" si="118"/>
        <v>2.5240608197219634E-2</v>
      </c>
      <c r="AU79" s="165">
        <f t="shared" si="119"/>
        <v>2.760342946250938E-2</v>
      </c>
      <c r="AV79" s="165">
        <f t="shared" si="120"/>
        <v>3.0111080671198821E-2</v>
      </c>
      <c r="AW79" s="165">
        <f t="shared" si="121"/>
        <v>3.2758048447175371E-2</v>
      </c>
      <c r="AX79" s="165">
        <f t="shared" si="122"/>
        <v>3.5535796743692595E-2</v>
      </c>
    </row>
    <row r="80" spans="1:50" ht="15.75">
      <c r="A80" s="3" t="s">
        <v>70</v>
      </c>
      <c r="B80" s="165">
        <v>4.3005638110895816</v>
      </c>
      <c r="C80" s="165">
        <v>4.7219759963932164</v>
      </c>
      <c r="D80" s="165">
        <v>5.1731389529782197</v>
      </c>
      <c r="E80" s="165">
        <v>5.6537857148089232</v>
      </c>
      <c r="F80" s="165">
        <v>6.1630978968142873</v>
      </c>
      <c r="G80" s="165">
        <v>6.6996218456566661</v>
      </c>
      <c r="H80" s="165">
        <v>7.2611909728257142</v>
      </c>
      <c r="I80" s="165">
        <v>7.8448601034410341</v>
      </c>
      <c r="J80" s="165">
        <v>8.4468585548775366</v>
      </c>
      <c r="K80" s="165">
        <v>9.0625692294195339</v>
      </c>
      <c r="M80" s="3" t="s">
        <v>70</v>
      </c>
      <c r="N80" s="166">
        <f>IFERROR(VLOOKUP($M80,Batch!$A$11:$E$854,3,FALSE),"")</f>
        <v>1</v>
      </c>
      <c r="O80" s="165">
        <f t="shared" si="93"/>
        <v>4.6352300300710914</v>
      </c>
      <c r="P80" s="165">
        <f t="shared" si="94"/>
        <v>5.0894361533055221</v>
      </c>
      <c r="Q80" s="165">
        <f t="shared" si="95"/>
        <v>5.5757082275451637</v>
      </c>
      <c r="R80" s="165">
        <f t="shared" si="96"/>
        <v>6.0937585116844533</v>
      </c>
      <c r="S80" s="165">
        <f t="shared" si="97"/>
        <v>6.6427049346220022</v>
      </c>
      <c r="T80" s="165">
        <f t="shared" si="98"/>
        <v>7.2209807209534782</v>
      </c>
      <c r="U80" s="165">
        <f t="shared" si="99"/>
        <v>7.8262506800929277</v>
      </c>
      <c r="V80" s="165">
        <f t="shared" si="100"/>
        <v>8.4553404461550592</v>
      </c>
      <c r="W80" s="165">
        <f t="shared" si="101"/>
        <v>9.1041859051991381</v>
      </c>
      <c r="X80" s="165">
        <f t="shared" si="102"/>
        <v>9.7678106608911879</v>
      </c>
      <c r="Z80" s="3" t="s">
        <v>70</v>
      </c>
      <c r="AA80" s="166">
        <f>IFERROR(VLOOKUP($M80,Batch!$A$11:$E$854,4,FALSE),"")</f>
        <v>1.28</v>
      </c>
      <c r="AB80" s="165">
        <f t="shared" si="103"/>
        <v>5.9330944384909969</v>
      </c>
      <c r="AC80" s="165">
        <f t="shared" si="104"/>
        <v>6.5144782762310687</v>
      </c>
      <c r="AD80" s="165">
        <f t="shared" si="105"/>
        <v>7.1369065312578099</v>
      </c>
      <c r="AE80" s="165">
        <f t="shared" si="106"/>
        <v>7.8000108949561007</v>
      </c>
      <c r="AF80" s="165">
        <f t="shared" si="107"/>
        <v>8.5026623163161617</v>
      </c>
      <c r="AG80" s="165">
        <f t="shared" si="108"/>
        <v>9.2428553228204517</v>
      </c>
      <c r="AH80" s="165">
        <f t="shared" si="109"/>
        <v>10.017600870518946</v>
      </c>
      <c r="AI80" s="165">
        <f t="shared" si="110"/>
        <v>10.822835771078477</v>
      </c>
      <c r="AJ80" s="165">
        <f t="shared" si="111"/>
        <v>11.653357958654897</v>
      </c>
      <c r="AK80" s="165">
        <f t="shared" si="112"/>
        <v>12.502797645940721</v>
      </c>
      <c r="AM80" s="3" t="s">
        <v>70</v>
      </c>
      <c r="AN80" s="167">
        <f>IFERROR(VLOOKUP($M80,Batch!$A$11:$E$854,5,FALSE),"")</f>
        <v>4046</v>
      </c>
      <c r="AO80" s="165">
        <f t="shared" si="113"/>
        <v>1.8462666118160064E-2</v>
      </c>
      <c r="AP80" s="165">
        <f t="shared" si="114"/>
        <v>2.0271822502567715E-2</v>
      </c>
      <c r="AQ80" s="165">
        <f t="shared" si="115"/>
        <v>2.2208701339438287E-2</v>
      </c>
      <c r="AR80" s="165">
        <f t="shared" si="116"/>
        <v>2.4272156522122064E-2</v>
      </c>
      <c r="AS80" s="165">
        <f t="shared" si="117"/>
        <v>2.6458674657727686E-2</v>
      </c>
      <c r="AT80" s="165">
        <f t="shared" si="118"/>
        <v>2.8762015095632722E-2</v>
      </c>
      <c r="AU80" s="165">
        <f t="shared" si="119"/>
        <v>3.1172876497212967E-2</v>
      </c>
      <c r="AV80" s="165">
        <f t="shared" si="120"/>
        <v>3.3678614989975195E-2</v>
      </c>
      <c r="AW80" s="165">
        <f t="shared" si="121"/>
        <v>3.6263042730324338E-2</v>
      </c>
      <c r="AX80" s="165">
        <f t="shared" si="122"/>
        <v>3.8906338146646957E-2</v>
      </c>
    </row>
    <row r="81" spans="1:50" ht="15.75">
      <c r="A81" s="3" t="s">
        <v>71</v>
      </c>
      <c r="B81" s="165">
        <v>0.25164175287397189</v>
      </c>
      <c r="C81" s="165">
        <v>0.2789120015496972</v>
      </c>
      <c r="D81" s="165">
        <v>0.3086618290316076</v>
      </c>
      <c r="E81" s="165">
        <v>0.34101687997813329</v>
      </c>
      <c r="F81" s="165">
        <v>0.37608808497331569</v>
      </c>
      <c r="G81" s="165">
        <v>0.41396657304558926</v>
      </c>
      <c r="H81" s="165">
        <v>0.4547181266536966</v>
      </c>
      <c r="I81" s="165">
        <v>0.49837731262651758</v>
      </c>
      <c r="J81" s="165">
        <v>0.5449414785567539</v>
      </c>
      <c r="K81" s="165">
        <v>0.5943648630388525</v>
      </c>
      <c r="M81" s="3" t="s">
        <v>71</v>
      </c>
      <c r="N81" s="166">
        <f>IFERROR(VLOOKUP($M81,Batch!$A$11:$E$854,3,FALSE),"")</f>
        <v>1</v>
      </c>
      <c r="O81" s="165">
        <f t="shared" si="93"/>
        <v>0.27122430010999926</v>
      </c>
      <c r="P81" s="165">
        <f t="shared" si="94"/>
        <v>0.30061669634959903</v>
      </c>
      <c r="Q81" s="165">
        <f t="shared" si="95"/>
        <v>0.33268163010967922</v>
      </c>
      <c r="R81" s="165">
        <f t="shared" si="96"/>
        <v>0.36755452360915247</v>
      </c>
      <c r="S81" s="165">
        <f t="shared" si="97"/>
        <v>0.40535493995578542</v>
      </c>
      <c r="T81" s="165">
        <f t="shared" si="98"/>
        <v>0.44618109976151765</v>
      </c>
      <c r="U81" s="165">
        <f t="shared" si="99"/>
        <v>0.49010390462009584</v>
      </c>
      <c r="V81" s="165">
        <f t="shared" si="100"/>
        <v>0.53716061132163095</v>
      </c>
      <c r="W81" s="165">
        <f t="shared" si="101"/>
        <v>0.58734836105074395</v>
      </c>
      <c r="X81" s="165">
        <f t="shared" si="102"/>
        <v>0.64061783128821304</v>
      </c>
      <c r="Z81" s="3" t="s">
        <v>71</v>
      </c>
      <c r="AA81" s="166">
        <f>IFERROR(VLOOKUP($M81,Batch!$A$11:$E$854,4,FALSE),"")</f>
        <v>0.92</v>
      </c>
      <c r="AB81" s="165">
        <f t="shared" si="103"/>
        <v>0.2495263561011993</v>
      </c>
      <c r="AC81" s="165">
        <f t="shared" si="104"/>
        <v>0.27656736064163112</v>
      </c>
      <c r="AD81" s="165">
        <f t="shared" si="105"/>
        <v>0.30606709970090484</v>
      </c>
      <c r="AE81" s="165">
        <f t="shared" si="106"/>
        <v>0.33815016172042028</v>
      </c>
      <c r="AF81" s="165">
        <f t="shared" si="107"/>
        <v>0.37292654475932263</v>
      </c>
      <c r="AG81" s="165">
        <f t="shared" si="108"/>
        <v>0.41048661178059626</v>
      </c>
      <c r="AH81" s="165">
        <f t="shared" si="109"/>
        <v>0.4508955922504882</v>
      </c>
      <c r="AI81" s="165">
        <f t="shared" si="110"/>
        <v>0.49418776241590046</v>
      </c>
      <c r="AJ81" s="165">
        <f t="shared" si="111"/>
        <v>0.54036049216668447</v>
      </c>
      <c r="AK81" s="165">
        <f t="shared" si="112"/>
        <v>0.58936840478515595</v>
      </c>
      <c r="AM81" s="3" t="s">
        <v>71</v>
      </c>
      <c r="AN81" s="167">
        <f>IFERROR(VLOOKUP($M81,Batch!$A$11:$E$854,5,FALSE),"")</f>
        <v>5673</v>
      </c>
      <c r="AO81" s="165">
        <f t="shared" si="113"/>
        <v>1.5147418577934032E-3</v>
      </c>
      <c r="AP81" s="165">
        <f t="shared" si="114"/>
        <v>1.6788934211559581E-3</v>
      </c>
      <c r="AQ81" s="165">
        <f t="shared" si="115"/>
        <v>1.8579706547005481E-3</v>
      </c>
      <c r="AR81" s="165">
        <f t="shared" si="116"/>
        <v>2.0527298686227528E-3</v>
      </c>
      <c r="AS81" s="165">
        <f t="shared" si="117"/>
        <v>2.263838802663844E-3</v>
      </c>
      <c r="AT81" s="165">
        <f t="shared" si="118"/>
        <v>2.4918460023344653E-3</v>
      </c>
      <c r="AU81" s="165">
        <f t="shared" si="119"/>
        <v>2.7371474410477258E-3</v>
      </c>
      <c r="AV81" s="165">
        <f t="shared" si="120"/>
        <v>2.9999511916770547E-3</v>
      </c>
      <c r="AW81" s="165">
        <f t="shared" si="121"/>
        <v>3.2802412882219269E-3</v>
      </c>
      <c r="AX81" s="165">
        <f t="shared" si="122"/>
        <v>3.5777422727518876E-3</v>
      </c>
    </row>
    <row r="82" spans="1:50" ht="15.75">
      <c r="A82" s="3" t="s">
        <v>72</v>
      </c>
      <c r="B82" s="165">
        <v>6.4211440133150915E-2</v>
      </c>
      <c r="C82" s="165">
        <v>7.1724063406376867E-2</v>
      </c>
      <c r="D82" s="165">
        <v>8.0037623878124908E-2</v>
      </c>
      <c r="E82" s="165">
        <v>8.9220859383788653E-2</v>
      </c>
      <c r="F82" s="165">
        <v>9.9344983205772674E-2</v>
      </c>
      <c r="G82" s="165">
        <v>0.1104830476557038</v>
      </c>
      <c r="H82" s="165">
        <v>0.12270914980682023</v>
      </c>
      <c r="I82" s="165">
        <v>0.13609747321662566</v>
      </c>
      <c r="J82" s="165">
        <v>0.15072116574895059</v>
      </c>
      <c r="K82" s="165">
        <v>0.16665106157416884</v>
      </c>
      <c r="M82" s="3" t="s">
        <v>72</v>
      </c>
      <c r="N82" s="166">
        <f>IFERROR(VLOOKUP($M82,Batch!$A$11:$E$854,3,FALSE),"")</f>
        <v>1</v>
      </c>
      <c r="O82" s="165">
        <f t="shared" si="93"/>
        <v>6.9208319804906007E-2</v>
      </c>
      <c r="P82" s="165">
        <f t="shared" si="94"/>
        <v>7.7305569033221791E-2</v>
      </c>
      <c r="Q82" s="165">
        <f t="shared" si="95"/>
        <v>8.6266083711806538E-2</v>
      </c>
      <c r="R82" s="165">
        <f t="shared" si="96"/>
        <v>9.6163950795955938E-2</v>
      </c>
      <c r="S82" s="165">
        <f t="shared" si="97"/>
        <v>0.10707592532515818</v>
      </c>
      <c r="T82" s="165">
        <f t="shared" si="98"/>
        <v>0.11908074447981402</v>
      </c>
      <c r="U82" s="165">
        <f t="shared" si="99"/>
        <v>0.13225827150439587</v>
      </c>
      <c r="V82" s="165">
        <f t="shared" si="100"/>
        <v>0.14668846285777357</v>
      </c>
      <c r="W82" s="165">
        <f t="shared" si="101"/>
        <v>0.16245015870834281</v>
      </c>
      <c r="X82" s="165">
        <f t="shared" si="102"/>
        <v>0.17961970548138514</v>
      </c>
      <c r="Z82" s="3" t="s">
        <v>72</v>
      </c>
      <c r="AA82" s="166">
        <f>IFERROR(VLOOKUP($M82,Batch!$A$11:$E$854,4,FALSE),"")</f>
        <v>0.92</v>
      </c>
      <c r="AB82" s="165">
        <f t="shared" si="103"/>
        <v>6.3671654220513532E-2</v>
      </c>
      <c r="AC82" s="165">
        <f t="shared" si="104"/>
        <v>7.1121123510564058E-2</v>
      </c>
      <c r="AD82" s="165">
        <f t="shared" si="105"/>
        <v>7.9364797014862015E-2</v>
      </c>
      <c r="AE82" s="165">
        <f t="shared" si="106"/>
        <v>8.8470834732279471E-2</v>
      </c>
      <c r="AF82" s="165">
        <f t="shared" si="107"/>
        <v>9.8509851299145523E-2</v>
      </c>
      <c r="AG82" s="165">
        <f t="shared" si="108"/>
        <v>0.10955428492142891</v>
      </c>
      <c r="AH82" s="165">
        <f t="shared" si="109"/>
        <v>0.12167760978404421</v>
      </c>
      <c r="AI82" s="165">
        <f t="shared" si="110"/>
        <v>0.1349533858291517</v>
      </c>
      <c r="AJ82" s="165">
        <f t="shared" si="111"/>
        <v>0.14945414601167539</v>
      </c>
      <c r="AK82" s="165">
        <f t="shared" si="112"/>
        <v>0.16525012904287434</v>
      </c>
      <c r="AM82" s="3" t="s">
        <v>72</v>
      </c>
      <c r="AN82" s="167">
        <f>IFERROR(VLOOKUP($M82,Batch!$A$11:$E$854,5,FALSE),"")</f>
        <v>5673</v>
      </c>
      <c r="AO82" s="165">
        <f t="shared" si="113"/>
        <v>3.8651676444008426E-4</v>
      </c>
      <c r="AP82" s="165">
        <f t="shared" si="114"/>
        <v>4.317385323057987E-4</v>
      </c>
      <c r="AQ82" s="165">
        <f t="shared" si="115"/>
        <v>4.8178149175124593E-4</v>
      </c>
      <c r="AR82" s="165">
        <f t="shared" si="116"/>
        <v>5.3705940589520763E-4</v>
      </c>
      <c r="AS82" s="165">
        <f t="shared" si="117"/>
        <v>5.9800093865556344E-4</v>
      </c>
      <c r="AT82" s="165">
        <f t="shared" si="118"/>
        <v>6.6504582387205159E-4</v>
      </c>
      <c r="AU82" s="165">
        <f t="shared" si="119"/>
        <v>7.3864008426185643E-4</v>
      </c>
      <c r="AV82" s="165">
        <f t="shared" si="120"/>
        <v>8.1923026312881193E-4</v>
      </c>
      <c r="AW82" s="165">
        <f t="shared" si="121"/>
        <v>9.0725666948319452E-4</v>
      </c>
      <c r="AX82" s="165">
        <f t="shared" si="122"/>
        <v>1.0031456852016281E-3</v>
      </c>
    </row>
    <row r="83" spans="1:50" ht="15.75">
      <c r="A83" s="3" t="s">
        <v>75</v>
      </c>
      <c r="B83" s="165">
        <v>7.752915099919884E-2</v>
      </c>
      <c r="C83" s="165">
        <v>8.6599922546173158E-2</v>
      </c>
      <c r="D83" s="165">
        <v>9.6637748887064737E-2</v>
      </c>
      <c r="E83" s="165">
        <v>0.10772562436071005</v>
      </c>
      <c r="F83" s="165">
        <v>0.11994953217061997</v>
      </c>
      <c r="G83" s="165">
        <v>0.13339767597158261</v>
      </c>
      <c r="H83" s="165">
        <v>0.14815952086775661</v>
      </c>
      <c r="I83" s="165">
        <v>0.16432463638475039</v>
      </c>
      <c r="J83" s="165">
        <v>0.18198134154746712</v>
      </c>
      <c r="K83" s="165">
        <v>0.20121516181802721</v>
      </c>
      <c r="M83" s="3" t="s">
        <v>75</v>
      </c>
      <c r="N83" s="166">
        <f>IFERROR(VLOOKUP($M83,Batch!$A$11:$E$854,3,FALSE),"")</f>
        <v>1</v>
      </c>
      <c r="O83" s="165">
        <f t="shared" si="93"/>
        <v>8.3562403606413302E-2</v>
      </c>
      <c r="P83" s="165">
        <f t="shared" si="94"/>
        <v>9.3339054882236899E-2</v>
      </c>
      <c r="Q83" s="165">
        <f t="shared" si="95"/>
        <v>0.1041580163337474</v>
      </c>
      <c r="R83" s="165">
        <f t="shared" si="96"/>
        <v>0.1161087408486589</v>
      </c>
      <c r="S83" s="165">
        <f t="shared" si="97"/>
        <v>0.12928390277026741</v>
      </c>
      <c r="T83" s="165">
        <f t="shared" si="98"/>
        <v>0.14377856968677649</v>
      </c>
      <c r="U83" s="165">
        <f t="shared" si="99"/>
        <v>0.15968916880067768</v>
      </c>
      <c r="V83" s="165">
        <f t="shared" si="100"/>
        <v>0.17711223986190067</v>
      </c>
      <c r="W83" s="165">
        <f t="shared" si="101"/>
        <v>0.19614297480676834</v>
      </c>
      <c r="X83" s="165">
        <f t="shared" si="102"/>
        <v>0.2168735546161405</v>
      </c>
      <c r="Z83" s="3" t="s">
        <v>75</v>
      </c>
      <c r="AA83" s="166">
        <f>IFERROR(VLOOKUP($M83,Batch!$A$11:$E$854,4,FALSE),"")</f>
        <v>2.2400000000000002</v>
      </c>
      <c r="AB83" s="165">
        <f t="shared" si="103"/>
        <v>0.18717978407836583</v>
      </c>
      <c r="AC83" s="165">
        <f t="shared" si="104"/>
        <v>0.20907948293621068</v>
      </c>
      <c r="AD83" s="165">
        <f t="shared" si="105"/>
        <v>0.23331395658759421</v>
      </c>
      <c r="AE83" s="165">
        <f t="shared" si="106"/>
        <v>0.26008357950099598</v>
      </c>
      <c r="AF83" s="165">
        <f t="shared" si="107"/>
        <v>0.28959594220539903</v>
      </c>
      <c r="AG83" s="165">
        <f t="shared" si="108"/>
        <v>0.32206399609837938</v>
      </c>
      <c r="AH83" s="165">
        <f t="shared" si="109"/>
        <v>0.35770373811351802</v>
      </c>
      <c r="AI83" s="165">
        <f t="shared" si="110"/>
        <v>0.39673141729065758</v>
      </c>
      <c r="AJ83" s="165">
        <f t="shared" si="111"/>
        <v>0.43936026356716112</v>
      </c>
      <c r="AK83" s="165">
        <f t="shared" si="112"/>
        <v>0.48579676234015479</v>
      </c>
      <c r="AM83" s="3" t="s">
        <v>75</v>
      </c>
      <c r="AN83" s="167">
        <f>IFERROR(VLOOKUP($M83,Batch!$A$11:$E$854,5,FALSE),"")</f>
        <v>7061</v>
      </c>
      <c r="AO83" s="165">
        <f t="shared" si="113"/>
        <v>5.8086389284533427E-4</v>
      </c>
      <c r="AP83" s="165">
        <f t="shared" si="114"/>
        <v>6.4882392599390621E-4</v>
      </c>
      <c r="AQ83" s="165">
        <f t="shared" si="115"/>
        <v>7.2402932691640525E-4</v>
      </c>
      <c r="AR83" s="165">
        <f t="shared" si="116"/>
        <v>8.0710190578512633E-4</v>
      </c>
      <c r="AS83" s="165">
        <f t="shared" si="117"/>
        <v>8.9868586594380427E-4</v>
      </c>
      <c r="AT83" s="165">
        <f t="shared" si="118"/>
        <v>9.9944204680088252E-4</v>
      </c>
      <c r="AU83" s="165">
        <f t="shared" si="119"/>
        <v>1.1100407387955782E-3</v>
      </c>
      <c r="AV83" s="165">
        <f t="shared" si="120"/>
        <v>1.2311530147134787E-3</v>
      </c>
      <c r="AW83" s="165">
        <f t="shared" si="121"/>
        <v>1.3634405783389844E-3</v>
      </c>
      <c r="AX83" s="165">
        <f t="shared" si="122"/>
        <v>1.507544203525857E-3</v>
      </c>
    </row>
    <row r="84" spans="1:50" ht="15.75">
      <c r="A84" s="3" t="s">
        <v>76</v>
      </c>
      <c r="B84" s="165">
        <v>3.3473143688799588E-3</v>
      </c>
      <c r="C84" s="165">
        <v>3.7389441435479206E-3</v>
      </c>
      <c r="D84" s="165">
        <v>4.1723264250530454E-3</v>
      </c>
      <c r="E84" s="165">
        <v>4.6510444867749936E-3</v>
      </c>
      <c r="F84" s="165">
        <v>5.1788106460664606E-3</v>
      </c>
      <c r="G84" s="165">
        <v>5.7594330880714221E-3</v>
      </c>
      <c r="H84" s="165">
        <v>6.3967744609009919E-3</v>
      </c>
      <c r="I84" s="165">
        <v>7.094701921053324E-3</v>
      </c>
      <c r="J84" s="165">
        <v>7.8570286347671037E-3</v>
      </c>
      <c r="K84" s="165">
        <v>8.6874471564502027E-3</v>
      </c>
      <c r="M84" s="3" t="s">
        <v>76</v>
      </c>
      <c r="N84" s="166">
        <f>IFERROR(VLOOKUP($M84,Batch!$A$11:$E$854,3,FALSE),"")</f>
        <v>1</v>
      </c>
      <c r="O84" s="165">
        <f t="shared" si="93"/>
        <v>3.6077995268229386E-3</v>
      </c>
      <c r="P84" s="165">
        <f t="shared" si="94"/>
        <v>4.0299055975502075E-3</v>
      </c>
      <c r="Q84" s="165">
        <f t="shared" si="95"/>
        <v>4.4970133196942782E-3</v>
      </c>
      <c r="R84" s="165">
        <f t="shared" si="96"/>
        <v>5.0129848139223356E-3</v>
      </c>
      <c r="S84" s="165">
        <f t="shared" si="97"/>
        <v>5.5818212869668538E-3</v>
      </c>
      <c r="T84" s="165">
        <f t="shared" si="98"/>
        <v>6.2076272737015886E-3</v>
      </c>
      <c r="U84" s="165">
        <f t="shared" si="99"/>
        <v>6.8945660102292259E-3</v>
      </c>
      <c r="V84" s="165">
        <f t="shared" si="100"/>
        <v>7.6468055918783376E-3</v>
      </c>
      <c r="W84" s="165">
        <f t="shared" si="101"/>
        <v>8.4684559222419423E-3</v>
      </c>
      <c r="X84" s="165">
        <f t="shared" si="102"/>
        <v>9.3634969071721297E-3</v>
      </c>
      <c r="Z84" s="3" t="s">
        <v>76</v>
      </c>
      <c r="AA84" s="166">
        <f>IFERROR(VLOOKUP($M84,Batch!$A$11:$E$854,4,FALSE),"")</f>
        <v>0.93</v>
      </c>
      <c r="AB84" s="165">
        <f t="shared" si="103"/>
        <v>3.355253559945333E-3</v>
      </c>
      <c r="AC84" s="165">
        <f t="shared" si="104"/>
        <v>3.7478122057216933E-3</v>
      </c>
      <c r="AD84" s="165">
        <f t="shared" si="105"/>
        <v>4.1822223873156789E-3</v>
      </c>
      <c r="AE84" s="165">
        <f t="shared" si="106"/>
        <v>4.6620758769477721E-3</v>
      </c>
      <c r="AF84" s="165">
        <f t="shared" si="107"/>
        <v>5.1910937968791737E-3</v>
      </c>
      <c r="AG84" s="165">
        <f t="shared" si="108"/>
        <v>5.7730933645424778E-3</v>
      </c>
      <c r="AH84" s="165">
        <f t="shared" si="109"/>
        <v>6.4119463895131804E-3</v>
      </c>
      <c r="AI84" s="165">
        <f t="shared" si="110"/>
        <v>7.1115292004468537E-3</v>
      </c>
      <c r="AJ84" s="165">
        <f t="shared" si="111"/>
        <v>7.8756640076850064E-3</v>
      </c>
      <c r="AK84" s="165">
        <f t="shared" si="112"/>
        <v>8.708052123670082E-3</v>
      </c>
      <c r="AM84" s="3" t="s">
        <v>76</v>
      </c>
      <c r="AN84" s="167">
        <f>IFERROR(VLOOKUP($M84,Batch!$A$11:$E$854,5,FALSE),"")</f>
        <v>5759</v>
      </c>
      <c r="AO84" s="165">
        <f t="shared" si="113"/>
        <v>2.045439892307805E-5</v>
      </c>
      <c r="AP84" s="165">
        <f t="shared" si="114"/>
        <v>2.2847526893276456E-5</v>
      </c>
      <c r="AQ84" s="165">
        <f t="shared" si="115"/>
        <v>2.5495791470548804E-5</v>
      </c>
      <c r="AR84" s="165">
        <f t="shared" si="116"/>
        <v>2.8421088926078765E-5</v>
      </c>
      <c r="AS84" s="165">
        <f t="shared" si="117"/>
        <v>3.1646104078707107E-5</v>
      </c>
      <c r="AT84" s="165">
        <f t="shared" si="118"/>
        <v>3.5194107565584595E-5</v>
      </c>
      <c r="AU84" s="165">
        <f t="shared" si="119"/>
        <v>3.9088702830146007E-5</v>
      </c>
      <c r="AV84" s="165">
        <f t="shared" si="120"/>
        <v>4.3353520865179631E-5</v>
      </c>
      <c r="AW84" s="165">
        <f t="shared" si="121"/>
        <v>4.8011862745759645E-5</v>
      </c>
      <c r="AX84" s="165">
        <f t="shared" si="122"/>
        <v>5.3086292525506449E-5</v>
      </c>
    </row>
    <row r="85" spans="1:50" ht="15.75">
      <c r="A85" s="3" t="s">
        <v>77</v>
      </c>
      <c r="B85" s="165">
        <v>2.9303522716964223E-2</v>
      </c>
      <c r="C85" s="165">
        <v>3.2731982291994283E-2</v>
      </c>
      <c r="D85" s="165">
        <v>3.6525957440932746E-2</v>
      </c>
      <c r="E85" s="165">
        <v>4.0716817351525526E-2</v>
      </c>
      <c r="F85" s="165">
        <v>4.5337060906126984E-2</v>
      </c>
      <c r="G85" s="165">
        <v>5.0420026246178022E-2</v>
      </c>
      <c r="H85" s="165">
        <v>5.599952830036415E-2</v>
      </c>
      <c r="I85" s="165">
        <v>6.2109421465316665E-2</v>
      </c>
      <c r="J85" s="165">
        <v>6.8783087488665171E-2</v>
      </c>
      <c r="K85" s="165">
        <v>7.6052852241257254E-2</v>
      </c>
      <c r="M85" s="3" t="s">
        <v>77</v>
      </c>
      <c r="N85" s="166">
        <f>IFERROR(VLOOKUP($M85,Batch!$A$11:$E$854,3,FALSE),"")</f>
        <v>1</v>
      </c>
      <c r="O85" s="165">
        <f t="shared" si="93"/>
        <v>3.1583897937821723E-2</v>
      </c>
      <c r="P85" s="165">
        <f t="shared" si="94"/>
        <v>3.5279157321739064E-2</v>
      </c>
      <c r="Q85" s="165">
        <f t="shared" si="95"/>
        <v>3.9368376390726087E-2</v>
      </c>
      <c r="R85" s="165">
        <f t="shared" si="96"/>
        <v>4.3885365456045655E-2</v>
      </c>
      <c r="S85" s="165">
        <f t="shared" si="97"/>
        <v>4.8865152435442948E-2</v>
      </c>
      <c r="T85" s="165">
        <f t="shared" si="98"/>
        <v>5.4343669816178143E-2</v>
      </c>
      <c r="U85" s="165">
        <f t="shared" si="99"/>
        <v>6.0357363975934018E-2</v>
      </c>
      <c r="V85" s="165">
        <f t="shared" si="100"/>
        <v>6.6942723831701093E-2</v>
      </c>
      <c r="W85" s="165">
        <f t="shared" si="101"/>
        <v>7.4135728870324796E-2</v>
      </c>
      <c r="X85" s="165">
        <f t="shared" si="102"/>
        <v>8.1971220534435174E-2</v>
      </c>
      <c r="Z85" s="3" t="s">
        <v>77</v>
      </c>
      <c r="AA85" s="166">
        <f>IFERROR(VLOOKUP($M85,Batch!$A$11:$E$854,4,FALSE),"")</f>
        <v>0.92</v>
      </c>
      <c r="AB85" s="165">
        <f t="shared" si="103"/>
        <v>2.9057186102795986E-2</v>
      </c>
      <c r="AC85" s="165">
        <f t="shared" si="104"/>
        <v>3.2456824735999944E-2</v>
      </c>
      <c r="AD85" s="165">
        <f t="shared" si="105"/>
        <v>3.6218906279467999E-2</v>
      </c>
      <c r="AE85" s="165">
        <f t="shared" si="106"/>
        <v>4.0374536219562003E-2</v>
      </c>
      <c r="AF85" s="165">
        <f t="shared" si="107"/>
        <v>4.4955940240607506E-2</v>
      </c>
      <c r="AG85" s="165">
        <f t="shared" si="108"/>
        <v>4.9996176230883892E-2</v>
      </c>
      <c r="AH85" s="165">
        <f t="shared" si="109"/>
        <v>5.55287748578593E-2</v>
      </c>
      <c r="AI85" s="165">
        <f t="shared" si="110"/>
        <v>6.1587305925165009E-2</v>
      </c>
      <c r="AJ85" s="165">
        <f t="shared" si="111"/>
        <v>6.8204870560698821E-2</v>
      </c>
      <c r="AK85" s="165">
        <f t="shared" si="112"/>
        <v>7.5413522891680365E-2</v>
      </c>
      <c r="AM85" s="3" t="s">
        <v>77</v>
      </c>
      <c r="AN85" s="167">
        <f>IFERROR(VLOOKUP($M85,Batch!$A$11:$E$854,5,FALSE),"")</f>
        <v>5673</v>
      </c>
      <c r="AO85" s="165">
        <f t="shared" si="113"/>
        <v>1.7639072981031001E-4</v>
      </c>
      <c r="AP85" s="165">
        <f t="shared" si="114"/>
        <v>1.9702812867889723E-4</v>
      </c>
      <c r="AQ85" s="165">
        <f t="shared" si="115"/>
        <v>2.1986572577830716E-4</v>
      </c>
      <c r="AR85" s="165">
        <f t="shared" si="116"/>
        <v>2.450923459803309E-4</v>
      </c>
      <c r="AS85" s="165">
        <f t="shared" si="117"/>
        <v>2.7290361428309147E-4</v>
      </c>
      <c r="AT85" s="165">
        <f t="shared" si="118"/>
        <v>3.0350020755250974E-4</v>
      </c>
      <c r="AU85" s="165">
        <f t="shared" si="119"/>
        <v>3.3708567264562853E-4</v>
      </c>
      <c r="AV85" s="165">
        <f t="shared" si="120"/>
        <v>3.7386379399433203E-4</v>
      </c>
      <c r="AW85" s="165">
        <f t="shared" si="121"/>
        <v>4.1403551094927789E-4</v>
      </c>
      <c r="AX85" s="165">
        <f t="shared" si="122"/>
        <v>4.5779540707660017E-4</v>
      </c>
    </row>
    <row r="86" spans="1:50" ht="15.75">
      <c r="A86" s="3" t="s">
        <v>78</v>
      </c>
      <c r="B86" s="165">
        <v>0.63145636454813669</v>
      </c>
      <c r="C86" s="165">
        <v>0.69988686899515251</v>
      </c>
      <c r="D86" s="165">
        <v>0.77453949596628047</v>
      </c>
      <c r="E86" s="165">
        <v>0.85572953145174735</v>
      </c>
      <c r="F86" s="165">
        <v>0.94373533872996784</v>
      </c>
      <c r="G86" s="165">
        <v>1.0387855921140987</v>
      </c>
      <c r="H86" s="165">
        <v>1.1410453625900721</v>
      </c>
      <c r="I86" s="165">
        <v>1.2506013903107007</v>
      </c>
      <c r="J86" s="165">
        <v>1.3674470194668809</v>
      </c>
      <c r="K86" s="165">
        <v>1.4914674188334391</v>
      </c>
      <c r="M86" s="3" t="s">
        <v>78</v>
      </c>
      <c r="N86" s="166">
        <f>IFERROR(VLOOKUP($M86,Batch!$A$11:$E$854,3,FALSE),"")</f>
        <v>1</v>
      </c>
      <c r="O86" s="165">
        <f t="shared" si="93"/>
        <v>0.68059576190580384</v>
      </c>
      <c r="P86" s="165">
        <f t="shared" si="94"/>
        <v>0.75435147002198177</v>
      </c>
      <c r="Q86" s="165">
        <f t="shared" si="95"/>
        <v>0.83481350094638695</v>
      </c>
      <c r="R86" s="165">
        <f t="shared" si="96"/>
        <v>0.92232167595691572</v>
      </c>
      <c r="S86" s="165">
        <f t="shared" si="97"/>
        <v>1.0171760203256148</v>
      </c>
      <c r="T86" s="165">
        <f t="shared" si="98"/>
        <v>1.1196230036062478</v>
      </c>
      <c r="U86" s="165">
        <f t="shared" si="99"/>
        <v>1.229840542468511</v>
      </c>
      <c r="V86" s="165">
        <f t="shared" si="100"/>
        <v>1.3479221271101536</v>
      </c>
      <c r="W86" s="165">
        <f t="shared" si="101"/>
        <v>1.4738605837726664</v>
      </c>
      <c r="X86" s="165">
        <f t="shared" si="102"/>
        <v>1.607532145162575</v>
      </c>
      <c r="Z86" s="3" t="s">
        <v>78</v>
      </c>
      <c r="AA86" s="166">
        <f>IFERROR(VLOOKUP($M86,Batch!$A$11:$E$854,4,FALSE),"")</f>
        <v>0.92</v>
      </c>
      <c r="AB86" s="165">
        <f t="shared" si="103"/>
        <v>0.62614810095333961</v>
      </c>
      <c r="AC86" s="165">
        <f t="shared" si="104"/>
        <v>0.69400335242022337</v>
      </c>
      <c r="AD86" s="165">
        <f t="shared" si="105"/>
        <v>0.76802842087067602</v>
      </c>
      <c r="AE86" s="165">
        <f t="shared" si="106"/>
        <v>0.84853594188036241</v>
      </c>
      <c r="AF86" s="165">
        <f t="shared" si="107"/>
        <v>0.93580193869956574</v>
      </c>
      <c r="AG86" s="165">
        <f t="shared" si="108"/>
        <v>1.0300531633177481</v>
      </c>
      <c r="AH86" s="165">
        <f t="shared" si="109"/>
        <v>1.1314532990710304</v>
      </c>
      <c r="AI86" s="165">
        <f t="shared" si="110"/>
        <v>1.2400883569413415</v>
      </c>
      <c r="AJ86" s="165">
        <f t="shared" si="111"/>
        <v>1.3559517370708531</v>
      </c>
      <c r="AK86" s="165">
        <f t="shared" si="112"/>
        <v>1.4789295735495691</v>
      </c>
      <c r="AM86" s="3" t="s">
        <v>78</v>
      </c>
      <c r="AN86" s="167">
        <f>IFERROR(VLOOKUP($M86,Batch!$A$11:$E$854,5,FALSE),"")</f>
        <v>5673</v>
      </c>
      <c r="AO86" s="165">
        <f t="shared" si="113"/>
        <v>3.8010122558244431E-3</v>
      </c>
      <c r="AP86" s="165">
        <f t="shared" si="114"/>
        <v>4.2129254151153216E-3</v>
      </c>
      <c r="AQ86" s="165">
        <f t="shared" si="115"/>
        <v>4.6622922533921052E-3</v>
      </c>
      <c r="AR86" s="165">
        <f t="shared" si="116"/>
        <v>5.1510106150352165E-3</v>
      </c>
      <c r="AS86" s="165">
        <f t="shared" si="117"/>
        <v>5.6807560904610808E-3</v>
      </c>
      <c r="AT86" s="165">
        <f t="shared" si="118"/>
        <v>6.2529051704546491E-3</v>
      </c>
      <c r="AU86" s="165">
        <f t="shared" si="119"/>
        <v>6.8684514895342146E-3</v>
      </c>
      <c r="AV86" s="165">
        <f t="shared" si="120"/>
        <v>7.5279171746469777E-3</v>
      </c>
      <c r="AW86" s="165">
        <f t="shared" si="121"/>
        <v>8.2312621615645998E-3</v>
      </c>
      <c r="AX86" s="165">
        <f t="shared" si="122"/>
        <v>8.9777952308794703E-3</v>
      </c>
    </row>
    <row r="87" spans="1:50" ht="15.75">
      <c r="A87" s="3" t="s">
        <v>81</v>
      </c>
      <c r="B87" s="165">
        <v>0.22746177080748603</v>
      </c>
      <c r="C87" s="165">
        <v>0.25407438982979752</v>
      </c>
      <c r="D87" s="165">
        <v>0.28352423837232599</v>
      </c>
      <c r="E87" s="165">
        <v>0.31605481244960848</v>
      </c>
      <c r="F87" s="165">
        <v>0.35191837706749396</v>
      </c>
      <c r="G87" s="165">
        <v>0.39137371178504154</v>
      </c>
      <c r="H87" s="165">
        <v>0.43468329711126136</v>
      </c>
      <c r="I87" s="165">
        <v>0.48210991991590119</v>
      </c>
      <c r="J87" s="165">
        <v>0.53391269824090481</v>
      </c>
      <c r="K87" s="165">
        <v>0.590342554130591</v>
      </c>
      <c r="M87" s="3" t="s">
        <v>81</v>
      </c>
      <c r="N87" s="166">
        <f>IFERROR(VLOOKUP($M87,Batch!$A$11:$E$854,3,FALSE),"")</f>
        <v>1</v>
      </c>
      <c r="O87" s="165">
        <f t="shared" si="93"/>
        <v>0.24516265239949606</v>
      </c>
      <c r="P87" s="165">
        <f t="shared" si="94"/>
        <v>0.27384624280524011</v>
      </c>
      <c r="Q87" s="165">
        <f t="shared" si="95"/>
        <v>0.30558785351994971</v>
      </c>
      <c r="R87" s="165">
        <f t="shared" si="96"/>
        <v>0.34064992921096682</v>
      </c>
      <c r="S87" s="165">
        <f t="shared" si="97"/>
        <v>0.37930436593239303</v>
      </c>
      <c r="T87" s="165">
        <f t="shared" si="98"/>
        <v>0.4218300812485315</v>
      </c>
      <c r="U87" s="165">
        <f t="shared" si="99"/>
        <v>0.46850998167841462</v>
      </c>
      <c r="V87" s="165">
        <f t="shared" si="100"/>
        <v>0.51962730394254453</v>
      </c>
      <c r="W87" s="165">
        <f t="shared" si="101"/>
        <v>0.5754613304285594</v>
      </c>
      <c r="X87" s="165">
        <f t="shared" si="102"/>
        <v>0.63628250972090616</v>
      </c>
      <c r="Z87" s="3" t="s">
        <v>81</v>
      </c>
      <c r="AA87" s="166">
        <f>IFERROR(VLOOKUP($M87,Batch!$A$11:$E$854,4,FALSE),"")</f>
        <v>0.79</v>
      </c>
      <c r="AB87" s="165">
        <f t="shared" si="103"/>
        <v>0.19367849539560189</v>
      </c>
      <c r="AC87" s="165">
        <f t="shared" si="104"/>
        <v>0.21633853181613971</v>
      </c>
      <c r="AD87" s="165">
        <f t="shared" si="105"/>
        <v>0.24141440428076028</v>
      </c>
      <c r="AE87" s="165">
        <f t="shared" si="106"/>
        <v>0.26911344407666382</v>
      </c>
      <c r="AF87" s="165">
        <f t="shared" si="107"/>
        <v>0.2996504490865905</v>
      </c>
      <c r="AG87" s="165">
        <f t="shared" si="108"/>
        <v>0.33324576418633994</v>
      </c>
      <c r="AH87" s="165">
        <f t="shared" si="109"/>
        <v>0.37012288552594758</v>
      </c>
      <c r="AI87" s="165">
        <f t="shared" si="110"/>
        <v>0.41050557011461025</v>
      </c>
      <c r="AJ87" s="165">
        <f t="shared" si="111"/>
        <v>0.45461445103856196</v>
      </c>
      <c r="AK87" s="165">
        <f t="shared" si="112"/>
        <v>0.50266318267951593</v>
      </c>
      <c r="AM87" s="3" t="s">
        <v>81</v>
      </c>
      <c r="AN87" s="167">
        <f>IFERROR(VLOOKUP($M87,Batch!$A$11:$E$854,5,FALSE),"")</f>
        <v>6033</v>
      </c>
      <c r="AO87" s="165">
        <f t="shared" si="113"/>
        <v>1.4560788128993233E-3</v>
      </c>
      <c r="AP87" s="165">
        <f t="shared" si="114"/>
        <v>1.6264374211902336E-3</v>
      </c>
      <c r="AQ87" s="165">
        <f t="shared" si="115"/>
        <v>1.8149583333138034E-3</v>
      </c>
      <c r="AR87" s="165">
        <f t="shared" si="116"/>
        <v>2.0232002700455477E-3</v>
      </c>
      <c r="AS87" s="165">
        <f t="shared" si="117"/>
        <v>2.2527780861760034E-3</v>
      </c>
      <c r="AT87" s="165">
        <f t="shared" si="118"/>
        <v>2.5053483389007813E-3</v>
      </c>
      <c r="AU87" s="165">
        <f t="shared" si="119"/>
        <v>2.782591276758401E-3</v>
      </c>
      <c r="AV87" s="165">
        <f t="shared" si="120"/>
        <v>3.0861891094317901E-3</v>
      </c>
      <c r="AW87" s="165">
        <f t="shared" si="121"/>
        <v>3.4178005608883864E-3</v>
      </c>
      <c r="AX87" s="165">
        <f t="shared" si="122"/>
        <v>3.7790318890550713E-3</v>
      </c>
    </row>
    <row r="88" spans="1:50" ht="15.75">
      <c r="A88" s="3" t="s">
        <v>82</v>
      </c>
      <c r="B88" s="165">
        <v>17.335143501125255</v>
      </c>
      <c r="C88" s="165">
        <v>17.704926651913663</v>
      </c>
      <c r="D88" s="165">
        <v>18.0825978007794</v>
      </c>
      <c r="E88" s="165">
        <v>18.468325209887826</v>
      </c>
      <c r="F88" s="165">
        <v>18.862280730674492</v>
      </c>
      <c r="G88" s="165">
        <v>19.264639880409341</v>
      </c>
      <c r="H88" s="165">
        <v>19.675581920394151</v>
      </c>
      <c r="I88" s="165">
        <v>20.095289935828031</v>
      </c>
      <c r="J88" s="165">
        <v>20.52395091737657</v>
      </c>
      <c r="K88" s="165">
        <v>20.961755844480955</v>
      </c>
      <c r="M88" s="3" t="s">
        <v>82</v>
      </c>
      <c r="N88" s="166">
        <f>IFERROR(VLOOKUP($M88,Batch!$A$11:$E$854,3,FALSE),"")</f>
        <v>1</v>
      </c>
      <c r="O88" s="165">
        <f t="shared" si="93"/>
        <v>18.684149628197144</v>
      </c>
      <c r="P88" s="165">
        <f t="shared" si="94"/>
        <v>19.082708989350877</v>
      </c>
      <c r="Q88" s="165">
        <f t="shared" si="95"/>
        <v>19.489770185885103</v>
      </c>
      <c r="R88" s="165">
        <f t="shared" si="96"/>
        <v>19.905514573983812</v>
      </c>
      <c r="S88" s="165">
        <f t="shared" si="97"/>
        <v>20.330127378415146</v>
      </c>
      <c r="T88" s="165">
        <f t="shared" si="98"/>
        <v>20.763797775053749</v>
      </c>
      <c r="U88" s="165">
        <f t="shared" si="99"/>
        <v>21.206718975163479</v>
      </c>
      <c r="V88" s="165">
        <f t="shared" si="100"/>
        <v>21.659088311477959</v>
      </c>
      <c r="W88" s="165">
        <f t="shared" si="101"/>
        <v>22.121107326117372</v>
      </c>
      <c r="X88" s="165">
        <f t="shared" si="102"/>
        <v>22.592981860380632</v>
      </c>
      <c r="Z88" s="3" t="s">
        <v>82</v>
      </c>
      <c r="AA88" s="166">
        <f>IFERROR(VLOOKUP($M88,Batch!$A$11:$E$854,4,FALSE),"")</f>
        <v>0.03</v>
      </c>
      <c r="AB88" s="165">
        <f t="shared" si="103"/>
        <v>0.56052448884591421</v>
      </c>
      <c r="AC88" s="165">
        <f t="shared" si="104"/>
        <v>0.57248126968052626</v>
      </c>
      <c r="AD88" s="165">
        <f t="shared" si="105"/>
        <v>0.58469310557655307</v>
      </c>
      <c r="AE88" s="165">
        <f t="shared" si="106"/>
        <v>0.59716543721951432</v>
      </c>
      <c r="AF88" s="165">
        <f t="shared" si="107"/>
        <v>0.60990382135245425</v>
      </c>
      <c r="AG88" s="165">
        <f t="shared" si="108"/>
        <v>0.62291393325161248</v>
      </c>
      <c r="AH88" s="165">
        <f t="shared" si="109"/>
        <v>0.63620156925490434</v>
      </c>
      <c r="AI88" s="165">
        <f t="shared" si="110"/>
        <v>0.64977264934433876</v>
      </c>
      <c r="AJ88" s="165">
        <f t="shared" si="111"/>
        <v>0.66363321978352119</v>
      </c>
      <c r="AK88" s="165">
        <f t="shared" si="112"/>
        <v>0.67778945581141892</v>
      </c>
      <c r="AM88" s="3" t="s">
        <v>82</v>
      </c>
      <c r="AN88" s="167">
        <f>IFERROR(VLOOKUP($M88,Batch!$A$11:$E$854,5,FALSE),"")</f>
        <v>4128</v>
      </c>
      <c r="AO88" s="165">
        <f t="shared" si="113"/>
        <v>7.5929452993104954E-2</v>
      </c>
      <c r="AP88" s="165">
        <f t="shared" si="114"/>
        <v>7.7549135712409109E-2</v>
      </c>
      <c r="AQ88" s="165">
        <f t="shared" si="115"/>
        <v>7.9203368556965095E-2</v>
      </c>
      <c r="AR88" s="165">
        <f t="shared" si="116"/>
        <v>8.089288852985424E-2</v>
      </c>
      <c r="AS88" s="165">
        <f t="shared" si="117"/>
        <v>8.2618448355476895E-2</v>
      </c>
      <c r="AT88" s="165">
        <f t="shared" si="118"/>
        <v>8.4380816814910456E-2</v>
      </c>
      <c r="AU88" s="165">
        <f t="shared" si="119"/>
        <v>8.618077908842102E-2</v>
      </c>
      <c r="AV88" s="165">
        <f t="shared" si="120"/>
        <v>8.8019137105281267E-2</v>
      </c>
      <c r="AW88" s="165">
        <f t="shared" si="121"/>
        <v>8.9896709901050462E-2</v>
      </c>
      <c r="AX88" s="165">
        <f t="shared" si="122"/>
        <v>9.1814333982475821E-2</v>
      </c>
    </row>
    <row r="89" spans="1:50" ht="15.75">
      <c r="A89" s="3" t="s">
        <v>83</v>
      </c>
      <c r="B89" s="165">
        <v>60.83546138502512</v>
      </c>
      <c r="C89" s="165">
        <v>62.133167896030415</v>
      </c>
      <c r="D89" s="165">
        <v>63.458556323969766</v>
      </c>
      <c r="E89" s="165">
        <v>64.812217163318351</v>
      </c>
      <c r="F89" s="165">
        <v>66.194753504634406</v>
      </c>
      <c r="G89" s="165">
        <v>67.606781303251537</v>
      </c>
      <c r="H89" s="165">
        <v>69.048929653702558</v>
      </c>
      <c r="I89" s="165">
        <v>70.521841069997208</v>
      </c>
      <c r="J89" s="165">
        <v>72.026171771878637</v>
      </c>
      <c r="K89" s="165">
        <v>73.562591977186059</v>
      </c>
      <c r="M89" s="3" t="s">
        <v>83</v>
      </c>
      <c r="N89" s="166">
        <f>IFERROR(VLOOKUP($M89,Batch!$A$11:$E$854,3,FALSE),"")</f>
        <v>1</v>
      </c>
      <c r="O89" s="165">
        <f t="shared" si="93"/>
        <v>65.569625261217837</v>
      </c>
      <c r="P89" s="165">
        <f t="shared" si="94"/>
        <v>66.968318189461243</v>
      </c>
      <c r="Q89" s="165">
        <f t="shared" si="95"/>
        <v>68.396847217876399</v>
      </c>
      <c r="R89" s="165">
        <f t="shared" si="96"/>
        <v>69.855848792716444</v>
      </c>
      <c r="S89" s="165">
        <f t="shared" si="97"/>
        <v>71.345972936534039</v>
      </c>
      <c r="T89" s="165">
        <f t="shared" si="98"/>
        <v>72.867883537783101</v>
      </c>
      <c r="U89" s="165">
        <f t="shared" si="99"/>
        <v>74.422258646598067</v>
      </c>
      <c r="V89" s="165">
        <f t="shared" si="100"/>
        <v>76.009790776882568</v>
      </c>
      <c r="W89" s="165">
        <f t="shared" si="101"/>
        <v>77.6311872148422</v>
      </c>
      <c r="X89" s="165">
        <f t="shared" si="102"/>
        <v>79.287170334098519</v>
      </c>
      <c r="Z89" s="3" t="s">
        <v>83</v>
      </c>
      <c r="AA89" s="166">
        <f>IFERROR(VLOOKUP($M89,Batch!$A$11:$E$854,4,FALSE),"")</f>
        <v>0</v>
      </c>
      <c r="AB89" s="165">
        <f t="shared" si="103"/>
        <v>0</v>
      </c>
      <c r="AC89" s="165">
        <f t="shared" si="104"/>
        <v>0</v>
      </c>
      <c r="AD89" s="165">
        <f t="shared" si="105"/>
        <v>0</v>
      </c>
      <c r="AE89" s="165">
        <f t="shared" si="106"/>
        <v>0</v>
      </c>
      <c r="AF89" s="165">
        <f t="shared" si="107"/>
        <v>0</v>
      </c>
      <c r="AG89" s="165">
        <f t="shared" si="108"/>
        <v>0</v>
      </c>
      <c r="AH89" s="165">
        <f t="shared" si="109"/>
        <v>0</v>
      </c>
      <c r="AI89" s="165">
        <f t="shared" si="110"/>
        <v>0</v>
      </c>
      <c r="AJ89" s="165">
        <f t="shared" si="111"/>
        <v>0</v>
      </c>
      <c r="AK89" s="165">
        <f t="shared" si="112"/>
        <v>0</v>
      </c>
      <c r="AM89" s="3" t="s">
        <v>83</v>
      </c>
      <c r="AN89" s="167">
        <f>IFERROR(VLOOKUP($M89,Batch!$A$11:$E$854,5,FALSE),"")</f>
        <v>3710</v>
      </c>
      <c r="AO89" s="165">
        <f t="shared" si="113"/>
        <v>0.23948254082061313</v>
      </c>
      <c r="AP89" s="165">
        <f t="shared" si="114"/>
        <v>0.24459104243167351</v>
      </c>
      <c r="AQ89" s="165">
        <f t="shared" si="115"/>
        <v>0.24980851561377523</v>
      </c>
      <c r="AR89" s="165">
        <f t="shared" si="116"/>
        <v>0.25513728488479059</v>
      </c>
      <c r="AS89" s="165">
        <f t="shared" si="117"/>
        <v>0.2605797243478486</v>
      </c>
      <c r="AT89" s="165">
        <f t="shared" si="118"/>
        <v>0.266138258749059</v>
      </c>
      <c r="AU89" s="165">
        <f t="shared" si="119"/>
        <v>0.27181536455779837</v>
      </c>
      <c r="AV89" s="165">
        <f t="shared" si="120"/>
        <v>0.27761357107004087</v>
      </c>
      <c r="AW89" s="165">
        <f t="shared" si="121"/>
        <v>0.28353546153522441</v>
      </c>
      <c r="AX89" s="165">
        <f t="shared" si="122"/>
        <v>0.2895836743071542</v>
      </c>
    </row>
    <row r="90" spans="1:50" ht="15.75">
      <c r="A90" s="3" t="s">
        <v>84</v>
      </c>
      <c r="B90" s="165">
        <v>1E-3</v>
      </c>
      <c r="C90" s="165">
        <v>4.1170393874832687</v>
      </c>
      <c r="D90" s="165">
        <v>4.5522521658686141</v>
      </c>
      <c r="E90" s="165">
        <v>5.0248437050593271</v>
      </c>
      <c r="F90" s="165">
        <v>5.536224905085918</v>
      </c>
      <c r="G90" s="165">
        <v>6.0874734674000903</v>
      </c>
      <c r="H90" s="165">
        <v>6.6792465285101139</v>
      </c>
      <c r="I90" s="165">
        <v>7.3116885000539629</v>
      </c>
      <c r="J90" s="165">
        <v>7.9843372456359276</v>
      </c>
      <c r="K90" s="165">
        <v>8.6960327147531249</v>
      </c>
      <c r="M90" s="3" t="s">
        <v>84</v>
      </c>
      <c r="N90" s="166">
        <f>IFERROR(VLOOKUP($M90,Batch!$A$11:$E$854,3,FALSE),"")</f>
        <v>1</v>
      </c>
      <c r="O90" s="165">
        <f t="shared" si="93"/>
        <v>1.0778191496934723E-3</v>
      </c>
      <c r="P90" s="165">
        <f t="shared" si="94"/>
        <v>4.4374238918717506</v>
      </c>
      <c r="Q90" s="165">
        <f t="shared" si="95"/>
        <v>4.9065045586067768</v>
      </c>
      <c r="R90" s="165">
        <f t="shared" si="96"/>
        <v>5.4158727695296403</v>
      </c>
      <c r="S90" s="165">
        <f t="shared" si="97"/>
        <v>5.9670492197115275</v>
      </c>
      <c r="T90" s="165">
        <f t="shared" si="98"/>
        <v>6.5611954764147384</v>
      </c>
      <c r="U90" s="165">
        <f t="shared" si="99"/>
        <v>7.1990198139518471</v>
      </c>
      <c r="V90" s="165">
        <f t="shared" si="100"/>
        <v>7.8806778819517014</v>
      </c>
      <c r="W90" s="165">
        <f t="shared" si="101"/>
        <v>8.6056715809572353</v>
      </c>
      <c r="X90" s="165">
        <f t="shared" si="102"/>
        <v>9.3727505863218301</v>
      </c>
      <c r="Z90" s="3" t="s">
        <v>84</v>
      </c>
      <c r="AA90" s="166">
        <f>IFERROR(VLOOKUP($M90,Batch!$A$11:$E$854,4,FALSE),"")</f>
        <v>0</v>
      </c>
      <c r="AB90" s="165">
        <f t="shared" si="103"/>
        <v>0</v>
      </c>
      <c r="AC90" s="165">
        <f t="shared" si="104"/>
        <v>0</v>
      </c>
      <c r="AD90" s="165">
        <f t="shared" si="105"/>
        <v>0</v>
      </c>
      <c r="AE90" s="165">
        <f t="shared" si="106"/>
        <v>0</v>
      </c>
      <c r="AF90" s="165">
        <f t="shared" si="107"/>
        <v>0</v>
      </c>
      <c r="AG90" s="165">
        <f t="shared" si="108"/>
        <v>0</v>
      </c>
      <c r="AH90" s="165">
        <f t="shared" si="109"/>
        <v>0</v>
      </c>
      <c r="AI90" s="165">
        <f t="shared" si="110"/>
        <v>0</v>
      </c>
      <c r="AJ90" s="165">
        <f t="shared" si="111"/>
        <v>0</v>
      </c>
      <c r="AK90" s="165">
        <f t="shared" si="112"/>
        <v>0</v>
      </c>
      <c r="AM90" s="3" t="s">
        <v>84</v>
      </c>
      <c r="AN90" s="167">
        <f>IFERROR(VLOOKUP($M90,Batch!$A$11:$E$854,5,FALSE),"")</f>
        <v>3429</v>
      </c>
      <c r="AO90" s="165">
        <f t="shared" si="113"/>
        <v>3.6384015376402516E-6</v>
      </c>
      <c r="AP90" s="165">
        <f t="shared" si="114"/>
        <v>1.4979442437944603E-2</v>
      </c>
      <c r="AQ90" s="165">
        <f t="shared" si="115"/>
        <v>1.6562921280022527E-2</v>
      </c>
      <c r="AR90" s="165">
        <f t="shared" si="116"/>
        <v>1.8282399062889792E-2</v>
      </c>
      <c r="AS90" s="165">
        <f t="shared" si="117"/>
        <v>2.0143009207386854E-2</v>
      </c>
      <c r="AT90" s="165">
        <f t="shared" si="118"/>
        <v>2.2148672824132718E-2</v>
      </c>
      <c r="AU90" s="165">
        <f t="shared" si="119"/>
        <v>2.4301780839609505E-2</v>
      </c>
      <c r="AV90" s="165">
        <f t="shared" si="120"/>
        <v>2.6602858681342881E-2</v>
      </c>
      <c r="AW90" s="165">
        <f t="shared" si="121"/>
        <v>2.9050224911560087E-2</v>
      </c>
      <c r="AX90" s="165">
        <f t="shared" si="122"/>
        <v>3.1639658800727694E-2</v>
      </c>
    </row>
    <row r="91" spans="1:50" ht="15.75">
      <c r="A91" s="3" t="s">
        <v>85</v>
      </c>
      <c r="B91" s="165">
        <v>26.596194620084745</v>
      </c>
      <c r="C91" s="165">
        <v>27.254099230286251</v>
      </c>
      <c r="D91" s="165">
        <v>27.762197656418127</v>
      </c>
      <c r="E91" s="165">
        <v>28.107460615457171</v>
      </c>
      <c r="F91" s="165">
        <v>28.280923790525435</v>
      </c>
      <c r="G91" s="165">
        <v>28.278431878757914</v>
      </c>
      <c r="H91" s="165">
        <v>28.10116838674027</v>
      </c>
      <c r="I91" s="165">
        <v>27.755904114481286</v>
      </c>
      <c r="J91" s="165">
        <v>27.254916849537956</v>
      </c>
      <c r="K91" s="165">
        <v>26.615562951055029</v>
      </c>
      <c r="M91" s="3" t="s">
        <v>85</v>
      </c>
      <c r="N91" s="166">
        <f>IFERROR(VLOOKUP($M91,Batch!$A$11:$E$854,3,FALSE),"")</f>
        <v>1</v>
      </c>
      <c r="O91" s="165">
        <f t="shared" si="93"/>
        <v>28.665887870501837</v>
      </c>
      <c r="P91" s="165">
        <f t="shared" si="94"/>
        <v>29.374990058048642</v>
      </c>
      <c r="Q91" s="165">
        <f t="shared" si="95"/>
        <v>29.922628271662692</v>
      </c>
      <c r="R91" s="165">
        <f t="shared" si="96"/>
        <v>30.294759300594805</v>
      </c>
      <c r="S91" s="165">
        <f t="shared" si="97"/>
        <v>30.481721232450013</v>
      </c>
      <c r="T91" s="165">
        <f t="shared" si="98"/>
        <v>30.47903540222763</v>
      </c>
      <c r="U91" s="165">
        <f t="shared" si="99"/>
        <v>30.287977415989477</v>
      </c>
      <c r="V91" s="165">
        <f t="shared" si="100"/>
        <v>29.915844971643764</v>
      </c>
      <c r="W91" s="165">
        <f t="shared" si="101"/>
        <v>29.375871303735288</v>
      </c>
      <c r="X91" s="165">
        <f t="shared" si="102"/>
        <v>28.686763428519214</v>
      </c>
      <c r="Z91" s="3" t="s">
        <v>85</v>
      </c>
      <c r="AA91" s="166">
        <f>IFERROR(VLOOKUP($M91,Batch!$A$11:$E$854,4,FALSE),"")</f>
        <v>1.4</v>
      </c>
      <c r="AB91" s="165">
        <f t="shared" si="103"/>
        <v>40.132243018702567</v>
      </c>
      <c r="AC91" s="165">
        <f t="shared" si="104"/>
        <v>41.124986081268098</v>
      </c>
      <c r="AD91" s="165">
        <f t="shared" si="105"/>
        <v>41.891679580327761</v>
      </c>
      <c r="AE91" s="165">
        <f t="shared" si="106"/>
        <v>42.412663020832724</v>
      </c>
      <c r="AF91" s="165">
        <f t="shared" si="107"/>
        <v>42.67440972543001</v>
      </c>
      <c r="AG91" s="165">
        <f t="shared" si="108"/>
        <v>42.67064956311868</v>
      </c>
      <c r="AH91" s="165">
        <f t="shared" si="109"/>
        <v>42.403168382385267</v>
      </c>
      <c r="AI91" s="165">
        <f t="shared" si="110"/>
        <v>41.882182960301265</v>
      </c>
      <c r="AJ91" s="165">
        <f t="shared" si="111"/>
        <v>41.126219825229398</v>
      </c>
      <c r="AK91" s="165">
        <f t="shared" si="112"/>
        <v>40.161468799926894</v>
      </c>
      <c r="AM91" s="3" t="s">
        <v>85</v>
      </c>
      <c r="AN91" s="167">
        <f>IFERROR(VLOOKUP($M91,Batch!$A$11:$E$854,5,FALSE),"")</f>
        <v>4029</v>
      </c>
      <c r="AO91" s="165">
        <f t="shared" si="113"/>
        <v>0.11369985506882899</v>
      </c>
      <c r="AP91" s="165">
        <f t="shared" si="114"/>
        <v>0.11651242505854231</v>
      </c>
      <c r="AQ91" s="165">
        <f t="shared" si="115"/>
        <v>0.11868456728554601</v>
      </c>
      <c r="AR91" s="165">
        <f t="shared" si="116"/>
        <v>0.12016058101473302</v>
      </c>
      <c r="AS91" s="165">
        <f t="shared" si="117"/>
        <v>0.12090214341291709</v>
      </c>
      <c r="AT91" s="165">
        <f t="shared" si="118"/>
        <v>0.12089149038488586</v>
      </c>
      <c r="AU91" s="165">
        <f t="shared" si="119"/>
        <v>0.12013368147126857</v>
      </c>
      <c r="AV91" s="165">
        <f t="shared" si="120"/>
        <v>0.11865766212801088</v>
      </c>
      <c r="AW91" s="165">
        <f t="shared" si="121"/>
        <v>0.11651592041536869</v>
      </c>
      <c r="AX91" s="165">
        <f t="shared" si="122"/>
        <v>0.11378265550158652</v>
      </c>
    </row>
    <row r="92" spans="1:50" ht="15.75">
      <c r="A92" s="3" t="s">
        <v>132</v>
      </c>
      <c r="B92" s="165">
        <v>370.69102818906629</v>
      </c>
      <c r="C92" s="165">
        <v>379.66708387622441</v>
      </c>
      <c r="D92" s="165">
        <v>386.35741165070129</v>
      </c>
      <c r="E92" s="165">
        <v>390.54359154564861</v>
      </c>
      <c r="F92" s="165">
        <v>392.07053471017628</v>
      </c>
      <c r="G92" s="165">
        <v>390.86089666415415</v>
      </c>
      <c r="H92" s="165">
        <v>386.92634868445271</v>
      </c>
      <c r="I92" s="165">
        <v>380.3742419194698</v>
      </c>
      <c r="J92" s="165">
        <v>371.40844085845481</v>
      </c>
      <c r="K92" s="165">
        <v>360.32355702155212</v>
      </c>
      <c r="M92" s="3" t="s">
        <v>132</v>
      </c>
      <c r="N92" s="166">
        <f>IFERROR(VLOOKUP($M92,Batch!$A$11:$E$854,3,FALSE),"")</f>
        <v>1</v>
      </c>
      <c r="O92" s="165">
        <f t="shared" si="93"/>
        <v>399.53788880173835</v>
      </c>
      <c r="P92" s="165">
        <f t="shared" si="94"/>
        <v>409.21245351007235</v>
      </c>
      <c r="Q92" s="165">
        <f t="shared" si="95"/>
        <v>416.42341690312969</v>
      </c>
      <c r="R92" s="165">
        <f t="shared" si="96"/>
        <v>420.93536175796567</v>
      </c>
      <c r="S92" s="165">
        <f t="shared" si="97"/>
        <v>422.58113034118713</v>
      </c>
      <c r="T92" s="165">
        <f t="shared" si="98"/>
        <v>421.27735929098674</v>
      </c>
      <c r="U92" s="165">
        <f t="shared" si="99"/>
        <v>417.03662813307676</v>
      </c>
      <c r="V92" s="165">
        <f t="shared" si="100"/>
        <v>409.97464199094202</v>
      </c>
      <c r="W92" s="165">
        <f t="shared" si="101"/>
        <v>400.31112991503801</v>
      </c>
      <c r="X92" s="165">
        <f t="shared" si="102"/>
        <v>388.36362984349665</v>
      </c>
      <c r="Z92" s="3" t="s">
        <v>132</v>
      </c>
      <c r="AA92" s="166">
        <f>IFERROR(VLOOKUP($M92,Batch!$A$11:$E$854,4,FALSE),"")</f>
        <v>0.64</v>
      </c>
      <c r="AB92" s="165">
        <f t="shared" si="103"/>
        <v>255.70424883311256</v>
      </c>
      <c r="AC92" s="165">
        <f t="shared" si="104"/>
        <v>261.89597024644632</v>
      </c>
      <c r="AD92" s="165">
        <f t="shared" si="105"/>
        <v>266.510986818003</v>
      </c>
      <c r="AE92" s="165">
        <f t="shared" si="106"/>
        <v>269.39863152509804</v>
      </c>
      <c r="AF92" s="165">
        <f t="shared" si="107"/>
        <v>270.4519234183598</v>
      </c>
      <c r="AG92" s="165">
        <f t="shared" si="108"/>
        <v>269.61750994623151</v>
      </c>
      <c r="AH92" s="165">
        <f t="shared" si="109"/>
        <v>266.9034420051691</v>
      </c>
      <c r="AI92" s="165">
        <f t="shared" si="110"/>
        <v>262.38377087420292</v>
      </c>
      <c r="AJ92" s="165">
        <f t="shared" si="111"/>
        <v>256.19912314562436</v>
      </c>
      <c r="AK92" s="165">
        <f t="shared" si="112"/>
        <v>248.55272309983786</v>
      </c>
      <c r="AM92" s="3" t="s">
        <v>132</v>
      </c>
      <c r="AN92" s="167">
        <f>IFERROR(VLOOKUP($M92,Batch!$A$11:$E$854,5,FALSE),"")</f>
        <v>3311</v>
      </c>
      <c r="AO92" s="165">
        <f t="shared" si="113"/>
        <v>1.3023100652726376</v>
      </c>
      <c r="AP92" s="165">
        <f t="shared" si="114"/>
        <v>1.3338447040388923</v>
      </c>
      <c r="AQ92" s="165">
        <f t="shared" si="115"/>
        <v>1.3573491337070158</v>
      </c>
      <c r="AR92" s="165">
        <f t="shared" si="116"/>
        <v>1.3720560022246195</v>
      </c>
      <c r="AS92" s="165">
        <f t="shared" si="117"/>
        <v>1.3774204521331546</v>
      </c>
      <c r="AT92" s="165">
        <f t="shared" si="118"/>
        <v>1.3731707571503351</v>
      </c>
      <c r="AU92" s="165">
        <f t="shared" si="119"/>
        <v>1.3593479207539549</v>
      </c>
      <c r="AV92" s="165">
        <f t="shared" si="120"/>
        <v>1.3363290885192938</v>
      </c>
      <c r="AW92" s="165">
        <f t="shared" si="121"/>
        <v>1.3048304762598228</v>
      </c>
      <c r="AX92" s="165">
        <f t="shared" si="122"/>
        <v>1.2658871118528121</v>
      </c>
    </row>
    <row r="93" spans="1:50" ht="15.75">
      <c r="A93" s="3" t="s">
        <v>133</v>
      </c>
      <c r="B93" s="165">
        <v>24.459668896818496</v>
      </c>
      <c r="C93" s="165">
        <v>26.362082814345371</v>
      </c>
      <c r="D93" s="165">
        <v>28.31039591426709</v>
      </c>
      <c r="E93" s="165">
        <v>30.285212599146316</v>
      </c>
      <c r="F93" s="165">
        <v>32.263547782528263</v>
      </c>
      <c r="G93" s="165">
        <v>34.218977930195628</v>
      </c>
      <c r="H93" s="165">
        <v>36.122006812135922</v>
      </c>
      <c r="I93" s="165">
        <v>37.940679081575595</v>
      </c>
      <c r="J93" s="165">
        <v>39.641462847011482</v>
      </c>
      <c r="K93" s="165">
        <v>41.190403956185733</v>
      </c>
      <c r="M93" s="3" t="s">
        <v>133</v>
      </c>
      <c r="N93" s="166">
        <f>IFERROR(VLOOKUP($M93,Batch!$A$11:$E$854,3,FALSE),"")</f>
        <v>1</v>
      </c>
      <c r="O93" s="165">
        <f t="shared" si="93"/>
        <v>26.363099532152781</v>
      </c>
      <c r="P93" s="165">
        <f t="shared" si="94"/>
        <v>28.413557683106625</v>
      </c>
      <c r="Q93" s="165">
        <f t="shared" si="95"/>
        <v>30.513486851800902</v>
      </c>
      <c r="R93" s="165">
        <f t="shared" si="96"/>
        <v>32.641982091897916</v>
      </c>
      <c r="S93" s="165">
        <f t="shared" si="97"/>
        <v>34.774269637059319</v>
      </c>
      <c r="T93" s="165">
        <f t="shared" si="98"/>
        <v>36.881869696103145</v>
      </c>
      <c r="U93" s="165">
        <f t="shared" si="99"/>
        <v>38.932990667478151</v>
      </c>
      <c r="V93" s="165">
        <f t="shared" si="100"/>
        <v>40.893190466496712</v>
      </c>
      <c r="W93" s="165">
        <f t="shared" si="101"/>
        <v>42.726327778371285</v>
      </c>
      <c r="X93" s="165">
        <f t="shared" si="102"/>
        <v>44.395806167586741</v>
      </c>
      <c r="Z93" s="3" t="s">
        <v>133</v>
      </c>
      <c r="AA93" s="166">
        <f>IFERROR(VLOOKUP($M93,Batch!$A$11:$E$854,4,FALSE),"")</f>
        <v>0.64</v>
      </c>
      <c r="AB93" s="165">
        <f t="shared" si="103"/>
        <v>16.872383700577778</v>
      </c>
      <c r="AC93" s="165">
        <f t="shared" si="104"/>
        <v>18.184676917188241</v>
      </c>
      <c r="AD93" s="165">
        <f t="shared" si="105"/>
        <v>19.528631585152578</v>
      </c>
      <c r="AE93" s="165">
        <f t="shared" si="106"/>
        <v>20.890868538814665</v>
      </c>
      <c r="AF93" s="165">
        <f t="shared" si="107"/>
        <v>22.255532567717964</v>
      </c>
      <c r="AG93" s="165">
        <f t="shared" si="108"/>
        <v>23.604396605506011</v>
      </c>
      <c r="AH93" s="165">
        <f t="shared" si="109"/>
        <v>24.917114027186013</v>
      </c>
      <c r="AI93" s="165">
        <f t="shared" si="110"/>
        <v>26.171641898557898</v>
      </c>
      <c r="AJ93" s="165">
        <f t="shared" si="111"/>
        <v>27.344849778157624</v>
      </c>
      <c r="AK93" s="165">
        <f t="shared" si="112"/>
        <v>28.413315947255512</v>
      </c>
      <c r="AM93" s="3" t="s">
        <v>133</v>
      </c>
      <c r="AN93" s="167">
        <f>IFERROR(VLOOKUP($M93,Batch!$A$11:$E$854,5,FALSE),"")</f>
        <v>3311</v>
      </c>
      <c r="AO93" s="165">
        <f t="shared" si="113"/>
        <v>8.5931599567378891E-2</v>
      </c>
      <c r="AP93" s="165">
        <f t="shared" si="114"/>
        <v>9.2615151649050417E-2</v>
      </c>
      <c r="AQ93" s="165">
        <f t="shared" si="115"/>
        <v>9.9459956533393248E-2</v>
      </c>
      <c r="AR93" s="165">
        <f t="shared" si="116"/>
        <v>0.10639787369408275</v>
      </c>
      <c r="AS93" s="165">
        <f t="shared" si="117"/>
        <v>0.11334815202800358</v>
      </c>
      <c r="AT93" s="165">
        <f t="shared" si="118"/>
        <v>0.12021796049271213</v>
      </c>
      <c r="AU93" s="165">
        <f t="shared" si="119"/>
        <v>0.12690367306461539</v>
      </c>
      <c r="AV93" s="165">
        <f t="shared" si="120"/>
        <v>0.13329302436209406</v>
      </c>
      <c r="AW93" s="165">
        <f t="shared" si="121"/>
        <v>0.13926821029362338</v>
      </c>
      <c r="AX93" s="165">
        <f t="shared" si="122"/>
        <v>0.14470994328308043</v>
      </c>
    </row>
    <row r="94" spans="1:50" ht="15.75">
      <c r="A94" s="3" t="s">
        <v>134</v>
      </c>
      <c r="B94" s="165">
        <v>24.113754854586762</v>
      </c>
      <c r="C94" s="165">
        <v>26.508178892476366</v>
      </c>
      <c r="D94" s="165">
        <v>29.078021034214345</v>
      </c>
      <c r="E94" s="165">
        <v>31.823313460458003</v>
      </c>
      <c r="F94" s="165">
        <v>34.74114663924113</v>
      </c>
      <c r="G94" s="165">
        <v>37.825181759478795</v>
      </c>
      <c r="H94" s="165">
        <v>41.065185981638997</v>
      </c>
      <c r="I94" s="165">
        <v>44.446621119015084</v>
      </c>
      <c r="J94" s="165">
        <v>47.950321685041544</v>
      </c>
      <c r="K94" s="165">
        <v>51.552302149576683</v>
      </c>
      <c r="M94" s="3" t="s">
        <v>134</v>
      </c>
      <c r="N94" s="166">
        <f>IFERROR(VLOOKUP($M94,Batch!$A$11:$E$854,3,FALSE),"")</f>
        <v>1</v>
      </c>
      <c r="O94" s="165">
        <f t="shared" si="93"/>
        <v>25.990266753287539</v>
      </c>
      <c r="P94" s="165">
        <f t="shared" si="94"/>
        <v>28.571022833811323</v>
      </c>
      <c r="Q94" s="165">
        <f t="shared" si="95"/>
        <v>31.340847905865804</v>
      </c>
      <c r="R94" s="165">
        <f t="shared" si="96"/>
        <v>34.29977665437967</v>
      </c>
      <c r="S94" s="165">
        <f t="shared" si="97"/>
        <v>37.444673130083103</v>
      </c>
      <c r="T94" s="165">
        <f t="shared" si="98"/>
        <v>40.768705241002465</v>
      </c>
      <c r="U94" s="165">
        <f t="shared" si="99"/>
        <v>44.260843836734438</v>
      </c>
      <c r="V94" s="165">
        <f t="shared" si="100"/>
        <v>47.905419381244762</v>
      </c>
      <c r="W94" s="165">
        <f t="shared" si="101"/>
        <v>51.681774946099935</v>
      </c>
      <c r="X94" s="165">
        <f t="shared" si="102"/>
        <v>55.564058467597697</v>
      </c>
      <c r="Z94" s="3" t="s">
        <v>134</v>
      </c>
      <c r="AA94" s="166">
        <f>IFERROR(VLOOKUP($M94,Batch!$A$11:$E$854,4,FALSE),"")</f>
        <v>0.64</v>
      </c>
      <c r="AB94" s="165">
        <f t="shared" si="103"/>
        <v>16.633770722104028</v>
      </c>
      <c r="AC94" s="165">
        <f t="shared" si="104"/>
        <v>18.285454613639246</v>
      </c>
      <c r="AD94" s="165">
        <f t="shared" si="105"/>
        <v>20.058142659754115</v>
      </c>
      <c r="AE94" s="165">
        <f t="shared" si="106"/>
        <v>21.95185705880299</v>
      </c>
      <c r="AF94" s="165">
        <f t="shared" si="107"/>
        <v>23.964590803253188</v>
      </c>
      <c r="AG94" s="165">
        <f t="shared" si="108"/>
        <v>26.091971354241583</v>
      </c>
      <c r="AH94" s="165">
        <f t="shared" si="109"/>
        <v>28.32694005551004</v>
      </c>
      <c r="AI94" s="165">
        <f t="shared" si="110"/>
        <v>30.659468403996648</v>
      </c>
      <c r="AJ94" s="165">
        <f t="shared" si="111"/>
        <v>33.076335965503958</v>
      </c>
      <c r="AK94" s="165">
        <f t="shared" si="112"/>
        <v>35.56099741926252</v>
      </c>
      <c r="AM94" s="3" t="s">
        <v>134</v>
      </c>
      <c r="AN94" s="167">
        <f>IFERROR(VLOOKUP($M94,Batch!$A$11:$E$854,5,FALSE),"")</f>
        <v>3311</v>
      </c>
      <c r="AO94" s="165">
        <f t="shared" si="113"/>
        <v>8.4716335898553943E-2</v>
      </c>
      <c r="AP94" s="165">
        <f t="shared" si="114"/>
        <v>9.3128415738489914E-2</v>
      </c>
      <c r="AQ94" s="165">
        <f t="shared" si="115"/>
        <v>0.10215677367770663</v>
      </c>
      <c r="AR94" s="165">
        <f t="shared" si="116"/>
        <v>0.11180152277314565</v>
      </c>
      <c r="AS94" s="165">
        <f t="shared" si="117"/>
        <v>0.12205244127009297</v>
      </c>
      <c r="AT94" s="165">
        <f t="shared" si="118"/>
        <v>0.13288725968574483</v>
      </c>
      <c r="AU94" s="165">
        <f t="shared" si="119"/>
        <v>0.14427002805394226</v>
      </c>
      <c r="AV94" s="165">
        <f t="shared" si="120"/>
        <v>0.15614967088205353</v>
      </c>
      <c r="AW94" s="165">
        <f t="shared" si="121"/>
        <v>0.16845885606824165</v>
      </c>
      <c r="AX94" s="165">
        <f t="shared" si="122"/>
        <v>0.18111331775509693</v>
      </c>
    </row>
    <row r="95" spans="1:50" ht="15.75">
      <c r="A95" s="3" t="s">
        <v>86</v>
      </c>
      <c r="B95" s="165">
        <v>6.5869156110961412E-3</v>
      </c>
      <c r="C95" s="165">
        <v>7.3575729178950921E-3</v>
      </c>
      <c r="D95" s="165">
        <v>8.210391685728291E-3</v>
      </c>
      <c r="E95" s="165">
        <v>9.1524231553106027E-3</v>
      </c>
      <c r="F95" s="165">
        <v>1.0190972502800913E-2</v>
      </c>
      <c r="G95" s="165">
        <v>1.1333533555013936E-2</v>
      </c>
      <c r="H95" s="165">
        <v>1.2587707312136501E-2</v>
      </c>
      <c r="I95" s="165">
        <v>1.3961103646054296E-2</v>
      </c>
      <c r="J95" s="165">
        <v>1.5461226185484945E-2</v>
      </c>
      <c r="K95" s="165">
        <v>1.7095341216648886E-2</v>
      </c>
      <c r="M95" s="3" t="s">
        <v>86</v>
      </c>
      <c r="N95" s="166">
        <f>IFERROR(VLOOKUP($M95,Batch!$A$11:$E$854,3,FALSE),"")</f>
        <v>1</v>
      </c>
      <c r="O95" s="165">
        <f t="shared" si="93"/>
        <v>7.0995037830543003E-3</v>
      </c>
      <c r="P95" s="165">
        <f t="shared" si="94"/>
        <v>7.9301329861734063E-3</v>
      </c>
      <c r="Q95" s="165">
        <f t="shared" si="95"/>
        <v>8.8493173853620207E-3</v>
      </c>
      <c r="R95" s="165">
        <f t="shared" si="96"/>
        <v>9.864656942891719E-3</v>
      </c>
      <c r="S95" s="165">
        <f t="shared" si="97"/>
        <v>1.0984025317518437E-2</v>
      </c>
      <c r="T95" s="165">
        <f t="shared" si="98"/>
        <v>1.2215499499287555E-2</v>
      </c>
      <c r="U95" s="165">
        <f t="shared" si="99"/>
        <v>1.3567271991757265E-2</v>
      </c>
      <c r="V95" s="165">
        <f t="shared" si="100"/>
        <v>1.5047544860572675E-2</v>
      </c>
      <c r="W95" s="165">
        <f t="shared" si="101"/>
        <v>1.6664405660457831E-2</v>
      </c>
      <c r="X95" s="165">
        <f t="shared" si="102"/>
        <v>1.8425686133848269E-2</v>
      </c>
      <c r="Z95" s="3" t="s">
        <v>86</v>
      </c>
      <c r="AA95" s="166">
        <f>IFERROR(VLOOKUP($M95,Batch!$A$11:$E$854,4,FALSE),"")</f>
        <v>1.28</v>
      </c>
      <c r="AB95" s="165">
        <f t="shared" si="103"/>
        <v>9.0873648423095057E-3</v>
      </c>
      <c r="AC95" s="165">
        <f t="shared" si="104"/>
        <v>1.0150570222301961E-2</v>
      </c>
      <c r="AD95" s="165">
        <f t="shared" si="105"/>
        <v>1.1327126253263386E-2</v>
      </c>
      <c r="AE95" s="165">
        <f t="shared" si="106"/>
        <v>1.2626760886901402E-2</v>
      </c>
      <c r="AF95" s="165">
        <f t="shared" si="107"/>
        <v>1.4059552406423599E-2</v>
      </c>
      <c r="AG95" s="165">
        <f t="shared" si="108"/>
        <v>1.563583935908807E-2</v>
      </c>
      <c r="AH95" s="165">
        <f t="shared" si="109"/>
        <v>1.7366108149449302E-2</v>
      </c>
      <c r="AI95" s="165">
        <f t="shared" si="110"/>
        <v>1.9260857421533023E-2</v>
      </c>
      <c r="AJ95" s="165">
        <f t="shared" si="111"/>
        <v>2.1330439245386024E-2</v>
      </c>
      <c r="AK95" s="165">
        <f t="shared" si="112"/>
        <v>2.3584878251325787E-2</v>
      </c>
      <c r="AM95" s="3" t="s">
        <v>86</v>
      </c>
      <c r="AN95" s="167">
        <f>IFERROR(VLOOKUP($M95,Batch!$A$11:$E$854,5,FALSE),"")</f>
        <v>4046</v>
      </c>
      <c r="AO95" s="165">
        <f t="shared" si="113"/>
        <v>2.8278158171394039E-5</v>
      </c>
      <c r="AP95" s="165">
        <f t="shared" si="114"/>
        <v>3.1586651934527994E-5</v>
      </c>
      <c r="AQ95" s="165">
        <f t="shared" si="115"/>
        <v>3.5247871453978827E-5</v>
      </c>
      <c r="AR95" s="165">
        <f t="shared" si="116"/>
        <v>3.929208827291061E-5</v>
      </c>
      <c r="AS95" s="165">
        <f t="shared" si="117"/>
        <v>4.3750664099759837E-5</v>
      </c>
      <c r="AT95" s="165">
        <f t="shared" si="118"/>
        <v>4.8655770535392091E-5</v>
      </c>
      <c r="AU95" s="165">
        <f t="shared" si="119"/>
        <v>5.4040039284574004E-5</v>
      </c>
      <c r="AV95" s="165">
        <f t="shared" si="120"/>
        <v>5.9936140138988498E-5</v>
      </c>
      <c r="AW95" s="165">
        <f t="shared" si="121"/>
        <v>6.6376286779858219E-5</v>
      </c>
      <c r="AX95" s="165">
        <f t="shared" si="122"/>
        <v>7.3391673957987958E-5</v>
      </c>
    </row>
    <row r="96" spans="1:50" ht="15.75">
      <c r="A96" s="3" t="s">
        <v>87</v>
      </c>
      <c r="B96" s="165">
        <v>1012.3339741711118</v>
      </c>
      <c r="C96" s="165">
        <v>1022.9418199801352</v>
      </c>
      <c r="D96" s="165">
        <v>1033.8681330494819</v>
      </c>
      <c r="E96" s="165">
        <v>1045.1184228097675</v>
      </c>
      <c r="F96" s="165">
        <v>1056.6983216403892</v>
      </c>
      <c r="G96" s="165">
        <v>1068.6135872861125</v>
      </c>
      <c r="H96" s="165">
        <v>1090.9934450658684</v>
      </c>
      <c r="I96" s="165">
        <v>1113.7254162269046</v>
      </c>
      <c r="J96" s="165">
        <v>1136.8187858417491</v>
      </c>
      <c r="K96" s="165">
        <v>1160.2829982620819</v>
      </c>
      <c r="M96" s="3" t="s">
        <v>87</v>
      </c>
      <c r="N96" s="166">
        <f>IFERROR(VLOOKUP($M96,Batch!$A$11:$E$854,3,FALSE),"")</f>
        <v>0.13</v>
      </c>
      <c r="O96" s="165">
        <f t="shared" si="93"/>
        <v>141.84468262209973</v>
      </c>
      <c r="P96" s="165">
        <f t="shared" si="94"/>
        <v>143.33101673759469</v>
      </c>
      <c r="Q96" s="165">
        <f t="shared" si="95"/>
        <v>144.8619733676141</v>
      </c>
      <c r="R96" s="165">
        <f t="shared" si="96"/>
        <v>146.43832447423483</v>
      </c>
      <c r="S96" s="165">
        <f t="shared" si="97"/>
        <v>148.06085924668525</v>
      </c>
      <c r="T96" s="165">
        <f t="shared" si="98"/>
        <v>149.73038443994915</v>
      </c>
      <c r="U96" s="165">
        <f t="shared" si="99"/>
        <v>152.86617154666598</v>
      </c>
      <c r="V96" s="165">
        <f t="shared" si="100"/>
        <v>156.0512955442598</v>
      </c>
      <c r="W96" s="165">
        <f t="shared" si="101"/>
        <v>159.28705742449753</v>
      </c>
      <c r="X96" s="165">
        <f t="shared" si="102"/>
        <v>162.57478049678187</v>
      </c>
      <c r="Z96" s="3" t="s">
        <v>87</v>
      </c>
      <c r="AA96" s="166">
        <f>IFERROR(VLOOKUP($M96,Batch!$A$11:$E$854,4,FALSE),"")</f>
        <v>0</v>
      </c>
      <c r="AB96" s="165">
        <f t="shared" si="103"/>
        <v>0</v>
      </c>
      <c r="AC96" s="165">
        <f t="shared" si="104"/>
        <v>0</v>
      </c>
      <c r="AD96" s="165">
        <f t="shared" si="105"/>
        <v>0</v>
      </c>
      <c r="AE96" s="165">
        <f t="shared" si="106"/>
        <v>0</v>
      </c>
      <c r="AF96" s="165">
        <f t="shared" si="107"/>
        <v>0</v>
      </c>
      <c r="AG96" s="165">
        <f t="shared" si="108"/>
        <v>0</v>
      </c>
      <c r="AH96" s="165">
        <f t="shared" si="109"/>
        <v>0</v>
      </c>
      <c r="AI96" s="165">
        <f t="shared" si="110"/>
        <v>0</v>
      </c>
      <c r="AJ96" s="165">
        <f t="shared" si="111"/>
        <v>0</v>
      </c>
      <c r="AK96" s="165">
        <f t="shared" si="112"/>
        <v>0</v>
      </c>
      <c r="AM96" s="3" t="s">
        <v>87</v>
      </c>
      <c r="AN96" s="167">
        <f>IFERROR(VLOOKUP($M96,Batch!$A$11:$E$854,5,FALSE),"")</f>
        <v>324</v>
      </c>
      <c r="AO96" s="165">
        <f t="shared" si="113"/>
        <v>0.34802621936028083</v>
      </c>
      <c r="AP96" s="165">
        <f t="shared" si="114"/>
        <v>0.35167304794320381</v>
      </c>
      <c r="AQ96" s="165">
        <f t="shared" si="115"/>
        <v>0.35542936110278656</v>
      </c>
      <c r="AR96" s="165">
        <f t="shared" si="116"/>
        <v>0.3592970529039885</v>
      </c>
      <c r="AS96" s="165">
        <f t="shared" si="117"/>
        <v>0.36327805967983595</v>
      </c>
      <c r="AT96" s="165">
        <f t="shared" si="118"/>
        <v>0.36737436086221004</v>
      </c>
      <c r="AU96" s="165">
        <f t="shared" si="119"/>
        <v>0.37506824202359906</v>
      </c>
      <c r="AV96" s="165">
        <f t="shared" si="120"/>
        <v>0.38288317482604711</v>
      </c>
      <c r="AW96" s="165">
        <f t="shared" si="121"/>
        <v>0.39082235134723869</v>
      </c>
      <c r="AX96" s="165">
        <f t="shared" si="122"/>
        <v>0.39888901842279678</v>
      </c>
    </row>
    <row r="97" spans="1:50" ht="15.75">
      <c r="A97" s="3" t="s">
        <v>88</v>
      </c>
      <c r="B97" s="165">
        <v>2294.8837064514228</v>
      </c>
      <c r="C97" s="165">
        <v>2341.8797187849573</v>
      </c>
      <c r="D97" s="165">
        <v>2389.8381437972016</v>
      </c>
      <c r="E97" s="165">
        <v>2438.7786903553165</v>
      </c>
      <c r="F97" s="165">
        <v>2488.7214709365271</v>
      </c>
      <c r="G97" s="165">
        <v>2539.6870098934978</v>
      </c>
      <c r="H97" s="165">
        <v>2591.6962518889582</v>
      </c>
      <c r="I97" s="165">
        <v>2644.7705705030753</v>
      </c>
      <c r="J97" s="165">
        <v>2698.9317770170765</v>
      </c>
      <c r="K97" s="165">
        <v>2754.202129376758</v>
      </c>
      <c r="M97" s="3" t="s">
        <v>88</v>
      </c>
      <c r="N97" s="166">
        <f>IFERROR(VLOOKUP($M97,Batch!$A$11:$E$854,3,FALSE),"")</f>
        <v>0.11</v>
      </c>
      <c r="O97" s="165">
        <f t="shared" si="93"/>
        <v>272.08165656461642</v>
      </c>
      <c r="P97" s="165">
        <f t="shared" si="94"/>
        <v>277.65350879037095</v>
      </c>
      <c r="Q97" s="165">
        <f t="shared" si="95"/>
        <v>283.33946476577785</v>
      </c>
      <c r="R97" s="165">
        <f t="shared" si="96"/>
        <v>289.14186117622597</v>
      </c>
      <c r="S97" s="165">
        <f t="shared" si="97"/>
        <v>295.0630825591565</v>
      </c>
      <c r="T97" s="165">
        <f t="shared" si="98"/>
        <v>301.10556228400634</v>
      </c>
      <c r="U97" s="165">
        <f t="shared" si="99"/>
        <v>307.27178355221872</v>
      </c>
      <c r="V97" s="165">
        <f t="shared" si="100"/>
        <v>313.56428041773381</v>
      </c>
      <c r="W97" s="165">
        <f t="shared" si="101"/>
        <v>319.98563882837612</v>
      </c>
      <c r="X97" s="165">
        <f t="shared" si="102"/>
        <v>326.5384976885689</v>
      </c>
      <c r="Z97" s="3" t="s">
        <v>88</v>
      </c>
      <c r="AA97" s="166">
        <f>IFERROR(VLOOKUP($M97,Batch!$A$11:$E$854,4,FALSE),"")</f>
        <v>0.03</v>
      </c>
      <c r="AB97" s="165">
        <f t="shared" si="103"/>
        <v>74.204088153986291</v>
      </c>
      <c r="AC97" s="165">
        <f t="shared" si="104"/>
        <v>75.723684215555707</v>
      </c>
      <c r="AD97" s="165">
        <f t="shared" si="105"/>
        <v>77.27439948157577</v>
      </c>
      <c r="AE97" s="165">
        <f t="shared" si="106"/>
        <v>78.8568712298798</v>
      </c>
      <c r="AF97" s="165">
        <f t="shared" si="107"/>
        <v>80.471749788860848</v>
      </c>
      <c r="AG97" s="165">
        <f t="shared" si="108"/>
        <v>82.119698804728998</v>
      </c>
      <c r="AH97" s="165">
        <f t="shared" si="109"/>
        <v>83.801395514241477</v>
      </c>
      <c r="AI97" s="165">
        <f t="shared" si="110"/>
        <v>85.517531023018307</v>
      </c>
      <c r="AJ97" s="165">
        <f t="shared" si="111"/>
        <v>87.268810589557106</v>
      </c>
      <c r="AK97" s="165">
        <f t="shared" si="112"/>
        <v>89.055953915064237</v>
      </c>
      <c r="AM97" s="3" t="s">
        <v>88</v>
      </c>
      <c r="AN97" s="167">
        <f>IFERROR(VLOOKUP($M97,Batch!$A$11:$E$854,5,FALSE),"")</f>
        <v>272</v>
      </c>
      <c r="AO97" s="165">
        <f t="shared" si="113"/>
        <v>0.66232740930367129</v>
      </c>
      <c r="AP97" s="165">
        <f t="shared" si="114"/>
        <v>0.67589094936845495</v>
      </c>
      <c r="AQ97" s="165">
        <f t="shared" si="115"/>
        <v>0.68973225178536968</v>
      </c>
      <c r="AR97" s="165">
        <f t="shared" si="116"/>
        <v>0.70385700473935042</v>
      </c>
      <c r="AS97" s="165">
        <f t="shared" si="117"/>
        <v>0.71827101290141293</v>
      </c>
      <c r="AT97" s="165">
        <f t="shared" si="118"/>
        <v>0.73298019981412688</v>
      </c>
      <c r="AU97" s="165">
        <f t="shared" si="119"/>
        <v>0.74799061032593717</v>
      </c>
      <c r="AV97" s="165">
        <f t="shared" si="120"/>
        <v>0.76330841307534203</v>
      </c>
      <c r="AW97" s="165">
        <f t="shared" si="121"/>
        <v>0.77893990302593696</v>
      </c>
      <c r="AX97" s="165">
        <f t="shared" si="122"/>
        <v>0.79489150405337838</v>
      </c>
    </row>
    <row r="98" spans="1:50" ht="15.75">
      <c r="A98" s="3" t="s">
        <v>89</v>
      </c>
      <c r="B98" s="165">
        <v>1329.6787455990736</v>
      </c>
      <c r="C98" s="165">
        <v>1484.0085888057697</v>
      </c>
      <c r="D98" s="165">
        <v>1654.6377481591405</v>
      </c>
      <c r="E98" s="165">
        <v>1842.944918086105</v>
      </c>
      <c r="F98" s="165">
        <v>2050.3552097289689</v>
      </c>
      <c r="G98" s="165">
        <v>2278.3268235543323</v>
      </c>
      <c r="H98" s="165">
        <v>2528.334535847649</v>
      </c>
      <c r="I98" s="165">
        <v>2801.8498910958278</v>
      </c>
      <c r="J98" s="165">
        <v>3100.3181219981079</v>
      </c>
      <c r="K98" s="165">
        <v>3425.1319825621163</v>
      </c>
      <c r="M98" s="3" t="s">
        <v>89</v>
      </c>
      <c r="N98" s="166">
        <f>IFERROR(VLOOKUP($M98,Batch!$A$11:$E$854,3,FALSE),"")</f>
        <v>0.13</v>
      </c>
      <c r="O98" s="165">
        <f t="shared" si="93"/>
        <v>186.3099179431199</v>
      </c>
      <c r="P98" s="165">
        <f t="shared" si="94"/>
        <v>207.93407379217777</v>
      </c>
      <c r="Q98" s="165">
        <f t="shared" si="95"/>
        <v>231.84203260030884</v>
      </c>
      <c r="R98" s="165">
        <f t="shared" si="96"/>
        <v>258.22697219065128</v>
      </c>
      <c r="S98" s="165">
        <f t="shared" si="97"/>
        <v>287.28857413355553</v>
      </c>
      <c r="T98" s="165">
        <f t="shared" si="98"/>
        <v>319.23115635933078</v>
      </c>
      <c r="U98" s="165">
        <f t="shared" si="99"/>
        <v>354.26135934383382</v>
      </c>
      <c r="V98" s="165">
        <f t="shared" si="100"/>
        <v>392.58537073465487</v>
      </c>
      <c r="W98" s="165">
        <f t="shared" si="101"/>
        <v>434.40569146406426</v>
      </c>
      <c r="X98" s="165">
        <f t="shared" si="102"/>
        <v>479.91746933429215</v>
      </c>
      <c r="Z98" s="3" t="s">
        <v>89</v>
      </c>
      <c r="AA98" s="166">
        <f>IFERROR(VLOOKUP($M98,Batch!$A$11:$E$854,4,FALSE),"")</f>
        <v>0.12</v>
      </c>
      <c r="AB98" s="165">
        <f t="shared" si="103"/>
        <v>171.97838579364915</v>
      </c>
      <c r="AC98" s="165">
        <f t="shared" si="104"/>
        <v>191.9391450389333</v>
      </c>
      <c r="AD98" s="165">
        <f t="shared" si="105"/>
        <v>214.00803009259275</v>
      </c>
      <c r="AE98" s="165">
        <f t="shared" si="106"/>
        <v>238.36335894521656</v>
      </c>
      <c r="AF98" s="165">
        <f t="shared" si="107"/>
        <v>265.18945304635895</v>
      </c>
      <c r="AG98" s="165">
        <f t="shared" si="108"/>
        <v>294.67491356245915</v>
      </c>
      <c r="AH98" s="165">
        <f t="shared" si="109"/>
        <v>327.01048554815435</v>
      </c>
      <c r="AI98" s="165">
        <f t="shared" si="110"/>
        <v>362.38649606275828</v>
      </c>
      <c r="AJ98" s="165">
        <f t="shared" si="111"/>
        <v>400.98986904375158</v>
      </c>
      <c r="AK98" s="165">
        <f t="shared" si="112"/>
        <v>443.00074092396198</v>
      </c>
      <c r="AM98" s="3" t="s">
        <v>89</v>
      </c>
      <c r="AN98" s="167">
        <f>IFERROR(VLOOKUP($M98,Batch!$A$11:$E$854,5,FALSE),"")</f>
        <v>301</v>
      </c>
      <c r="AO98" s="165">
        <f t="shared" si="113"/>
        <v>0.42467467569528267</v>
      </c>
      <c r="AP98" s="165">
        <f t="shared" si="114"/>
        <v>0.47396475898106089</v>
      </c>
      <c r="AQ98" s="165">
        <f t="shared" si="115"/>
        <v>0.52846054087754024</v>
      </c>
      <c r="AR98" s="165">
        <f t="shared" si="116"/>
        <v>0.58860235075794165</v>
      </c>
      <c r="AS98" s="165">
        <f t="shared" si="117"/>
        <v>0.65484534263160121</v>
      </c>
      <c r="AT98" s="165">
        <f t="shared" si="118"/>
        <v>0.72765523862298065</v>
      </c>
      <c r="AU98" s="165">
        <f t="shared" si="119"/>
        <v>0.80750305486497753</v>
      </c>
      <c r="AV98" s="165">
        <f t="shared" si="120"/>
        <v>0.89485877531410596</v>
      </c>
      <c r="AW98" s="165">
        <f t="shared" si="121"/>
        <v>0.99018398043097322</v>
      </c>
      <c r="AX98" s="165">
        <f t="shared" si="122"/>
        <v>1.0939234899575434</v>
      </c>
    </row>
    <row r="99" spans="1:50" ht="15.75">
      <c r="A99" s="3" t="s">
        <v>90</v>
      </c>
      <c r="B99" s="165">
        <v>6.6674637474511664</v>
      </c>
      <c r="C99" s="165">
        <v>7.4413263350394701</v>
      </c>
      <c r="D99" s="165">
        <v>8.296919265295795</v>
      </c>
      <c r="E99" s="165">
        <v>9.2411557833485034</v>
      </c>
      <c r="F99" s="165">
        <v>10.281181883603285</v>
      </c>
      <c r="G99" s="165">
        <v>11.42430948164858</v>
      </c>
      <c r="H99" s="165">
        <v>12.677933609894589</v>
      </c>
      <c r="I99" s="165">
        <v>14.04943309540891</v>
      </c>
      <c r="J99" s="165">
        <v>15.546054828961742</v>
      </c>
      <c r="K99" s="165">
        <v>17.174782555225015</v>
      </c>
      <c r="M99" s="3" t="s">
        <v>90</v>
      </c>
      <c r="N99" s="166">
        <f>IFERROR(VLOOKUP($M99,Batch!$A$11:$E$854,3,FALSE),"")</f>
        <v>0.22</v>
      </c>
      <c r="O99" s="165">
        <f t="shared" si="93"/>
        <v>1.5809904235157708</v>
      </c>
      <c r="P99" s="165">
        <f t="shared" si="94"/>
        <v>1.7644888850652545</v>
      </c>
      <c r="Q99" s="165">
        <f t="shared" si="95"/>
        <v>1.9673672628712304</v>
      </c>
      <c r="R99" s="165">
        <f t="shared" si="96"/>
        <v>2.1912648270905914</v>
      </c>
      <c r="S99" s="165">
        <f t="shared" si="97"/>
        <v>2.437876037438429</v>
      </c>
      <c r="T99" s="165">
        <f t="shared" si="98"/>
        <v>2.7089346968960197</v>
      </c>
      <c r="U99" s="165">
        <f t="shared" si="99"/>
        <v>3.0061943171231134</v>
      </c>
      <c r="V99" s="165">
        <f t="shared" si="100"/>
        <v>3.3314045671651709</v>
      </c>
      <c r="W99" s="165">
        <f t="shared" si="101"/>
        <v>3.686283831304721</v>
      </c>
      <c r="X99" s="165">
        <f t="shared" si="102"/>
        <v>4.0724880965654391</v>
      </c>
      <c r="Z99" s="3" t="s">
        <v>90</v>
      </c>
      <c r="AA99" s="166">
        <f>IFERROR(VLOOKUP($M99,Batch!$A$11:$E$854,4,FALSE),"")</f>
        <v>0.08</v>
      </c>
      <c r="AB99" s="165">
        <f t="shared" si="103"/>
        <v>0.57490560855118933</v>
      </c>
      <c r="AC99" s="165">
        <f t="shared" si="104"/>
        <v>0.64163232184191066</v>
      </c>
      <c r="AD99" s="165">
        <f t="shared" si="105"/>
        <v>0.71540627740772011</v>
      </c>
      <c r="AE99" s="165">
        <f t="shared" si="106"/>
        <v>0.79682357348748778</v>
      </c>
      <c r="AF99" s="165">
        <f t="shared" si="107"/>
        <v>0.88650037725033792</v>
      </c>
      <c r="AG99" s="165">
        <f t="shared" si="108"/>
        <v>0.98506716250764348</v>
      </c>
      <c r="AH99" s="165">
        <f t="shared" si="109"/>
        <v>1.0931615698629502</v>
      </c>
      <c r="AI99" s="165">
        <f t="shared" si="110"/>
        <v>1.2114198426055167</v>
      </c>
      <c r="AJ99" s="165">
        <f t="shared" si="111"/>
        <v>1.3404668477471713</v>
      </c>
      <c r="AK99" s="165">
        <f t="shared" si="112"/>
        <v>1.4809047623874325</v>
      </c>
      <c r="AM99" s="3" t="s">
        <v>90</v>
      </c>
      <c r="AN99" s="167">
        <f>IFERROR(VLOOKUP($M99,Batch!$A$11:$E$854,5,FALSE),"")</f>
        <v>495</v>
      </c>
      <c r="AO99" s="165">
        <f t="shared" si="113"/>
        <v>3.5019424391044157E-3</v>
      </c>
      <c r="AP99" s="165">
        <f t="shared" si="114"/>
        <v>3.9083971781416734E-3</v>
      </c>
      <c r="AQ99" s="165">
        <f t="shared" si="115"/>
        <v>4.3577790280554026E-3</v>
      </c>
      <c r="AR99" s="165">
        <f t="shared" si="116"/>
        <v>4.8537190226875483E-3</v>
      </c>
      <c r="AS99" s="165">
        <f t="shared" si="117"/>
        <v>5.3999704424497917E-3</v>
      </c>
      <c r="AT99" s="165">
        <f t="shared" si="118"/>
        <v>6.0003737142990971E-3</v>
      </c>
      <c r="AU99" s="165">
        <f t="shared" si="119"/>
        <v>6.6588129205217379E-3</v>
      </c>
      <c r="AV99" s="165">
        <f t="shared" si="120"/>
        <v>7.3791636318950877E-3</v>
      </c>
      <c r="AW99" s="165">
        <f t="shared" si="121"/>
        <v>8.1652321224839185E-3</v>
      </c>
      <c r="AX99" s="165">
        <f t="shared" si="122"/>
        <v>9.0206864545045156E-3</v>
      </c>
    </row>
    <row r="100" spans="1:50" ht="15.75">
      <c r="A100" s="3" t="s">
        <v>91</v>
      </c>
      <c r="B100" s="165">
        <v>2096.7924474180199</v>
      </c>
      <c r="C100" s="165">
        <v>2193.2139815382943</v>
      </c>
      <c r="D100" s="165">
        <v>2292.6371830249682</v>
      </c>
      <c r="E100" s="165">
        <v>2395.0739601035971</v>
      </c>
      <c r="F100" s="165">
        <v>2500.5332914488022</v>
      </c>
      <c r="G100" s="165">
        <v>2609.0214067206134</v>
      </c>
      <c r="H100" s="165">
        <v>2720.5419923442169</v>
      </c>
      <c r="I100" s="165">
        <v>2835.096420229916</v>
      </c>
      <c r="J100" s="165">
        <v>2952.6839968511754</v>
      </c>
      <c r="K100" s="165">
        <v>3073.3022298716164</v>
      </c>
      <c r="M100" s="3" t="s">
        <v>91</v>
      </c>
      <c r="N100" s="166">
        <f>IFERROR(VLOOKUP($M100,Batch!$A$11:$E$854,3,FALSE),"")</f>
        <v>0.17</v>
      </c>
      <c r="O100" s="165">
        <f t="shared" si="93"/>
        <v>384.19371896916346</v>
      </c>
      <c r="P100" s="165">
        <f t="shared" si="94"/>
        <v>401.86096487516465</v>
      </c>
      <c r="Q100" s="165">
        <f t="shared" si="95"/>
        <v>420.07820405781348</v>
      </c>
      <c r="R100" s="165">
        <f t="shared" si="96"/>
        <v>438.84761845241212</v>
      </c>
      <c r="S100" s="165">
        <f t="shared" si="97"/>
        <v>458.17085321482648</v>
      </c>
      <c r="T100" s="165">
        <f t="shared" si="98"/>
        <v>478.04904980102532</v>
      </c>
      <c r="U100" s="165">
        <f t="shared" si="99"/>
        <v>498.4828836719509</v>
      </c>
      <c r="V100" s="165">
        <f t="shared" si="100"/>
        <v>519.47260620170664</v>
      </c>
      <c r="W100" s="165">
        <f t="shared" si="101"/>
        <v>541.01809031594166</v>
      </c>
      <c r="X100" s="165">
        <f t="shared" si="102"/>
        <v>563.11887934571723</v>
      </c>
      <c r="Z100" s="3" t="s">
        <v>91</v>
      </c>
      <c r="AA100" s="166">
        <f>IFERROR(VLOOKUP($M100,Batch!$A$11:$E$854,4,FALSE),"")</f>
        <v>0.38</v>
      </c>
      <c r="AB100" s="165">
        <f t="shared" si="103"/>
        <v>858.78596004871815</v>
      </c>
      <c r="AC100" s="165">
        <f t="shared" si="104"/>
        <v>898.27745089742677</v>
      </c>
      <c r="AD100" s="165">
        <f t="shared" si="105"/>
        <v>938.99833848217133</v>
      </c>
      <c r="AE100" s="165">
        <f t="shared" si="106"/>
        <v>980.95350007009768</v>
      </c>
      <c r="AF100" s="165">
        <f t="shared" si="107"/>
        <v>1024.1466130684355</v>
      </c>
      <c r="AG100" s="165">
        <f t="shared" si="108"/>
        <v>1068.5802289669978</v>
      </c>
      <c r="AH100" s="165">
        <f t="shared" si="109"/>
        <v>1114.2558576196548</v>
      </c>
      <c r="AI100" s="165">
        <f t="shared" si="110"/>
        <v>1161.1740609214617</v>
      </c>
      <c r="AJ100" s="165">
        <f t="shared" si="111"/>
        <v>1209.3345548238697</v>
      </c>
      <c r="AK100" s="165">
        <f t="shared" si="112"/>
        <v>1258.7363185374854</v>
      </c>
      <c r="AM100" s="3" t="s">
        <v>91</v>
      </c>
      <c r="AN100" s="167">
        <f>IFERROR(VLOOKUP($M100,Batch!$A$11:$E$854,5,FALSE),"")</f>
        <v>433</v>
      </c>
      <c r="AO100" s="165">
        <f t="shared" si="113"/>
        <v>0.96335527864030779</v>
      </c>
      <c r="AP100" s="165">
        <f t="shared" si="114"/>
        <v>1.0076554162069731</v>
      </c>
      <c r="AQ100" s="165">
        <f t="shared" si="115"/>
        <v>1.0533346469240854</v>
      </c>
      <c r="AR100" s="165">
        <f t="shared" si="116"/>
        <v>1.1003984419349437</v>
      </c>
      <c r="AS100" s="165">
        <f t="shared" si="117"/>
        <v>1.1488509264230404</v>
      </c>
      <c r="AT100" s="165">
        <f t="shared" si="118"/>
        <v>1.1986949625581067</v>
      </c>
      <c r="AU100" s="165">
        <f t="shared" si="119"/>
        <v>1.249932244040044</v>
      </c>
      <c r="AV100" s="165">
        <f t="shared" si="120"/>
        <v>1.3025634011825646</v>
      </c>
      <c r="AW100" s="165">
        <f t="shared" si="121"/>
        <v>1.3565881153501984</v>
      </c>
      <c r="AX100" s="165">
        <f t="shared" si="122"/>
        <v>1.4120052414580277</v>
      </c>
    </row>
    <row r="101" spans="1:50" ht="15.75">
      <c r="A101" s="3" t="s">
        <v>92</v>
      </c>
      <c r="B101" s="165">
        <v>110.94070949820403</v>
      </c>
      <c r="C101" s="165">
        <v>112.10321314850796</v>
      </c>
      <c r="D101" s="165">
        <v>113.30061732049117</v>
      </c>
      <c r="E101" s="165">
        <v>114.53352578737177</v>
      </c>
      <c r="F101" s="165">
        <v>115.80255579620702</v>
      </c>
      <c r="G101" s="165">
        <v>117.10833833272466</v>
      </c>
      <c r="H101" s="165">
        <v>119.56092548667051</v>
      </c>
      <c r="I101" s="165">
        <v>122.05210040842788</v>
      </c>
      <c r="J101" s="165">
        <v>124.58288064019168</v>
      </c>
      <c r="K101" s="165">
        <v>127.15430117940623</v>
      </c>
      <c r="M101" s="3" t="s">
        <v>92</v>
      </c>
      <c r="N101" s="166">
        <f>IFERROR(VLOOKUP($M101,Batch!$A$11:$E$854,3,FALSE),"")</f>
        <v>0.13</v>
      </c>
      <c r="O101" s="165">
        <f t="shared" si="93"/>
        <v>15.544622753106822</v>
      </c>
      <c r="P101" s="165">
        <f t="shared" si="94"/>
        <v>15.707508683572019</v>
      </c>
      <c r="Q101" s="165">
        <f t="shared" si="95"/>
        <v>15.875284752615245</v>
      </c>
      <c r="R101" s="165">
        <f t="shared" si="96"/>
        <v>16.048035558820253</v>
      </c>
      <c r="S101" s="165">
        <f t="shared" si="97"/>
        <v>16.225847588677833</v>
      </c>
      <c r="T101" s="165">
        <f t="shared" si="98"/>
        <v>16.408809253693057</v>
      </c>
      <c r="U101" s="165">
        <f t="shared" si="99"/>
        <v>16.752457155799014</v>
      </c>
      <c r="V101" s="165">
        <f t="shared" si="100"/>
        <v>17.101511840466824</v>
      </c>
      <c r="W101" s="165">
        <f t="shared" si="101"/>
        <v>17.456115882136718</v>
      </c>
      <c r="X101" s="165">
        <f t="shared" si="102"/>
        <v>17.816414301017186</v>
      </c>
      <c r="Z101" s="3" t="s">
        <v>92</v>
      </c>
      <c r="AA101" s="166">
        <f>IFERROR(VLOOKUP($M101,Batch!$A$11:$E$854,4,FALSE),"")</f>
        <v>0</v>
      </c>
      <c r="AB101" s="165">
        <f t="shared" si="103"/>
        <v>0</v>
      </c>
      <c r="AC101" s="165">
        <f t="shared" si="104"/>
        <v>0</v>
      </c>
      <c r="AD101" s="165">
        <f t="shared" si="105"/>
        <v>0</v>
      </c>
      <c r="AE101" s="165">
        <f t="shared" si="106"/>
        <v>0</v>
      </c>
      <c r="AF101" s="165">
        <f t="shared" si="107"/>
        <v>0</v>
      </c>
      <c r="AG101" s="165">
        <f t="shared" si="108"/>
        <v>0</v>
      </c>
      <c r="AH101" s="165">
        <f t="shared" si="109"/>
        <v>0</v>
      </c>
      <c r="AI101" s="165">
        <f t="shared" si="110"/>
        <v>0</v>
      </c>
      <c r="AJ101" s="165">
        <f t="shared" si="111"/>
        <v>0</v>
      </c>
      <c r="AK101" s="165">
        <f t="shared" si="112"/>
        <v>0</v>
      </c>
      <c r="AM101" s="3" t="s">
        <v>92</v>
      </c>
      <c r="AN101" s="167">
        <f>IFERROR(VLOOKUP($M101,Batch!$A$11:$E$854,5,FALSE),"")</f>
        <v>324</v>
      </c>
      <c r="AO101" s="165">
        <f t="shared" si="113"/>
        <v>3.8139859655921197E-2</v>
      </c>
      <c r="AP101" s="165">
        <f t="shared" si="114"/>
        <v>3.8539512103364801E-2</v>
      </c>
      <c r="AQ101" s="165">
        <f t="shared" si="115"/>
        <v>3.8951162860579341E-2</v>
      </c>
      <c r="AR101" s="165">
        <f t="shared" si="116"/>
        <v>3.9375019496327504E-2</v>
      </c>
      <c r="AS101" s="165">
        <f t="shared" si="117"/>
        <v>3.9811294211488872E-2</v>
      </c>
      <c r="AT101" s="165">
        <f t="shared" si="118"/>
        <v>4.0260203930105209E-2</v>
      </c>
      <c r="AU101" s="165">
        <f t="shared" si="119"/>
        <v>4.1103368988887577E-2</v>
      </c>
      <c r="AV101" s="165">
        <f t="shared" si="120"/>
        <v>4.195979998093665E-2</v>
      </c>
      <c r="AW101" s="165">
        <f t="shared" si="121"/>
        <v>4.2829846722985065E-2</v>
      </c>
      <c r="AX101" s="165">
        <f t="shared" si="122"/>
        <v>4.371386503263526E-2</v>
      </c>
    </row>
    <row r="102" spans="1:50" ht="15.75">
      <c r="A102" s="3" t="s">
        <v>93</v>
      </c>
      <c r="B102" s="165">
        <v>251.49410481659424</v>
      </c>
      <c r="C102" s="165">
        <v>256.64435274355696</v>
      </c>
      <c r="D102" s="165">
        <v>261.90007055311804</v>
      </c>
      <c r="E102" s="165">
        <v>267.26341812113054</v>
      </c>
      <c r="F102" s="165">
        <v>272.73659955468793</v>
      </c>
      <c r="G102" s="165">
        <v>278.32186409791751</v>
      </c>
      <c r="H102" s="165">
        <v>284.0215070563242</v>
      </c>
      <c r="I102" s="165">
        <v>289.83787074006307</v>
      </c>
      <c r="J102" s="165">
        <v>295.77334542652892</v>
      </c>
      <c r="K102" s="165">
        <v>301.83037034265845</v>
      </c>
      <c r="M102" s="3" t="s">
        <v>93</v>
      </c>
      <c r="N102" s="166">
        <f>IFERROR(VLOOKUP($M102,Batch!$A$11:$E$854,3,FALSE),"")</f>
        <v>0.11</v>
      </c>
      <c r="O102" s="165">
        <f t="shared" si="93"/>
        <v>29.817167842697682</v>
      </c>
      <c r="P102" s="165">
        <f t="shared" si="94"/>
        <v>30.427781785246133</v>
      </c>
      <c r="Q102" s="165">
        <f t="shared" si="95"/>
        <v>31.050900248304426</v>
      </c>
      <c r="R102" s="165">
        <f t="shared" si="96"/>
        <v>31.686779306983663</v>
      </c>
      <c r="S102" s="165">
        <f t="shared" si="97"/>
        <v>32.335680280455506</v>
      </c>
      <c r="T102" s="165">
        <f t="shared" si="98"/>
        <v>32.997869839343153</v>
      </c>
      <c r="U102" s="165">
        <f t="shared" si="99"/>
        <v>33.673620115311643</v>
      </c>
      <c r="V102" s="165">
        <f t="shared" si="100"/>
        <v>34.363208812902336</v>
      </c>
      <c r="W102" s="165">
        <f t="shared" si="101"/>
        <v>35.06691932365765</v>
      </c>
      <c r="X102" s="165">
        <f t="shared" si="102"/>
        <v>35.785040842582895</v>
      </c>
      <c r="Z102" s="3" t="s">
        <v>93</v>
      </c>
      <c r="AA102" s="166">
        <f>IFERROR(VLOOKUP($M102,Batch!$A$11:$E$854,4,FALSE),"")</f>
        <v>0.03</v>
      </c>
      <c r="AB102" s="165">
        <f t="shared" si="103"/>
        <v>8.1319548661902772</v>
      </c>
      <c r="AC102" s="165">
        <f t="shared" si="104"/>
        <v>8.2984859414307621</v>
      </c>
      <c r="AD102" s="165">
        <f t="shared" si="105"/>
        <v>8.4684273404466612</v>
      </c>
      <c r="AE102" s="165">
        <f t="shared" si="106"/>
        <v>8.6418489019046341</v>
      </c>
      <c r="AF102" s="165">
        <f t="shared" si="107"/>
        <v>8.8188218946696839</v>
      </c>
      <c r="AG102" s="165">
        <f t="shared" si="108"/>
        <v>8.9994190470935873</v>
      </c>
      <c r="AH102" s="165">
        <f t="shared" si="109"/>
        <v>9.1837145769031743</v>
      </c>
      <c r="AI102" s="165">
        <f t="shared" si="110"/>
        <v>9.3717842217006364</v>
      </c>
      <c r="AJ102" s="165">
        <f t="shared" si="111"/>
        <v>9.56370527008845</v>
      </c>
      <c r="AK102" s="165">
        <f t="shared" si="112"/>
        <v>9.7595565934316983</v>
      </c>
      <c r="AM102" s="3" t="s">
        <v>93</v>
      </c>
      <c r="AN102" s="167">
        <f>IFERROR(VLOOKUP($M102,Batch!$A$11:$E$854,5,FALSE),"")</f>
        <v>272</v>
      </c>
      <c r="AO102" s="165">
        <f t="shared" si="113"/>
        <v>7.2583825677114661E-2</v>
      </c>
      <c r="AP102" s="165">
        <f t="shared" si="114"/>
        <v>7.407024102668E-2</v>
      </c>
      <c r="AQ102" s="165">
        <f t="shared" si="115"/>
        <v>7.5587096086067937E-2</v>
      </c>
      <c r="AR102" s="165">
        <f t="shared" si="116"/>
        <v>7.7135014218011E-2</v>
      </c>
      <c r="AS102" s="165">
        <f t="shared" si="117"/>
        <v>7.871463155083977E-2</v>
      </c>
      <c r="AT102" s="165">
        <f t="shared" si="118"/>
        <v>8.032659723990429E-2</v>
      </c>
      <c r="AU102" s="165">
        <f t="shared" si="119"/>
        <v>8.1971573734349296E-2</v>
      </c>
      <c r="AV102" s="165">
        <f t="shared" si="120"/>
        <v>8.3650237049352566E-2</v>
      </c>
      <c r="AW102" s="165">
        <f t="shared" si="121"/>
        <v>8.5363277043938299E-2</v>
      </c>
      <c r="AX102" s="165">
        <f t="shared" si="122"/>
        <v>8.7111397704479829E-2</v>
      </c>
    </row>
    <row r="103" spans="1:50" ht="15.75">
      <c r="A103" s="3" t="s">
        <v>94</v>
      </c>
      <c r="B103" s="165">
        <v>145.71821869578889</v>
      </c>
      <c r="C103" s="165">
        <v>162.63107822528983</v>
      </c>
      <c r="D103" s="165">
        <v>181.33016418182359</v>
      </c>
      <c r="E103" s="165">
        <v>201.96656636560058</v>
      </c>
      <c r="F103" s="165">
        <v>224.69646134016099</v>
      </c>
      <c r="G103" s="165">
        <v>249.67965189636521</v>
      </c>
      <c r="H103" s="165">
        <v>277.07775735316704</v>
      </c>
      <c r="I103" s="165">
        <v>307.05204285981671</v>
      </c>
      <c r="J103" s="165">
        <v>339.76089008198448</v>
      </c>
      <c r="K103" s="165">
        <v>375.35692959584838</v>
      </c>
      <c r="M103" s="3" t="s">
        <v>94</v>
      </c>
      <c r="N103" s="166">
        <f>IFERROR(VLOOKUP($M103,Batch!$A$11:$E$854,3,FALSE),"")</f>
        <v>0.13</v>
      </c>
      <c r="O103" s="165">
        <f t="shared" si="93"/>
        <v>20.417525254040537</v>
      </c>
      <c r="P103" s="165">
        <f t="shared" si="94"/>
        <v>22.787295758046877</v>
      </c>
      <c r="Q103" s="165">
        <f t="shared" si="95"/>
        <v>25.407346038390003</v>
      </c>
      <c r="R103" s="165">
        <f t="shared" si="96"/>
        <v>28.29884626746864</v>
      </c>
      <c r="S103" s="165">
        <f t="shared" si="97"/>
        <v>31.48367935710198</v>
      </c>
      <c r="T103" s="165">
        <f t="shared" si="98"/>
        <v>34.984236313351317</v>
      </c>
      <c r="U103" s="165">
        <f t="shared" si="99"/>
        <v>38.823162667817414</v>
      </c>
      <c r="V103" s="165">
        <f t="shared" si="100"/>
        <v>43.023054327085461</v>
      </c>
      <c r="W103" s="165">
        <f t="shared" si="101"/>
        <v>47.606103174144032</v>
      </c>
      <c r="X103" s="165">
        <f t="shared" si="102"/>
        <v>52.593695269511478</v>
      </c>
      <c r="Z103" s="3" t="s">
        <v>94</v>
      </c>
      <c r="AA103" s="166">
        <f>IFERROR(VLOOKUP($M103,Batch!$A$11:$E$854,4,FALSE),"")</f>
        <v>0.12</v>
      </c>
      <c r="AB103" s="165">
        <f t="shared" si="103"/>
        <v>18.846946388345113</v>
      </c>
      <c r="AC103" s="165">
        <f t="shared" si="104"/>
        <v>21.034426853581731</v>
      </c>
      <c r="AD103" s="165">
        <f t="shared" si="105"/>
        <v>23.452934804667699</v>
      </c>
      <c r="AE103" s="165">
        <f t="shared" si="106"/>
        <v>26.122011939201819</v>
      </c>
      <c r="AF103" s="165">
        <f t="shared" si="107"/>
        <v>29.061857868094137</v>
      </c>
      <c r="AG103" s="165">
        <f t="shared" si="108"/>
        <v>32.293141212324294</v>
      </c>
      <c r="AH103" s="165">
        <f t="shared" si="109"/>
        <v>35.836765539523761</v>
      </c>
      <c r="AI103" s="165">
        <f t="shared" si="110"/>
        <v>39.713588609617346</v>
      </c>
      <c r="AJ103" s="165">
        <f t="shared" si="111"/>
        <v>43.944095237671412</v>
      </c>
      <c r="AK103" s="165">
        <f t="shared" si="112"/>
        <v>48.548026402625979</v>
      </c>
      <c r="AM103" s="3" t="s">
        <v>94</v>
      </c>
      <c r="AN103" s="167">
        <f>IFERROR(VLOOKUP($M103,Batch!$A$11:$E$854,5,FALSE),"")</f>
        <v>301</v>
      </c>
      <c r="AO103" s="165">
        <f t="shared" si="113"/>
        <v>4.6539690487154256E-2</v>
      </c>
      <c r="AP103" s="165">
        <f t="shared" si="114"/>
        <v>5.194134344997927E-2</v>
      </c>
      <c r="AQ103" s="165">
        <f t="shared" si="115"/>
        <v>5.7913483931785227E-2</v>
      </c>
      <c r="AR103" s="165">
        <f t="shared" si="116"/>
        <v>6.4504367206349791E-2</v>
      </c>
      <c r="AS103" s="165">
        <f t="shared" si="117"/>
        <v>7.1763873165106989E-2</v>
      </c>
      <c r="AT103" s="165">
        <f t="shared" si="118"/>
        <v>7.9743039849093769E-2</v>
      </c>
      <c r="AU103" s="165">
        <f t="shared" si="119"/>
        <v>8.8493485464655075E-2</v>
      </c>
      <c r="AV103" s="165">
        <f t="shared" si="120"/>
        <v>9.8066715102915702E-2</v>
      </c>
      <c r="AW103" s="165">
        <f t="shared" si="121"/>
        <v>0.10851331292394228</v>
      </c>
      <c r="AX103" s="165">
        <f t="shared" si="122"/>
        <v>0.11988202629671708</v>
      </c>
    </row>
    <row r="104" spans="1:50" ht="15.75">
      <c r="A104" s="3" t="s">
        <v>95</v>
      </c>
      <c r="B104" s="165">
        <v>0.59829928029598745</v>
      </c>
      <c r="C104" s="165">
        <v>0.66774119205427318</v>
      </c>
      <c r="D104" s="165">
        <v>0.74451710772301338</v>
      </c>
      <c r="E104" s="165">
        <v>0.82924738156905997</v>
      </c>
      <c r="F104" s="165">
        <v>0.92257325342090923</v>
      </c>
      <c r="G104" s="165">
        <v>1.0251508519055557</v>
      </c>
      <c r="H104" s="165">
        <v>1.1376437640684447</v>
      </c>
      <c r="I104" s="165">
        <v>1.2607141227821641</v>
      </c>
      <c r="J104" s="165">
        <v>1.3950122217260537</v>
      </c>
      <c r="K104" s="165">
        <v>1.5411647413845151</v>
      </c>
      <c r="M104" s="3" t="s">
        <v>95</v>
      </c>
      <c r="N104" s="166">
        <f>IFERROR(VLOOKUP($M104,Batch!$A$11:$E$854,3,FALSE),"")</f>
        <v>0.21</v>
      </c>
      <c r="O104" s="165">
        <f t="shared" si="93"/>
        <v>0.13542026852567587</v>
      </c>
      <c r="P104" s="165">
        <f t="shared" si="94"/>
        <v>0.15113789120540086</v>
      </c>
      <c r="Q104" s="165">
        <f t="shared" si="95"/>
        <v>0.16851550715543492</v>
      </c>
      <c r="R104" s="165">
        <f t="shared" si="96"/>
        <v>0.18769352861454353</v>
      </c>
      <c r="S104" s="165">
        <f t="shared" si="97"/>
        <v>0.20881709510173355</v>
      </c>
      <c r="T104" s="165">
        <f t="shared" si="98"/>
        <v>0.23203471609676074</v>
      </c>
      <c r="U104" s="165">
        <f t="shared" si="99"/>
        <v>0.25749658923288976</v>
      </c>
      <c r="V104" s="165">
        <f t="shared" si="100"/>
        <v>0.28535258300296101</v>
      </c>
      <c r="W104" s="165">
        <f t="shared" si="101"/>
        <v>0.31574988619288308</v>
      </c>
      <c r="X104" s="165">
        <f t="shared" si="102"/>
        <v>0.34883034293028975</v>
      </c>
      <c r="Z104" s="3" t="s">
        <v>95</v>
      </c>
      <c r="AA104" s="166">
        <f>IFERROR(VLOOKUP($M104,Batch!$A$11:$E$854,4,FALSE),"")</f>
        <v>0.08</v>
      </c>
      <c r="AB104" s="165">
        <f t="shared" si="103"/>
        <v>5.1588673724067002E-2</v>
      </c>
      <c r="AC104" s="165">
        <f t="shared" si="104"/>
        <v>5.7576339506819375E-2</v>
      </c>
      <c r="AD104" s="165">
        <f t="shared" si="105"/>
        <v>6.4196383678260929E-2</v>
      </c>
      <c r="AE104" s="165">
        <f t="shared" si="106"/>
        <v>7.1502296615064201E-2</v>
      </c>
      <c r="AF104" s="165">
        <f t="shared" si="107"/>
        <v>7.954936956256517E-2</v>
      </c>
      <c r="AG104" s="165">
        <f t="shared" si="108"/>
        <v>8.8394177560670764E-2</v>
      </c>
      <c r="AH104" s="165">
        <f t="shared" si="109"/>
        <v>9.8093938755386578E-2</v>
      </c>
      <c r="AI104" s="165">
        <f t="shared" si="110"/>
        <v>0.1087057459058899</v>
      </c>
      <c r="AJ104" s="165">
        <f t="shared" si="111"/>
        <v>0.12028567093062213</v>
      </c>
      <c r="AK104" s="165">
        <f t="shared" si="112"/>
        <v>0.13288774968772946</v>
      </c>
      <c r="AM104" s="3" t="s">
        <v>95</v>
      </c>
      <c r="AN104" s="167">
        <f>IFERROR(VLOOKUP($M104,Batch!$A$11:$E$854,5,FALSE),"")</f>
        <v>473</v>
      </c>
      <c r="AO104" s="165">
        <f t="shared" si="113"/>
        <v>3.0027748005868849E-4</v>
      </c>
      <c r="AP104" s="165">
        <f t="shared" si="114"/>
        <v>3.3512933925350499E-4</v>
      </c>
      <c r="AQ104" s="165">
        <f t="shared" si="115"/>
        <v>3.7366202556193996E-4</v>
      </c>
      <c r="AR104" s="165">
        <f t="shared" si="116"/>
        <v>4.1618688553266681E-4</v>
      </c>
      <c r="AS104" s="165">
        <f t="shared" si="117"/>
        <v>4.6302574786606226E-4</v>
      </c>
      <c r="AT104" s="165">
        <f t="shared" si="118"/>
        <v>5.1450791372827673E-4</v>
      </c>
      <c r="AU104" s="165">
        <f t="shared" si="119"/>
        <v>5.7096642755437505E-4</v>
      </c>
      <c r="AV104" s="165">
        <f t="shared" si="120"/>
        <v>6.3273360395176633E-4</v>
      </c>
      <c r="AW104" s="165">
        <f t="shared" si="121"/>
        <v>7.0013581561345086E-4</v>
      </c>
      <c r="AX104" s="165">
        <f t="shared" si="122"/>
        <v>7.734875841222805E-4</v>
      </c>
    </row>
    <row r="105" spans="1:50" ht="15.75">
      <c r="A105" s="3" t="s">
        <v>96</v>
      </c>
      <c r="B105" s="165">
        <v>229.78547368964604</v>
      </c>
      <c r="C105" s="165">
        <v>240.35221715488157</v>
      </c>
      <c r="D105" s="165">
        <v>251.24791046848969</v>
      </c>
      <c r="E105" s="165">
        <v>262.4738586414901</v>
      </c>
      <c r="F105" s="165">
        <v>274.03104563822495</v>
      </c>
      <c r="G105" s="165">
        <v>285.92015416116311</v>
      </c>
      <c r="H105" s="165">
        <v>298.14158820210594</v>
      </c>
      <c r="I105" s="165">
        <v>310.69549810738806</v>
      </c>
      <c r="J105" s="165">
        <v>323.58180787410146</v>
      </c>
      <c r="K105" s="165">
        <v>336.80024436949225</v>
      </c>
      <c r="M105" s="3" t="s">
        <v>96</v>
      </c>
      <c r="N105" s="166">
        <f>IFERROR(VLOOKUP($M105,Batch!$A$11:$E$854,3,FALSE),"")</f>
        <v>0.17</v>
      </c>
      <c r="O105" s="165">
        <f t="shared" si="93"/>
        <v>42.10342125689462</v>
      </c>
      <c r="P105" s="165">
        <f t="shared" si="94"/>
        <v>44.039557794538588</v>
      </c>
      <c r="Q105" s="165">
        <f t="shared" si="95"/>
        <v>46.035967567979569</v>
      </c>
      <c r="R105" s="165">
        <f t="shared" si="96"/>
        <v>48.092889693415032</v>
      </c>
      <c r="S105" s="165">
        <f t="shared" si="97"/>
        <v>50.2105044618988</v>
      </c>
      <c r="T105" s="165">
        <f t="shared" si="98"/>
        <v>52.388936964495926</v>
      </c>
      <c r="U105" s="165">
        <f t="shared" si="99"/>
        <v>54.628261224323381</v>
      </c>
      <c r="V105" s="165">
        <f t="shared" si="100"/>
        <v>56.928504789228121</v>
      </c>
      <c r="W105" s="165">
        <f t="shared" si="101"/>
        <v>59.289653733253893</v>
      </c>
      <c r="X105" s="165">
        <f t="shared" si="102"/>
        <v>61.711658010489565</v>
      </c>
      <c r="Z105" s="3" t="s">
        <v>96</v>
      </c>
      <c r="AA105" s="166">
        <f>IFERROR(VLOOKUP($M105,Batch!$A$11:$E$854,4,FALSE),"")</f>
        <v>0.38</v>
      </c>
      <c r="AB105" s="165">
        <f t="shared" si="103"/>
        <v>94.113529868352686</v>
      </c>
      <c r="AC105" s="165">
        <f t="shared" si="104"/>
        <v>98.441364481909787</v>
      </c>
      <c r="AD105" s="165">
        <f t="shared" si="105"/>
        <v>102.90392750489548</v>
      </c>
      <c r="AE105" s="165">
        <f t="shared" si="106"/>
        <v>107.50175343233948</v>
      </c>
      <c r="AF105" s="165">
        <f t="shared" si="107"/>
        <v>112.23524526777379</v>
      </c>
      <c r="AG105" s="165">
        <f t="shared" si="108"/>
        <v>117.10468262652029</v>
      </c>
      <c r="AH105" s="165">
        <f t="shared" si="109"/>
        <v>122.11023097201695</v>
      </c>
      <c r="AI105" s="165">
        <f t="shared" si="110"/>
        <v>127.25195188180402</v>
      </c>
      <c r="AJ105" s="165">
        <f t="shared" si="111"/>
        <v>132.52981422727339</v>
      </c>
      <c r="AK105" s="165">
        <f t="shared" si="112"/>
        <v>137.94370614109431</v>
      </c>
      <c r="AM105" s="3" t="s">
        <v>96</v>
      </c>
      <c r="AN105" s="167">
        <f>IFERROR(VLOOKUP($M105,Batch!$A$11:$E$854,5,FALSE),"")</f>
        <v>433</v>
      </c>
      <c r="AO105" s="165">
        <f t="shared" si="113"/>
        <v>0.10557318122085567</v>
      </c>
      <c r="AP105" s="165">
        <f t="shared" si="114"/>
        <v>0.11042799081720253</v>
      </c>
      <c r="AQ105" s="165">
        <f t="shared" si="115"/>
        <v>0.11543393390948881</v>
      </c>
      <c r="AR105" s="165">
        <f t="shared" si="116"/>
        <v>0.12059161007506233</v>
      </c>
      <c r="AS105" s="165">
        <f t="shared" si="117"/>
        <v>0.1259014713888264</v>
      </c>
      <c r="AT105" s="165">
        <f t="shared" si="118"/>
        <v>0.13136383151321718</v>
      </c>
      <c r="AU105" s="165">
        <f t="shared" si="119"/>
        <v>0.13697887605918288</v>
      </c>
      <c r="AV105" s="165">
        <f t="shared" si="120"/>
        <v>0.14274667410219888</v>
      </c>
      <c r="AW105" s="165">
        <f t="shared" si="121"/>
        <v>0.14866719072330944</v>
      </c>
      <c r="AX105" s="165">
        <f t="shared" si="122"/>
        <v>0.15474030043375653</v>
      </c>
    </row>
    <row r="106" spans="1:50" ht="15.75">
      <c r="A106" s="3" t="s">
        <v>97</v>
      </c>
      <c r="B106" s="165">
        <v>284.62064354740249</v>
      </c>
      <c r="C106" s="165">
        <v>297.70899624866013</v>
      </c>
      <c r="D106" s="165">
        <v>311.20479819392472</v>
      </c>
      <c r="E106" s="165">
        <v>325.10966581730025</v>
      </c>
      <c r="F106" s="165">
        <v>339.42481789280134</v>
      </c>
      <c r="G106" s="165">
        <v>354.15110004053162</v>
      </c>
      <c r="H106" s="165">
        <v>369.2890126594267</v>
      </c>
      <c r="I106" s="165">
        <v>384.83874197392385</v>
      </c>
      <c r="J106" s="165">
        <v>400.80019384405745</v>
      </c>
      <c r="K106" s="165">
        <v>417.17302995766647</v>
      </c>
      <c r="M106" s="3" t="s">
        <v>97</v>
      </c>
      <c r="N106" s="166">
        <f>IFERROR(VLOOKUP($M106,Batch!$A$11:$E$854,3,FALSE),"")</f>
        <v>0.17</v>
      </c>
      <c r="O106" s="165">
        <f t="shared" si="93"/>
        <v>52.150828602289934</v>
      </c>
      <c r="P106" s="165">
        <f t="shared" si="94"/>
        <v>54.548997722780754</v>
      </c>
      <c r="Q106" s="165">
        <f t="shared" si="95"/>
        <v>57.021823464883774</v>
      </c>
      <c r="R106" s="165">
        <f t="shared" si="96"/>
        <v>59.56960200661635</v>
      </c>
      <c r="S106" s="165">
        <f t="shared" si="97"/>
        <v>62.192556663033734</v>
      </c>
      <c r="T106" s="165">
        <f t="shared" si="98"/>
        <v>64.89084237647792</v>
      </c>
      <c r="U106" s="165">
        <f t="shared" si="99"/>
        <v>67.664550834673278</v>
      </c>
      <c r="V106" s="165">
        <f t="shared" si="100"/>
        <v>70.513716159384828</v>
      </c>
      <c r="W106" s="165">
        <f t="shared" si="101"/>
        <v>73.438321101416747</v>
      </c>
      <c r="X106" s="165">
        <f t="shared" si="102"/>
        <v>76.438303672083649</v>
      </c>
      <c r="Z106" s="3" t="s">
        <v>97</v>
      </c>
      <c r="AA106" s="166">
        <f>IFERROR(VLOOKUP($M106,Batch!$A$11:$E$854,4,FALSE),"")</f>
        <v>0.38</v>
      </c>
      <c r="AB106" s="165">
        <f t="shared" si="103"/>
        <v>116.57244040511867</v>
      </c>
      <c r="AC106" s="165">
        <f t="shared" si="104"/>
        <v>121.93305373327463</v>
      </c>
      <c r="AD106" s="165">
        <f t="shared" si="105"/>
        <v>127.46054656856373</v>
      </c>
      <c r="AE106" s="165">
        <f t="shared" si="106"/>
        <v>133.15558095596595</v>
      </c>
      <c r="AF106" s="165">
        <f t="shared" si="107"/>
        <v>139.0186560703107</v>
      </c>
      <c r="AG106" s="165">
        <f t="shared" si="108"/>
        <v>145.05011825330354</v>
      </c>
      <c r="AH106" s="165">
        <f t="shared" si="109"/>
        <v>151.25017245397558</v>
      </c>
      <c r="AI106" s="165">
        <f t="shared" si="110"/>
        <v>157.61889494450728</v>
      </c>
      <c r="AJ106" s="165">
        <f t="shared" si="111"/>
        <v>164.15624716787272</v>
      </c>
      <c r="AK106" s="165">
        <f t="shared" si="112"/>
        <v>170.86209056112818</v>
      </c>
      <c r="AM106" s="3" t="s">
        <v>97</v>
      </c>
      <c r="AN106" s="167">
        <f>IFERROR(VLOOKUP($M106,Batch!$A$11:$E$854,5,FALSE),"")</f>
        <v>433</v>
      </c>
      <c r="AO106" s="165">
        <f t="shared" si="113"/>
        <v>0.1307667812849235</v>
      </c>
      <c r="AP106" s="165">
        <f t="shared" si="114"/>
        <v>0.13678012498948949</v>
      </c>
      <c r="AQ106" s="165">
        <f t="shared" si="115"/>
        <v>0.14298066813788954</v>
      </c>
      <c r="AR106" s="165">
        <f t="shared" si="116"/>
        <v>0.14936915338842946</v>
      </c>
      <c r="AS106" s="165">
        <f t="shared" si="117"/>
        <v>0.15594614069752361</v>
      </c>
      <c r="AT106" s="165">
        <f t="shared" si="118"/>
        <v>0.1627120185788713</v>
      </c>
      <c r="AU106" s="165">
        <f t="shared" si="119"/>
        <v>0.16966701693694247</v>
      </c>
      <c r="AV106" s="165">
        <f t="shared" si="120"/>
        <v>0.17681122133113272</v>
      </c>
      <c r="AW106" s="165">
        <f t="shared" si="121"/>
        <v>0.18414458850955376</v>
      </c>
      <c r="AX106" s="165">
        <f t="shared" si="122"/>
        <v>0.19166696303726657</v>
      </c>
    </row>
    <row r="107" spans="1:50" ht="15.75">
      <c r="A107" s="3" t="s">
        <v>98</v>
      </c>
      <c r="B107" s="165">
        <v>245.9598907240993</v>
      </c>
      <c r="C107" s="165">
        <v>248.53720677055699</v>
      </c>
      <c r="D107" s="165">
        <v>251.19189863818323</v>
      </c>
      <c r="E107" s="165">
        <v>253.9253049158101</v>
      </c>
      <c r="F107" s="165">
        <v>256.73879406429779</v>
      </c>
      <c r="G107" s="165">
        <v>259.6337650036761</v>
      </c>
      <c r="H107" s="165">
        <v>265.07124661979663</v>
      </c>
      <c r="I107" s="165">
        <v>270.59427882593172</v>
      </c>
      <c r="J107" s="165">
        <v>276.20511755291329</v>
      </c>
      <c r="K107" s="165">
        <v>281.90605743054363</v>
      </c>
      <c r="M107" s="3" t="s">
        <v>98</v>
      </c>
      <c r="N107" s="166">
        <f>IFERROR(VLOOKUP($M107,Batch!$A$11:$E$854,3,FALSE),"")</f>
        <v>0.13</v>
      </c>
      <c r="O107" s="165">
        <f t="shared" ref="O107:O130" si="123">($N107*B107)/(1-$M$10/100)</f>
        <v>34.463036436263245</v>
      </c>
      <c r="P107" s="165">
        <f t="shared" ref="P107:P130" si="124">($N107*C107)/(1-$M$10/100)</f>
        <v>34.824160912922217</v>
      </c>
      <c r="Q107" s="165">
        <f t="shared" ref="Q107:Q130" si="125">($N107*D107)/(1-$M$10/100)</f>
        <v>35.196127018012419</v>
      </c>
      <c r="R107" s="165">
        <f t="shared" ref="R107:R130" si="126">($N107*E107)/(1-$M$10/100)</f>
        <v>35.579122309901834</v>
      </c>
      <c r="S107" s="165">
        <f t="shared" ref="S107:S130" si="127">($N107*F107)/(1-$M$10/100)</f>
        <v>35.973338532522156</v>
      </c>
      <c r="T107" s="165">
        <f t="shared" ref="T107:T130" si="128">($N107*G107)/(1-$M$10/100)</f>
        <v>36.378971697636999</v>
      </c>
      <c r="U107" s="165">
        <f t="shared" ref="U107:U130" si="129">($N107*H107)/(1-$M$10/100)</f>
        <v>37.140852533191925</v>
      </c>
      <c r="V107" s="165">
        <f t="shared" ref="V107:V130" si="130">($N107*I107)/(1-$M$10/100)</f>
        <v>37.914720417090926</v>
      </c>
      <c r="W107" s="165">
        <f t="shared" ref="W107:W130" si="131">($N107*J107)/(1-$M$10/100)</f>
        <v>38.700891442442654</v>
      </c>
      <c r="X107" s="165">
        <f t="shared" ref="X107:X130" si="132">($N107*K107)/(1-$M$10/100)</f>
        <v>39.4996871247196</v>
      </c>
      <c r="Z107" s="3" t="s">
        <v>98</v>
      </c>
      <c r="AA107" s="166">
        <f>IFERROR(VLOOKUP($M107,Batch!$A$11:$E$854,4,FALSE),"")</f>
        <v>0</v>
      </c>
      <c r="AB107" s="165">
        <f t="shared" ref="AB107:AB130" si="133">($AA107*B107)/(1-$Z$10/100)</f>
        <v>0</v>
      </c>
      <c r="AC107" s="165">
        <f t="shared" ref="AC107:AC130" si="134">($AA107*C107)/(1-$Z$10/100)</f>
        <v>0</v>
      </c>
      <c r="AD107" s="165">
        <f t="shared" ref="AD107:AD130" si="135">($AA107*D107)/(1-$Z$10/100)</f>
        <v>0</v>
      </c>
      <c r="AE107" s="165">
        <f t="shared" ref="AE107:AE130" si="136">($AA107*E107)/(1-$Z$10/100)</f>
        <v>0</v>
      </c>
      <c r="AF107" s="165">
        <f t="shared" ref="AF107:AF130" si="137">($AA107*F107)/(1-$Z$10/100)</f>
        <v>0</v>
      </c>
      <c r="AG107" s="165">
        <f t="shared" ref="AG107:AG130" si="138">($AA107*G107)/(1-$Z$10/100)</f>
        <v>0</v>
      </c>
      <c r="AH107" s="165">
        <f t="shared" ref="AH107:AH130" si="139">($AA107*H107)/(1-$Z$10/100)</f>
        <v>0</v>
      </c>
      <c r="AI107" s="165">
        <f t="shared" ref="AI107:AI130" si="140">($AA107*I107)/(1-$Z$10/100)</f>
        <v>0</v>
      </c>
      <c r="AJ107" s="165">
        <f t="shared" ref="AJ107:AJ130" si="141">($AA107*J107)/(1-$Z$10/100)</f>
        <v>0</v>
      </c>
      <c r="AK107" s="165">
        <f t="shared" ref="AK107:AK130" si="142">($AA107*K107)/(1-$Z$10/100)</f>
        <v>0</v>
      </c>
      <c r="AM107" s="3" t="s">
        <v>98</v>
      </c>
      <c r="AN107" s="167">
        <f>IFERROR(VLOOKUP($M107,Batch!$A$11:$E$854,5,FALSE),"")</f>
        <v>309</v>
      </c>
      <c r="AO107" s="165">
        <f t="shared" ref="AO107:AO130" si="143">(($AN107*B107)/(1-$AM$10/100))/1000000</f>
        <v>8.0642858263048359E-2</v>
      </c>
      <c r="AP107" s="165">
        <f t="shared" ref="AP107:AP130" si="144">(($AN107*C107)/(1-$AM$10/100))/1000000</f>
        <v>8.1487882758797175E-2</v>
      </c>
      <c r="AQ107" s="165">
        <f t="shared" ref="AQ107:AQ130" si="145">(($AN107*D107)/(1-$AM$10/100))/1000000</f>
        <v>8.2358276461537899E-2</v>
      </c>
      <c r="AR107" s="165">
        <f t="shared" ref="AR107:AR130" si="146">(($AN107*E107)/(1-$AM$10/100))/1000000</f>
        <v>8.3254478254330411E-2</v>
      </c>
      <c r="AS107" s="165">
        <f t="shared" ref="AS107:AS130" si="147">(($AN107*F107)/(1-$AM$10/100))/1000000</f>
        <v>8.4176936814375158E-2</v>
      </c>
      <c r="AT107" s="165">
        <f t="shared" ref="AT107:AT130" si="148">(($AN107*G107)/(1-$AM$10/100))/1000000</f>
        <v>8.5126110805519142E-2</v>
      </c>
      <c r="AU107" s="165">
        <f t="shared" ref="AU107:AU130" si="149">(($AN107*H107)/(1-$AM$10/100))/1000000</f>
        <v>8.6908897657415302E-2</v>
      </c>
      <c r="AV107" s="165">
        <f t="shared" ref="AV107:AV130" si="150">(($AN107*I107)/(1-$AM$10/100))/1000000</f>
        <v>8.8719733977395673E-2</v>
      </c>
      <c r="AW107" s="165">
        <f t="shared" ref="AW107:AW130" si="151">(($AN107*J107)/(1-$AM$10/100))/1000000</f>
        <v>9.0559359417400231E-2</v>
      </c>
      <c r="AX107" s="165">
        <f t="shared" ref="AX107:AX130" si="152">(($AN107*K107)/(1-$AM$10/100))/1000000</f>
        <v>9.2428526317598653E-2</v>
      </c>
    </row>
    <row r="108" spans="1:50" ht="15.75">
      <c r="A108" s="3" t="s">
        <v>99</v>
      </c>
      <c r="B108" s="165">
        <v>383.00898657032087</v>
      </c>
      <c r="C108" s="165">
        <v>390.8524755480463</v>
      </c>
      <c r="D108" s="165">
        <v>398.85658822260609</v>
      </c>
      <c r="E108" s="165">
        <v>407.02461394291845</v>
      </c>
      <c r="F108" s="165">
        <v>415.35990941917248</v>
      </c>
      <c r="G108" s="165">
        <v>423.8659001022923</v>
      </c>
      <c r="H108" s="165">
        <v>432.54608159165167</v>
      </c>
      <c r="I108" s="165">
        <v>441.40402107161611</v>
      </c>
      <c r="J108" s="165">
        <v>450.44335877750365</v>
      </c>
      <c r="K108" s="165">
        <v>459.66780949156623</v>
      </c>
      <c r="M108" s="3" t="s">
        <v>99</v>
      </c>
      <c r="N108" s="166">
        <f>IFERROR(VLOOKUP($M108,Batch!$A$11:$E$854,3,FALSE),"")</f>
        <v>0.11</v>
      </c>
      <c r="O108" s="165">
        <f t="shared" si="123"/>
        <v>45.409586225319991</v>
      </c>
      <c r="P108" s="165">
        <f t="shared" si="124"/>
        <v>46.339511113586227</v>
      </c>
      <c r="Q108" s="165">
        <f t="shared" si="125"/>
        <v>47.288479564450157</v>
      </c>
      <c r="R108" s="165">
        <f t="shared" si="126"/>
        <v>48.256881563469719</v>
      </c>
      <c r="S108" s="165">
        <f t="shared" si="127"/>
        <v>49.245115082562315</v>
      </c>
      <c r="T108" s="165">
        <f t="shared" si="128"/>
        <v>50.253586243554196</v>
      </c>
      <c r="U108" s="165">
        <f t="shared" si="129"/>
        <v>51.282709485079302</v>
      </c>
      <c r="V108" s="165">
        <f t="shared" si="130"/>
        <v>52.332907732895762</v>
      </c>
      <c r="W108" s="165">
        <f t="shared" si="131"/>
        <v>53.404612573690464</v>
      </c>
      <c r="X108" s="165">
        <f t="shared" si="132"/>
        <v>54.498264432442703</v>
      </c>
      <c r="Z108" s="3" t="s">
        <v>99</v>
      </c>
      <c r="AA108" s="166">
        <f>IFERROR(VLOOKUP($M108,Batch!$A$11:$E$854,4,FALSE),"")</f>
        <v>0.03</v>
      </c>
      <c r="AB108" s="165">
        <f t="shared" si="133"/>
        <v>12.384432606905451</v>
      </c>
      <c r="AC108" s="165">
        <f t="shared" si="134"/>
        <v>12.638048485523516</v>
      </c>
      <c r="AD108" s="165">
        <f t="shared" si="135"/>
        <v>12.896858063031859</v>
      </c>
      <c r="AE108" s="165">
        <f t="shared" si="136"/>
        <v>13.160967699128104</v>
      </c>
      <c r="AF108" s="165">
        <f t="shared" si="137"/>
        <v>13.430485931607903</v>
      </c>
      <c r="AG108" s="165">
        <f t="shared" si="138"/>
        <v>13.705523520969328</v>
      </c>
      <c r="AH108" s="165">
        <f t="shared" si="139"/>
        <v>13.986193495930717</v>
      </c>
      <c r="AI108" s="165">
        <f t="shared" si="140"/>
        <v>14.272611199880663</v>
      </c>
      <c r="AJ108" s="165">
        <f t="shared" si="141"/>
        <v>14.564894338279217</v>
      </c>
      <c r="AK108" s="165">
        <f t="shared" si="142"/>
        <v>14.863163027029826</v>
      </c>
      <c r="AM108" s="3" t="s">
        <v>99</v>
      </c>
      <c r="AN108" s="167">
        <f>IFERROR(VLOOKUP($M108,Batch!$A$11:$E$854,5,FALSE),"")</f>
        <v>272</v>
      </c>
      <c r="AO108" s="165">
        <f t="shared" si="143"/>
        <v>0.11054039431366497</v>
      </c>
      <c r="AP108" s="165">
        <f t="shared" si="144"/>
        <v>0.11280410716321576</v>
      </c>
      <c r="AQ108" s="165">
        <f t="shared" si="145"/>
        <v>0.11511417768949671</v>
      </c>
      <c r="AR108" s="165">
        <f t="shared" si="146"/>
        <v>0.11747155523296517</v>
      </c>
      <c r="AS108" s="165">
        <f t="shared" si="147"/>
        <v>0.11987720857524481</v>
      </c>
      <c r="AT108" s="165">
        <f t="shared" si="148"/>
        <v>0.12233212633725349</v>
      </c>
      <c r="AU108" s="165">
        <f t="shared" si="149"/>
        <v>0.1248373173854844</v>
      </c>
      <c r="AV108" s="165">
        <f t="shared" si="150"/>
        <v>0.12739381124660709</v>
      </c>
      <c r="AW108" s="165">
        <f t="shared" si="151"/>
        <v>0.13000265853055909</v>
      </c>
      <c r="AX108" s="165">
        <f t="shared" si="152"/>
        <v>0.13266493136230173</v>
      </c>
    </row>
    <row r="109" spans="1:50" ht="15.75">
      <c r="A109" s="3" t="s">
        <v>135</v>
      </c>
      <c r="B109" s="165">
        <v>11.989700107095272</v>
      </c>
      <c r="C109" s="165">
        <v>13.381290777960402</v>
      </c>
      <c r="D109" s="165">
        <v>14.919852221424685</v>
      </c>
      <c r="E109" s="165">
        <v>16.617816111509221</v>
      </c>
      <c r="F109" s="165">
        <v>18.488032661299009</v>
      </c>
      <c r="G109" s="165">
        <v>20.543650449989148</v>
      </c>
      <c r="H109" s="165">
        <v>22.797967520769518</v>
      </c>
      <c r="I109" s="165">
        <v>25.264252775734473</v>
      </c>
      <c r="J109" s="165">
        <v>27.955537863848996</v>
      </c>
      <c r="K109" s="165">
        <v>30.884381234234468</v>
      </c>
      <c r="M109" s="3" t="s">
        <v>135</v>
      </c>
      <c r="N109" s="166">
        <f>IFERROR(VLOOKUP($M109,Batch!$A$11:$E$854,3,FALSE),"")</f>
        <v>0.13</v>
      </c>
      <c r="O109" s="165">
        <f t="shared" si="123"/>
        <v>1.6799546886861907</v>
      </c>
      <c r="P109" s="165">
        <f t="shared" si="124"/>
        <v>1.8749394882533097</v>
      </c>
      <c r="Q109" s="165">
        <f t="shared" si="125"/>
        <v>2.0905173165302684</v>
      </c>
      <c r="R109" s="165">
        <f t="shared" si="126"/>
        <v>2.3284300560390156</v>
      </c>
      <c r="S109" s="165">
        <f t="shared" si="127"/>
        <v>2.5904782335258374</v>
      </c>
      <c r="T109" s="165">
        <f t="shared" si="128"/>
        <v>2.8785041817489385</v>
      </c>
      <c r="U109" s="165">
        <f t="shared" si="129"/>
        <v>3.1943711758367757</v>
      </c>
      <c r="V109" s="165">
        <f t="shared" si="130"/>
        <v>3.5399384077698</v>
      </c>
      <c r="W109" s="165">
        <f t="shared" si="131"/>
        <v>3.917031826452861</v>
      </c>
      <c r="X109" s="165">
        <f t="shared" si="132"/>
        <v>4.327411077689912</v>
      </c>
      <c r="Z109" s="3" t="s">
        <v>135</v>
      </c>
      <c r="AA109" s="166">
        <f>IFERROR(VLOOKUP($M109,Batch!$A$11:$E$854,4,FALSE),"")</f>
        <v>-0.02</v>
      </c>
      <c r="AB109" s="165">
        <f t="shared" si="133"/>
        <v>-0.25845456749018314</v>
      </c>
      <c r="AC109" s="165">
        <f t="shared" si="134"/>
        <v>-0.28845222896204764</v>
      </c>
      <c r="AD109" s="165">
        <f t="shared" si="135"/>
        <v>-0.32161804869696436</v>
      </c>
      <c r="AE109" s="165">
        <f t="shared" si="136"/>
        <v>-0.35822000862138698</v>
      </c>
      <c r="AF109" s="165">
        <f t="shared" si="137"/>
        <v>-0.39853511285012877</v>
      </c>
      <c r="AG109" s="165">
        <f t="shared" si="138"/>
        <v>-0.44284679719214443</v>
      </c>
      <c r="AH109" s="165">
        <f t="shared" si="139"/>
        <v>-0.49144171935950398</v>
      </c>
      <c r="AI109" s="165">
        <f t="shared" si="140"/>
        <v>-0.54460590888766147</v>
      </c>
      <c r="AJ109" s="165">
        <f t="shared" si="141"/>
        <v>-0.60262028099274778</v>
      </c>
      <c r="AK109" s="165">
        <f t="shared" si="142"/>
        <v>-0.6657555504138325</v>
      </c>
      <c r="AM109" s="3" t="s">
        <v>135</v>
      </c>
      <c r="AN109" s="167">
        <f>IFERROR(VLOOKUP($M109,Batch!$A$11:$E$854,5,FALSE),"")</f>
        <v>131</v>
      </c>
      <c r="AO109" s="165">
        <f t="shared" si="143"/>
        <v>1.6665669212658561E-3</v>
      </c>
      <c r="AP109" s="165">
        <f t="shared" si="144"/>
        <v>1.8599978627648467E-3</v>
      </c>
      <c r="AQ109" s="165">
        <f t="shared" si="145"/>
        <v>2.0738577245720011E-3</v>
      </c>
      <c r="AR109" s="165">
        <f t="shared" si="146"/>
        <v>2.3098745079312595E-3</v>
      </c>
      <c r="AS109" s="165">
        <f t="shared" si="147"/>
        <v>2.5698343909677946E-3</v>
      </c>
      <c r="AT109" s="165">
        <f t="shared" si="148"/>
        <v>2.8555650246614023E-3</v>
      </c>
      <c r="AU109" s="165">
        <f t="shared" si="149"/>
        <v>3.168914835469782E-3</v>
      </c>
      <c r="AV109" s="165">
        <f t="shared" si="150"/>
        <v>3.5117281992417385E-3</v>
      </c>
      <c r="AW109" s="165">
        <f t="shared" si="151"/>
        <v>3.8858165136686747E-3</v>
      </c>
      <c r="AX109" s="165">
        <f t="shared" si="152"/>
        <v>4.2929254017187342E-3</v>
      </c>
    </row>
    <row r="110" spans="1:50" ht="15.75">
      <c r="A110" s="3" t="s">
        <v>100</v>
      </c>
      <c r="B110" s="165">
        <v>131.16294657122049</v>
      </c>
      <c r="C110" s="165">
        <v>137.19450803726167</v>
      </c>
      <c r="D110" s="165">
        <v>143.41383607833433</v>
      </c>
      <c r="E110" s="165">
        <v>149.8216756026693</v>
      </c>
      <c r="F110" s="165">
        <v>156.41858826310016</v>
      </c>
      <c r="G110" s="165">
        <v>163.20496375035034</v>
      </c>
      <c r="H110" s="165">
        <v>170.18103266539816</v>
      </c>
      <c r="I110" s="165">
        <v>177.34688082684627</v>
      </c>
      <c r="J110" s="165">
        <v>184.70246485177233</v>
      </c>
      <c r="K110" s="165">
        <v>192.24762883433843</v>
      </c>
      <c r="M110" s="3" t="s">
        <v>100</v>
      </c>
      <c r="N110" s="166">
        <f>IFERROR(VLOOKUP($M110,Batch!$A$11:$E$854,3,FALSE),"")</f>
        <v>0.09</v>
      </c>
      <c r="O110" s="165">
        <f t="shared" si="123"/>
        <v>12.723294199021485</v>
      </c>
      <c r="P110" s="165">
        <f t="shared" si="124"/>
        <v>13.308378119580203</v>
      </c>
      <c r="Q110" s="165">
        <f t="shared" si="125"/>
        <v>13.911676097060637</v>
      </c>
      <c r="R110" s="165">
        <f t="shared" si="126"/>
        <v>14.533260390334823</v>
      </c>
      <c r="S110" s="165">
        <f t="shared" si="127"/>
        <v>15.173185481818914</v>
      </c>
      <c r="T110" s="165">
        <f t="shared" si="128"/>
        <v>15.831489172964089</v>
      </c>
      <c r="U110" s="165">
        <f t="shared" si="129"/>
        <v>16.50819383292388</v>
      </c>
      <c r="V110" s="165">
        <f t="shared" si="130"/>
        <v>17.20330778642229</v>
      </c>
      <c r="W110" s="165">
        <f t="shared" si="131"/>
        <v>17.916826825154313</v>
      </c>
      <c r="X110" s="165">
        <f t="shared" si="132"/>
        <v>18.648735825673157</v>
      </c>
      <c r="Z110" s="3" t="s">
        <v>100</v>
      </c>
      <c r="AA110" s="166">
        <f>IFERROR(VLOOKUP($M110,Batch!$A$11:$E$854,4,FALSE),"")</f>
        <v>0.42</v>
      </c>
      <c r="AB110" s="165">
        <f t="shared" si="133"/>
        <v>59.375372928766943</v>
      </c>
      <c r="AC110" s="165">
        <f t="shared" si="134"/>
        <v>62.105764558040953</v>
      </c>
      <c r="AD110" s="165">
        <f t="shared" si="135"/>
        <v>64.921155119616301</v>
      </c>
      <c r="AE110" s="165">
        <f t="shared" si="136"/>
        <v>67.821881821562499</v>
      </c>
      <c r="AF110" s="165">
        <f t="shared" si="137"/>
        <v>70.808198915154932</v>
      </c>
      <c r="AG110" s="165">
        <f t="shared" si="138"/>
        <v>73.880282807165742</v>
      </c>
      <c r="AH110" s="165">
        <f t="shared" si="139"/>
        <v>77.038237886978109</v>
      </c>
      <c r="AI110" s="165">
        <f t="shared" si="140"/>
        <v>80.282103003304016</v>
      </c>
      <c r="AJ110" s="165">
        <f t="shared" si="141"/>
        <v>83.611858517386779</v>
      </c>
      <c r="AK110" s="165">
        <f t="shared" si="142"/>
        <v>87.027433853141417</v>
      </c>
      <c r="AM110" s="3" t="s">
        <v>100</v>
      </c>
      <c r="AN110" s="167">
        <f>IFERROR(VLOOKUP($M110,Batch!$A$11:$E$854,5,FALSE),"")</f>
        <v>268</v>
      </c>
      <c r="AO110" s="165">
        <f t="shared" si="143"/>
        <v>3.7298305342166653E-2</v>
      </c>
      <c r="AP110" s="165">
        <f t="shared" si="144"/>
        <v>3.9013477402046352E-2</v>
      </c>
      <c r="AQ110" s="165">
        <f t="shared" si="145"/>
        <v>4.0782043924551772E-2</v>
      </c>
      <c r="AR110" s="165">
        <f t="shared" si="146"/>
        <v>4.2604216736386799E-2</v>
      </c>
      <c r="AS110" s="165">
        <f t="shared" si="147"/>
        <v>4.4480155552619104E-2</v>
      </c>
      <c r="AT110" s="165">
        <f t="shared" si="148"/>
        <v>4.6409971188108884E-2</v>
      </c>
      <c r="AU110" s="165">
        <f t="shared" si="149"/>
        <v>4.8393729217974177E-2</v>
      </c>
      <c r="AV110" s="165">
        <f t="shared" si="150"/>
        <v>5.0431454046122703E-2</v>
      </c>
      <c r="AW110" s="165">
        <f t="shared" si="151"/>
        <v>5.2523133335918806E-2</v>
      </c>
      <c r="AX110" s="165">
        <f t="shared" si="152"/>
        <v>5.4668722753015805E-2</v>
      </c>
    </row>
    <row r="111" spans="1:50" ht="15.75">
      <c r="A111" s="3" t="s">
        <v>101</v>
      </c>
      <c r="B111" s="165">
        <v>27.943372200607733</v>
      </c>
      <c r="C111" s="165">
        <v>28.236179704110615</v>
      </c>
      <c r="D111" s="165">
        <v>28.537777833450406</v>
      </c>
      <c r="E111" s="165">
        <v>28.848318664991442</v>
      </c>
      <c r="F111" s="165">
        <v>29.1679576688433</v>
      </c>
      <c r="G111" s="165">
        <v>29.496853775565572</v>
      </c>
      <c r="H111" s="165">
        <v>30.114603166272754</v>
      </c>
      <c r="I111" s="165">
        <v>30.74207191395201</v>
      </c>
      <c r="J111" s="165">
        <v>31.379516313703764</v>
      </c>
      <c r="K111" s="165">
        <v>32.02719705719786</v>
      </c>
      <c r="M111" s="3" t="s">
        <v>101</v>
      </c>
      <c r="N111" s="166">
        <f>IFERROR(VLOOKUP($M111,Batch!$A$11:$E$854,3,FALSE),"")</f>
        <v>0.13</v>
      </c>
      <c r="O111" s="165">
        <f t="shared" si="123"/>
        <v>3.9153272164275403</v>
      </c>
      <c r="P111" s="165">
        <f t="shared" si="124"/>
        <v>3.9563543759059558</v>
      </c>
      <c r="Q111" s="165">
        <f t="shared" si="125"/>
        <v>3.9986132470167957</v>
      </c>
      <c r="R111" s="165">
        <f t="shared" si="126"/>
        <v>4.0421251381663614</v>
      </c>
      <c r="S111" s="165">
        <f t="shared" si="127"/>
        <v>4.0869118332806238</v>
      </c>
      <c r="T111" s="165">
        <f t="shared" si="128"/>
        <v>4.1329956011516602</v>
      </c>
      <c r="U111" s="165">
        <f t="shared" si="129"/>
        <v>4.2195524771436981</v>
      </c>
      <c r="V111" s="165">
        <f t="shared" si="130"/>
        <v>4.3074711953144726</v>
      </c>
      <c r="W111" s="165">
        <f t="shared" si="131"/>
        <v>4.3967876668337222</v>
      </c>
      <c r="X111" s="165">
        <f t="shared" si="132"/>
        <v>4.4875384189030552</v>
      </c>
      <c r="Z111" s="3" t="s">
        <v>101</v>
      </c>
      <c r="AA111" s="166">
        <f>IFERROR(VLOOKUP($M111,Batch!$A$11:$E$854,4,FALSE),"")</f>
        <v>0</v>
      </c>
      <c r="AB111" s="165">
        <f t="shared" si="133"/>
        <v>0</v>
      </c>
      <c r="AC111" s="165">
        <f t="shared" si="134"/>
        <v>0</v>
      </c>
      <c r="AD111" s="165">
        <f t="shared" si="135"/>
        <v>0</v>
      </c>
      <c r="AE111" s="165">
        <f t="shared" si="136"/>
        <v>0</v>
      </c>
      <c r="AF111" s="165">
        <f t="shared" si="137"/>
        <v>0</v>
      </c>
      <c r="AG111" s="165">
        <f t="shared" si="138"/>
        <v>0</v>
      </c>
      <c r="AH111" s="165">
        <f t="shared" si="139"/>
        <v>0</v>
      </c>
      <c r="AI111" s="165">
        <f t="shared" si="140"/>
        <v>0</v>
      </c>
      <c r="AJ111" s="165">
        <f t="shared" si="141"/>
        <v>0</v>
      </c>
      <c r="AK111" s="165">
        <f t="shared" si="142"/>
        <v>0</v>
      </c>
      <c r="AM111" s="3" t="s">
        <v>101</v>
      </c>
      <c r="AN111" s="167">
        <f>IFERROR(VLOOKUP($M111,Batch!$A$11:$E$854,5,FALSE),"")</f>
        <v>309</v>
      </c>
      <c r="AO111" s="165">
        <f t="shared" si="143"/>
        <v>9.1617921813640733E-3</v>
      </c>
      <c r="AP111" s="165">
        <f t="shared" si="144"/>
        <v>9.2577949643130528E-3</v>
      </c>
      <c r="AQ111" s="165">
        <f t="shared" si="145"/>
        <v>9.3566799293581509E-3</v>
      </c>
      <c r="AR111" s="165">
        <f t="shared" si="146"/>
        <v>9.4584969377700823E-3</v>
      </c>
      <c r="AS111" s="165">
        <f t="shared" si="147"/>
        <v>9.563296963526648E-3</v>
      </c>
      <c r="AT111" s="165">
        <f t="shared" si="148"/>
        <v>9.6711321151832404E-3</v>
      </c>
      <c r="AU111" s="165">
        <f t="shared" si="149"/>
        <v>9.8736735800140467E-3</v>
      </c>
      <c r="AV111" s="165">
        <f t="shared" si="150"/>
        <v>1.0079401729976314E-2</v>
      </c>
      <c r="AW111" s="165">
        <f t="shared" si="151"/>
        <v>1.0288400596533047E-2</v>
      </c>
      <c r="AX111" s="165">
        <f t="shared" si="152"/>
        <v>1.0500755652650261E-2</v>
      </c>
    </row>
    <row r="112" spans="1:50" ht="15.75">
      <c r="A112" s="3" t="s">
        <v>102</v>
      </c>
      <c r="B112" s="165">
        <v>43.513446994971368</v>
      </c>
      <c r="C112" s="165">
        <v>44.404541600724791</v>
      </c>
      <c r="D112" s="165">
        <v>45.313884579136314</v>
      </c>
      <c r="E112" s="165">
        <v>46.241849631384824</v>
      </c>
      <c r="F112" s="165">
        <v>47.18881811152729</v>
      </c>
      <c r="G112" s="165">
        <v>48.155179183219005</v>
      </c>
      <c r="H112" s="165">
        <v>49.141329979643267</v>
      </c>
      <c r="I112" s="165">
        <v>50.147675766716155</v>
      </c>
      <c r="J112" s="165">
        <v>51.174630109633554</v>
      </c>
      <c r="K112" s="165">
        <v>52.222615042828835</v>
      </c>
      <c r="M112" s="3" t="s">
        <v>102</v>
      </c>
      <c r="N112" s="166">
        <f>IFERROR(VLOOKUP($M112,Batch!$A$11:$E$854,3,FALSE),"")</f>
        <v>0.11</v>
      </c>
      <c r="O112" s="165">
        <f t="shared" si="123"/>
        <v>5.1589589084387208</v>
      </c>
      <c r="P112" s="165">
        <f t="shared" si="124"/>
        <v>5.2646071797683769</v>
      </c>
      <c r="Q112" s="165">
        <f t="shared" si="125"/>
        <v>5.3724189801032125</v>
      </c>
      <c r="R112" s="165">
        <f t="shared" si="126"/>
        <v>5.4824386154947851</v>
      </c>
      <c r="S112" s="165">
        <f t="shared" si="127"/>
        <v>5.5947112993206884</v>
      </c>
      <c r="T112" s="165">
        <f t="shared" si="128"/>
        <v>5.7092831708653291</v>
      </c>
      <c r="U112" s="165">
        <f t="shared" si="129"/>
        <v>5.8262013142811977</v>
      </c>
      <c r="V112" s="165">
        <f t="shared" si="130"/>
        <v>5.9455137779384541</v>
      </c>
      <c r="W112" s="165">
        <f t="shared" si="131"/>
        <v>6.0672695941707522</v>
      </c>
      <c r="X112" s="165">
        <f t="shared" si="132"/>
        <v>6.1915187994254435</v>
      </c>
      <c r="Z112" s="3" t="s">
        <v>102</v>
      </c>
      <c r="AA112" s="166">
        <f>IFERROR(VLOOKUP($M112,Batch!$A$11:$E$854,4,FALSE),"")</f>
        <v>0.03</v>
      </c>
      <c r="AB112" s="165">
        <f t="shared" si="133"/>
        <v>1.4069887932105603</v>
      </c>
      <c r="AC112" s="165">
        <f t="shared" si="134"/>
        <v>1.4358019581186481</v>
      </c>
      <c r="AD112" s="165">
        <f t="shared" si="135"/>
        <v>1.4652051763917853</v>
      </c>
      <c r="AE112" s="165">
        <f t="shared" si="136"/>
        <v>1.4952105314985777</v>
      </c>
      <c r="AF112" s="165">
        <f t="shared" si="137"/>
        <v>1.5258303543601877</v>
      </c>
      <c r="AG112" s="165">
        <f t="shared" si="138"/>
        <v>1.5570772284178169</v>
      </c>
      <c r="AH112" s="165">
        <f t="shared" si="139"/>
        <v>1.5889639948039631</v>
      </c>
      <c r="AI112" s="165">
        <f t="shared" si="140"/>
        <v>1.6215037576195783</v>
      </c>
      <c r="AJ112" s="165">
        <f t="shared" si="141"/>
        <v>1.6547098893192957</v>
      </c>
      <c r="AK112" s="165">
        <f t="shared" si="142"/>
        <v>1.6885960362069392</v>
      </c>
      <c r="AM112" s="3" t="s">
        <v>102</v>
      </c>
      <c r="AN112" s="167">
        <f>IFERROR(VLOOKUP($M112,Batch!$A$11:$E$854,5,FALSE),"")</f>
        <v>272</v>
      </c>
      <c r="AO112" s="165">
        <f t="shared" si="143"/>
        <v>1.2558435330309868E-2</v>
      </c>
      <c r="AP112" s="165">
        <f t="shared" si="144"/>
        <v>1.2815614541619778E-2</v>
      </c>
      <c r="AQ112" s="165">
        <f t="shared" si="145"/>
        <v>1.3078060423895485E-2</v>
      </c>
      <c r="AR112" s="165">
        <f t="shared" si="146"/>
        <v>1.3345880831200779E-2</v>
      </c>
      <c r="AS112" s="165">
        <f t="shared" si="147"/>
        <v>1.3619185826300003E-2</v>
      </c>
      <c r="AT112" s="165">
        <f t="shared" si="148"/>
        <v>1.3898087725889154E-2</v>
      </c>
      <c r="AU112" s="165">
        <f t="shared" si="149"/>
        <v>1.4182701146753258E-2</v>
      </c>
      <c r="AV112" s="165">
        <f t="shared" si="150"/>
        <v>1.4473143052868972E-2</v>
      </c>
      <c r="AW112" s="165">
        <f t="shared" si="151"/>
        <v>1.4769532803471801E-2</v>
      </c>
      <c r="AX112" s="165">
        <f t="shared" si="152"/>
        <v>1.5071992202107655E-2</v>
      </c>
    </row>
    <row r="113" spans="1:50" ht="15.75">
      <c r="A113" s="3" t="s">
        <v>103</v>
      </c>
      <c r="B113" s="165">
        <v>15.894776010524234</v>
      </c>
      <c r="C113" s="165">
        <v>16.625701329012539</v>
      </c>
      <c r="D113" s="165">
        <v>17.379380845469154</v>
      </c>
      <c r="E113" s="165">
        <v>18.155904830429986</v>
      </c>
      <c r="F113" s="165">
        <v>18.955341346912967</v>
      </c>
      <c r="G113" s="165">
        <v>19.777737618977369</v>
      </c>
      <c r="H113" s="165">
        <v>20.623121591641155</v>
      </c>
      <c r="I113" s="165">
        <v>21.49150366469711</v>
      </c>
      <c r="J113" s="165">
        <v>22.382878580853834</v>
      </c>
      <c r="K113" s="165">
        <v>23.297227446906813</v>
      </c>
      <c r="M113" s="3" t="s">
        <v>103</v>
      </c>
      <c r="N113" s="166">
        <f>IFERROR(VLOOKUP($M113,Batch!$A$11:$E$854,3,FALSE),"")</f>
        <v>0.09</v>
      </c>
      <c r="O113" s="165">
        <f t="shared" si="123"/>
        <v>1.5418524567808285</v>
      </c>
      <c r="P113" s="165">
        <f t="shared" si="124"/>
        <v>1.6127549342544534</v>
      </c>
      <c r="Q113" s="165">
        <f t="shared" si="125"/>
        <v>1.6858646536556321</v>
      </c>
      <c r="R113" s="165">
        <f t="shared" si="126"/>
        <v>1.7611903715624684</v>
      </c>
      <c r="S113" s="165">
        <f t="shared" si="127"/>
        <v>1.8387386903411322</v>
      </c>
      <c r="T113" s="165">
        <f t="shared" si="128"/>
        <v>1.9185141909012107</v>
      </c>
      <c r="U113" s="165">
        <f t="shared" si="129"/>
        <v>2.0005195840134982</v>
      </c>
      <c r="V113" s="165">
        <f t="shared" si="130"/>
        <v>2.084755878496618</v>
      </c>
      <c r="W113" s="165">
        <f t="shared" si="131"/>
        <v>2.1712225643737297</v>
      </c>
      <c r="X113" s="165">
        <f t="shared" si="132"/>
        <v>2.2599178089336474</v>
      </c>
      <c r="Z113" s="3" t="s">
        <v>103</v>
      </c>
      <c r="AA113" s="166">
        <f>IFERROR(VLOOKUP($M113,Batch!$A$11:$E$854,4,FALSE),"")</f>
        <v>0.42</v>
      </c>
      <c r="AB113" s="165">
        <f t="shared" si="133"/>
        <v>7.1953114649772001</v>
      </c>
      <c r="AC113" s="165">
        <f t="shared" si="134"/>
        <v>7.5261896931874483</v>
      </c>
      <c r="AD113" s="165">
        <f t="shared" si="135"/>
        <v>7.8673683837262836</v>
      </c>
      <c r="AE113" s="165">
        <f t="shared" si="136"/>
        <v>8.2188884006248522</v>
      </c>
      <c r="AF113" s="165">
        <f t="shared" si="137"/>
        <v>8.5807805549252851</v>
      </c>
      <c r="AG113" s="165">
        <f t="shared" si="138"/>
        <v>8.9530662242056493</v>
      </c>
      <c r="AH113" s="165">
        <f t="shared" si="139"/>
        <v>9.335758058729656</v>
      </c>
      <c r="AI113" s="165">
        <f t="shared" si="140"/>
        <v>9.7288607663175508</v>
      </c>
      <c r="AJ113" s="165">
        <f t="shared" si="141"/>
        <v>10.132371967077406</v>
      </c>
      <c r="AK113" s="165">
        <f t="shared" si="142"/>
        <v>10.54628310835702</v>
      </c>
      <c r="AM113" s="3" t="s">
        <v>103</v>
      </c>
      <c r="AN113" s="167">
        <f>IFERROR(VLOOKUP($M113,Batch!$A$11:$E$854,5,FALSE),"")</f>
        <v>268</v>
      </c>
      <c r="AO113" s="165">
        <f t="shared" si="143"/>
        <v>4.5199366473820893E-3</v>
      </c>
      <c r="AP113" s="165">
        <f t="shared" si="144"/>
        <v>4.7277870839876283E-3</v>
      </c>
      <c r="AQ113" s="165">
        <f t="shared" si="145"/>
        <v>4.9421080448214206E-3</v>
      </c>
      <c r="AR113" s="165">
        <f t="shared" si="146"/>
        <v>5.1629251997704247E-3</v>
      </c>
      <c r="AS113" s="165">
        <f t="shared" si="147"/>
        <v>5.3902579036546692E-3</v>
      </c>
      <c r="AT113" s="165">
        <f t="shared" si="148"/>
        <v>5.6241195853992303E-3</v>
      </c>
      <c r="AU113" s="165">
        <f t="shared" si="149"/>
        <v>5.8645181916219605E-3</v>
      </c>
      <c r="AV113" s="165">
        <f t="shared" si="150"/>
        <v>6.111456679672147E-3</v>
      </c>
      <c r="AW113" s="165">
        <f t="shared" si="151"/>
        <v>6.3649335545539493E-3</v>
      </c>
      <c r="AX113" s="165">
        <f t="shared" si="152"/>
        <v>6.6249434436790756E-3</v>
      </c>
    </row>
    <row r="114" spans="1:50" ht="15.75">
      <c r="A114" s="3" t="s">
        <v>104</v>
      </c>
      <c r="B114" s="165">
        <v>9.7686644231346857</v>
      </c>
      <c r="C114" s="165">
        <v>10.217878941788955</v>
      </c>
      <c r="D114" s="165">
        <v>10.681077811277916</v>
      </c>
      <c r="E114" s="165">
        <v>11.158316510368428</v>
      </c>
      <c r="F114" s="165">
        <v>11.649636869456927</v>
      </c>
      <c r="G114" s="165">
        <v>12.155067911663174</v>
      </c>
      <c r="H114" s="165">
        <v>12.674626811529457</v>
      </c>
      <c r="I114" s="165">
        <v>13.2083199605951</v>
      </c>
      <c r="J114" s="165">
        <v>13.756144127816416</v>
      </c>
      <c r="K114" s="165">
        <v>14.318087701744812</v>
      </c>
      <c r="M114" s="3" t="s">
        <v>104</v>
      </c>
      <c r="N114" s="166">
        <f>IFERROR(VLOOKUP($M114,Batch!$A$11:$E$854,3,FALSE),"")</f>
        <v>0.09</v>
      </c>
      <c r="O114" s="165">
        <f t="shared" si="123"/>
        <v>0.94759682239655096</v>
      </c>
      <c r="P114" s="165">
        <f t="shared" si="124"/>
        <v>0.99117230334388251</v>
      </c>
      <c r="Q114" s="165">
        <f t="shared" si="125"/>
        <v>1.0361043183925238</v>
      </c>
      <c r="R114" s="165">
        <f t="shared" si="126"/>
        <v>1.0823982491894337</v>
      </c>
      <c r="S114" s="165">
        <f t="shared" si="127"/>
        <v>1.130058153438821</v>
      </c>
      <c r="T114" s="165">
        <f t="shared" si="128"/>
        <v>1.1790868464913691</v>
      </c>
      <c r="U114" s="165">
        <f t="shared" si="129"/>
        <v>1.2294859943416285</v>
      </c>
      <c r="V114" s="165">
        <f t="shared" si="130"/>
        <v>1.2812562169927133</v>
      </c>
      <c r="W114" s="165">
        <f t="shared" si="131"/>
        <v>1.3343972010213545</v>
      </c>
      <c r="X114" s="165">
        <f t="shared" si="132"/>
        <v>1.3889078200738039</v>
      </c>
      <c r="Z114" s="3" t="s">
        <v>104</v>
      </c>
      <c r="AA114" s="166">
        <f>IFERROR(VLOOKUP($M114,Batch!$A$11:$E$854,4,FALSE),"")</f>
        <v>0.42</v>
      </c>
      <c r="AB114" s="165">
        <f t="shared" si="133"/>
        <v>4.422118504517238</v>
      </c>
      <c r="AC114" s="165">
        <f t="shared" si="134"/>
        <v>4.6254707489381186</v>
      </c>
      <c r="AD114" s="165">
        <f t="shared" si="135"/>
        <v>4.8351534858317784</v>
      </c>
      <c r="AE114" s="165">
        <f t="shared" si="136"/>
        <v>5.0511918295506906</v>
      </c>
      <c r="AF114" s="165">
        <f t="shared" si="137"/>
        <v>5.2736047160478314</v>
      </c>
      <c r="AG114" s="165">
        <f t="shared" si="138"/>
        <v>5.5024052836263886</v>
      </c>
      <c r="AH114" s="165">
        <f t="shared" si="139"/>
        <v>5.7376013069276013</v>
      </c>
      <c r="AI114" s="165">
        <f t="shared" si="140"/>
        <v>5.9791956792993286</v>
      </c>
      <c r="AJ114" s="165">
        <f t="shared" si="141"/>
        <v>6.2271869380996545</v>
      </c>
      <c r="AK114" s="165">
        <f t="shared" si="142"/>
        <v>6.481569827011084</v>
      </c>
      <c r="AM114" s="3" t="s">
        <v>104</v>
      </c>
      <c r="AN114" s="167">
        <f>IFERROR(VLOOKUP($M114,Batch!$A$11:$E$854,5,FALSE),"")</f>
        <v>268</v>
      </c>
      <c r="AO114" s="165">
        <f t="shared" si="143"/>
        <v>2.7778777312035758E-3</v>
      </c>
      <c r="AP114" s="165">
        <f t="shared" si="144"/>
        <v>2.9056191453673964E-3</v>
      </c>
      <c r="AQ114" s="165">
        <f t="shared" si="145"/>
        <v>3.0373372358798311E-3</v>
      </c>
      <c r="AR114" s="165">
        <f t="shared" si="146"/>
        <v>3.1730477790255732E-3</v>
      </c>
      <c r="AS114" s="165">
        <f t="shared" si="147"/>
        <v>3.3127626699544321E-3</v>
      </c>
      <c r="AT114" s="165">
        <f t="shared" si="148"/>
        <v>3.4564901618599434E-3</v>
      </c>
      <c r="AU114" s="165">
        <f t="shared" si="149"/>
        <v>3.6042351386009956E-3</v>
      </c>
      <c r="AV114" s="165">
        <f t="shared" si="150"/>
        <v>3.7559994177151744E-3</v>
      </c>
      <c r="AW114" s="165">
        <f t="shared" si="151"/>
        <v>3.9117820804029473E-3</v>
      </c>
      <c r="AX114" s="165">
        <f t="shared" si="152"/>
        <v>4.0715798247610985E-3</v>
      </c>
    </row>
    <row r="115" spans="1:50" ht="15.75">
      <c r="A115" s="3" t="s">
        <v>105</v>
      </c>
      <c r="B115" s="165">
        <v>29247.751397032589</v>
      </c>
      <c r="C115" s="165">
        <v>29846.704486254057</v>
      </c>
      <c r="D115" s="165">
        <v>30457.923297999565</v>
      </c>
      <c r="E115" s="165">
        <v>31081.65901713106</v>
      </c>
      <c r="F115" s="165">
        <v>31718.167972425577</v>
      </c>
      <c r="G115" s="165">
        <v>32367.711741915406</v>
      </c>
      <c r="H115" s="165">
        <v>33030.557260385489</v>
      </c>
      <c r="I115" s="165">
        <v>33706.976929072283</v>
      </c>
      <c r="J115" s="165">
        <v>34397.248727609003</v>
      </c>
      <c r="K115" s="165">
        <v>35101.656328263431</v>
      </c>
      <c r="M115" s="3" t="s">
        <v>105</v>
      </c>
      <c r="N115" s="166">
        <f>IFERROR(VLOOKUP($M115,Batch!$A$11:$E$854,3,FALSE),"")</f>
        <v>0.25</v>
      </c>
      <c r="O115" s="165">
        <f t="shared" si="123"/>
        <v>7880.9466352989321</v>
      </c>
      <c r="P115" s="165">
        <f t="shared" si="124"/>
        <v>8042.3374126316721</v>
      </c>
      <c r="Q115" s="165">
        <f t="shared" si="125"/>
        <v>8207.0332476197218</v>
      </c>
      <c r="R115" s="165">
        <f t="shared" si="126"/>
        <v>8375.1018232266597</v>
      </c>
      <c r="S115" s="165">
        <f t="shared" si="127"/>
        <v>8546.612208468614</v>
      </c>
      <c r="T115" s="165">
        <f t="shared" si="128"/>
        <v>8721.634886798669</v>
      </c>
      <c r="U115" s="165">
        <f t="shared" si="129"/>
        <v>8900.2417850725578</v>
      </c>
      <c r="V115" s="165">
        <f t="shared" si="130"/>
        <v>9082.5063031075424</v>
      </c>
      <c r="W115" s="165">
        <f t="shared" si="131"/>
        <v>9268.5033438466016</v>
      </c>
      <c r="X115" s="165">
        <f t="shared" si="132"/>
        <v>9458.3093441403435</v>
      </c>
      <c r="Z115" s="3" t="s">
        <v>105</v>
      </c>
      <c r="AA115" s="166">
        <f>IFERROR(VLOOKUP($M115,Batch!$A$11:$E$854,4,FALSE),"")</f>
        <v>0</v>
      </c>
      <c r="AB115" s="165">
        <f t="shared" si="133"/>
        <v>0</v>
      </c>
      <c r="AC115" s="165">
        <f t="shared" si="134"/>
        <v>0</v>
      </c>
      <c r="AD115" s="165">
        <f t="shared" si="135"/>
        <v>0</v>
      </c>
      <c r="AE115" s="165">
        <f t="shared" si="136"/>
        <v>0</v>
      </c>
      <c r="AF115" s="165">
        <f t="shared" si="137"/>
        <v>0</v>
      </c>
      <c r="AG115" s="165">
        <f t="shared" si="138"/>
        <v>0</v>
      </c>
      <c r="AH115" s="165">
        <f t="shared" si="139"/>
        <v>0</v>
      </c>
      <c r="AI115" s="165">
        <f t="shared" si="140"/>
        <v>0</v>
      </c>
      <c r="AJ115" s="165">
        <f t="shared" si="141"/>
        <v>0</v>
      </c>
      <c r="AK115" s="165">
        <f t="shared" si="142"/>
        <v>0</v>
      </c>
      <c r="AM115" s="3" t="s">
        <v>105</v>
      </c>
      <c r="AN115" s="167">
        <f>IFERROR(VLOOKUP($M115,Batch!$A$11:$E$854,5,FALSE),"")</f>
        <v>491</v>
      </c>
      <c r="AO115" s="165">
        <f t="shared" si="143"/>
        <v>15.237619205261662</v>
      </c>
      <c r="AP115" s="165">
        <f t="shared" si="144"/>
        <v>15.549664359484963</v>
      </c>
      <c r="AQ115" s="165">
        <f t="shared" si="145"/>
        <v>15.868099762536682</v>
      </c>
      <c r="AR115" s="165">
        <f t="shared" si="146"/>
        <v>16.19305627778558</v>
      </c>
      <c r="AS115" s="165">
        <f t="shared" si="147"/>
        <v>16.5246674484994</v>
      </c>
      <c r="AT115" s="165">
        <f t="shared" si="148"/>
        <v>16.863069552725452</v>
      </c>
      <c r="AU115" s="165">
        <f t="shared" si="149"/>
        <v>17.208401659295056</v>
      </c>
      <c r="AV115" s="165">
        <f t="shared" si="150"/>
        <v>17.560805684974937</v>
      </c>
      <c r="AW115" s="165">
        <f t="shared" si="151"/>
        <v>17.920426452788931</v>
      </c>
      <c r="AX115" s="165">
        <f t="shared" si="152"/>
        <v>18.287411751534094</v>
      </c>
    </row>
    <row r="116" spans="1:50" ht="15.75">
      <c r="A116" s="3" t="s">
        <v>106</v>
      </c>
      <c r="B116" s="165">
        <v>3028.4614468671871</v>
      </c>
      <c r="C116" s="165">
        <v>3090.4801065092838</v>
      </c>
      <c r="D116" s="165">
        <v>3153.7688216601873</v>
      </c>
      <c r="E116" s="165">
        <v>3218.3536012824379</v>
      </c>
      <c r="F116" s="165">
        <v>3284.2609869657945</v>
      </c>
      <c r="G116" s="165">
        <v>3351.5180638346956</v>
      </c>
      <c r="H116" s="165">
        <v>3420.1524716790877</v>
      </c>
      <c r="I116" s="165">
        <v>3490.1924163132071</v>
      </c>
      <c r="J116" s="165">
        <v>3561.6666811669566</v>
      </c>
      <c r="K116" s="165">
        <v>3634.604639114676</v>
      </c>
      <c r="M116" s="3" t="s">
        <v>106</v>
      </c>
      <c r="N116" s="166">
        <f>IFERROR(VLOOKUP($M116,Batch!$A$11:$E$854,3,FALSE),"")</f>
        <v>0.11</v>
      </c>
      <c r="O116" s="165">
        <f t="shared" si="123"/>
        <v>359.05471156960397</v>
      </c>
      <c r="P116" s="165">
        <f t="shared" si="124"/>
        <v>366.40765045966708</v>
      </c>
      <c r="Q116" s="165">
        <f t="shared" si="125"/>
        <v>373.91116726607231</v>
      </c>
      <c r="R116" s="165">
        <f t="shared" si="126"/>
        <v>381.56834561418776</v>
      </c>
      <c r="S116" s="165">
        <f t="shared" si="127"/>
        <v>389.38233227772082</v>
      </c>
      <c r="T116" s="165">
        <f t="shared" si="128"/>
        <v>397.3563384719086</v>
      </c>
      <c r="U116" s="165">
        <f t="shared" si="129"/>
        <v>405.49364117318999</v>
      </c>
      <c r="V116" s="165">
        <f t="shared" si="130"/>
        <v>413.7975844659037</v>
      </c>
      <c r="W116" s="165">
        <f t="shared" si="131"/>
        <v>422.27158091656338</v>
      </c>
      <c r="X116" s="165">
        <f t="shared" si="132"/>
        <v>430.9191129762782</v>
      </c>
      <c r="Z116" s="3" t="s">
        <v>106</v>
      </c>
      <c r="AA116" s="166">
        <f>IFERROR(VLOOKUP($M116,Batch!$A$11:$E$854,4,FALSE),"")</f>
        <v>0.03</v>
      </c>
      <c r="AB116" s="165">
        <f t="shared" si="133"/>
        <v>97.924012246255614</v>
      </c>
      <c r="AC116" s="165">
        <f t="shared" si="134"/>
        <v>99.929359216272815</v>
      </c>
      <c r="AD116" s="165">
        <f t="shared" si="135"/>
        <v>101.97577289074701</v>
      </c>
      <c r="AE116" s="165">
        <f t="shared" si="136"/>
        <v>104.06409425841483</v>
      </c>
      <c r="AF116" s="165">
        <f t="shared" si="137"/>
        <v>106.19518153028748</v>
      </c>
      <c r="AG116" s="165">
        <f t="shared" si="138"/>
        <v>108.3699104923387</v>
      </c>
      <c r="AH116" s="165">
        <f t="shared" si="139"/>
        <v>110.58917486541544</v>
      </c>
      <c r="AI116" s="165">
        <f t="shared" si="140"/>
        <v>112.85388667251917</v>
      </c>
      <c r="AJ116" s="165">
        <f t="shared" si="141"/>
        <v>115.1649766136082</v>
      </c>
      <c r="AK116" s="165">
        <f t="shared" si="142"/>
        <v>117.52339444807588</v>
      </c>
      <c r="AM116" s="3" t="s">
        <v>106</v>
      </c>
      <c r="AN116" s="167">
        <f>IFERROR(VLOOKUP($M116,Batch!$A$11:$E$854,5,FALSE),"")</f>
        <v>272</v>
      </c>
      <c r="AO116" s="165">
        <f t="shared" si="143"/>
        <v>0.87404560790629793</v>
      </c>
      <c r="AP116" s="165">
        <f t="shared" si="144"/>
        <v>0.89194484090610548</v>
      </c>
      <c r="AQ116" s="165">
        <f t="shared" si="145"/>
        <v>0.91021062519234874</v>
      </c>
      <c r="AR116" s="165">
        <f t="shared" si="146"/>
        <v>0.928850467223298</v>
      </c>
      <c r="AS116" s="165">
        <f t="shared" si="147"/>
        <v>0.94787202717900265</v>
      </c>
      <c r="AT116" s="165">
        <f t="shared" si="148"/>
        <v>0.96728312210929812</v>
      </c>
      <c r="AU116" s="165">
        <f t="shared" si="149"/>
        <v>0.98709172914627963</v>
      </c>
      <c r="AV116" s="165">
        <f t="shared" si="150"/>
        <v>1.0073059887825646</v>
      </c>
      <c r="AW116" s="165">
        <f t="shared" si="151"/>
        <v>1.0279342082166854</v>
      </c>
      <c r="AX116" s="165">
        <f t="shared" si="152"/>
        <v>1.0489848647669962</v>
      </c>
    </row>
    <row r="117" spans="1:50" ht="15.75">
      <c r="A117" s="3" t="s">
        <v>107</v>
      </c>
      <c r="B117" s="165">
        <v>1109.4526304476476</v>
      </c>
      <c r="C117" s="165">
        <v>1238.2218170417373</v>
      </c>
      <c r="D117" s="165">
        <v>1380.5907691681236</v>
      </c>
      <c r="E117" s="165">
        <v>1537.7098369873936</v>
      </c>
      <c r="F117" s="165">
        <v>1710.768099674307</v>
      </c>
      <c r="G117" s="165">
        <v>1900.9822453565355</v>
      </c>
      <c r="H117" s="165">
        <v>2109.5827926346315</v>
      </c>
      <c r="I117" s="165">
        <v>2337.7975635725525</v>
      </c>
      <c r="J117" s="165">
        <v>2586.832426298286</v>
      </c>
      <c r="K117" s="165">
        <v>2857.8494619554476</v>
      </c>
      <c r="M117" s="3" t="s">
        <v>107</v>
      </c>
      <c r="N117" s="166">
        <f>IFERROR(VLOOKUP($M117,Batch!$A$11:$E$854,3,FALSE),"")</f>
        <v>0.25</v>
      </c>
      <c r="O117" s="165">
        <f t="shared" si="123"/>
        <v>298.9473226935674</v>
      </c>
      <c r="P117" s="165">
        <f t="shared" si="124"/>
        <v>333.64479649395781</v>
      </c>
      <c r="Q117" s="165">
        <f t="shared" si="125"/>
        <v>372.00679222486093</v>
      </c>
      <c r="R117" s="165">
        <f t="shared" si="126"/>
        <v>414.34327724426009</v>
      </c>
      <c r="S117" s="165">
        <f t="shared" si="127"/>
        <v>460.97465462841973</v>
      </c>
      <c r="T117" s="165">
        <f t="shared" si="128"/>
        <v>512.22876681814216</v>
      </c>
      <c r="U117" s="165">
        <f t="shared" si="129"/>
        <v>568.43718294135977</v>
      </c>
      <c r="V117" s="165">
        <f t="shared" si="130"/>
        <v>629.93074553130987</v>
      </c>
      <c r="W117" s="165">
        <f t="shared" si="131"/>
        <v>697.03438152808008</v>
      </c>
      <c r="X117" s="165">
        <f t="shared" si="132"/>
        <v>770.06121925919183</v>
      </c>
      <c r="Z117" s="3" t="s">
        <v>107</v>
      </c>
      <c r="AA117" s="166">
        <f>IFERROR(VLOOKUP($M117,Batch!$A$11:$E$854,4,FALSE),"")</f>
        <v>0.31</v>
      </c>
      <c r="AB117" s="165">
        <f t="shared" si="133"/>
        <v>370.69468014002359</v>
      </c>
      <c r="AC117" s="165">
        <f t="shared" si="134"/>
        <v>413.71954765250769</v>
      </c>
      <c r="AD117" s="165">
        <f t="shared" si="135"/>
        <v>461.28842235882757</v>
      </c>
      <c r="AE117" s="165">
        <f t="shared" si="136"/>
        <v>513.78566378288247</v>
      </c>
      <c r="AF117" s="165">
        <f t="shared" si="137"/>
        <v>571.60857173924046</v>
      </c>
      <c r="AG117" s="165">
        <f t="shared" si="138"/>
        <v>635.16367085449633</v>
      </c>
      <c r="AH117" s="165">
        <f t="shared" si="139"/>
        <v>704.8621068472861</v>
      </c>
      <c r="AI117" s="165">
        <f t="shared" si="140"/>
        <v>781.11412445882411</v>
      </c>
      <c r="AJ117" s="165">
        <f t="shared" si="141"/>
        <v>864.32263309481925</v>
      </c>
      <c r="AK117" s="165">
        <f t="shared" si="142"/>
        <v>954.87591188139788</v>
      </c>
      <c r="AM117" s="3" t="s">
        <v>107</v>
      </c>
      <c r="AN117" s="167">
        <f>IFERROR(VLOOKUP($M117,Batch!$A$11:$E$854,5,FALSE),"")</f>
        <v>532</v>
      </c>
      <c r="AO117" s="165">
        <f t="shared" si="143"/>
        <v>0.6262727825283706</v>
      </c>
      <c r="AP117" s="165">
        <f t="shared" si="144"/>
        <v>0.6989614531205135</v>
      </c>
      <c r="AQ117" s="165">
        <f t="shared" si="145"/>
        <v>0.77932702921353236</v>
      </c>
      <c r="AR117" s="165">
        <f t="shared" si="146"/>
        <v>0.86801886975812181</v>
      </c>
      <c r="AS117" s="165">
        <f t="shared" si="147"/>
        <v>0.96570819577173317</v>
      </c>
      <c r="AT117" s="165">
        <f t="shared" si="148"/>
        <v>1.0730818131965714</v>
      </c>
      <c r="AU117" s="165">
        <f t="shared" si="149"/>
        <v>1.1908343351118895</v>
      </c>
      <c r="AV117" s="165">
        <f t="shared" si="150"/>
        <v>1.3196588524341826</v>
      </c>
      <c r="AW117" s="165">
        <f t="shared" si="151"/>
        <v>1.4602360633448339</v>
      </c>
      <c r="AX117" s="165">
        <f t="shared" si="152"/>
        <v>1.6132219487945962</v>
      </c>
    </row>
    <row r="118" spans="1:50" ht="15.75">
      <c r="A118" s="3" t="s">
        <v>108</v>
      </c>
      <c r="B118" s="165">
        <v>1383.5243745110845</v>
      </c>
      <c r="C118" s="165">
        <v>1447.1460948427375</v>
      </c>
      <c r="D118" s="165">
        <v>1512.7484022232911</v>
      </c>
      <c r="E118" s="165">
        <v>1580.3391540447979</v>
      </c>
      <c r="F118" s="165">
        <v>1649.9242746967727</v>
      </c>
      <c r="G118" s="165">
        <v>1721.5078746892978</v>
      </c>
      <c r="H118" s="165">
        <v>1795.0923864324602</v>
      </c>
      <c r="I118" s="165">
        <v>1870.6787151524054</v>
      </c>
      <c r="J118" s="165">
        <v>1948.2664032402429</v>
      </c>
      <c r="K118" s="165">
        <v>2027.8538061802574</v>
      </c>
      <c r="M118" s="3" t="s">
        <v>108</v>
      </c>
      <c r="N118" s="166">
        <f>IFERROR(VLOOKUP($M118,Batch!$A$11:$E$854,3,FALSE),"")</f>
        <v>0.24</v>
      </c>
      <c r="O118" s="165">
        <f t="shared" si="123"/>
        <v>357.8853755797752</v>
      </c>
      <c r="P118" s="165">
        <f t="shared" si="124"/>
        <v>374.34282562215077</v>
      </c>
      <c r="Q118" s="165">
        <f t="shared" si="125"/>
        <v>391.31260718027187</v>
      </c>
      <c r="R118" s="165">
        <f t="shared" si="126"/>
        <v>408.79675277756763</v>
      </c>
      <c r="S118" s="165">
        <f t="shared" si="127"/>
        <v>426.79679491495062</v>
      </c>
      <c r="T118" s="165">
        <f t="shared" si="128"/>
        <v>445.31379688517649</v>
      </c>
      <c r="U118" s="165">
        <f t="shared" si="129"/>
        <v>464.34838789580635</v>
      </c>
      <c r="V118" s="165">
        <f t="shared" si="130"/>
        <v>483.90080210765825</v>
      </c>
      <c r="W118" s="165">
        <f t="shared" si="131"/>
        <v>503.97092114802189</v>
      </c>
      <c r="X118" s="165">
        <f t="shared" si="132"/>
        <v>524.55831961917022</v>
      </c>
      <c r="Z118" s="3" t="s">
        <v>108</v>
      </c>
      <c r="AA118" s="166">
        <f>IFERROR(VLOOKUP($M118,Batch!$A$11:$E$854,4,FALSE),"")</f>
        <v>0.62</v>
      </c>
      <c r="AB118" s="165">
        <f t="shared" si="133"/>
        <v>924.53722024775266</v>
      </c>
      <c r="AC118" s="165">
        <f t="shared" si="134"/>
        <v>967.05229952388947</v>
      </c>
      <c r="AD118" s="165">
        <f t="shared" si="135"/>
        <v>1010.8909018823691</v>
      </c>
      <c r="AE118" s="165">
        <f t="shared" si="136"/>
        <v>1056.0582780087163</v>
      </c>
      <c r="AF118" s="165">
        <f t="shared" si="137"/>
        <v>1102.5583868636224</v>
      </c>
      <c r="AG118" s="165">
        <f t="shared" si="138"/>
        <v>1150.3939752867059</v>
      </c>
      <c r="AH118" s="165">
        <f t="shared" si="139"/>
        <v>1199.5666687308333</v>
      </c>
      <c r="AI118" s="165">
        <f t="shared" si="140"/>
        <v>1250.0770721114504</v>
      </c>
      <c r="AJ118" s="165">
        <f t="shared" si="141"/>
        <v>1301.9248796323898</v>
      </c>
      <c r="AK118" s="165">
        <f t="shared" si="142"/>
        <v>1355.1089923495233</v>
      </c>
      <c r="AM118" s="3" t="s">
        <v>108</v>
      </c>
      <c r="AN118" s="167">
        <f>IFERROR(VLOOKUP($M118,Batch!$A$11:$E$854,5,FALSE),"")</f>
        <v>649</v>
      </c>
      <c r="AO118" s="165">
        <f t="shared" si="143"/>
        <v>0.95274055710643002</v>
      </c>
      <c r="AP118" s="165">
        <f t="shared" si="144"/>
        <v>0.99655257400296571</v>
      </c>
      <c r="AQ118" s="165">
        <f t="shared" si="145"/>
        <v>1.0417284885243872</v>
      </c>
      <c r="AR118" s="165">
        <f t="shared" si="146"/>
        <v>1.0882737115302497</v>
      </c>
      <c r="AS118" s="165">
        <f t="shared" si="147"/>
        <v>1.1361923227507487</v>
      </c>
      <c r="AT118" s="165">
        <f t="shared" si="148"/>
        <v>1.1854871528188224</v>
      </c>
      <c r="AU118" s="165">
        <f t="shared" si="149"/>
        <v>1.2361598767723561</v>
      </c>
      <c r="AV118" s="165">
        <f t="shared" si="150"/>
        <v>1.288211117979956</v>
      </c>
      <c r="AW118" s="165">
        <f t="shared" si="151"/>
        <v>1.3416405613170339</v>
      </c>
      <c r="AX118" s="165">
        <f t="shared" si="152"/>
        <v>1.3964470743157795</v>
      </c>
    </row>
    <row r="119" spans="1:50" ht="15.75">
      <c r="A119" s="3" t="s">
        <v>110</v>
      </c>
      <c r="B119" s="165">
        <v>904.01834234841397</v>
      </c>
      <c r="C119" s="165">
        <v>922.53137507739802</v>
      </c>
      <c r="D119" s="165">
        <v>941.42352885378705</v>
      </c>
      <c r="E119" s="165">
        <v>960.70256754699608</v>
      </c>
      <c r="F119" s="165">
        <v>980.37641401963992</v>
      </c>
      <c r="G119" s="165">
        <v>1000.4531533834909</v>
      </c>
      <c r="H119" s="165">
        <v>1020.9410363221156</v>
      </c>
      <c r="I119" s="165">
        <v>1041.8484824815541</v>
      </c>
      <c r="J119" s="165">
        <v>1063.1840839304346</v>
      </c>
      <c r="K119" s="165">
        <v>1084.9566086909479</v>
      </c>
      <c r="M119" s="3" t="s">
        <v>110</v>
      </c>
      <c r="N119" s="166">
        <f>IFERROR(VLOOKUP($M119,Batch!$A$11:$E$854,3,FALSE),"")</f>
        <v>0.11</v>
      </c>
      <c r="O119" s="165">
        <f t="shared" si="123"/>
        <v>107.18051091629968</v>
      </c>
      <c r="P119" s="165">
        <f t="shared" si="124"/>
        <v>109.3754180476618</v>
      </c>
      <c r="Q119" s="165">
        <f t="shared" si="125"/>
        <v>111.61527381076785</v>
      </c>
      <c r="R119" s="165">
        <f t="shared" si="126"/>
        <v>113.90099869080227</v>
      </c>
      <c r="S119" s="165">
        <f t="shared" si="127"/>
        <v>116.23353202320021</v>
      </c>
      <c r="T119" s="165">
        <f t="shared" si="128"/>
        <v>118.61383237967416</v>
      </c>
      <c r="U119" s="165">
        <f t="shared" si="129"/>
        <v>121.04287796214624</v>
      </c>
      <c r="V119" s="165">
        <f t="shared" si="130"/>
        <v>123.52166700474733</v>
      </c>
      <c r="W119" s="165">
        <f t="shared" si="131"/>
        <v>126.05121818404875</v>
      </c>
      <c r="X119" s="165">
        <f t="shared" si="132"/>
        <v>128.63257103769499</v>
      </c>
      <c r="Z119" s="3" t="s">
        <v>110</v>
      </c>
      <c r="AA119" s="166">
        <f>IFERROR(VLOOKUP($M119,Batch!$A$11:$E$854,4,FALSE),"")</f>
        <v>0.03</v>
      </c>
      <c r="AB119" s="165">
        <f t="shared" si="133"/>
        <v>29.231048431718094</v>
      </c>
      <c r="AC119" s="165">
        <f t="shared" si="134"/>
        <v>29.829659467544122</v>
      </c>
      <c r="AD119" s="165">
        <f t="shared" si="135"/>
        <v>30.440529221118503</v>
      </c>
      <c r="AE119" s="165">
        <f t="shared" si="136"/>
        <v>31.063908733855165</v>
      </c>
      <c r="AF119" s="165">
        <f t="shared" si="137"/>
        <v>31.700054188145508</v>
      </c>
      <c r="AG119" s="165">
        <f t="shared" si="138"/>
        <v>32.349227012638408</v>
      </c>
      <c r="AH119" s="165">
        <f t="shared" si="139"/>
        <v>33.011693989676246</v>
      </c>
      <c r="AI119" s="165">
        <f t="shared" si="140"/>
        <v>33.687727364931092</v>
      </c>
      <c r="AJ119" s="165">
        <f t="shared" si="141"/>
        <v>34.377604959286025</v>
      </c>
      <c r="AK119" s="165">
        <f t="shared" si="142"/>
        <v>35.08161028300772</v>
      </c>
      <c r="AM119" s="3" t="s">
        <v>110</v>
      </c>
      <c r="AN119" s="167">
        <f>IFERROR(VLOOKUP($M119,Batch!$A$11:$E$854,5,FALSE),"")</f>
        <v>272</v>
      </c>
      <c r="AO119" s="165">
        <f t="shared" si="143"/>
        <v>0.26090913668844712</v>
      </c>
      <c r="AP119" s="165">
        <f t="shared" si="144"/>
        <v>0.26625219131525535</v>
      </c>
      <c r="AQ119" s="165">
        <f t="shared" si="145"/>
        <v>0.27170466423652195</v>
      </c>
      <c r="AR119" s="165">
        <f t="shared" si="146"/>
        <v>0.27726879618605904</v>
      </c>
      <c r="AS119" s="165">
        <f t="shared" si="147"/>
        <v>0.28294687378477684</v>
      </c>
      <c r="AT119" s="165">
        <f t="shared" si="148"/>
        <v>0.28874123048038747</v>
      </c>
      <c r="AU119" s="165">
        <f t="shared" si="149"/>
        <v>0.29465424750635211</v>
      </c>
      <c r="AV119" s="165">
        <f t="shared" si="150"/>
        <v>0.30068835486046697</v>
      </c>
      <c r="AW119" s="165">
        <f t="shared" si="151"/>
        <v>0.30684603230348811</v>
      </c>
      <c r="AX119" s="165">
        <f t="shared" si="152"/>
        <v>0.3131298103782077</v>
      </c>
    </row>
    <row r="120" spans="1:50" ht="15.75">
      <c r="A120" s="3" t="s">
        <v>111</v>
      </c>
      <c r="B120" s="165">
        <v>331.17988968586502</v>
      </c>
      <c r="C120" s="165">
        <v>369.61845284827979</v>
      </c>
      <c r="D120" s="165">
        <v>412.11664751287265</v>
      </c>
      <c r="E120" s="165">
        <v>459.01786178728167</v>
      </c>
      <c r="F120" s="165">
        <v>510.67704467889757</v>
      </c>
      <c r="G120" s="165">
        <v>567.45738667359274</v>
      </c>
      <c r="H120" s="165">
        <v>629.7262067566063</v>
      </c>
      <c r="I120" s="165">
        <v>697.85001897688119</v>
      </c>
      <c r="J120" s="165">
        <v>772.1887839696376</v>
      </c>
      <c r="K120" s="165">
        <v>853.08939162849185</v>
      </c>
      <c r="M120" s="3" t="s">
        <v>111</v>
      </c>
      <c r="N120" s="166">
        <f>IFERROR(VLOOKUP($M120,Batch!$A$11:$E$854,3,FALSE),"")</f>
        <v>0.25</v>
      </c>
      <c r="O120" s="165">
        <f t="shared" si="123"/>
        <v>89.238006774199235</v>
      </c>
      <c r="P120" s="165">
        <f t="shared" si="124"/>
        <v>99.59546163998742</v>
      </c>
      <c r="Q120" s="165">
        <f t="shared" si="125"/>
        <v>111.04680364921219</v>
      </c>
      <c r="R120" s="165">
        <f t="shared" si="126"/>
        <v>123.68456037142091</v>
      </c>
      <c r="S120" s="165">
        <f t="shared" si="127"/>
        <v>137.60437451594618</v>
      </c>
      <c r="T120" s="165">
        <f t="shared" si="128"/>
        <v>152.9041094979529</v>
      </c>
      <c r="U120" s="165">
        <f t="shared" si="129"/>
        <v>169.68274117652527</v>
      </c>
      <c r="V120" s="165">
        <f t="shared" si="130"/>
        <v>188.03902851680888</v>
      </c>
      <c r="W120" s="165">
        <f t="shared" si="131"/>
        <v>208.06996463524777</v>
      </c>
      <c r="X120" s="165">
        <f t="shared" si="132"/>
        <v>229.86902067438564</v>
      </c>
      <c r="Z120" s="3" t="s">
        <v>111</v>
      </c>
      <c r="AA120" s="166">
        <f>IFERROR(VLOOKUP($M120,Batch!$A$11:$E$854,4,FALSE),"")</f>
        <v>0.31</v>
      </c>
      <c r="AB120" s="165">
        <f t="shared" si="133"/>
        <v>110.65512840000706</v>
      </c>
      <c r="AC120" s="165">
        <f t="shared" si="134"/>
        <v>123.49837243358439</v>
      </c>
      <c r="AD120" s="165">
        <f t="shared" si="135"/>
        <v>137.69803652502313</v>
      </c>
      <c r="AE120" s="165">
        <f t="shared" si="136"/>
        <v>153.36885486056192</v>
      </c>
      <c r="AF120" s="165">
        <f t="shared" si="137"/>
        <v>170.62942439977326</v>
      </c>
      <c r="AG120" s="165">
        <f t="shared" si="138"/>
        <v>189.60109577746158</v>
      </c>
      <c r="AH120" s="165">
        <f t="shared" si="139"/>
        <v>210.40659905889132</v>
      </c>
      <c r="AI120" s="165">
        <f t="shared" si="140"/>
        <v>233.16839536084302</v>
      </c>
      <c r="AJ120" s="165">
        <f t="shared" si="141"/>
        <v>258.00675614770722</v>
      </c>
      <c r="AK120" s="165">
        <f t="shared" si="142"/>
        <v>285.03758563623819</v>
      </c>
      <c r="AM120" s="3" t="s">
        <v>111</v>
      </c>
      <c r="AN120" s="167">
        <f>IFERROR(VLOOKUP($M120,Batch!$A$11:$E$854,5,FALSE),"")</f>
        <v>532</v>
      </c>
      <c r="AO120" s="165">
        <f t="shared" si="143"/>
        <v>0.18694709926220021</v>
      </c>
      <c r="AP120" s="165">
        <f t="shared" si="144"/>
        <v>0.20864520988672047</v>
      </c>
      <c r="AQ120" s="165">
        <f t="shared" si="145"/>
        <v>0.23263493409359173</v>
      </c>
      <c r="AR120" s="165">
        <f t="shared" si="146"/>
        <v>0.2591101103755587</v>
      </c>
      <c r="AS120" s="165">
        <f t="shared" si="147"/>
        <v>0.28827110321544275</v>
      </c>
      <c r="AT120" s="165">
        <f t="shared" si="148"/>
        <v>0.32032292931240935</v>
      </c>
      <c r="AU120" s="165">
        <f t="shared" si="149"/>
        <v>0.35547293585429535</v>
      </c>
      <c r="AV120" s="165">
        <f t="shared" si="150"/>
        <v>0.39392801565199476</v>
      </c>
      <c r="AW120" s="165">
        <f t="shared" si="151"/>
        <v>0.4358913621924877</v>
      </c>
      <c r="AX120" s="165">
        <f t="shared" si="152"/>
        <v>0.48155879068495411</v>
      </c>
    </row>
    <row r="121" spans="1:50" ht="15.75">
      <c r="A121" s="3" t="s">
        <v>112</v>
      </c>
      <c r="B121" s="165">
        <v>412.99235060032373</v>
      </c>
      <c r="C121" s="165">
        <v>431.98390890827989</v>
      </c>
      <c r="D121" s="165">
        <v>451.56668723083317</v>
      </c>
      <c r="E121" s="165">
        <v>471.74303105814863</v>
      </c>
      <c r="F121" s="165">
        <v>492.51470886470827</v>
      </c>
      <c r="G121" s="165">
        <v>513.88294766844706</v>
      </c>
      <c r="H121" s="165">
        <v>535.84847356192836</v>
      </c>
      <c r="I121" s="165">
        <v>558.41155676191204</v>
      </c>
      <c r="J121" s="165">
        <v>581.57206066872925</v>
      </c>
      <c r="K121" s="165">
        <v>605.32949438216644</v>
      </c>
      <c r="M121" s="3" t="s">
        <v>112</v>
      </c>
      <c r="N121" s="166">
        <f>IFERROR(VLOOKUP($M121,Batch!$A$11:$E$854,3,FALSE),"")</f>
        <v>0.24</v>
      </c>
      <c r="O121" s="165">
        <f t="shared" si="123"/>
        <v>106.83145539694782</v>
      </c>
      <c r="P121" s="165">
        <f t="shared" si="124"/>
        <v>111.74412705138829</v>
      </c>
      <c r="Q121" s="165">
        <f t="shared" si="125"/>
        <v>116.80973348664833</v>
      </c>
      <c r="R121" s="165">
        <f t="shared" si="126"/>
        <v>122.02888142613959</v>
      </c>
      <c r="S121" s="165">
        <f t="shared" si="127"/>
        <v>127.40202833282108</v>
      </c>
      <c r="T121" s="165">
        <f t="shared" si="128"/>
        <v>132.92949160751536</v>
      </c>
      <c r="U121" s="165">
        <f t="shared" si="129"/>
        <v>138.61145907337502</v>
      </c>
      <c r="V121" s="165">
        <f t="shared" si="130"/>
        <v>144.44800062915169</v>
      </c>
      <c r="W121" s="165">
        <f t="shared" si="131"/>
        <v>150.43908093970802</v>
      </c>
      <c r="X121" s="165">
        <f t="shared" si="132"/>
        <v>156.58457302064787</v>
      </c>
      <c r="Z121" s="3" t="s">
        <v>112</v>
      </c>
      <c r="AA121" s="166">
        <f>IFERROR(VLOOKUP($M121,Batch!$A$11:$E$854,4,FALSE),"")</f>
        <v>0.62</v>
      </c>
      <c r="AB121" s="165">
        <f t="shared" si="133"/>
        <v>275.98125977544851</v>
      </c>
      <c r="AC121" s="165">
        <f t="shared" si="134"/>
        <v>288.67232821608644</v>
      </c>
      <c r="AD121" s="165">
        <f t="shared" si="135"/>
        <v>301.75847817384147</v>
      </c>
      <c r="AE121" s="165">
        <f t="shared" si="136"/>
        <v>315.2412770175273</v>
      </c>
      <c r="AF121" s="165">
        <f t="shared" si="137"/>
        <v>329.1219065264545</v>
      </c>
      <c r="AG121" s="165">
        <f t="shared" si="138"/>
        <v>343.40118665274798</v>
      </c>
      <c r="AH121" s="165">
        <f t="shared" si="139"/>
        <v>358.07960260621883</v>
      </c>
      <c r="AI121" s="165">
        <f t="shared" si="140"/>
        <v>373.15733495864191</v>
      </c>
      <c r="AJ121" s="165">
        <f t="shared" si="141"/>
        <v>388.63429242757911</v>
      </c>
      <c r="AK121" s="165">
        <f t="shared" si="142"/>
        <v>404.51014697000699</v>
      </c>
      <c r="AM121" s="3" t="s">
        <v>112</v>
      </c>
      <c r="AN121" s="167">
        <f>IFERROR(VLOOKUP($M121,Batch!$A$11:$E$854,5,FALSE),"")</f>
        <v>649</v>
      </c>
      <c r="AO121" s="165">
        <f t="shared" si="143"/>
        <v>0.28440016630042686</v>
      </c>
      <c r="AP121" s="165">
        <f t="shared" si="144"/>
        <v>0.29747838029939272</v>
      </c>
      <c r="AQ121" s="165">
        <f t="shared" si="145"/>
        <v>0.31096372791772753</v>
      </c>
      <c r="AR121" s="165">
        <f t="shared" si="146"/>
        <v>0.32485782433738797</v>
      </c>
      <c r="AS121" s="165">
        <f t="shared" si="147"/>
        <v>0.33916188738828318</v>
      </c>
      <c r="AT121" s="165">
        <f t="shared" si="148"/>
        <v>0.35387676203546942</v>
      </c>
      <c r="AU121" s="165">
        <f t="shared" si="149"/>
        <v>0.36900294829025548</v>
      </c>
      <c r="AV121" s="165">
        <f t="shared" si="150"/>
        <v>0.38454063223282264</v>
      </c>
      <c r="AW121" s="165">
        <f t="shared" si="151"/>
        <v>0.40048971979612957</v>
      </c>
      <c r="AX121" s="165">
        <f t="shared" si="152"/>
        <v>0.41684987293008352</v>
      </c>
    </row>
    <row r="122" spans="1:50" ht="15.75">
      <c r="A122" s="3" t="s">
        <v>114</v>
      </c>
      <c r="B122" s="165">
        <v>75.089518290967931</v>
      </c>
      <c r="C122" s="165">
        <v>78.542528892414509</v>
      </c>
      <c r="D122" s="165">
        <v>82.10303404196965</v>
      </c>
      <c r="E122" s="165">
        <v>85.771460192390634</v>
      </c>
      <c r="F122" s="165">
        <v>89.548128884492385</v>
      </c>
      <c r="G122" s="165">
        <v>93.433263212444899</v>
      </c>
      <c r="H122" s="165">
        <v>97.426995193077872</v>
      </c>
      <c r="I122" s="165">
        <v>101.52937395671125</v>
      </c>
      <c r="J122" s="165">
        <v>105.74037466704164</v>
      </c>
      <c r="K122" s="165">
        <v>110.05990806948479</v>
      </c>
      <c r="M122" s="3" t="s">
        <v>114</v>
      </c>
      <c r="N122" s="166">
        <f>IFERROR(VLOOKUP($M122,Batch!$A$11:$E$854,3,FALSE),"")</f>
        <v>0.24</v>
      </c>
      <c r="O122" s="165">
        <f t="shared" si="123"/>
        <v>19.423900981263234</v>
      </c>
      <c r="P122" s="165">
        <f t="shared" si="124"/>
        <v>20.317114009343321</v>
      </c>
      <c r="Q122" s="165">
        <f t="shared" si="125"/>
        <v>21.238133361208781</v>
      </c>
      <c r="R122" s="165">
        <f t="shared" si="126"/>
        <v>22.187069350207192</v>
      </c>
      <c r="S122" s="165">
        <f t="shared" si="127"/>
        <v>23.16400515142201</v>
      </c>
      <c r="T122" s="165">
        <f t="shared" si="128"/>
        <v>24.168998474093698</v>
      </c>
      <c r="U122" s="165">
        <f t="shared" si="129"/>
        <v>25.202083467886364</v>
      </c>
      <c r="V122" s="165">
        <f t="shared" si="130"/>
        <v>26.263272841663937</v>
      </c>
      <c r="W122" s="165">
        <f t="shared" si="131"/>
        <v>27.352560170855995</v>
      </c>
      <c r="X122" s="165">
        <f t="shared" si="132"/>
        <v>28.469922367390513</v>
      </c>
      <c r="Z122" s="3" t="s">
        <v>114</v>
      </c>
      <c r="AA122" s="166">
        <f>IFERROR(VLOOKUP($M122,Batch!$A$11:$E$854,4,FALSE),"")</f>
        <v>0.62</v>
      </c>
      <c r="AB122" s="165">
        <f t="shared" si="133"/>
        <v>50.178410868263363</v>
      </c>
      <c r="AC122" s="165">
        <f t="shared" si="134"/>
        <v>52.48587785747025</v>
      </c>
      <c r="AD122" s="165">
        <f t="shared" si="135"/>
        <v>54.865177849789355</v>
      </c>
      <c r="AE122" s="165">
        <f t="shared" si="136"/>
        <v>57.316595821368587</v>
      </c>
      <c r="AF122" s="165">
        <f t="shared" si="137"/>
        <v>59.840346641173525</v>
      </c>
      <c r="AG122" s="165">
        <f t="shared" si="138"/>
        <v>62.436579391408713</v>
      </c>
      <c r="AH122" s="165">
        <f t="shared" si="139"/>
        <v>65.105382292039778</v>
      </c>
      <c r="AI122" s="165">
        <f t="shared" si="140"/>
        <v>67.84678817429851</v>
      </c>
      <c r="AJ122" s="165">
        <f t="shared" si="141"/>
        <v>70.66078044137798</v>
      </c>
      <c r="AK122" s="165">
        <f t="shared" si="142"/>
        <v>73.547299449092165</v>
      </c>
      <c r="AM122" s="3" t="s">
        <v>114</v>
      </c>
      <c r="AN122" s="167">
        <f>IFERROR(VLOOKUP($M122,Batch!$A$11:$E$854,5,FALSE),"")</f>
        <v>649</v>
      </c>
      <c r="AO122" s="165">
        <f t="shared" si="143"/>
        <v>5.1709121145532146E-2</v>
      </c>
      <c r="AP122" s="165">
        <f t="shared" si="144"/>
        <v>5.4086978236253219E-2</v>
      </c>
      <c r="AQ122" s="165">
        <f t="shared" si="145"/>
        <v>5.6538859621405001E-2</v>
      </c>
      <c r="AR122" s="165">
        <f t="shared" si="146"/>
        <v>5.9065058970434153E-2</v>
      </c>
      <c r="AS122" s="165">
        <f t="shared" si="147"/>
        <v>6.1665797706960561E-2</v>
      </c>
      <c r="AT122" s="165">
        <f t="shared" si="148"/>
        <v>6.4341229460994423E-2</v>
      </c>
      <c r="AU122" s="165">
        <f t="shared" si="149"/>
        <v>6.7091445143682815E-2</v>
      </c>
      <c r="AV122" s="165">
        <f t="shared" si="150"/>
        <v>6.9916478587785921E-2</v>
      </c>
      <c r="AW122" s="165">
        <f t="shared" si="151"/>
        <v>7.2816312690205345E-2</v>
      </c>
      <c r="AX122" s="165">
        <f t="shared" si="152"/>
        <v>7.5790885987287906E-2</v>
      </c>
    </row>
    <row r="123" spans="1:50" ht="15.75">
      <c r="A123" s="3" t="s">
        <v>116</v>
      </c>
      <c r="B123" s="165">
        <v>12000</v>
      </c>
      <c r="C123" s="165">
        <v>12000</v>
      </c>
      <c r="D123" s="165">
        <v>12000</v>
      </c>
      <c r="E123" s="165">
        <v>12000</v>
      </c>
      <c r="F123" s="165">
        <v>12000</v>
      </c>
      <c r="G123" s="165">
        <v>12000</v>
      </c>
      <c r="H123" s="165">
        <v>12000</v>
      </c>
      <c r="I123" s="165">
        <v>12000</v>
      </c>
      <c r="J123" s="165">
        <v>12000</v>
      </c>
      <c r="K123" s="165">
        <v>12000</v>
      </c>
      <c r="M123" s="3" t="s">
        <v>116</v>
      </c>
      <c r="N123" s="166">
        <f>IFERROR(VLOOKUP($M123,Batch!$A$11:$E$854,3,FALSE),"")</f>
        <v>1.145597697317752</v>
      </c>
      <c r="O123" s="165">
        <f t="shared" si="123"/>
        <v>14816.965632165829</v>
      </c>
      <c r="P123" s="165">
        <f t="shared" si="124"/>
        <v>14816.965632165829</v>
      </c>
      <c r="Q123" s="165">
        <f t="shared" si="125"/>
        <v>14816.965632165829</v>
      </c>
      <c r="R123" s="165">
        <f t="shared" si="126"/>
        <v>14816.965632165829</v>
      </c>
      <c r="S123" s="165">
        <f t="shared" si="127"/>
        <v>14816.965632165829</v>
      </c>
      <c r="T123" s="165">
        <f t="shared" si="128"/>
        <v>14816.965632165829</v>
      </c>
      <c r="U123" s="165">
        <f t="shared" si="129"/>
        <v>14816.965632165829</v>
      </c>
      <c r="V123" s="165">
        <f t="shared" si="130"/>
        <v>14816.965632165829</v>
      </c>
      <c r="W123" s="165">
        <f t="shared" si="131"/>
        <v>14816.965632165829</v>
      </c>
      <c r="X123" s="165">
        <f t="shared" si="132"/>
        <v>14816.965632165829</v>
      </c>
      <c r="Z123" s="3" t="s">
        <v>116</v>
      </c>
      <c r="AA123" s="166">
        <f>IFERROR(VLOOKUP($M123,Batch!$A$11:$E$854,4,FALSE),"")</f>
        <v>0.9498345118557191</v>
      </c>
      <c r="AB123" s="165">
        <f t="shared" si="133"/>
        <v>12284.997911014143</v>
      </c>
      <c r="AC123" s="165">
        <f t="shared" si="134"/>
        <v>12284.997911014143</v>
      </c>
      <c r="AD123" s="165">
        <f t="shared" si="135"/>
        <v>12284.997911014143</v>
      </c>
      <c r="AE123" s="165">
        <f t="shared" si="136"/>
        <v>12284.997911014143</v>
      </c>
      <c r="AF123" s="165">
        <f t="shared" si="137"/>
        <v>12284.997911014143</v>
      </c>
      <c r="AG123" s="165">
        <f t="shared" si="138"/>
        <v>12284.997911014143</v>
      </c>
      <c r="AH123" s="165">
        <f t="shared" si="139"/>
        <v>12284.997911014143</v>
      </c>
      <c r="AI123" s="165">
        <f t="shared" si="140"/>
        <v>12284.997911014143</v>
      </c>
      <c r="AJ123" s="165">
        <f t="shared" si="141"/>
        <v>12284.997911014143</v>
      </c>
      <c r="AK123" s="165">
        <f t="shared" si="142"/>
        <v>12284.997911014143</v>
      </c>
      <c r="AM123" s="3" t="s">
        <v>116</v>
      </c>
      <c r="AN123" s="167">
        <f>IFERROR(VLOOKUP($M123,Batch!$A$11:$E$854,5,FALSE),"")</f>
        <v>1.6500544728920095</v>
      </c>
      <c r="AO123" s="165">
        <f t="shared" si="143"/>
        <v>2.1009836330220338E-2</v>
      </c>
      <c r="AP123" s="165">
        <f t="shared" si="144"/>
        <v>2.1009836330220338E-2</v>
      </c>
      <c r="AQ123" s="165">
        <f t="shared" si="145"/>
        <v>2.1009836330220338E-2</v>
      </c>
      <c r="AR123" s="165">
        <f t="shared" si="146"/>
        <v>2.1009836330220338E-2</v>
      </c>
      <c r="AS123" s="165">
        <f t="shared" si="147"/>
        <v>2.1009836330220338E-2</v>
      </c>
      <c r="AT123" s="165">
        <f t="shared" si="148"/>
        <v>2.1009836330220338E-2</v>
      </c>
      <c r="AU123" s="165">
        <f t="shared" si="149"/>
        <v>2.1009836330220338E-2</v>
      </c>
      <c r="AV123" s="165">
        <f t="shared" si="150"/>
        <v>2.1009836330220338E-2</v>
      </c>
      <c r="AW123" s="165">
        <f t="shared" si="151"/>
        <v>2.1009836330220338E-2</v>
      </c>
      <c r="AX123" s="165">
        <f t="shared" si="152"/>
        <v>2.1009836330220338E-2</v>
      </c>
    </row>
    <row r="124" spans="1:50" ht="15.75">
      <c r="A124" s="3" t="s">
        <v>117</v>
      </c>
      <c r="B124" s="165">
        <v>2100</v>
      </c>
      <c r="C124" s="165">
        <v>2100</v>
      </c>
      <c r="D124" s="165">
        <v>2240</v>
      </c>
      <c r="E124" s="165">
        <v>2240</v>
      </c>
      <c r="F124" s="165">
        <v>2240</v>
      </c>
      <c r="G124" s="165">
        <v>2240</v>
      </c>
      <c r="H124" s="165">
        <v>2240</v>
      </c>
      <c r="I124" s="165">
        <v>2240</v>
      </c>
      <c r="J124" s="165">
        <v>2240</v>
      </c>
      <c r="K124" s="165">
        <v>2240</v>
      </c>
      <c r="M124" s="3" t="s">
        <v>117</v>
      </c>
      <c r="N124" s="166">
        <f>IFERROR(VLOOKUP($M124,Batch!$A$11:$E$854,3,FALSE),"")</f>
        <v>1</v>
      </c>
      <c r="O124" s="165">
        <f t="shared" si="123"/>
        <v>2263.4202143562916</v>
      </c>
      <c r="P124" s="165">
        <f t="shared" si="124"/>
        <v>2263.4202143562916</v>
      </c>
      <c r="Q124" s="165">
        <f t="shared" si="125"/>
        <v>2414.3148953133777</v>
      </c>
      <c r="R124" s="165">
        <f t="shared" si="126"/>
        <v>2414.3148953133777</v>
      </c>
      <c r="S124" s="165">
        <f t="shared" si="127"/>
        <v>2414.3148953133777</v>
      </c>
      <c r="T124" s="165">
        <f t="shared" si="128"/>
        <v>2414.3148953133777</v>
      </c>
      <c r="U124" s="165">
        <f t="shared" si="129"/>
        <v>2414.3148953133777</v>
      </c>
      <c r="V124" s="165">
        <f t="shared" si="130"/>
        <v>2414.3148953133777</v>
      </c>
      <c r="W124" s="165">
        <f t="shared" si="131"/>
        <v>2414.3148953133777</v>
      </c>
      <c r="X124" s="165">
        <f t="shared" si="132"/>
        <v>2414.3148953133777</v>
      </c>
      <c r="Z124" s="3" t="s">
        <v>117</v>
      </c>
      <c r="AA124" s="166">
        <f>IFERROR(VLOOKUP($M124,Batch!$A$11:$E$854,4,FALSE),"")</f>
        <v>0.62719999999999998</v>
      </c>
      <c r="AB124" s="165">
        <f t="shared" si="133"/>
        <v>1419.6171584442659</v>
      </c>
      <c r="AC124" s="165">
        <f t="shared" si="134"/>
        <v>1419.6171584442659</v>
      </c>
      <c r="AD124" s="165">
        <f t="shared" si="135"/>
        <v>1514.2583023405502</v>
      </c>
      <c r="AE124" s="165">
        <f t="shared" si="136"/>
        <v>1514.2583023405502</v>
      </c>
      <c r="AF124" s="165">
        <f t="shared" si="137"/>
        <v>1514.2583023405502</v>
      </c>
      <c r="AG124" s="165">
        <f t="shared" si="138"/>
        <v>1514.2583023405502</v>
      </c>
      <c r="AH124" s="165">
        <f t="shared" si="139"/>
        <v>1514.2583023405502</v>
      </c>
      <c r="AI124" s="165">
        <f t="shared" si="140"/>
        <v>1514.2583023405502</v>
      </c>
      <c r="AJ124" s="165">
        <f t="shared" si="141"/>
        <v>1514.2583023405502</v>
      </c>
      <c r="AK124" s="165">
        <f t="shared" si="142"/>
        <v>1514.2583023405502</v>
      </c>
      <c r="AM124" s="3" t="s">
        <v>117</v>
      </c>
      <c r="AN124" s="167">
        <f>IFERROR(VLOOKUP($M124,Batch!$A$11:$E$854,5,FALSE),"")</f>
        <v>10.827032486425381</v>
      </c>
      <c r="AO124" s="165">
        <f t="shared" si="143"/>
        <v>2.4125252976976149E-2</v>
      </c>
      <c r="AP124" s="165">
        <f t="shared" si="144"/>
        <v>2.4125252976976149E-2</v>
      </c>
      <c r="AQ124" s="165">
        <f t="shared" si="145"/>
        <v>2.5733603175441225E-2</v>
      </c>
      <c r="AR124" s="165">
        <f t="shared" si="146"/>
        <v>2.5733603175441225E-2</v>
      </c>
      <c r="AS124" s="165">
        <f t="shared" si="147"/>
        <v>2.5733603175441225E-2</v>
      </c>
      <c r="AT124" s="165">
        <f t="shared" si="148"/>
        <v>2.5733603175441225E-2</v>
      </c>
      <c r="AU124" s="165">
        <f t="shared" si="149"/>
        <v>2.5733603175441225E-2</v>
      </c>
      <c r="AV124" s="165">
        <f t="shared" si="150"/>
        <v>2.5733603175441225E-2</v>
      </c>
      <c r="AW124" s="165">
        <f t="shared" si="151"/>
        <v>2.5733603175441225E-2</v>
      </c>
      <c r="AX124" s="165">
        <f t="shared" si="152"/>
        <v>2.5733603175441225E-2</v>
      </c>
    </row>
    <row r="125" spans="1:50" ht="15.75">
      <c r="A125" s="3" t="s">
        <v>118</v>
      </c>
      <c r="B125" s="165">
        <v>5400</v>
      </c>
      <c r="C125" s="165">
        <v>5400</v>
      </c>
      <c r="D125" s="165">
        <v>5760</v>
      </c>
      <c r="E125" s="165">
        <v>5760</v>
      </c>
      <c r="F125" s="165">
        <v>5760</v>
      </c>
      <c r="G125" s="165">
        <v>5760</v>
      </c>
      <c r="H125" s="165">
        <v>5760</v>
      </c>
      <c r="I125" s="165">
        <v>5760</v>
      </c>
      <c r="J125" s="165">
        <v>5760</v>
      </c>
      <c r="K125" s="165">
        <v>5760</v>
      </c>
      <c r="M125" s="3" t="s">
        <v>118</v>
      </c>
      <c r="N125" s="166">
        <f>IFERROR(VLOOKUP($M125,Batch!$A$11:$E$854,3,FALSE),"")</f>
        <v>1</v>
      </c>
      <c r="O125" s="165">
        <f t="shared" si="123"/>
        <v>5820.2234083447493</v>
      </c>
      <c r="P125" s="165">
        <f t="shared" si="124"/>
        <v>5820.2234083447493</v>
      </c>
      <c r="Q125" s="165">
        <f t="shared" si="125"/>
        <v>6208.2383022343993</v>
      </c>
      <c r="R125" s="165">
        <f t="shared" si="126"/>
        <v>6208.2383022343993</v>
      </c>
      <c r="S125" s="165">
        <f t="shared" si="127"/>
        <v>6208.2383022343993</v>
      </c>
      <c r="T125" s="165">
        <f t="shared" si="128"/>
        <v>6208.2383022343993</v>
      </c>
      <c r="U125" s="165">
        <f t="shared" si="129"/>
        <v>6208.2383022343993</v>
      </c>
      <c r="V125" s="165">
        <f t="shared" si="130"/>
        <v>6208.2383022343993</v>
      </c>
      <c r="W125" s="165">
        <f t="shared" si="131"/>
        <v>6208.2383022343993</v>
      </c>
      <c r="X125" s="165">
        <f t="shared" si="132"/>
        <v>6208.2383022343993</v>
      </c>
      <c r="Z125" s="3" t="s">
        <v>118</v>
      </c>
      <c r="AA125" s="166">
        <f>IFERROR(VLOOKUP($M125,Batch!$A$11:$E$854,4,FALSE),"")</f>
        <v>0.62719999999999998</v>
      </c>
      <c r="AB125" s="165">
        <f t="shared" si="133"/>
        <v>3650.4441217138269</v>
      </c>
      <c r="AC125" s="165">
        <f t="shared" si="134"/>
        <v>3650.4441217138269</v>
      </c>
      <c r="AD125" s="165">
        <f t="shared" si="135"/>
        <v>3893.8070631614155</v>
      </c>
      <c r="AE125" s="165">
        <f t="shared" si="136"/>
        <v>3893.8070631614155</v>
      </c>
      <c r="AF125" s="165">
        <f t="shared" si="137"/>
        <v>3893.8070631614155</v>
      </c>
      <c r="AG125" s="165">
        <f t="shared" si="138"/>
        <v>3893.8070631614155</v>
      </c>
      <c r="AH125" s="165">
        <f t="shared" si="139"/>
        <v>3893.8070631614155</v>
      </c>
      <c r="AI125" s="165">
        <f t="shared" si="140"/>
        <v>3893.8070631614155</v>
      </c>
      <c r="AJ125" s="165">
        <f t="shared" si="141"/>
        <v>3893.8070631614155</v>
      </c>
      <c r="AK125" s="165">
        <f t="shared" si="142"/>
        <v>3893.8070631614155</v>
      </c>
      <c r="AM125" s="3" t="s">
        <v>118</v>
      </c>
      <c r="AN125" s="167">
        <f>IFERROR(VLOOKUP($M125,Batch!$A$11:$E$854,5,FALSE),"")</f>
        <v>10.827032486425381</v>
      </c>
      <c r="AO125" s="165">
        <f t="shared" si="143"/>
        <v>6.2036364797938663E-2</v>
      </c>
      <c r="AP125" s="165">
        <f t="shared" si="144"/>
        <v>6.2036364797938663E-2</v>
      </c>
      <c r="AQ125" s="165">
        <f t="shared" si="145"/>
        <v>6.6172122451134574E-2</v>
      </c>
      <c r="AR125" s="165">
        <f t="shared" si="146"/>
        <v>6.6172122451134574E-2</v>
      </c>
      <c r="AS125" s="165">
        <f t="shared" si="147"/>
        <v>6.6172122451134574E-2</v>
      </c>
      <c r="AT125" s="165">
        <f t="shared" si="148"/>
        <v>6.6172122451134574E-2</v>
      </c>
      <c r="AU125" s="165">
        <f t="shared" si="149"/>
        <v>6.6172122451134574E-2</v>
      </c>
      <c r="AV125" s="165">
        <f t="shared" si="150"/>
        <v>6.6172122451134574E-2</v>
      </c>
      <c r="AW125" s="165">
        <f t="shared" si="151"/>
        <v>6.6172122451134574E-2</v>
      </c>
      <c r="AX125" s="165">
        <f t="shared" si="152"/>
        <v>6.6172122451134574E-2</v>
      </c>
    </row>
    <row r="126" spans="1:50" ht="15.75">
      <c r="A126" s="3" t="s">
        <v>119</v>
      </c>
      <c r="B126" s="165">
        <v>1122</v>
      </c>
      <c r="C126" s="165">
        <v>1122</v>
      </c>
      <c r="D126" s="165">
        <v>1122</v>
      </c>
      <c r="E126" s="165">
        <v>1122</v>
      </c>
      <c r="F126" s="165">
        <v>1122</v>
      </c>
      <c r="G126" s="165">
        <v>1122</v>
      </c>
      <c r="H126" s="165">
        <v>1122</v>
      </c>
      <c r="I126" s="165">
        <v>1122</v>
      </c>
      <c r="J126" s="165">
        <v>1122</v>
      </c>
      <c r="K126" s="165">
        <v>1122</v>
      </c>
      <c r="M126" s="3" t="s">
        <v>119</v>
      </c>
      <c r="N126" s="166">
        <f>IFERROR(VLOOKUP($M126,Batch!$A$11:$E$854,3,FALSE),"")</f>
        <v>1</v>
      </c>
      <c r="O126" s="165">
        <f t="shared" si="123"/>
        <v>1209.3130859560758</v>
      </c>
      <c r="P126" s="165">
        <f t="shared" si="124"/>
        <v>1209.3130859560758</v>
      </c>
      <c r="Q126" s="165">
        <f t="shared" si="125"/>
        <v>1209.3130859560758</v>
      </c>
      <c r="R126" s="165">
        <f t="shared" si="126"/>
        <v>1209.3130859560758</v>
      </c>
      <c r="S126" s="165">
        <f t="shared" si="127"/>
        <v>1209.3130859560758</v>
      </c>
      <c r="T126" s="165">
        <f t="shared" si="128"/>
        <v>1209.3130859560758</v>
      </c>
      <c r="U126" s="165">
        <f t="shared" si="129"/>
        <v>1209.3130859560758</v>
      </c>
      <c r="V126" s="165">
        <f t="shared" si="130"/>
        <v>1209.3130859560758</v>
      </c>
      <c r="W126" s="165">
        <f t="shared" si="131"/>
        <v>1209.3130859560758</v>
      </c>
      <c r="X126" s="165">
        <f t="shared" si="132"/>
        <v>1209.3130859560758</v>
      </c>
      <c r="Z126" s="3" t="s">
        <v>119</v>
      </c>
      <c r="AA126" s="166">
        <f>IFERROR(VLOOKUP($M126,Batch!$A$11:$E$854,4,FALSE),"")</f>
        <v>0</v>
      </c>
      <c r="AB126" s="165">
        <f t="shared" si="133"/>
        <v>0</v>
      </c>
      <c r="AC126" s="165">
        <f t="shared" si="134"/>
        <v>0</v>
      </c>
      <c r="AD126" s="165">
        <f t="shared" si="135"/>
        <v>0</v>
      </c>
      <c r="AE126" s="165">
        <f t="shared" si="136"/>
        <v>0</v>
      </c>
      <c r="AF126" s="165">
        <f t="shared" si="137"/>
        <v>0</v>
      </c>
      <c r="AG126" s="165">
        <f t="shared" si="138"/>
        <v>0</v>
      </c>
      <c r="AH126" s="165">
        <f t="shared" si="139"/>
        <v>0</v>
      </c>
      <c r="AI126" s="165">
        <f t="shared" si="140"/>
        <v>0</v>
      </c>
      <c r="AJ126" s="165">
        <f t="shared" si="141"/>
        <v>0</v>
      </c>
      <c r="AK126" s="165">
        <f t="shared" si="142"/>
        <v>0</v>
      </c>
      <c r="AM126" s="3" t="s">
        <v>119</v>
      </c>
      <c r="AN126" s="167">
        <f>IFERROR(VLOOKUP($M126,Batch!$A$11:$E$854,5,FALSE),"")</f>
        <v>6.0600000000000005</v>
      </c>
      <c r="AO126" s="165">
        <f t="shared" si="143"/>
        <v>7.2145396158962132E-3</v>
      </c>
      <c r="AP126" s="165">
        <f t="shared" si="144"/>
        <v>7.2145396158962132E-3</v>
      </c>
      <c r="AQ126" s="165">
        <f t="shared" si="145"/>
        <v>7.2145396158962132E-3</v>
      </c>
      <c r="AR126" s="165">
        <f t="shared" si="146"/>
        <v>7.2145396158962132E-3</v>
      </c>
      <c r="AS126" s="165">
        <f t="shared" si="147"/>
        <v>7.2145396158962132E-3</v>
      </c>
      <c r="AT126" s="165">
        <f t="shared" si="148"/>
        <v>7.2145396158962132E-3</v>
      </c>
      <c r="AU126" s="165">
        <f t="shared" si="149"/>
        <v>7.2145396158962132E-3</v>
      </c>
      <c r="AV126" s="165">
        <f t="shared" si="150"/>
        <v>7.2145396158962132E-3</v>
      </c>
      <c r="AW126" s="165">
        <f t="shared" si="151"/>
        <v>7.2145396158962132E-3</v>
      </c>
      <c r="AX126" s="165">
        <f t="shared" si="152"/>
        <v>7.2145396158962132E-3</v>
      </c>
    </row>
    <row r="127" spans="1:50" ht="15.75">
      <c r="A127" s="3" t="s">
        <v>120</v>
      </c>
      <c r="B127" s="165">
        <v>1878</v>
      </c>
      <c r="C127" s="165">
        <v>1878</v>
      </c>
      <c r="D127" s="165">
        <v>1878</v>
      </c>
      <c r="E127" s="165">
        <v>1878</v>
      </c>
      <c r="F127" s="165">
        <v>1878</v>
      </c>
      <c r="G127" s="165">
        <v>1878</v>
      </c>
      <c r="H127" s="165">
        <v>1878</v>
      </c>
      <c r="I127" s="165">
        <v>1878</v>
      </c>
      <c r="J127" s="165">
        <v>1878</v>
      </c>
      <c r="K127" s="165">
        <v>1878</v>
      </c>
      <c r="M127" s="3" t="s">
        <v>120</v>
      </c>
      <c r="N127" s="166">
        <f>IFERROR(VLOOKUP($M127,Batch!$A$11:$E$854,3,FALSE),"")</f>
        <v>1</v>
      </c>
      <c r="O127" s="165">
        <f t="shared" si="123"/>
        <v>2024.1443631243408</v>
      </c>
      <c r="P127" s="165">
        <f t="shared" si="124"/>
        <v>2024.1443631243408</v>
      </c>
      <c r="Q127" s="165">
        <f t="shared" si="125"/>
        <v>2024.1443631243408</v>
      </c>
      <c r="R127" s="165">
        <f t="shared" si="126"/>
        <v>2024.1443631243408</v>
      </c>
      <c r="S127" s="165">
        <f t="shared" si="127"/>
        <v>2024.1443631243408</v>
      </c>
      <c r="T127" s="165">
        <f t="shared" si="128"/>
        <v>2024.1443631243408</v>
      </c>
      <c r="U127" s="165">
        <f t="shared" si="129"/>
        <v>2024.1443631243408</v>
      </c>
      <c r="V127" s="165">
        <f t="shared" si="130"/>
        <v>2024.1443631243408</v>
      </c>
      <c r="W127" s="165">
        <f t="shared" si="131"/>
        <v>2024.1443631243408</v>
      </c>
      <c r="X127" s="165">
        <f t="shared" si="132"/>
        <v>2024.1443631243408</v>
      </c>
      <c r="Z127" s="3" t="s">
        <v>120</v>
      </c>
      <c r="AA127" s="166">
        <f>IFERROR(VLOOKUP($M127,Batch!$A$11:$E$854,4,FALSE),"")</f>
        <v>0</v>
      </c>
      <c r="AB127" s="165">
        <f t="shared" si="133"/>
        <v>0</v>
      </c>
      <c r="AC127" s="165">
        <f t="shared" si="134"/>
        <v>0</v>
      </c>
      <c r="AD127" s="165">
        <f t="shared" si="135"/>
        <v>0</v>
      </c>
      <c r="AE127" s="165">
        <f t="shared" si="136"/>
        <v>0</v>
      </c>
      <c r="AF127" s="165">
        <f t="shared" si="137"/>
        <v>0</v>
      </c>
      <c r="AG127" s="165">
        <f t="shared" si="138"/>
        <v>0</v>
      </c>
      <c r="AH127" s="165">
        <f t="shared" si="139"/>
        <v>0</v>
      </c>
      <c r="AI127" s="165">
        <f t="shared" si="140"/>
        <v>0</v>
      </c>
      <c r="AJ127" s="165">
        <f t="shared" si="141"/>
        <v>0</v>
      </c>
      <c r="AK127" s="165">
        <f t="shared" si="142"/>
        <v>0</v>
      </c>
      <c r="AM127" s="3" t="s">
        <v>120</v>
      </c>
      <c r="AN127" s="167">
        <f>IFERROR(VLOOKUP($M127,Batch!$A$11:$E$854,5,FALSE),"")</f>
        <v>6.0600000000000005</v>
      </c>
      <c r="AO127" s="165">
        <f t="shared" si="143"/>
        <v>1.2075673260831627E-2</v>
      </c>
      <c r="AP127" s="165">
        <f t="shared" si="144"/>
        <v>1.2075673260831627E-2</v>
      </c>
      <c r="AQ127" s="165">
        <f t="shared" si="145"/>
        <v>1.2075673260831627E-2</v>
      </c>
      <c r="AR127" s="165">
        <f t="shared" si="146"/>
        <v>1.2075673260831627E-2</v>
      </c>
      <c r="AS127" s="165">
        <f t="shared" si="147"/>
        <v>1.2075673260831627E-2</v>
      </c>
      <c r="AT127" s="165">
        <f t="shared" si="148"/>
        <v>1.2075673260831627E-2</v>
      </c>
      <c r="AU127" s="165">
        <f t="shared" si="149"/>
        <v>1.2075673260831627E-2</v>
      </c>
      <c r="AV127" s="165">
        <f t="shared" si="150"/>
        <v>1.2075673260831627E-2</v>
      </c>
      <c r="AW127" s="165">
        <f t="shared" si="151"/>
        <v>1.2075673260831627E-2</v>
      </c>
      <c r="AX127" s="165">
        <f t="shared" si="152"/>
        <v>1.2075673260831627E-2</v>
      </c>
    </row>
    <row r="128" spans="1:50" ht="15.75">
      <c r="A128" s="3" t="s">
        <v>121</v>
      </c>
      <c r="B128" s="165">
        <v>232.15</v>
      </c>
      <c r="C128" s="165">
        <v>232.15</v>
      </c>
      <c r="D128" s="165">
        <v>232.15</v>
      </c>
      <c r="E128" s="165">
        <v>232.15</v>
      </c>
      <c r="F128" s="165">
        <v>232.15</v>
      </c>
      <c r="G128" s="165">
        <v>232.15</v>
      </c>
      <c r="H128" s="165">
        <v>232.15</v>
      </c>
      <c r="I128" s="165">
        <v>232.15</v>
      </c>
      <c r="J128" s="165">
        <v>232.15</v>
      </c>
      <c r="K128" s="165">
        <v>232.15</v>
      </c>
      <c r="M128" s="3" t="s">
        <v>121</v>
      </c>
      <c r="N128" s="166">
        <f>IFERROR(VLOOKUP($M128,Batch!$A$11:$E$854,3,FALSE),"")</f>
        <v>1</v>
      </c>
      <c r="O128" s="165">
        <f t="shared" si="123"/>
        <v>250.21571560133958</v>
      </c>
      <c r="P128" s="165">
        <f t="shared" si="124"/>
        <v>250.21571560133958</v>
      </c>
      <c r="Q128" s="165">
        <f t="shared" si="125"/>
        <v>250.21571560133958</v>
      </c>
      <c r="R128" s="165">
        <f t="shared" si="126"/>
        <v>250.21571560133958</v>
      </c>
      <c r="S128" s="165">
        <f t="shared" si="127"/>
        <v>250.21571560133958</v>
      </c>
      <c r="T128" s="165">
        <f t="shared" si="128"/>
        <v>250.21571560133958</v>
      </c>
      <c r="U128" s="165">
        <f t="shared" si="129"/>
        <v>250.21571560133958</v>
      </c>
      <c r="V128" s="165">
        <f t="shared" si="130"/>
        <v>250.21571560133958</v>
      </c>
      <c r="W128" s="165">
        <f t="shared" si="131"/>
        <v>250.21571560133958</v>
      </c>
      <c r="X128" s="165">
        <f t="shared" si="132"/>
        <v>250.21571560133958</v>
      </c>
      <c r="Z128" s="3" t="s">
        <v>121</v>
      </c>
      <c r="AA128" s="166">
        <f>IFERROR(VLOOKUP($M128,Batch!$A$11:$E$854,4,FALSE),"")</f>
        <v>0.245</v>
      </c>
      <c r="AB128" s="165">
        <f t="shared" si="133"/>
        <v>61.302850322328197</v>
      </c>
      <c r="AC128" s="165">
        <f t="shared" si="134"/>
        <v>61.302850322328197</v>
      </c>
      <c r="AD128" s="165">
        <f t="shared" si="135"/>
        <v>61.302850322328197</v>
      </c>
      <c r="AE128" s="165">
        <f t="shared" si="136"/>
        <v>61.302850322328197</v>
      </c>
      <c r="AF128" s="165">
        <f t="shared" si="137"/>
        <v>61.302850322328197</v>
      </c>
      <c r="AG128" s="165">
        <f t="shared" si="138"/>
        <v>61.302850322328197</v>
      </c>
      <c r="AH128" s="165">
        <f t="shared" si="139"/>
        <v>61.302850322328197</v>
      </c>
      <c r="AI128" s="165">
        <f t="shared" si="140"/>
        <v>61.302850322328197</v>
      </c>
      <c r="AJ128" s="165">
        <f t="shared" si="141"/>
        <v>61.302850322328197</v>
      </c>
      <c r="AK128" s="165">
        <f t="shared" si="142"/>
        <v>61.302850322328197</v>
      </c>
      <c r="AM128" s="3" t="s">
        <v>121</v>
      </c>
      <c r="AN128" s="167">
        <f>IFERROR(VLOOKUP($M128,Batch!$A$11:$E$854,5,FALSE),"")</f>
        <v>-316.20999999999981</v>
      </c>
      <c r="AO128" s="165">
        <f t="shared" si="143"/>
        <v>-7.7891026915406336E-2</v>
      </c>
      <c r="AP128" s="165">
        <f t="shared" si="144"/>
        <v>-7.7891026915406336E-2</v>
      </c>
      <c r="AQ128" s="165">
        <f t="shared" si="145"/>
        <v>-7.7891026915406336E-2</v>
      </c>
      <c r="AR128" s="165">
        <f t="shared" si="146"/>
        <v>-7.7891026915406336E-2</v>
      </c>
      <c r="AS128" s="165">
        <f t="shared" si="147"/>
        <v>-7.7891026915406336E-2</v>
      </c>
      <c r="AT128" s="165">
        <f t="shared" si="148"/>
        <v>-7.7891026915406336E-2</v>
      </c>
      <c r="AU128" s="165">
        <f t="shared" si="149"/>
        <v>-7.7891026915406336E-2</v>
      </c>
      <c r="AV128" s="165">
        <f t="shared" si="150"/>
        <v>-7.7891026915406336E-2</v>
      </c>
      <c r="AW128" s="165">
        <f t="shared" si="151"/>
        <v>-7.7891026915406336E-2</v>
      </c>
      <c r="AX128" s="165">
        <f t="shared" si="152"/>
        <v>-7.7891026915406336E-2</v>
      </c>
    </row>
    <row r="129" spans="1:50" ht="15.75">
      <c r="A129" s="3" t="s">
        <v>122</v>
      </c>
      <c r="B129" s="165">
        <v>510.73</v>
      </c>
      <c r="C129" s="165">
        <v>510.73</v>
      </c>
      <c r="D129" s="165">
        <v>510.73</v>
      </c>
      <c r="E129" s="165">
        <v>510.73</v>
      </c>
      <c r="F129" s="165">
        <v>510.73</v>
      </c>
      <c r="G129" s="165">
        <v>510.73</v>
      </c>
      <c r="H129" s="165">
        <v>510.73</v>
      </c>
      <c r="I129" s="165">
        <v>510.73</v>
      </c>
      <c r="J129" s="165">
        <v>510.73</v>
      </c>
      <c r="K129" s="165">
        <v>510.73</v>
      </c>
      <c r="M129" s="3" t="s">
        <v>122</v>
      </c>
      <c r="N129" s="166">
        <f>IFERROR(VLOOKUP($M129,Batch!$A$11:$E$854,3,FALSE),"")</f>
        <v>1</v>
      </c>
      <c r="O129" s="165">
        <f t="shared" si="123"/>
        <v>550.47457432294709</v>
      </c>
      <c r="P129" s="165">
        <f t="shared" si="124"/>
        <v>550.47457432294709</v>
      </c>
      <c r="Q129" s="165">
        <f t="shared" si="125"/>
        <v>550.47457432294709</v>
      </c>
      <c r="R129" s="165">
        <f t="shared" si="126"/>
        <v>550.47457432294709</v>
      </c>
      <c r="S129" s="165">
        <f t="shared" si="127"/>
        <v>550.47457432294709</v>
      </c>
      <c r="T129" s="165">
        <f t="shared" si="128"/>
        <v>550.47457432294709</v>
      </c>
      <c r="U129" s="165">
        <f t="shared" si="129"/>
        <v>550.47457432294709</v>
      </c>
      <c r="V129" s="165">
        <f t="shared" si="130"/>
        <v>550.47457432294709</v>
      </c>
      <c r="W129" s="165">
        <f t="shared" si="131"/>
        <v>550.47457432294709</v>
      </c>
      <c r="X129" s="165">
        <f t="shared" si="132"/>
        <v>550.47457432294709</v>
      </c>
      <c r="Z129" s="3" t="s">
        <v>122</v>
      </c>
      <c r="AA129" s="166">
        <f>IFERROR(VLOOKUP($M129,Batch!$A$11:$E$854,4,FALSE),"")</f>
        <v>0.245</v>
      </c>
      <c r="AB129" s="165">
        <f t="shared" si="133"/>
        <v>134.86627070912203</v>
      </c>
      <c r="AC129" s="165">
        <f t="shared" si="134"/>
        <v>134.86627070912203</v>
      </c>
      <c r="AD129" s="165">
        <f t="shared" si="135"/>
        <v>134.86627070912203</v>
      </c>
      <c r="AE129" s="165">
        <f t="shared" si="136"/>
        <v>134.86627070912203</v>
      </c>
      <c r="AF129" s="165">
        <f t="shared" si="137"/>
        <v>134.86627070912203</v>
      </c>
      <c r="AG129" s="165">
        <f t="shared" si="138"/>
        <v>134.86627070912203</v>
      </c>
      <c r="AH129" s="165">
        <f t="shared" si="139"/>
        <v>134.86627070912203</v>
      </c>
      <c r="AI129" s="165">
        <f t="shared" si="140"/>
        <v>134.86627070912203</v>
      </c>
      <c r="AJ129" s="165">
        <f t="shared" si="141"/>
        <v>134.86627070912203</v>
      </c>
      <c r="AK129" s="165">
        <f t="shared" si="142"/>
        <v>134.86627070912203</v>
      </c>
      <c r="AM129" s="3" t="s">
        <v>122</v>
      </c>
      <c r="AN129" s="167">
        <f>IFERROR(VLOOKUP($M129,Batch!$A$11:$E$854,5,FALSE),"")</f>
        <v>-316.20999999999981</v>
      </c>
      <c r="AO129" s="165">
        <f t="shared" si="143"/>
        <v>-0.17136025921389397</v>
      </c>
      <c r="AP129" s="165">
        <f t="shared" si="144"/>
        <v>-0.17136025921389397</v>
      </c>
      <c r="AQ129" s="165">
        <f t="shared" si="145"/>
        <v>-0.17136025921389397</v>
      </c>
      <c r="AR129" s="165">
        <f t="shared" si="146"/>
        <v>-0.17136025921389397</v>
      </c>
      <c r="AS129" s="165">
        <f t="shared" si="147"/>
        <v>-0.17136025921389397</v>
      </c>
      <c r="AT129" s="165">
        <f t="shared" si="148"/>
        <v>-0.17136025921389397</v>
      </c>
      <c r="AU129" s="165">
        <f t="shared" si="149"/>
        <v>-0.17136025921389397</v>
      </c>
      <c r="AV129" s="165">
        <f t="shared" si="150"/>
        <v>-0.17136025921389397</v>
      </c>
      <c r="AW129" s="165">
        <f t="shared" si="151"/>
        <v>-0.17136025921389397</v>
      </c>
      <c r="AX129" s="165">
        <f t="shared" si="152"/>
        <v>-0.17136025921389397</v>
      </c>
    </row>
    <row r="130" spans="1:50" ht="15.75">
      <c r="A130" s="3" t="s">
        <v>123</v>
      </c>
      <c r="B130" s="165">
        <v>3900.12</v>
      </c>
      <c r="C130" s="165">
        <v>3900.12</v>
      </c>
      <c r="D130" s="165">
        <v>3900.12</v>
      </c>
      <c r="E130" s="165">
        <v>3900.12</v>
      </c>
      <c r="F130" s="165">
        <v>3900.12</v>
      </c>
      <c r="G130" s="165">
        <v>3900.12</v>
      </c>
      <c r="H130" s="165">
        <v>3900.12</v>
      </c>
      <c r="I130" s="165">
        <v>3900.12</v>
      </c>
      <c r="J130" s="165">
        <v>3900.12</v>
      </c>
      <c r="K130" s="165">
        <v>3900.12</v>
      </c>
      <c r="M130" s="3" t="s">
        <v>123</v>
      </c>
      <c r="N130" s="166">
        <f>IFERROR(VLOOKUP($M130,Batch!$A$11:$E$854,3,FALSE),"")</f>
        <v>1</v>
      </c>
      <c r="O130" s="165">
        <f t="shared" si="123"/>
        <v>4203.6240221025046</v>
      </c>
      <c r="P130" s="165">
        <f t="shared" si="124"/>
        <v>4203.6240221025046</v>
      </c>
      <c r="Q130" s="165">
        <f t="shared" si="125"/>
        <v>4203.6240221025046</v>
      </c>
      <c r="R130" s="165">
        <f t="shared" si="126"/>
        <v>4203.6240221025046</v>
      </c>
      <c r="S130" s="165">
        <f t="shared" si="127"/>
        <v>4203.6240221025046</v>
      </c>
      <c r="T130" s="165">
        <f t="shared" si="128"/>
        <v>4203.6240221025046</v>
      </c>
      <c r="U130" s="165">
        <f t="shared" si="129"/>
        <v>4203.6240221025046</v>
      </c>
      <c r="V130" s="165">
        <f t="shared" si="130"/>
        <v>4203.6240221025046</v>
      </c>
      <c r="W130" s="165">
        <f t="shared" si="131"/>
        <v>4203.6240221025046</v>
      </c>
      <c r="X130" s="165">
        <f t="shared" si="132"/>
        <v>4203.6240221025046</v>
      </c>
      <c r="Z130" s="3" t="s">
        <v>123</v>
      </c>
      <c r="AA130" s="166">
        <f>IFERROR(VLOOKUP($M130,Batch!$A$11:$E$854,4,FALSE),"")</f>
        <v>0.245</v>
      </c>
      <c r="AB130" s="165">
        <f t="shared" si="133"/>
        <v>1029.8878854151137</v>
      </c>
      <c r="AC130" s="165">
        <f t="shared" si="134"/>
        <v>1029.8878854151137</v>
      </c>
      <c r="AD130" s="165">
        <f t="shared" si="135"/>
        <v>1029.8878854151137</v>
      </c>
      <c r="AE130" s="165">
        <f t="shared" si="136"/>
        <v>1029.8878854151137</v>
      </c>
      <c r="AF130" s="165">
        <f t="shared" si="137"/>
        <v>1029.8878854151137</v>
      </c>
      <c r="AG130" s="165">
        <f t="shared" si="138"/>
        <v>1029.8878854151137</v>
      </c>
      <c r="AH130" s="165">
        <f t="shared" si="139"/>
        <v>1029.8878854151137</v>
      </c>
      <c r="AI130" s="165">
        <f t="shared" si="140"/>
        <v>1029.8878854151137</v>
      </c>
      <c r="AJ130" s="165">
        <f t="shared" si="141"/>
        <v>1029.8878854151137</v>
      </c>
      <c r="AK130" s="165">
        <f t="shared" si="142"/>
        <v>1029.8878854151137</v>
      </c>
      <c r="AM130" s="3" t="s">
        <v>123</v>
      </c>
      <c r="AN130" s="167">
        <f>IFERROR(VLOOKUP($M130,Batch!$A$11:$E$854,5,FALSE),"")</f>
        <v>-316.20999999999981</v>
      </c>
      <c r="AO130" s="165">
        <f t="shared" si="143"/>
        <v>-1.3085692521788264</v>
      </c>
      <c r="AP130" s="165">
        <f t="shared" si="144"/>
        <v>-1.3085692521788264</v>
      </c>
      <c r="AQ130" s="165">
        <f t="shared" si="145"/>
        <v>-1.3085692521788264</v>
      </c>
      <c r="AR130" s="165">
        <f t="shared" si="146"/>
        <v>-1.3085692521788264</v>
      </c>
      <c r="AS130" s="165">
        <f t="shared" si="147"/>
        <v>-1.3085692521788264</v>
      </c>
      <c r="AT130" s="165">
        <f t="shared" si="148"/>
        <v>-1.3085692521788264</v>
      </c>
      <c r="AU130" s="165">
        <f t="shared" si="149"/>
        <v>-1.3085692521788264</v>
      </c>
      <c r="AV130" s="165">
        <f t="shared" si="150"/>
        <v>-1.3085692521788264</v>
      </c>
      <c r="AW130" s="165">
        <f t="shared" si="151"/>
        <v>-1.3085692521788264</v>
      </c>
      <c r="AX130" s="165">
        <f t="shared" si="152"/>
        <v>-1.3085692521788264</v>
      </c>
    </row>
    <row r="132" spans="1:50">
      <c r="A132" s="117"/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  <c r="M132" s="117" t="s">
        <v>561</v>
      </c>
      <c r="O132" s="140">
        <f>SUM(O96:O123)/1000</f>
        <v>25.288493110829826</v>
      </c>
      <c r="P132" s="140">
        <f t="shared" ref="P132:X132" si="153">SUM(P96:P123)/1000</f>
        <v>25.583108649265036</v>
      </c>
      <c r="Q132" s="140">
        <f t="shared" si="153"/>
        <v>25.890168071593532</v>
      </c>
      <c r="R132" s="140">
        <f t="shared" si="153"/>
        <v>26.210373075043766</v>
      </c>
      <c r="S132" s="140">
        <f t="shared" si="153"/>
        <v>26.544446430423669</v>
      </c>
      <c r="T132" s="140">
        <f t="shared" si="153"/>
        <v>26.893126101248942</v>
      </c>
      <c r="U132" s="140">
        <f t="shared" si="153"/>
        <v>27.259115618344438</v>
      </c>
      <c r="V132" s="140">
        <f t="shared" si="153"/>
        <v>27.641203213761127</v>
      </c>
      <c r="W132" s="140">
        <f t="shared" si="153"/>
        <v>28.040123348194083</v>
      </c>
      <c r="X132" s="140">
        <f t="shared" si="153"/>
        <v>28.456587753969334</v>
      </c>
      <c r="Z132" s="117" t="s">
        <v>561</v>
      </c>
      <c r="AB132" s="140">
        <f>SUM(AB96:AB123)/1000</f>
        <v>15.571985240661135</v>
      </c>
      <c r="AC132" s="140">
        <f t="shared" ref="AC132:AK132" si="154">SUM(AC96:AC123)/1000</f>
        <v>15.764574998419807</v>
      </c>
      <c r="AD132" s="140">
        <f t="shared" si="154"/>
        <v>15.96892555903176</v>
      </c>
      <c r="AE132" s="140">
        <f t="shared" si="154"/>
        <v>16.185749755115921</v>
      </c>
      <c r="AF132" s="140">
        <f t="shared" si="154"/>
        <v>16.415780595013402</v>
      </c>
      <c r="AG132" s="140">
        <f t="shared" si="154"/>
        <v>16.659764728562632</v>
      </c>
      <c r="AH132" s="140">
        <f t="shared" si="154"/>
        <v>16.918454330161602</v>
      </c>
      <c r="AI132" s="140">
        <f t="shared" si="154"/>
        <v>17.192597341866559</v>
      </c>
      <c r="AJ132" s="140">
        <f t="shared" si="154"/>
        <v>17.482926084578846</v>
      </c>
      <c r="AK132" s="140">
        <f t="shared" si="154"/>
        <v>17.790144327919684</v>
      </c>
      <c r="AM132" s="117" t="s">
        <v>561</v>
      </c>
      <c r="AO132" s="140">
        <f>SUM(AO96:AO123)</f>
        <v>21.550608820504667</v>
      </c>
      <c r="AP132" s="140">
        <f t="shared" ref="AP132:AX132" si="155">SUM(AP96:AP123)</f>
        <v>22.174655015908307</v>
      </c>
      <c r="AQ132" s="140">
        <f t="shared" si="155"/>
        <v>22.825515055769742</v>
      </c>
      <c r="AR132" s="140">
        <f t="shared" si="155"/>
        <v>23.504691348604915</v>
      </c>
      <c r="AS132" s="140">
        <f t="shared" si="155"/>
        <v>24.213730880163201</v>
      </c>
      <c r="AT132" s="140">
        <f t="shared" si="155"/>
        <v>24.954212566010138</v>
      </c>
      <c r="AU132" s="140">
        <f t="shared" si="155"/>
        <v>25.732491252390368</v>
      </c>
      <c r="AV132" s="140">
        <f t="shared" si="155"/>
        <v>26.545401999384975</v>
      </c>
      <c r="AW132" s="140">
        <f t="shared" si="155"/>
        <v>27.394514099828701</v>
      </c>
      <c r="AX132" s="140">
        <f t="shared" si="155"/>
        <v>28.28134719311528</v>
      </c>
    </row>
    <row r="133" spans="1:50">
      <c r="A133" s="117"/>
      <c r="B133" s="117"/>
      <c r="C133" s="117"/>
      <c r="D133" s="117"/>
      <c r="E133" s="117"/>
      <c r="F133" s="117"/>
      <c r="G133" s="117"/>
      <c r="H133" s="117"/>
      <c r="I133" s="117"/>
      <c r="J133" s="117"/>
      <c r="K133" s="117"/>
      <c r="M133" s="117" t="s">
        <v>562</v>
      </c>
      <c r="O133" s="140">
        <f>(SUM(O11:O95)+SUM(O124:O130))/1000</f>
        <v>22.810577161091771</v>
      </c>
      <c r="P133" s="140">
        <f t="shared" ref="P133:X133" si="156">(SUM(P11:P95)+SUM(P124:P130))/1000</f>
        <v>24.003597903466158</v>
      </c>
      <c r="Q133" s="140">
        <f t="shared" si="156"/>
        <v>24.93824630484119</v>
      </c>
      <c r="R133" s="140">
        <f t="shared" si="156"/>
        <v>25.344118717699779</v>
      </c>
      <c r="S133" s="140">
        <f t="shared" si="156"/>
        <v>25.759929907175103</v>
      </c>
      <c r="T133" s="140">
        <f t="shared" si="156"/>
        <v>26.186213219356588</v>
      </c>
      <c r="U133" s="140">
        <f t="shared" si="156"/>
        <v>26.624199385702322</v>
      </c>
      <c r="V133" s="140">
        <f t="shared" si="156"/>
        <v>27.075655338450371</v>
      </c>
      <c r="W133" s="140">
        <f t="shared" si="156"/>
        <v>27.542632500320977</v>
      </c>
      <c r="X133" s="140">
        <f t="shared" si="156"/>
        <v>28.027185711165593</v>
      </c>
      <c r="Z133" s="117" t="s">
        <v>562</v>
      </c>
      <c r="AB133" s="140">
        <f>(SUM(AB11:AB95)+SUM(AB124:AB130))/1000</f>
        <v>13.633570270347299</v>
      </c>
      <c r="AC133" s="140">
        <f t="shared" ref="AC133:AK133" si="157">(SUM(AC11:AC95)+SUM(AC124:AC130))/1000</f>
        <v>14.25097777853806</v>
      </c>
      <c r="AD133" s="140">
        <f t="shared" si="157"/>
        <v>14.9463345451606</v>
      </c>
      <c r="AE133" s="140">
        <f t="shared" si="157"/>
        <v>15.312908514336494</v>
      </c>
      <c r="AF133" s="140">
        <f t="shared" si="157"/>
        <v>15.688267266667685</v>
      </c>
      <c r="AG133" s="140">
        <f t="shared" si="157"/>
        <v>16.072535186818317</v>
      </c>
      <c r="AH133" s="140">
        <f t="shared" si="157"/>
        <v>16.46637732027385</v>
      </c>
      <c r="AI133" s="140">
        <f t="shared" si="157"/>
        <v>16.870872978237546</v>
      </c>
      <c r="AJ133" s="140">
        <f t="shared" si="157"/>
        <v>17.287317209020106</v>
      </c>
      <c r="AK133" s="140">
        <f t="shared" si="157"/>
        <v>17.717001843940963</v>
      </c>
      <c r="AM133" s="117" t="s">
        <v>562</v>
      </c>
      <c r="AO133" s="140">
        <f>(SUM(AO11:AO95)+SUM(AO124:AO130))</f>
        <v>19.552905110103652</v>
      </c>
      <c r="AP133" s="140">
        <f t="shared" ref="AP133:AX133" si="158">(SUM(AP11:AP95)+SUM(AP124:AP130))</f>
        <v>23.440507724704808</v>
      </c>
      <c r="AQ133" s="140">
        <f t="shared" si="158"/>
        <v>24.6946716620652</v>
      </c>
      <c r="AR133" s="140">
        <f t="shared" si="158"/>
        <v>25.983789241638345</v>
      </c>
      <c r="AS133" s="140">
        <f t="shared" si="158"/>
        <v>27.313645585073491</v>
      </c>
      <c r="AT133" s="140">
        <f t="shared" si="158"/>
        <v>28.685701871635278</v>
      </c>
      <c r="AU133" s="140">
        <f t="shared" si="158"/>
        <v>30.102787884026498</v>
      </c>
      <c r="AV133" s="140">
        <f t="shared" si="158"/>
        <v>31.568797872039308</v>
      </c>
      <c r="AW133" s="140">
        <f t="shared" si="158"/>
        <v>33.088203562742578</v>
      </c>
      <c r="AX133" s="140">
        <f t="shared" si="158"/>
        <v>34.665494607105337</v>
      </c>
    </row>
    <row r="134" spans="1:50">
      <c r="A134" s="117"/>
      <c r="B134" s="117"/>
      <c r="C134" s="117"/>
      <c r="D134" s="117"/>
      <c r="E134" s="117"/>
      <c r="F134" s="117"/>
      <c r="G134" s="117"/>
      <c r="H134" s="117"/>
      <c r="I134" s="117"/>
      <c r="J134" s="117"/>
      <c r="K134" s="117"/>
      <c r="M134" s="117" t="s">
        <v>477</v>
      </c>
      <c r="O134" s="140">
        <f>+O133+O132</f>
        <v>48.099070271921597</v>
      </c>
      <c r="P134" s="140">
        <f t="shared" ref="P134:X134" si="159">+P133+P132</f>
        <v>49.586706552731194</v>
      </c>
      <c r="Q134" s="140">
        <f t="shared" si="159"/>
        <v>50.828414376434722</v>
      </c>
      <c r="R134" s="140">
        <f t="shared" si="159"/>
        <v>51.554491792743548</v>
      </c>
      <c r="S134" s="140">
        <f t="shared" si="159"/>
        <v>52.304376337598768</v>
      </c>
      <c r="T134" s="140">
        <f t="shared" si="159"/>
        <v>53.079339320605527</v>
      </c>
      <c r="U134" s="140">
        <f t="shared" si="159"/>
        <v>53.883315004046764</v>
      </c>
      <c r="V134" s="140">
        <f t="shared" si="159"/>
        <v>54.716858552211498</v>
      </c>
      <c r="W134" s="140">
        <f t="shared" si="159"/>
        <v>55.582755848515063</v>
      </c>
      <c r="X134" s="140">
        <f t="shared" si="159"/>
        <v>56.483773465134931</v>
      </c>
      <c r="Z134" s="117" t="s">
        <v>477</v>
      </c>
      <c r="AB134" s="140">
        <f>+AB133+AB132</f>
        <v>29.205555511008434</v>
      </c>
      <c r="AC134" s="140">
        <f t="shared" ref="AC134" si="160">+AC133+AC132</f>
        <v>30.015552776957868</v>
      </c>
      <c r="AD134" s="140">
        <f t="shared" ref="AD134" si="161">+AD133+AD132</f>
        <v>30.91526010419236</v>
      </c>
      <c r="AE134" s="140">
        <f t="shared" ref="AE134" si="162">+AE133+AE132</f>
        <v>31.498658269452413</v>
      </c>
      <c r="AF134" s="140">
        <f t="shared" ref="AF134" si="163">+AF133+AF132</f>
        <v>32.104047861681089</v>
      </c>
      <c r="AG134" s="140">
        <f t="shared" ref="AG134" si="164">+AG133+AG132</f>
        <v>32.732299915380949</v>
      </c>
      <c r="AH134" s="140">
        <f t="shared" ref="AH134" si="165">+AH133+AH132</f>
        <v>33.384831650435451</v>
      </c>
      <c r="AI134" s="140">
        <f t="shared" ref="AI134" si="166">+AI133+AI132</f>
        <v>34.063470320104102</v>
      </c>
      <c r="AJ134" s="140">
        <f t="shared" ref="AJ134" si="167">+AJ133+AJ132</f>
        <v>34.770243293598952</v>
      </c>
      <c r="AK134" s="140">
        <f t="shared" ref="AK134" si="168">+AK133+AK132</f>
        <v>35.507146171860647</v>
      </c>
      <c r="AM134" s="117" t="s">
        <v>477</v>
      </c>
      <c r="AO134" s="140">
        <f>+AO133+AO132</f>
        <v>41.103513930608315</v>
      </c>
      <c r="AP134" s="140">
        <f t="shared" ref="AP134:AX134" si="169">+AP133+AP132</f>
        <v>45.615162740613115</v>
      </c>
      <c r="AQ134" s="140">
        <f t="shared" si="169"/>
        <v>47.520186717834946</v>
      </c>
      <c r="AR134" s="140">
        <f t="shared" si="169"/>
        <v>49.488480590243256</v>
      </c>
      <c r="AS134" s="140">
        <f t="shared" si="169"/>
        <v>51.527376465236692</v>
      </c>
      <c r="AT134" s="140">
        <f t="shared" si="169"/>
        <v>53.639914437645416</v>
      </c>
      <c r="AU134" s="140">
        <f t="shared" si="169"/>
        <v>55.835279136416865</v>
      </c>
      <c r="AV134" s="140">
        <f t="shared" si="169"/>
        <v>58.114199871424283</v>
      </c>
      <c r="AW134" s="140">
        <f t="shared" si="169"/>
        <v>60.482717662571275</v>
      </c>
      <c r="AX134" s="140">
        <f t="shared" si="169"/>
        <v>62.946841800220618</v>
      </c>
    </row>
    <row r="135" spans="1:50">
      <c r="P135" s="140">
        <f>O134+P134</f>
        <v>97.685776824652791</v>
      </c>
      <c r="Q135" s="140">
        <f>P135+Q134</f>
        <v>148.5141912010875</v>
      </c>
      <c r="R135" s="140">
        <f t="shared" ref="R135:X135" si="170">Q135+R134</f>
        <v>200.06868299383103</v>
      </c>
      <c r="S135" s="140">
        <f t="shared" si="170"/>
        <v>252.3730593314298</v>
      </c>
      <c r="T135" s="140">
        <f t="shared" si="170"/>
        <v>305.4523986520353</v>
      </c>
      <c r="U135" s="140">
        <f t="shared" si="170"/>
        <v>359.33571365608208</v>
      </c>
      <c r="V135" s="140">
        <f t="shared" si="170"/>
        <v>414.05257220829355</v>
      </c>
      <c r="W135" s="140">
        <f t="shared" si="170"/>
        <v>469.63532805680859</v>
      </c>
      <c r="X135" s="140">
        <f t="shared" si="170"/>
        <v>526.11910152194355</v>
      </c>
      <c r="AC135" s="140">
        <f>AB134+AC134</f>
        <v>59.221108287966302</v>
      </c>
      <c r="AD135" s="140">
        <f>AC135+AD134</f>
        <v>90.136368392158658</v>
      </c>
      <c r="AE135" s="140">
        <f t="shared" ref="AE135" si="171">AD135+AE134</f>
        <v>121.63502666161108</v>
      </c>
      <c r="AF135" s="140">
        <f t="shared" ref="AF135" si="172">AE135+AF134</f>
        <v>153.73907452329217</v>
      </c>
      <c r="AG135" s="140">
        <f t="shared" ref="AG135" si="173">AF135+AG134</f>
        <v>186.47137443867314</v>
      </c>
      <c r="AH135" s="140">
        <f t="shared" ref="AH135" si="174">AG135+AH134</f>
        <v>219.85620608910858</v>
      </c>
      <c r="AI135" s="140">
        <f t="shared" ref="AI135" si="175">AH135+AI134</f>
        <v>253.91967640921268</v>
      </c>
      <c r="AJ135" s="140">
        <f t="shared" ref="AJ135" si="176">AI135+AJ134</f>
        <v>288.68991970281161</v>
      </c>
      <c r="AK135" s="140">
        <f t="shared" ref="AK135" si="177">AJ135+AK134</f>
        <v>324.19706587467226</v>
      </c>
      <c r="AP135" s="140">
        <f>AO134+AP134</f>
        <v>86.718676671221431</v>
      </c>
      <c r="AQ135" s="140">
        <f>AP135+AQ134</f>
        <v>134.23886338905638</v>
      </c>
      <c r="AR135" s="140">
        <f t="shared" ref="AR135" si="178">AQ135+AR134</f>
        <v>183.72734397929963</v>
      </c>
      <c r="AS135" s="140">
        <f t="shared" ref="AS135" si="179">AR135+AS134</f>
        <v>235.25472044453633</v>
      </c>
      <c r="AT135" s="140">
        <f t="shared" ref="AT135" si="180">AS135+AT134</f>
        <v>288.89463488218178</v>
      </c>
      <c r="AU135" s="140">
        <f t="shared" ref="AU135" si="181">AT135+AU134</f>
        <v>344.72991401859866</v>
      </c>
      <c r="AV135" s="140">
        <f t="shared" ref="AV135" si="182">AU135+AV134</f>
        <v>402.84411389002292</v>
      </c>
      <c r="AW135" s="140">
        <f t="shared" ref="AW135" si="183">AV135+AW134</f>
        <v>463.32683155259417</v>
      </c>
      <c r="AX135" s="140">
        <f t="shared" ref="AX135" si="184">AW135+AX134</f>
        <v>526.27367335281474</v>
      </c>
    </row>
  </sheetData>
  <mergeCells count="7">
    <mergeCell ref="B9:K9"/>
    <mergeCell ref="AM8:AM9"/>
    <mergeCell ref="AO9:AX9"/>
    <mergeCell ref="Z8:Z9"/>
    <mergeCell ref="AB9:AK9"/>
    <mergeCell ref="M8:M9"/>
    <mergeCell ref="O9:X9"/>
  </mergeCells>
  <pageMargins left="0.45" right="0.45" top="0.25" bottom="0.25" header="0.3" footer="0.3"/>
  <pageSetup scale="50" orientation="portrait" r:id="rId1"/>
  <headerFooter>
    <oddFooter>&amp;C&amp;A&amp;RPage &amp;P of &amp;N</oddFoot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17"/>
  <sheetViews>
    <sheetView workbookViewId="0">
      <pane xSplit="1" ySplit="10" topLeftCell="B11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ColWidth="9.140625" defaultRowHeight="15"/>
  <cols>
    <col min="1" max="1" width="8.5703125" style="170" bestFit="1" customWidth="1"/>
    <col min="2" max="11" width="6.28515625" style="170" bestFit="1" customWidth="1"/>
    <col min="12" max="12" width="2.7109375" style="170" customWidth="1"/>
    <col min="13" max="13" width="8.7109375" style="117" bestFit="1" customWidth="1"/>
    <col min="14" max="14" width="8" style="117" bestFit="1" customWidth="1"/>
    <col min="15" max="24" width="6.28515625" style="117" bestFit="1" customWidth="1"/>
    <col min="25" max="25" width="2.7109375" style="170" customWidth="1"/>
    <col min="26" max="26" width="8.7109375" style="117" bestFit="1" customWidth="1"/>
    <col min="27" max="27" width="7.85546875" style="117" bestFit="1" customWidth="1"/>
    <col min="28" max="37" width="6.28515625" style="117" bestFit="1" customWidth="1"/>
    <col min="38" max="38" width="2.7109375" style="170" customWidth="1"/>
    <col min="39" max="39" width="8.7109375" style="117" bestFit="1" customWidth="1"/>
    <col min="40" max="40" width="7.7109375" style="117" bestFit="1" customWidth="1"/>
    <col min="41" max="41" width="5" style="117" bestFit="1" customWidth="1"/>
    <col min="42" max="49" width="6" style="117" bestFit="1" customWidth="1"/>
    <col min="50" max="50" width="7.42578125" style="117" bestFit="1" customWidth="1"/>
    <col min="51" max="16384" width="9.140625" style="170"/>
  </cols>
  <sheetData>
    <row r="1" spans="1:50">
      <c r="A1" s="187" t="s">
        <v>1605</v>
      </c>
      <c r="Z1" s="187"/>
    </row>
    <row r="2" spans="1:50">
      <c r="A2" s="187" t="s">
        <v>1606</v>
      </c>
      <c r="Z2" s="187"/>
    </row>
    <row r="3" spans="1:50">
      <c r="A3" s="187" t="s">
        <v>1607</v>
      </c>
      <c r="Z3" s="187"/>
    </row>
    <row r="4" spans="1:50">
      <c r="A4" s="187" t="s">
        <v>1608</v>
      </c>
      <c r="Z4" s="187"/>
    </row>
    <row r="5" spans="1:50">
      <c r="A5" s="187" t="s">
        <v>1612</v>
      </c>
      <c r="Z5" s="187"/>
    </row>
    <row r="6" spans="1:50">
      <c r="A6" s="187" t="s">
        <v>1610</v>
      </c>
      <c r="Z6" s="187"/>
    </row>
    <row r="8" spans="1:50">
      <c r="A8" s="168"/>
      <c r="B8" s="169">
        <v>1</v>
      </c>
      <c r="C8" s="169">
        <f t="shared" ref="C8:K8" si="0">+B8+1</f>
        <v>2</v>
      </c>
      <c r="D8" s="169">
        <f t="shared" si="0"/>
        <v>3</v>
      </c>
      <c r="E8" s="169">
        <f t="shared" si="0"/>
        <v>4</v>
      </c>
      <c r="F8" s="169">
        <f t="shared" si="0"/>
        <v>5</v>
      </c>
      <c r="G8" s="169">
        <f t="shared" si="0"/>
        <v>6</v>
      </c>
      <c r="H8" s="169">
        <f t="shared" si="0"/>
        <v>7</v>
      </c>
      <c r="I8" s="169">
        <f t="shared" si="0"/>
        <v>8</v>
      </c>
      <c r="J8" s="169">
        <f t="shared" si="0"/>
        <v>9</v>
      </c>
      <c r="K8" s="169">
        <f t="shared" si="0"/>
        <v>10</v>
      </c>
      <c r="M8" s="196" t="s">
        <v>1603</v>
      </c>
      <c r="N8" s="171" t="s">
        <v>312</v>
      </c>
      <c r="O8" s="172">
        <v>1</v>
      </c>
      <c r="P8" s="172">
        <v>2</v>
      </c>
      <c r="Q8" s="172">
        <f>+P8+1</f>
        <v>3</v>
      </c>
      <c r="R8" s="172">
        <f t="shared" ref="R8:X8" si="1">+Q8+1</f>
        <v>4</v>
      </c>
      <c r="S8" s="172">
        <f t="shared" si="1"/>
        <v>5</v>
      </c>
      <c r="T8" s="172">
        <f t="shared" si="1"/>
        <v>6</v>
      </c>
      <c r="U8" s="172">
        <f t="shared" si="1"/>
        <v>7</v>
      </c>
      <c r="V8" s="172">
        <f t="shared" si="1"/>
        <v>8</v>
      </c>
      <c r="W8" s="172">
        <f t="shared" si="1"/>
        <v>9</v>
      </c>
      <c r="X8" s="172">
        <f t="shared" si="1"/>
        <v>10</v>
      </c>
      <c r="Z8" s="196" t="s">
        <v>1603</v>
      </c>
      <c r="AA8" s="171" t="s">
        <v>313</v>
      </c>
      <c r="AB8" s="172">
        <v>1</v>
      </c>
      <c r="AC8" s="172">
        <v>2</v>
      </c>
      <c r="AD8" s="172">
        <f>+AC8+1</f>
        <v>3</v>
      </c>
      <c r="AE8" s="172">
        <f t="shared" ref="AE8" si="2">+AD8+1</f>
        <v>4</v>
      </c>
      <c r="AF8" s="172">
        <f t="shared" ref="AF8" si="3">+AE8+1</f>
        <v>5</v>
      </c>
      <c r="AG8" s="172">
        <f t="shared" ref="AG8" si="4">+AF8+1</f>
        <v>6</v>
      </c>
      <c r="AH8" s="172">
        <f t="shared" ref="AH8" si="5">+AG8+1</f>
        <v>7</v>
      </c>
      <c r="AI8" s="172">
        <f t="shared" ref="AI8" si="6">+AH8+1</f>
        <v>8</v>
      </c>
      <c r="AJ8" s="172">
        <f t="shared" ref="AJ8" si="7">+AI8+1</f>
        <v>9</v>
      </c>
      <c r="AK8" s="172">
        <f t="shared" ref="AK8" si="8">+AJ8+1</f>
        <v>10</v>
      </c>
      <c r="AM8" s="196" t="s">
        <v>1603</v>
      </c>
      <c r="AN8" s="171" t="s">
        <v>559</v>
      </c>
      <c r="AO8" s="172">
        <v>1</v>
      </c>
      <c r="AP8" s="172">
        <v>2</v>
      </c>
      <c r="AQ8" s="172">
        <f>+AP8+1</f>
        <v>3</v>
      </c>
      <c r="AR8" s="172">
        <f t="shared" ref="AR8" si="9">+AQ8+1</f>
        <v>4</v>
      </c>
      <c r="AS8" s="172">
        <f t="shared" ref="AS8" si="10">+AR8+1</f>
        <v>5</v>
      </c>
      <c r="AT8" s="172">
        <f t="shared" ref="AT8" si="11">+AS8+1</f>
        <v>6</v>
      </c>
      <c r="AU8" s="172">
        <f t="shared" ref="AU8" si="12">+AT8+1</f>
        <v>7</v>
      </c>
      <c r="AV8" s="172">
        <f t="shared" ref="AV8" si="13">+AU8+1</f>
        <v>8</v>
      </c>
      <c r="AW8" s="172">
        <f t="shared" ref="AW8" si="14">+AV8+1</f>
        <v>9</v>
      </c>
      <c r="AX8" s="172">
        <f t="shared" ref="AX8" si="15">+AW8+1</f>
        <v>10</v>
      </c>
    </row>
    <row r="9" spans="1:50">
      <c r="A9" s="173"/>
      <c r="B9" s="201" t="s">
        <v>308</v>
      </c>
      <c r="C9" s="202"/>
      <c r="D9" s="202"/>
      <c r="E9" s="202"/>
      <c r="F9" s="202"/>
      <c r="G9" s="202"/>
      <c r="H9" s="202"/>
      <c r="I9" s="202"/>
      <c r="J9" s="202"/>
      <c r="K9" s="203"/>
      <c r="M9" s="197"/>
      <c r="N9" s="174" t="s">
        <v>1604</v>
      </c>
      <c r="O9" s="198" t="s">
        <v>453</v>
      </c>
      <c r="P9" s="199"/>
      <c r="Q9" s="199"/>
      <c r="R9" s="199"/>
      <c r="S9" s="199"/>
      <c r="T9" s="199"/>
      <c r="U9" s="199"/>
      <c r="V9" s="199"/>
      <c r="W9" s="199"/>
      <c r="X9" s="200"/>
      <c r="Z9" s="197"/>
      <c r="AA9" s="174" t="s">
        <v>1604</v>
      </c>
      <c r="AB9" s="198" t="s">
        <v>480</v>
      </c>
      <c r="AC9" s="199"/>
      <c r="AD9" s="199"/>
      <c r="AE9" s="199"/>
      <c r="AF9" s="199"/>
      <c r="AG9" s="199"/>
      <c r="AH9" s="199"/>
      <c r="AI9" s="199"/>
      <c r="AJ9" s="199"/>
      <c r="AK9" s="200"/>
      <c r="AM9" s="197"/>
      <c r="AN9" s="174" t="s">
        <v>1604</v>
      </c>
      <c r="AO9" s="198" t="s">
        <v>560</v>
      </c>
      <c r="AP9" s="199"/>
      <c r="AQ9" s="199"/>
      <c r="AR9" s="199"/>
      <c r="AS9" s="199"/>
      <c r="AT9" s="199"/>
      <c r="AU9" s="199"/>
      <c r="AV9" s="199"/>
      <c r="AW9" s="199"/>
      <c r="AX9" s="200"/>
    </row>
    <row r="10" spans="1:50" ht="15.75" thickBot="1">
      <c r="A10" s="175"/>
      <c r="B10" s="176">
        <v>2015</v>
      </c>
      <c r="C10" s="176">
        <v>2016</v>
      </c>
      <c r="D10" s="176">
        <v>2017</v>
      </c>
      <c r="E10" s="176">
        <v>2018</v>
      </c>
      <c r="F10" s="176">
        <v>2019</v>
      </c>
      <c r="G10" s="176">
        <v>2020</v>
      </c>
      <c r="H10" s="176">
        <v>2021</v>
      </c>
      <c r="I10" s="176">
        <v>2022</v>
      </c>
      <c r="J10" s="176">
        <v>2023</v>
      </c>
      <c r="K10" s="177">
        <v>2024</v>
      </c>
      <c r="M10" s="178">
        <v>7.2200563253680965</v>
      </c>
      <c r="N10" s="178" t="s">
        <v>323</v>
      </c>
      <c r="O10" s="179">
        <v>2015</v>
      </c>
      <c r="P10" s="179">
        <f>+O10+1</f>
        <v>2016</v>
      </c>
      <c r="Q10" s="179">
        <f t="shared" ref="Q10:X10" si="16">+P10+1</f>
        <v>2017</v>
      </c>
      <c r="R10" s="179">
        <f t="shared" si="16"/>
        <v>2018</v>
      </c>
      <c r="S10" s="179">
        <f t="shared" si="16"/>
        <v>2019</v>
      </c>
      <c r="T10" s="179">
        <f t="shared" si="16"/>
        <v>2020</v>
      </c>
      <c r="U10" s="179">
        <f t="shared" si="16"/>
        <v>2021</v>
      </c>
      <c r="V10" s="179">
        <f t="shared" si="16"/>
        <v>2022</v>
      </c>
      <c r="W10" s="179">
        <f t="shared" si="16"/>
        <v>2023</v>
      </c>
      <c r="X10" s="180">
        <f t="shared" si="16"/>
        <v>2024</v>
      </c>
      <c r="Z10" s="178">
        <f>+M10</f>
        <v>7.2200563253680965</v>
      </c>
      <c r="AA10" s="178" t="s">
        <v>323</v>
      </c>
      <c r="AB10" s="179">
        <v>2015</v>
      </c>
      <c r="AC10" s="179">
        <f>+AB10+1</f>
        <v>2016</v>
      </c>
      <c r="AD10" s="179">
        <f t="shared" ref="AD10" si="17">+AC10+1</f>
        <v>2017</v>
      </c>
      <c r="AE10" s="179">
        <f t="shared" ref="AE10" si="18">+AD10+1</f>
        <v>2018</v>
      </c>
      <c r="AF10" s="179">
        <f t="shared" ref="AF10" si="19">+AE10+1</f>
        <v>2019</v>
      </c>
      <c r="AG10" s="179">
        <f t="shared" ref="AG10" si="20">+AF10+1</f>
        <v>2020</v>
      </c>
      <c r="AH10" s="179">
        <f t="shared" ref="AH10" si="21">+AG10+1</f>
        <v>2021</v>
      </c>
      <c r="AI10" s="179">
        <f t="shared" ref="AI10" si="22">+AH10+1</f>
        <v>2022</v>
      </c>
      <c r="AJ10" s="179">
        <f t="shared" ref="AJ10" si="23">+AI10+1</f>
        <v>2023</v>
      </c>
      <c r="AK10" s="180">
        <f t="shared" ref="AK10" si="24">+AJ10+1</f>
        <v>2024</v>
      </c>
      <c r="AM10" s="178">
        <v>5.7553168740155591</v>
      </c>
      <c r="AN10" s="178" t="s">
        <v>323</v>
      </c>
      <c r="AO10" s="179">
        <v>2015</v>
      </c>
      <c r="AP10" s="179">
        <f>+AO10+1</f>
        <v>2016</v>
      </c>
      <c r="AQ10" s="179">
        <f t="shared" ref="AQ10" si="25">+AP10+1</f>
        <v>2017</v>
      </c>
      <c r="AR10" s="179">
        <f t="shared" ref="AR10" si="26">+AQ10+1</f>
        <v>2018</v>
      </c>
      <c r="AS10" s="179">
        <f t="shared" ref="AS10" si="27">+AR10+1</f>
        <v>2019</v>
      </c>
      <c r="AT10" s="179">
        <f t="shared" ref="AT10" si="28">+AS10+1</f>
        <v>2020</v>
      </c>
      <c r="AU10" s="179">
        <f t="shared" ref="AU10" si="29">+AT10+1</f>
        <v>2021</v>
      </c>
      <c r="AV10" s="179">
        <f t="shared" ref="AV10" si="30">+AU10+1</f>
        <v>2022</v>
      </c>
      <c r="AW10" s="179">
        <f t="shared" ref="AW10" si="31">+AV10+1</f>
        <v>2023</v>
      </c>
      <c r="AX10" s="180">
        <f t="shared" ref="AX10" si="32">+AW10+1</f>
        <v>2024</v>
      </c>
    </row>
    <row r="11" spans="1:50" ht="16.5" thickTop="1">
      <c r="A11" s="181" t="s">
        <v>0</v>
      </c>
      <c r="B11" s="182">
        <v>106.33616482003198</v>
      </c>
      <c r="C11" s="182">
        <v>118.77730529213498</v>
      </c>
      <c r="D11" s="182">
        <v>132.54482296082369</v>
      </c>
      <c r="E11" s="182">
        <v>147.75254984386055</v>
      </c>
      <c r="F11" s="182">
        <v>164.51841737713059</v>
      </c>
      <c r="G11" s="182">
        <v>182.96340248676287</v>
      </c>
      <c r="H11" s="182">
        <v>203.21021225698107</v>
      </c>
      <c r="I11" s="182">
        <v>225.38169699267317</v>
      </c>
      <c r="J11" s="182">
        <v>249.59899185742361</v>
      </c>
      <c r="K11" s="182">
        <v>275.97940046566805</v>
      </c>
      <c r="M11" s="181" t="s">
        <v>0</v>
      </c>
      <c r="N11" s="183">
        <f>IFERROR(VLOOKUP($M11,Batch!$A$11:$E$854,3,FALSE),"")</f>
        <v>1</v>
      </c>
      <c r="O11" s="182">
        <f t="shared" ref="O11:O74" si="33">($N11*B11)/(1-$M$10/100)</f>
        <v>114.61115474799178</v>
      </c>
      <c r="P11" s="182">
        <f t="shared" ref="P11:P74" si="34">($N11*C11)/(1-$M$10/100)</f>
        <v>128.02045419285088</v>
      </c>
      <c r="Q11" s="182">
        <f t="shared" ref="Q11:Q74" si="35">($N11*D11)/(1-$M$10/100)</f>
        <v>142.85934837990681</v>
      </c>
      <c r="R11" s="182">
        <f t="shared" ref="R11:R74" si="36">($N11*E11)/(1-$M$10/100)</f>
        <v>159.25052763775213</v>
      </c>
      <c r="S11" s="182">
        <f t="shared" ref="S11:S74" si="37">($N11*F11)/(1-$M$10/100)</f>
        <v>177.32110072633463</v>
      </c>
      <c r="T11" s="182">
        <f t="shared" ref="T11:T74" si="38">($N11*G11)/(1-$M$10/100)</f>
        <v>197.20145889330726</v>
      </c>
      <c r="U11" s="182">
        <f t="shared" ref="U11:U74" si="39">($N11*H11)/(1-$M$10/100)</f>
        <v>219.02385818384934</v>
      </c>
      <c r="V11" s="182">
        <f t="shared" ref="V11:V74" si="40">($N11*I11)/(1-$M$10/100)</f>
        <v>242.9207090091148</v>
      </c>
      <c r="W11" s="182">
        <f t="shared" ref="W11:W74" si="41">($N11*J11)/(1-$M$10/100)</f>
        <v>269.0225731681162</v>
      </c>
      <c r="X11" s="182">
        <f t="shared" ref="X11:X74" si="42">($N11*K11)/(1-$M$10/100)</f>
        <v>297.45588274282056</v>
      </c>
      <c r="Z11" s="181" t="s">
        <v>0</v>
      </c>
      <c r="AA11" s="183">
        <f>IFERROR(VLOOKUP($M11,Batch!$A$11:$E$854,4,FALSE),"")</f>
        <v>0.62</v>
      </c>
      <c r="AB11" s="182">
        <f t="shared" ref="AB11:AB74" si="43">($AA11*B11)/(1-$Z$10/100)</f>
        <v>71.058915943754911</v>
      </c>
      <c r="AC11" s="182">
        <f t="shared" ref="AC11:AC74" si="44">($AA11*C11)/(1-$Z$10/100)</f>
        <v>79.372681599567557</v>
      </c>
      <c r="AD11" s="182">
        <f t="shared" ref="AD11:AD74" si="45">($AA11*D11)/(1-$Z$10/100)</f>
        <v>88.572795995542208</v>
      </c>
      <c r="AE11" s="182">
        <f t="shared" ref="AE11:AE74" si="46">($AA11*E11)/(1-$Z$10/100)</f>
        <v>98.735327135406337</v>
      </c>
      <c r="AF11" s="182">
        <f t="shared" ref="AF11:AF74" si="47">($AA11*F11)/(1-$Z$10/100)</f>
        <v>109.93908245032748</v>
      </c>
      <c r="AG11" s="182">
        <f t="shared" ref="AG11:AG74" si="48">($AA11*G11)/(1-$Z$10/100)</f>
        <v>122.26490451385051</v>
      </c>
      <c r="AH11" s="182">
        <f t="shared" ref="AH11:AH74" si="49">($AA11*H11)/(1-$Z$10/100)</f>
        <v>135.79479207398657</v>
      </c>
      <c r="AI11" s="182">
        <f t="shared" ref="AI11:AI74" si="50">($AA11*I11)/(1-$Z$10/100)</f>
        <v>150.61083958565118</v>
      </c>
      <c r="AJ11" s="182">
        <f t="shared" ref="AJ11:AJ74" si="51">($AA11*J11)/(1-$Z$10/100)</f>
        <v>166.79399536423202</v>
      </c>
      <c r="AK11" s="182">
        <f t="shared" ref="AK11:AK74" si="52">($AA11*K11)/(1-$Z$10/100)</f>
        <v>184.42264730054876</v>
      </c>
      <c r="AM11" s="181" t="s">
        <v>0</v>
      </c>
      <c r="AN11" s="184">
        <f>IFERROR(VLOOKUP($M11,Batch!$A$11:$E$854,5,FALSE),"")</f>
        <v>3311</v>
      </c>
      <c r="AO11" s="182">
        <f t="shared" ref="AO11:AO74" si="53">(($AN11*B11)/(1-$AM$10/100))/1000000</f>
        <v>0.37357973950474588</v>
      </c>
      <c r="AP11" s="182">
        <f t="shared" ref="AP11:AP74" si="54">(($AN11*C11)/(1-$AM$10/100))/1000000</f>
        <v>0.41728789866749416</v>
      </c>
      <c r="AQ11" s="182">
        <f t="shared" ref="AQ11:AQ74" si="55">(($AN11*D11)/(1-$AM$10/100))/1000000</f>
        <v>0.46565588027563665</v>
      </c>
      <c r="AR11" s="182">
        <f t="shared" ref="AR11:AR74" si="56">(($AN11*E11)/(1-$AM$10/100))/1000000</f>
        <v>0.5190835984657699</v>
      </c>
      <c r="AS11" s="182">
        <f t="shared" ref="AS11:AS74" si="57">(($AN11*F11)/(1-$AM$10/100))/1000000</f>
        <v>0.57798536943193679</v>
      </c>
      <c r="AT11" s="182">
        <f t="shared" ref="AT11:AT74" si="58">(($AN11*G11)/(1-$AM$10/100))/1000000</f>
        <v>0.64278620877090886</v>
      </c>
      <c r="AU11" s="182">
        <f t="shared" ref="AU11:AU74" si="59">(($AN11*H11)/(1-$AM$10/100))/1000000</f>
        <v>0.71391721046315126</v>
      </c>
      <c r="AV11" s="182">
        <f t="shared" ref="AV11:AV74" si="60">(($AN11*I11)/(1-$AM$10/100))/1000000</f>
        <v>0.7918099716513276</v>
      </c>
      <c r="AW11" s="182">
        <f t="shared" ref="AW11:AW74" si="61">(($AN11*J11)/(1-$AM$10/100))/1000000</f>
        <v>0.87689006385133117</v>
      </c>
      <c r="AX11" s="182">
        <f t="shared" ref="AX11:AX74" si="62">(($AN11*K11)/(1-$AM$10/100))/1000000</f>
        <v>0.96956959759769168</v>
      </c>
    </row>
    <row r="12" spans="1:50" ht="15.75">
      <c r="A12" s="181" t="s">
        <v>1</v>
      </c>
      <c r="B12" s="182">
        <v>71.814149083055185</v>
      </c>
      <c r="C12" s="182">
        <v>80.216275660959795</v>
      </c>
      <c r="D12" s="182">
        <v>89.514171330190777</v>
      </c>
      <c r="E12" s="182">
        <v>99.784712565537774</v>
      </c>
      <c r="F12" s="182">
        <v>111.10754438459723</v>
      </c>
      <c r="G12" s="182">
        <v>123.56436857737961</v>
      </c>
      <c r="H12" s="182">
        <v>137.23805539649265</v>
      </c>
      <c r="I12" s="182">
        <v>152.21157181864717</v>
      </c>
      <c r="J12" s="182">
        <v>168.56672649954899</v>
      </c>
      <c r="K12" s="182">
        <v>186.38274045745959</v>
      </c>
      <c r="M12" s="181" t="s">
        <v>1</v>
      </c>
      <c r="N12" s="183">
        <f>IFERROR(VLOOKUP($M12,Batch!$A$11:$E$854,3,FALSE),"")</f>
        <v>1</v>
      </c>
      <c r="O12" s="182">
        <f t="shared" si="33"/>
        <v>77.40266510065878</v>
      </c>
      <c r="P12" s="182">
        <f t="shared" si="34"/>
        <v>86.458638024472847</v>
      </c>
      <c r="Q12" s="182">
        <f t="shared" si="35"/>
        <v>96.480088028622006</v>
      </c>
      <c r="R12" s="182">
        <f t="shared" si="36"/>
        <v>107.54987404979545</v>
      </c>
      <c r="S12" s="182">
        <f t="shared" si="37"/>
        <v>119.75383901313631</v>
      </c>
      <c r="T12" s="182">
        <f t="shared" si="38"/>
        <v>133.18004267248207</v>
      </c>
      <c r="U12" s="182">
        <f t="shared" si="39"/>
        <v>147.91780417303335</v>
      </c>
      <c r="V12" s="182">
        <f t="shared" si="40"/>
        <v>164.05654691108117</v>
      </c>
      <c r="W12" s="182">
        <f t="shared" si="41"/>
        <v>181.68444582235597</v>
      </c>
      <c r="X12" s="182">
        <f t="shared" si="42"/>
        <v>200.88688683739821</v>
      </c>
      <c r="Z12" s="181" t="s">
        <v>1</v>
      </c>
      <c r="AA12" s="183">
        <f>IFERROR(VLOOKUP($M12,Batch!$A$11:$E$854,4,FALSE),"")</f>
        <v>0.62</v>
      </c>
      <c r="AB12" s="182">
        <f t="shared" si="43"/>
        <v>47.989652362408442</v>
      </c>
      <c r="AC12" s="182">
        <f t="shared" si="44"/>
        <v>53.604355575173166</v>
      </c>
      <c r="AD12" s="182">
        <f t="shared" si="45"/>
        <v>59.817654577745643</v>
      </c>
      <c r="AE12" s="182">
        <f t="shared" si="46"/>
        <v>66.680921910873181</v>
      </c>
      <c r="AF12" s="182">
        <f t="shared" si="47"/>
        <v>74.247380188144504</v>
      </c>
      <c r="AG12" s="182">
        <f t="shared" si="48"/>
        <v>82.571626456938887</v>
      </c>
      <c r="AH12" s="182">
        <f t="shared" si="49"/>
        <v>91.709038587280673</v>
      </c>
      <c r="AI12" s="182">
        <f t="shared" si="50"/>
        <v>101.71505908487033</v>
      </c>
      <c r="AJ12" s="182">
        <f t="shared" si="51"/>
        <v>112.64435640986071</v>
      </c>
      <c r="AK12" s="182">
        <f t="shared" si="52"/>
        <v>124.54986983918688</v>
      </c>
      <c r="AM12" s="181" t="s">
        <v>1</v>
      </c>
      <c r="AN12" s="184">
        <f>IFERROR(VLOOKUP($M12,Batch!$A$11:$E$854,5,FALSE),"")</f>
        <v>3311</v>
      </c>
      <c r="AO12" s="182">
        <f t="shared" si="53"/>
        <v>0.25229714794217151</v>
      </c>
      <c r="AP12" s="182">
        <f t="shared" si="54"/>
        <v>0.2818154615241204</v>
      </c>
      <c r="AQ12" s="182">
        <f t="shared" si="55"/>
        <v>0.31448078707852917</v>
      </c>
      <c r="AR12" s="182">
        <f t="shared" si="56"/>
        <v>0.35056320669341151</v>
      </c>
      <c r="AS12" s="182">
        <f t="shared" si="57"/>
        <v>0.39034252888900967</v>
      </c>
      <c r="AT12" s="182">
        <f t="shared" si="58"/>
        <v>0.43410578802922828</v>
      </c>
      <c r="AU12" s="182">
        <f t="shared" si="59"/>
        <v>0.48214412351555214</v>
      </c>
      <c r="AV12" s="182">
        <f t="shared" si="60"/>
        <v>0.53474901456015322</v>
      </c>
      <c r="AW12" s="182">
        <f t="shared" si="61"/>
        <v>0.59220787096701988</v>
      </c>
      <c r="AX12" s="182">
        <f t="shared" si="62"/>
        <v>0.65479901166382382</v>
      </c>
    </row>
    <row r="13" spans="1:50" ht="15.75">
      <c r="A13" s="181" t="s">
        <v>2</v>
      </c>
      <c r="B13" s="182">
        <v>26.272405011646853</v>
      </c>
      <c r="C13" s="182">
        <v>29.346229254255864</v>
      </c>
      <c r="D13" s="182">
        <v>32.74776062233709</v>
      </c>
      <c r="E13" s="182">
        <v>36.505123516267474</v>
      </c>
      <c r="F13" s="182">
        <v>40.647455176913482</v>
      </c>
      <c r="G13" s="182">
        <v>45.204645292376114</v>
      </c>
      <c r="H13" s="182">
        <v>50.207011019757822</v>
      </c>
      <c r="I13" s="182">
        <v>55.684904901594692</v>
      </c>
      <c r="J13" s="182">
        <v>61.668255721609775</v>
      </c>
      <c r="K13" s="182">
        <v>68.18604560524463</v>
      </c>
      <c r="M13" s="181" t="s">
        <v>2</v>
      </c>
      <c r="N13" s="183">
        <f>IFERROR(VLOOKUP($M13,Batch!$A$11:$E$854,3,FALSE),"")</f>
        <v>1</v>
      </c>
      <c r="O13" s="182">
        <f t="shared" si="33"/>
        <v>28.316901230055727</v>
      </c>
      <c r="P13" s="182">
        <f t="shared" si="34"/>
        <v>31.629927861531751</v>
      </c>
      <c r="Q13" s="182">
        <f t="shared" si="35"/>
        <v>35.296163508332732</v>
      </c>
      <c r="R13" s="182">
        <f t="shared" si="36"/>
        <v>39.345921187758584</v>
      </c>
      <c r="S13" s="182">
        <f t="shared" si="37"/>
        <v>43.810605575984411</v>
      </c>
      <c r="T13" s="182">
        <f t="shared" si="38"/>
        <v>48.722432351223844</v>
      </c>
      <c r="U13" s="182">
        <f t="shared" si="39"/>
        <v>54.114077925966164</v>
      </c>
      <c r="V13" s="182">
        <f t="shared" si="40"/>
        <v>60.018256851798654</v>
      </c>
      <c r="W13" s="182">
        <f t="shared" si="41"/>
        <v>66.467226944945054</v>
      </c>
      <c r="X13" s="182">
        <f t="shared" si="42"/>
        <v>73.492225695205079</v>
      </c>
      <c r="Z13" s="181" t="s">
        <v>2</v>
      </c>
      <c r="AA13" s="183">
        <f>IFERROR(VLOOKUP($M13,Batch!$A$11:$E$854,4,FALSE),"")</f>
        <v>0.62</v>
      </c>
      <c r="AB13" s="182">
        <f t="shared" si="43"/>
        <v>17.556478762634551</v>
      </c>
      <c r="AC13" s="182">
        <f t="shared" si="44"/>
        <v>19.610555274149686</v>
      </c>
      <c r="AD13" s="182">
        <f t="shared" si="45"/>
        <v>21.883621375166292</v>
      </c>
      <c r="AE13" s="182">
        <f t="shared" si="46"/>
        <v>24.394471136410321</v>
      </c>
      <c r="AF13" s="182">
        <f t="shared" si="47"/>
        <v>27.162575457110336</v>
      </c>
      <c r="AG13" s="182">
        <f t="shared" si="48"/>
        <v>30.207908057758782</v>
      </c>
      <c r="AH13" s="182">
        <f t="shared" si="49"/>
        <v>33.550728314099018</v>
      </c>
      <c r="AI13" s="182">
        <f t="shared" si="50"/>
        <v>37.211319248115167</v>
      </c>
      <c r="AJ13" s="182">
        <f t="shared" si="51"/>
        <v>41.209680705865928</v>
      </c>
      <c r="AK13" s="182">
        <f t="shared" si="52"/>
        <v>45.565179931027153</v>
      </c>
      <c r="AM13" s="181" t="s">
        <v>2</v>
      </c>
      <c r="AN13" s="184">
        <f>IFERROR(VLOOKUP($M13,Batch!$A$11:$E$854,5,FALSE),"")</f>
        <v>3311</v>
      </c>
      <c r="AO13" s="182">
        <f t="shared" si="53"/>
        <v>9.2300095992979225E-2</v>
      </c>
      <c r="AP13" s="182">
        <f t="shared" si="54"/>
        <v>0.10309904159893288</v>
      </c>
      <c r="AQ13" s="182">
        <f t="shared" si="55"/>
        <v>0.11504928641503721</v>
      </c>
      <c r="AR13" s="182">
        <f t="shared" si="56"/>
        <v>0.12824963695913436</v>
      </c>
      <c r="AS13" s="182">
        <f t="shared" si="57"/>
        <v>0.14280245805575223</v>
      </c>
      <c r="AT13" s="182">
        <f t="shared" si="58"/>
        <v>0.15881275802368389</v>
      </c>
      <c r="AU13" s="182">
        <f t="shared" si="59"/>
        <v>0.17638704696390978</v>
      </c>
      <c r="AV13" s="182">
        <f t="shared" si="60"/>
        <v>0.19563195929335792</v>
      </c>
      <c r="AW13" s="182">
        <f t="shared" si="61"/>
        <v>0.21665264068138609</v>
      </c>
      <c r="AX13" s="182">
        <f t="shared" si="62"/>
        <v>0.23955091100170403</v>
      </c>
    </row>
    <row r="14" spans="1:50" ht="15.75">
      <c r="A14" s="181" t="s">
        <v>3</v>
      </c>
      <c r="B14" s="182">
        <v>26.451292440806473</v>
      </c>
      <c r="C14" s="182">
        <v>29.546046191627809</v>
      </c>
      <c r="D14" s="182">
        <v>32.970738408568209</v>
      </c>
      <c r="E14" s="182">
        <v>36.753684989573188</v>
      </c>
      <c r="F14" s="182">
        <v>40.924221569455597</v>
      </c>
      <c r="G14" s="182">
        <v>45.512441353636618</v>
      </c>
      <c r="H14" s="182">
        <v>50.548867927152926</v>
      </c>
      <c r="I14" s="182">
        <v>56.064060501412371</v>
      </c>
      <c r="J14" s="182">
        <v>62.088151643658264</v>
      </c>
      <c r="K14" s="182">
        <v>68.650320817105722</v>
      </c>
      <c r="M14" s="181" t="s">
        <v>3</v>
      </c>
      <c r="N14" s="183">
        <f>IFERROR(VLOOKUP($M14,Batch!$A$11:$E$854,3,FALSE),"")</f>
        <v>1</v>
      </c>
      <c r="O14" s="182">
        <f t="shared" si="33"/>
        <v>28.509709526843402</v>
      </c>
      <c r="P14" s="182">
        <f t="shared" si="34"/>
        <v>31.845294383064338</v>
      </c>
      <c r="Q14" s="182">
        <f t="shared" si="35"/>
        <v>35.536493236288891</v>
      </c>
      <c r="R14" s="182">
        <f t="shared" si="36"/>
        <v>39.613825503563504</v>
      </c>
      <c r="S14" s="182">
        <f t="shared" si="37"/>
        <v>44.108909693857882</v>
      </c>
      <c r="T14" s="182">
        <f t="shared" si="38"/>
        <v>49.054180840250638</v>
      </c>
      <c r="U14" s="182">
        <f t="shared" si="39"/>
        <v>54.482537847211596</v>
      </c>
      <c r="V14" s="182">
        <f t="shared" si="40"/>
        <v>60.426918017995661</v>
      </c>
      <c r="W14" s="182">
        <f t="shared" si="41"/>
        <v>66.919798810607105</v>
      </c>
      <c r="X14" s="182">
        <f t="shared" si="42"/>
        <v>73.992630409276956</v>
      </c>
      <c r="Z14" s="181" t="s">
        <v>3</v>
      </c>
      <c r="AA14" s="183">
        <f>IFERROR(VLOOKUP($M14,Batch!$A$11:$E$854,4,FALSE),"")</f>
        <v>0.62</v>
      </c>
      <c r="AB14" s="182">
        <f t="shared" si="43"/>
        <v>17.67601990664291</v>
      </c>
      <c r="AC14" s="182">
        <f t="shared" si="44"/>
        <v>19.744082517499887</v>
      </c>
      <c r="AD14" s="182">
        <f t="shared" si="45"/>
        <v>22.032625806499112</v>
      </c>
      <c r="AE14" s="182">
        <f t="shared" si="46"/>
        <v>24.560571812209371</v>
      </c>
      <c r="AF14" s="182">
        <f t="shared" si="47"/>
        <v>27.34752401019189</v>
      </c>
      <c r="AG14" s="182">
        <f t="shared" si="48"/>
        <v>30.413592120955396</v>
      </c>
      <c r="AH14" s="182">
        <f t="shared" si="49"/>
        <v>33.779173465271185</v>
      </c>
      <c r="AI14" s="182">
        <f t="shared" si="50"/>
        <v>37.464689171157303</v>
      </c>
      <c r="AJ14" s="182">
        <f t="shared" si="51"/>
        <v>41.490275262576404</v>
      </c>
      <c r="AK14" s="182">
        <f t="shared" si="52"/>
        <v>45.875430853751716</v>
      </c>
      <c r="AM14" s="181" t="s">
        <v>3</v>
      </c>
      <c r="AN14" s="184">
        <f>IFERROR(VLOOKUP($M14,Batch!$A$11:$E$854,5,FALSE),"")</f>
        <v>3311</v>
      </c>
      <c r="AO14" s="182">
        <f t="shared" si="53"/>
        <v>9.2928562510454518E-2</v>
      </c>
      <c r="AP14" s="182">
        <f t="shared" si="54"/>
        <v>0.10380103757121929</v>
      </c>
      <c r="AQ14" s="182">
        <f t="shared" si="55"/>
        <v>0.1158326509781334</v>
      </c>
      <c r="AR14" s="182">
        <f t="shared" si="56"/>
        <v>0.12912288201744185</v>
      </c>
      <c r="AS14" s="182">
        <f t="shared" si="57"/>
        <v>0.14377479251039937</v>
      </c>
      <c r="AT14" s="182">
        <f t="shared" si="58"/>
        <v>0.15989410577193955</v>
      </c>
      <c r="AU14" s="182">
        <f t="shared" si="59"/>
        <v>0.17758805712473988</v>
      </c>
      <c r="AV14" s="182">
        <f t="shared" si="60"/>
        <v>0.19696400705388584</v>
      </c>
      <c r="AW14" s="182">
        <f t="shared" si="61"/>
        <v>0.21812781716008892</v>
      </c>
      <c r="AX14" s="182">
        <f t="shared" si="62"/>
        <v>0.24118200060324385</v>
      </c>
    </row>
    <row r="15" spans="1:50" ht="15.75">
      <c r="A15" s="181" t="s">
        <v>4</v>
      </c>
      <c r="B15" s="182">
        <v>70.433840495443746</v>
      </c>
      <c r="C15" s="182">
        <v>78.674473445452449</v>
      </c>
      <c r="D15" s="182">
        <v>87.793658297903974</v>
      </c>
      <c r="E15" s="182">
        <v>97.866793918235331</v>
      </c>
      <c r="F15" s="182">
        <v>108.97199450173071</v>
      </c>
      <c r="G15" s="182">
        <v>121.18939148375857</v>
      </c>
      <c r="H15" s="182">
        <v>134.60026230377233</v>
      </c>
      <c r="I15" s="182">
        <v>149.28597926623627</v>
      </c>
      <c r="J15" s="182">
        <v>165.32677861819511</v>
      </c>
      <c r="K15" s="182">
        <v>182.80035870510537</v>
      </c>
      <c r="M15" s="181" t="s">
        <v>4</v>
      </c>
      <c r="N15" s="183">
        <f>IFERROR(VLOOKUP($M15,Batch!$A$11:$E$854,3,FALSE),"")</f>
        <v>1</v>
      </c>
      <c r="O15" s="182">
        <f t="shared" si="33"/>
        <v>75.914942072444831</v>
      </c>
      <c r="P15" s="182">
        <f t="shared" si="34"/>
        <v>84.79685407155921</v>
      </c>
      <c r="Q15" s="182">
        <f t="shared" si="35"/>
        <v>94.625686135126102</v>
      </c>
      <c r="R15" s="182">
        <f t="shared" si="36"/>
        <v>105.48270460417868</v>
      </c>
      <c r="S15" s="182">
        <f t="shared" si="37"/>
        <v>117.45210245425712</v>
      </c>
      <c r="T15" s="182">
        <f t="shared" si="38"/>
        <v>130.62024688089397</v>
      </c>
      <c r="U15" s="182">
        <f t="shared" si="39"/>
        <v>145.07474026477021</v>
      </c>
      <c r="V15" s="182">
        <f t="shared" si="40"/>
        <v>160.90328723389209</v>
      </c>
      <c r="W15" s="182">
        <f t="shared" si="41"/>
        <v>178.19236795182397</v>
      </c>
      <c r="X15" s="182">
        <f t="shared" si="42"/>
        <v>197.02572718319837</v>
      </c>
      <c r="Z15" s="181" t="s">
        <v>4</v>
      </c>
      <c r="AA15" s="183">
        <f>IFERROR(VLOOKUP($M15,Batch!$A$11:$E$854,4,FALSE),"")</f>
        <v>0.62</v>
      </c>
      <c r="AB15" s="182">
        <f t="shared" si="43"/>
        <v>47.067264084915791</v>
      </c>
      <c r="AC15" s="182">
        <f t="shared" si="44"/>
        <v>52.574049524366714</v>
      </c>
      <c r="AD15" s="182">
        <f t="shared" si="45"/>
        <v>58.667925403778192</v>
      </c>
      <c r="AE15" s="182">
        <f t="shared" si="46"/>
        <v>65.399276854590781</v>
      </c>
      <c r="AF15" s="182">
        <f t="shared" si="47"/>
        <v>72.820303521639403</v>
      </c>
      <c r="AG15" s="182">
        <f t="shared" si="48"/>
        <v>80.984553066154263</v>
      </c>
      <c r="AH15" s="182">
        <f t="shared" si="49"/>
        <v>89.946338964157519</v>
      </c>
      <c r="AI15" s="182">
        <f t="shared" si="50"/>
        <v>99.760038085013093</v>
      </c>
      <c r="AJ15" s="182">
        <f t="shared" si="51"/>
        <v>110.47926813013085</v>
      </c>
      <c r="AK15" s="182">
        <f t="shared" si="52"/>
        <v>122.15595085358299</v>
      </c>
      <c r="AM15" s="181" t="s">
        <v>4</v>
      </c>
      <c r="AN15" s="184">
        <f>IFERROR(VLOOKUP($M15,Batch!$A$11:$E$854,5,FALSE),"")</f>
        <v>3311</v>
      </c>
      <c r="AO15" s="182">
        <f t="shared" si="53"/>
        <v>0.24744785397460403</v>
      </c>
      <c r="AP15" s="182">
        <f t="shared" si="54"/>
        <v>0.27639880886402213</v>
      </c>
      <c r="AQ15" s="182">
        <f t="shared" si="55"/>
        <v>0.30843628837478115</v>
      </c>
      <c r="AR15" s="182">
        <f t="shared" si="56"/>
        <v>0.34382518346431379</v>
      </c>
      <c r="AS15" s="182">
        <f t="shared" si="57"/>
        <v>0.38283992457474936</v>
      </c>
      <c r="AT15" s="182">
        <f t="shared" si="58"/>
        <v>0.42576202910707511</v>
      </c>
      <c r="AU15" s="182">
        <f t="shared" si="59"/>
        <v>0.47287704059871333</v>
      </c>
      <c r="AV15" s="182">
        <f t="shared" si="60"/>
        <v>0.52447083586641874</v>
      </c>
      <c r="AW15" s="182">
        <f t="shared" si="61"/>
        <v>0.58082530053509163</v>
      </c>
      <c r="AX15" s="182">
        <f t="shared" si="62"/>
        <v>0.64221340408510363</v>
      </c>
    </row>
    <row r="16" spans="1:50" ht="15.75">
      <c r="A16" s="181" t="s">
        <v>5</v>
      </c>
      <c r="B16" s="182">
        <v>53.249333859584475</v>
      </c>
      <c r="C16" s="182">
        <v>59.479410369436181</v>
      </c>
      <c r="D16" s="182">
        <v>66.373688962222388</v>
      </c>
      <c r="E16" s="182">
        <v>73.989172625854152</v>
      </c>
      <c r="F16" s="182">
        <v>82.384917189668613</v>
      </c>
      <c r="G16" s="182">
        <v>91.621503555183736</v>
      </c>
      <c r="H16" s="182">
        <v>101.76037902497822</v>
      </c>
      <c r="I16" s="182">
        <v>112.86306262139792</v>
      </c>
      <c r="J16" s="182">
        <v>124.99021448559759</v>
      </c>
      <c r="K16" s="182">
        <v>138.20057605647148</v>
      </c>
      <c r="M16" s="181" t="s">
        <v>5</v>
      </c>
      <c r="N16" s="183">
        <f>IFERROR(VLOOKUP($M16,Batch!$A$11:$E$854,3,FALSE),"")</f>
        <v>1</v>
      </c>
      <c r="O16" s="182">
        <f t="shared" si="33"/>
        <v>57.393151742281155</v>
      </c>
      <c r="P16" s="182">
        <f t="shared" si="34"/>
        <v>64.108047508654792</v>
      </c>
      <c r="Q16" s="182">
        <f t="shared" si="35"/>
        <v>71.538832999281539</v>
      </c>
      <c r="R16" s="182">
        <f t="shared" si="36"/>
        <v>79.746947126121654</v>
      </c>
      <c r="S16" s="182">
        <f t="shared" si="37"/>
        <v>88.796041392935749</v>
      </c>
      <c r="T16" s="182">
        <f t="shared" si="38"/>
        <v>98.751411055485576</v>
      </c>
      <c r="U16" s="182">
        <f t="shared" si="39"/>
        <v>109.67928519318747</v>
      </c>
      <c r="V16" s="182">
        <f t="shared" si="40"/>
        <v>121.6459701863962</v>
      </c>
      <c r="W16" s="182">
        <f t="shared" si="41"/>
        <v>134.7168466968715</v>
      </c>
      <c r="X16" s="182">
        <f t="shared" si="42"/>
        <v>148.95522737233412</v>
      </c>
      <c r="Z16" s="181" t="s">
        <v>5</v>
      </c>
      <c r="AA16" s="183">
        <f>IFERROR(VLOOKUP($M16,Batch!$A$11:$E$854,4,FALSE),"")</f>
        <v>0.62</v>
      </c>
      <c r="AB16" s="182">
        <f t="shared" si="43"/>
        <v>35.58375408021432</v>
      </c>
      <c r="AC16" s="182">
        <f t="shared" si="44"/>
        <v>39.74698945536597</v>
      </c>
      <c r="AD16" s="182">
        <f t="shared" si="45"/>
        <v>44.354076459554548</v>
      </c>
      <c r="AE16" s="182">
        <f t="shared" si="46"/>
        <v>49.443107218195422</v>
      </c>
      <c r="AF16" s="182">
        <f t="shared" si="47"/>
        <v>55.053545663620163</v>
      </c>
      <c r="AG16" s="182">
        <f t="shared" si="48"/>
        <v>61.225874854401056</v>
      </c>
      <c r="AH16" s="182">
        <f t="shared" si="49"/>
        <v>68.001156819776227</v>
      </c>
      <c r="AI16" s="182">
        <f t="shared" si="50"/>
        <v>75.420501515565647</v>
      </c>
      <c r="AJ16" s="182">
        <f t="shared" si="51"/>
        <v>83.524444952060321</v>
      </c>
      <c r="AK16" s="182">
        <f t="shared" si="52"/>
        <v>92.352240970847163</v>
      </c>
      <c r="AM16" s="181" t="s">
        <v>5</v>
      </c>
      <c r="AN16" s="184">
        <f>IFERROR(VLOOKUP($M16,Batch!$A$11:$E$854,5,FALSE),"")</f>
        <v>3311</v>
      </c>
      <c r="AO16" s="182">
        <f t="shared" si="53"/>
        <v>0.18707532198224741</v>
      </c>
      <c r="AP16" s="182">
        <f t="shared" si="54"/>
        <v>0.20896279896229539</v>
      </c>
      <c r="AQ16" s="182">
        <f t="shared" si="55"/>
        <v>0.23318374773475878</v>
      </c>
      <c r="AR16" s="182">
        <f t="shared" si="56"/>
        <v>0.25993843094227514</v>
      </c>
      <c r="AS16" s="182">
        <f t="shared" si="57"/>
        <v>0.28943432326081525</v>
      </c>
      <c r="AT16" s="182">
        <f t="shared" si="58"/>
        <v>0.32188425724312669</v>
      </c>
      <c r="AU16" s="182">
        <f t="shared" si="59"/>
        <v>0.35750410927829568</v>
      </c>
      <c r="AV16" s="182">
        <f t="shared" si="60"/>
        <v>0.39651000772097411</v>
      </c>
      <c r="AW16" s="182">
        <f t="shared" si="61"/>
        <v>0.43911506350824797</v>
      </c>
      <c r="AX16" s="182">
        <f t="shared" si="62"/>
        <v>0.48552564680098748</v>
      </c>
    </row>
    <row r="17" spans="1:50" ht="15.75">
      <c r="A17" s="181" t="s">
        <v>6</v>
      </c>
      <c r="B17" s="182">
        <v>77.408428452750698</v>
      </c>
      <c r="C17" s="182">
        <v>86.465075678417648</v>
      </c>
      <c r="D17" s="182">
        <v>96.487271873215036</v>
      </c>
      <c r="E17" s="182">
        <v>107.55788214345458</v>
      </c>
      <c r="F17" s="182">
        <v>119.76275580608775</v>
      </c>
      <c r="G17" s="182">
        <v>133.18995917182409</v>
      </c>
      <c r="H17" s="182">
        <v>147.92881803650957</v>
      </c>
      <c r="I17" s="182">
        <v>164.06876245484318</v>
      </c>
      <c r="J17" s="182">
        <v>181.69797392800373</v>
      </c>
      <c r="K17" s="182">
        <v>200.90184474431257</v>
      </c>
      <c r="M17" s="181" t="s">
        <v>6</v>
      </c>
      <c r="N17" s="183">
        <f>IFERROR(VLOOKUP($M17,Batch!$A$11:$E$854,3,FALSE),"")</f>
        <v>1</v>
      </c>
      <c r="O17" s="182">
        <f t="shared" si="33"/>
        <v>83.432286534051741</v>
      </c>
      <c r="P17" s="182">
        <f t="shared" si="34"/>
        <v>93.193714345893824</v>
      </c>
      <c r="Q17" s="182">
        <f t="shared" si="35"/>
        <v>103.99582932663151</v>
      </c>
      <c r="R17" s="182">
        <f t="shared" si="36"/>
        <v>115.92794507468891</v>
      </c>
      <c r="S17" s="182">
        <f t="shared" si="37"/>
        <v>129.08259162786445</v>
      </c>
      <c r="T17" s="182">
        <f t="shared" si="38"/>
        <v>143.55468854228371</v>
      </c>
      <c r="U17" s="182">
        <f t="shared" si="39"/>
        <v>159.44051287127112</v>
      </c>
      <c r="V17" s="182">
        <f t="shared" si="40"/>
        <v>176.83645404033936</v>
      </c>
      <c r="W17" s="182">
        <f t="shared" si="41"/>
        <v>195.83755576010765</v>
      </c>
      <c r="X17" s="182">
        <f t="shared" si="42"/>
        <v>216.53585547416495</v>
      </c>
      <c r="Z17" s="181" t="s">
        <v>6</v>
      </c>
      <c r="AA17" s="183">
        <f>IFERROR(VLOOKUP($M17,Batch!$A$11:$E$854,4,FALSE),"")</f>
        <v>0.62</v>
      </c>
      <c r="AB17" s="182">
        <f t="shared" si="43"/>
        <v>51.728017651112076</v>
      </c>
      <c r="AC17" s="182">
        <f t="shared" si="44"/>
        <v>57.780102894454174</v>
      </c>
      <c r="AD17" s="182">
        <f t="shared" si="45"/>
        <v>64.477414182511538</v>
      </c>
      <c r="AE17" s="182">
        <f t="shared" si="46"/>
        <v>71.875325946307129</v>
      </c>
      <c r="AF17" s="182">
        <f t="shared" si="47"/>
        <v>80.031206809275957</v>
      </c>
      <c r="AG17" s="182">
        <f t="shared" si="48"/>
        <v>89.003906896215895</v>
      </c>
      <c r="AH17" s="182">
        <f t="shared" si="49"/>
        <v>98.853117980188088</v>
      </c>
      <c r="AI17" s="182">
        <f t="shared" si="50"/>
        <v>109.6386015050104</v>
      </c>
      <c r="AJ17" s="182">
        <f t="shared" si="51"/>
        <v>121.41928457126674</v>
      </c>
      <c r="AK17" s="182">
        <f t="shared" si="52"/>
        <v>134.25223039398225</v>
      </c>
      <c r="AM17" s="181" t="s">
        <v>6</v>
      </c>
      <c r="AN17" s="184">
        <f>IFERROR(VLOOKUP($M17,Batch!$A$11:$E$854,5,FALSE),"")</f>
        <v>3311</v>
      </c>
      <c r="AO17" s="182">
        <f t="shared" si="53"/>
        <v>0.2719509452479581</v>
      </c>
      <c r="AP17" s="182">
        <f t="shared" si="54"/>
        <v>0.30376871784749865</v>
      </c>
      <c r="AQ17" s="182">
        <f t="shared" si="55"/>
        <v>0.33897865277466599</v>
      </c>
      <c r="AR17" s="182">
        <f t="shared" si="56"/>
        <v>0.37787187135100064</v>
      </c>
      <c r="AS17" s="182">
        <f t="shared" si="57"/>
        <v>0.42074997901353972</v>
      </c>
      <c r="AT17" s="182">
        <f t="shared" si="58"/>
        <v>0.46792236993189334</v>
      </c>
      <c r="AU17" s="182">
        <f t="shared" si="59"/>
        <v>0.51970286309322977</v>
      </c>
      <c r="AV17" s="182">
        <f t="shared" si="60"/>
        <v>0.57640564376645453</v>
      </c>
      <c r="AW17" s="182">
        <f t="shared" si="61"/>
        <v>0.63834051080781995</v>
      </c>
      <c r="AX17" s="182">
        <f t="shared" si="62"/>
        <v>0.70580746402342009</v>
      </c>
    </row>
    <row r="18" spans="1:50" ht="15.75">
      <c r="A18" s="181" t="s">
        <v>7</v>
      </c>
      <c r="B18" s="182">
        <v>9.9999999999999995E-7</v>
      </c>
      <c r="C18" s="182">
        <v>195.37046849382554</v>
      </c>
      <c r="D18" s="182">
        <v>207.68582535307502</v>
      </c>
      <c r="E18" s="182">
        <v>220.69898143623197</v>
      </c>
      <c r="F18" s="182">
        <v>234.44051442638755</v>
      </c>
      <c r="G18" s="182">
        <v>248.94135738017118</v>
      </c>
      <c r="H18" s="182">
        <v>264.2326851385406</v>
      </c>
      <c r="I18" s="182">
        <v>280.34578738222547</v>
      </c>
      <c r="J18" s="182">
        <v>297.31192804759672</v>
      </c>
      <c r="K18" s="182">
        <v>315.16219096777127</v>
      </c>
      <c r="M18" s="181" t="s">
        <v>7</v>
      </c>
      <c r="N18" s="183">
        <f>IFERROR(VLOOKUP($M18,Batch!$A$11:$E$854,3,FALSE),"")</f>
        <v>1</v>
      </c>
      <c r="O18" s="182">
        <f t="shared" si="33"/>
        <v>1.0778191496934722E-6</v>
      </c>
      <c r="P18" s="182">
        <f t="shared" si="34"/>
        <v>210.57403222723033</v>
      </c>
      <c r="Q18" s="182">
        <f t="shared" si="35"/>
        <v>223.84775968543829</v>
      </c>
      <c r="R18" s="182">
        <f t="shared" si="36"/>
        <v>237.87358850981494</v>
      </c>
      <c r="S18" s="182">
        <f t="shared" si="37"/>
        <v>252.68447591274924</v>
      </c>
      <c r="T18" s="182">
        <f t="shared" si="38"/>
        <v>268.31376213503489</v>
      </c>
      <c r="U18" s="182">
        <f t="shared" si="39"/>
        <v>284.79504801724477</v>
      </c>
      <c r="V18" s="182">
        <f t="shared" si="40"/>
        <v>302.16205817645721</v>
      </c>
      <c r="W18" s="182">
        <f t="shared" si="41"/>
        <v>320.44848948198745</v>
      </c>
      <c r="X18" s="182">
        <f t="shared" si="42"/>
        <v>339.68784468441493</v>
      </c>
      <c r="Z18" s="181" t="s">
        <v>7</v>
      </c>
      <c r="AA18" s="183">
        <f>IFERROR(VLOOKUP($M18,Batch!$A$11:$E$854,4,FALSE),"")</f>
        <v>0.64</v>
      </c>
      <c r="AB18" s="182">
        <f t="shared" si="43"/>
        <v>6.8980425580382222E-7</v>
      </c>
      <c r="AC18" s="182">
        <f t="shared" si="44"/>
        <v>134.76738062542742</v>
      </c>
      <c r="AD18" s="182">
        <f t="shared" si="45"/>
        <v>143.2625661986805</v>
      </c>
      <c r="AE18" s="182">
        <f t="shared" si="46"/>
        <v>152.23909664628158</v>
      </c>
      <c r="AF18" s="182">
        <f t="shared" si="47"/>
        <v>161.71806458415952</v>
      </c>
      <c r="AG18" s="182">
        <f t="shared" si="48"/>
        <v>171.72080776642233</v>
      </c>
      <c r="AH18" s="182">
        <f t="shared" si="49"/>
        <v>182.26883073103667</v>
      </c>
      <c r="AI18" s="182">
        <f t="shared" si="50"/>
        <v>193.38371723293261</v>
      </c>
      <c r="AJ18" s="182">
        <f t="shared" si="51"/>
        <v>205.087033268472</v>
      </c>
      <c r="AK18" s="182">
        <f t="shared" si="52"/>
        <v>217.40022059802556</v>
      </c>
      <c r="AM18" s="181" t="s">
        <v>7</v>
      </c>
      <c r="AN18" s="184">
        <f>IFERROR(VLOOKUP($M18,Batch!$A$11:$E$854,5,FALSE),"")</f>
        <v>3311</v>
      </c>
      <c r="AO18" s="182">
        <f t="shared" si="53"/>
        <v>3.5131955354700701E-9</v>
      </c>
      <c r="AP18" s="182">
        <f t="shared" si="54"/>
        <v>0.686374657675204</v>
      </c>
      <c r="AQ18" s="182">
        <f t="shared" si="55"/>
        <v>0.72964091441083989</v>
      </c>
      <c r="AR18" s="182">
        <f t="shared" si="56"/>
        <v>0.77535867626456201</v>
      </c>
      <c r="AS18" s="182">
        <f t="shared" si="57"/>
        <v>0.82363536861609132</v>
      </c>
      <c r="AT18" s="182">
        <f t="shared" si="58"/>
        <v>0.8745796653418767</v>
      </c>
      <c r="AU18" s="182">
        <f t="shared" si="59"/>
        <v>0.92830108975398973</v>
      </c>
      <c r="AV18" s="182">
        <f t="shared" si="60"/>
        <v>0.98490956861907608</v>
      </c>
      <c r="AW18" s="182">
        <f t="shared" si="61"/>
        <v>1.0445149382588155</v>
      </c>
      <c r="AX18" s="182">
        <f t="shared" si="62"/>
        <v>1.1072264022569398</v>
      </c>
    </row>
    <row r="19" spans="1:50" ht="15.75">
      <c r="A19" s="181" t="s">
        <v>136</v>
      </c>
      <c r="B19" s="182">
        <v>9.9999999999999995E-7</v>
      </c>
      <c r="C19" s="182">
        <v>4.3205326398028436</v>
      </c>
      <c r="D19" s="182">
        <v>4.5953483419519587</v>
      </c>
      <c r="E19" s="182">
        <v>4.8859715805408275</v>
      </c>
      <c r="F19" s="182">
        <v>5.1931202961746816</v>
      </c>
      <c r="G19" s="182">
        <v>5.5175239939959599</v>
      </c>
      <c r="H19" s="182">
        <v>5.859921456948423</v>
      </c>
      <c r="I19" s="182">
        <v>6.2459081371111305</v>
      </c>
      <c r="J19" s="182">
        <v>6.6550858300087929</v>
      </c>
      <c r="K19" s="182">
        <v>7.0886007357228351</v>
      </c>
      <c r="M19" s="181" t="s">
        <v>136</v>
      </c>
      <c r="N19" s="183">
        <f>IFERROR(VLOOKUP($M19,Batch!$A$11:$E$854,3,FALSE),"")</f>
        <v>1</v>
      </c>
      <c r="O19" s="182">
        <f t="shared" si="33"/>
        <v>1.0778191496934722E-6</v>
      </c>
      <c r="P19" s="182">
        <f t="shared" si="34"/>
        <v>4.6567528160551932</v>
      </c>
      <c r="Q19" s="182">
        <f t="shared" si="35"/>
        <v>4.9529544424679672</v>
      </c>
      <c r="R19" s="182">
        <f t="shared" si="36"/>
        <v>5.2661937343649852</v>
      </c>
      <c r="S19" s="182">
        <f t="shared" si="37"/>
        <v>5.5972445018789081</v>
      </c>
      <c r="T19" s="182">
        <f t="shared" si="38"/>
        <v>5.9468930196220562</v>
      </c>
      <c r="U19" s="182">
        <f t="shared" si="39"/>
        <v>6.3159355619986819</v>
      </c>
      <c r="V19" s="182">
        <f t="shared" si="40"/>
        <v>6.7319593974046574</v>
      </c>
      <c r="W19" s="182">
        <f t="shared" si="41"/>
        <v>7.1729789504371526</v>
      </c>
      <c r="X19" s="182">
        <f t="shared" si="42"/>
        <v>7.6402296174933078</v>
      </c>
      <c r="Z19" s="181" t="s">
        <v>136</v>
      </c>
      <c r="AA19" s="183">
        <f>IFERROR(VLOOKUP($M19,Batch!$A$11:$E$854,4,FALSE),"")</f>
        <v>0.73</v>
      </c>
      <c r="AB19" s="182">
        <f t="shared" si="43"/>
        <v>7.8680797927623467E-7</v>
      </c>
      <c r="AC19" s="182">
        <f t="shared" si="44"/>
        <v>3.3994295557202912</v>
      </c>
      <c r="AD19" s="182">
        <f t="shared" si="45"/>
        <v>3.6156567430016162</v>
      </c>
      <c r="AE19" s="182">
        <f t="shared" si="46"/>
        <v>3.8443214260864389</v>
      </c>
      <c r="AF19" s="182">
        <f t="shared" si="47"/>
        <v>4.0859884863716021</v>
      </c>
      <c r="AG19" s="182">
        <f t="shared" si="48"/>
        <v>4.3412319043241014</v>
      </c>
      <c r="AH19" s="182">
        <f t="shared" si="49"/>
        <v>4.6106329602590383</v>
      </c>
      <c r="AI19" s="182">
        <f t="shared" si="50"/>
        <v>4.9143303601053994</v>
      </c>
      <c r="AJ19" s="182">
        <f t="shared" si="51"/>
        <v>5.2362746338191215</v>
      </c>
      <c r="AK19" s="182">
        <f t="shared" si="52"/>
        <v>5.5773676207701142</v>
      </c>
      <c r="AM19" s="181" t="s">
        <v>136</v>
      </c>
      <c r="AN19" s="184">
        <f>IFERROR(VLOOKUP($M19,Batch!$A$11:$E$854,5,FALSE),"")</f>
        <v>22098</v>
      </c>
      <c r="AO19" s="182">
        <f t="shared" si="53"/>
        <v>2.3447476575903839E-8</v>
      </c>
      <c r="AP19" s="182">
        <f t="shared" si="54"/>
        <v>0.10130558786720516</v>
      </c>
      <c r="AQ19" s="182">
        <f t="shared" si="55"/>
        <v>0.10774932260603709</v>
      </c>
      <c r="AR19" s="182">
        <f t="shared" si="56"/>
        <v>0.11456370418526292</v>
      </c>
      <c r="AS19" s="182">
        <f t="shared" si="57"/>
        <v>0.12176556650040665</v>
      </c>
      <c r="AT19" s="182">
        <f t="shared" si="58"/>
        <v>0.12937201460620767</v>
      </c>
      <c r="AU19" s="182">
        <f t="shared" si="59"/>
        <v>0.13740037109843448</v>
      </c>
      <c r="AV19" s="182">
        <f t="shared" si="60"/>
        <v>0.14645078474016041</v>
      </c>
      <c r="AW19" s="182">
        <f t="shared" si="61"/>
        <v>0.15604496910976073</v>
      </c>
      <c r="AX19" s="182">
        <f t="shared" si="62"/>
        <v>0.16620979970679589</v>
      </c>
    </row>
    <row r="20" spans="1:50" ht="15.75">
      <c r="A20" s="181" t="s">
        <v>137</v>
      </c>
      <c r="B20" s="182">
        <v>9.9999999999999995E-7</v>
      </c>
      <c r="C20" s="182">
        <v>112.92847421296106</v>
      </c>
      <c r="D20" s="182">
        <v>120.16036701186248</v>
      </c>
      <c r="E20" s="182">
        <v>127.81293012249751</v>
      </c>
      <c r="F20" s="182">
        <v>135.90577023399393</v>
      </c>
      <c r="G20" s="182">
        <v>144.45887255975762</v>
      </c>
      <c r="H20" s="182">
        <v>153.49254596114599</v>
      </c>
      <c r="I20" s="182">
        <v>163.02736033797331</v>
      </c>
      <c r="J20" s="182">
        <v>173.08407599392143</v>
      </c>
      <c r="K20" s="182">
        <v>183.68356475154269</v>
      </c>
      <c r="M20" s="181" t="s">
        <v>137</v>
      </c>
      <c r="N20" s="183">
        <f>IFERROR(VLOOKUP($M20,Batch!$A$11:$E$854,3,FALSE),"")</f>
        <v>0</v>
      </c>
      <c r="O20" s="182">
        <f t="shared" si="33"/>
        <v>0</v>
      </c>
      <c r="P20" s="182">
        <f t="shared" si="34"/>
        <v>0</v>
      </c>
      <c r="Q20" s="182">
        <f t="shared" si="35"/>
        <v>0</v>
      </c>
      <c r="R20" s="182">
        <f t="shared" si="36"/>
        <v>0</v>
      </c>
      <c r="S20" s="182">
        <f t="shared" si="37"/>
        <v>0</v>
      </c>
      <c r="T20" s="182">
        <f t="shared" si="38"/>
        <v>0</v>
      </c>
      <c r="U20" s="182">
        <f t="shared" si="39"/>
        <v>0</v>
      </c>
      <c r="V20" s="182">
        <f t="shared" si="40"/>
        <v>0</v>
      </c>
      <c r="W20" s="182">
        <f t="shared" si="41"/>
        <v>0</v>
      </c>
      <c r="X20" s="182">
        <f t="shared" si="42"/>
        <v>0</v>
      </c>
      <c r="Z20" s="181" t="s">
        <v>137</v>
      </c>
      <c r="AA20" s="183">
        <f>IFERROR(VLOOKUP($M20,Batch!$A$11:$E$854,4,FALSE),"")</f>
        <v>0</v>
      </c>
      <c r="AB20" s="182">
        <f t="shared" si="43"/>
        <v>0</v>
      </c>
      <c r="AC20" s="182">
        <f t="shared" si="44"/>
        <v>0</v>
      </c>
      <c r="AD20" s="182">
        <f t="shared" si="45"/>
        <v>0</v>
      </c>
      <c r="AE20" s="182">
        <f t="shared" si="46"/>
        <v>0</v>
      </c>
      <c r="AF20" s="182">
        <f t="shared" si="47"/>
        <v>0</v>
      </c>
      <c r="AG20" s="182">
        <f t="shared" si="48"/>
        <v>0</v>
      </c>
      <c r="AH20" s="182">
        <f t="shared" si="49"/>
        <v>0</v>
      </c>
      <c r="AI20" s="182">
        <f t="shared" si="50"/>
        <v>0</v>
      </c>
      <c r="AJ20" s="182">
        <f t="shared" si="51"/>
        <v>0</v>
      </c>
      <c r="AK20" s="182">
        <f t="shared" si="52"/>
        <v>0</v>
      </c>
      <c r="AM20" s="181" t="s">
        <v>137</v>
      </c>
      <c r="AN20" s="184">
        <f>IFERROR(VLOOKUP($M20,Batch!$A$11:$E$854,5,FALSE),"")</f>
        <v>3311</v>
      </c>
      <c r="AO20" s="182">
        <f t="shared" si="53"/>
        <v>3.5131955354700701E-9</v>
      </c>
      <c r="AP20" s="182">
        <f t="shared" si="54"/>
        <v>0.39673981143242171</v>
      </c>
      <c r="AQ20" s="182">
        <f t="shared" si="55"/>
        <v>0.42214686492652032</v>
      </c>
      <c r="AR20" s="182">
        <f t="shared" si="56"/>
        <v>0.44903181548170629</v>
      </c>
      <c r="AS20" s="182">
        <f t="shared" si="57"/>
        <v>0.47746354523068862</v>
      </c>
      <c r="AT20" s="182">
        <f t="shared" si="58"/>
        <v>0.50751226613598033</v>
      </c>
      <c r="AU20" s="182">
        <f t="shared" si="59"/>
        <v>0.53924932719863261</v>
      </c>
      <c r="AV20" s="182">
        <f t="shared" si="60"/>
        <v>0.57274699449883837</v>
      </c>
      <c r="AW20" s="182">
        <f t="shared" si="61"/>
        <v>0.60807820304280702</v>
      </c>
      <c r="AX20" s="182">
        <f t="shared" si="62"/>
        <v>0.64531627962434723</v>
      </c>
    </row>
    <row r="21" spans="1:50" ht="15.75">
      <c r="A21" s="181" t="s">
        <v>8</v>
      </c>
      <c r="B21" s="182">
        <v>614.76478991340628</v>
      </c>
      <c r="C21" s="182">
        <v>627.87859315323522</v>
      </c>
      <c r="D21" s="182">
        <v>641.2721323802815</v>
      </c>
      <c r="E21" s="182">
        <v>654.95137475915146</v>
      </c>
      <c r="F21" s="182">
        <v>668.92241474251921</v>
      </c>
      <c r="G21" s="182">
        <v>683.19147678636239</v>
      </c>
      <c r="H21" s="182">
        <v>697.76491812311565</v>
      </c>
      <c r="I21" s="182">
        <v>712.64923159398109</v>
      </c>
      <c r="J21" s="182">
        <v>727.85104854165479</v>
      </c>
      <c r="K21" s="182">
        <v>743.37714176476038</v>
      </c>
      <c r="M21" s="181" t="s">
        <v>8</v>
      </c>
      <c r="N21" s="183">
        <f>IFERROR(VLOOKUP($M21,Batch!$A$11:$E$854,3,FALSE),"")</f>
        <v>1</v>
      </c>
      <c r="O21" s="182">
        <f t="shared" si="33"/>
        <v>662.60526312595357</v>
      </c>
      <c r="P21" s="182">
        <f t="shared" si="34"/>
        <v>676.73957138315359</v>
      </c>
      <c r="Q21" s="182">
        <f t="shared" si="35"/>
        <v>691.17538444423474</v>
      </c>
      <c r="R21" s="182">
        <f t="shared" si="36"/>
        <v>705.91913383347924</v>
      </c>
      <c r="S21" s="182">
        <f t="shared" si="37"/>
        <v>720.97738826868613</v>
      </c>
      <c r="T21" s="182">
        <f t="shared" si="38"/>
        <v>736.35685658770467</v>
      </c>
      <c r="U21" s="182">
        <f t="shared" si="39"/>
        <v>752.0643907373917</v>
      </c>
      <c r="V21" s="182">
        <f t="shared" si="40"/>
        <v>768.10698882633096</v>
      </c>
      <c r="W21" s="182">
        <f t="shared" si="41"/>
        <v>784.49179824266855</v>
      </c>
      <c r="X21" s="182">
        <f t="shared" si="42"/>
        <v>801.22611883845775</v>
      </c>
      <c r="Z21" s="181" t="s">
        <v>8</v>
      </c>
      <c r="AA21" s="183">
        <f>IFERROR(VLOOKUP($M21,Batch!$A$11:$E$854,4,FALSE),"")</f>
        <v>0.03</v>
      </c>
      <c r="AB21" s="182">
        <f t="shared" si="43"/>
        <v>19.87815789377861</v>
      </c>
      <c r="AC21" s="182">
        <f t="shared" si="44"/>
        <v>20.302187141494606</v>
      </c>
      <c r="AD21" s="182">
        <f t="shared" si="45"/>
        <v>20.735261533327041</v>
      </c>
      <c r="AE21" s="182">
        <f t="shared" si="46"/>
        <v>21.177574015004375</v>
      </c>
      <c r="AF21" s="182">
        <f t="shared" si="47"/>
        <v>21.629321648060586</v>
      </c>
      <c r="AG21" s="182">
        <f t="shared" si="48"/>
        <v>22.09070569763114</v>
      </c>
      <c r="AH21" s="182">
        <f t="shared" si="49"/>
        <v>22.561931722121752</v>
      </c>
      <c r="AI21" s="182">
        <f t="shared" si="50"/>
        <v>23.043209664789927</v>
      </c>
      <c r="AJ21" s="182">
        <f t="shared" si="51"/>
        <v>23.534753947280056</v>
      </c>
      <c r="AK21" s="182">
        <f t="shared" si="52"/>
        <v>24.03678356515373</v>
      </c>
      <c r="AM21" s="181" t="s">
        <v>8</v>
      </c>
      <c r="AN21" s="184">
        <f>IFERROR(VLOOKUP($M21,Batch!$A$11:$E$854,5,FALSE),"")</f>
        <v>4249</v>
      </c>
      <c r="AO21" s="182">
        <f t="shared" si="53"/>
        <v>2.771653005454124</v>
      </c>
      <c r="AP21" s="182">
        <f t="shared" si="54"/>
        <v>2.8307762876572666</v>
      </c>
      <c r="AQ21" s="182">
        <f t="shared" si="55"/>
        <v>2.8911607531656753</v>
      </c>
      <c r="AR21" s="182">
        <f t="shared" si="56"/>
        <v>2.9528333048046056</v>
      </c>
      <c r="AS21" s="182">
        <f t="shared" si="57"/>
        <v>3.015821419274654</v>
      </c>
      <c r="AT21" s="182">
        <f t="shared" si="58"/>
        <v>3.0801531593933422</v>
      </c>
      <c r="AU21" s="182">
        <f t="shared" si="59"/>
        <v>3.1458571865978135</v>
      </c>
      <c r="AV21" s="182">
        <f t="shared" si="60"/>
        <v>3.2129627737142394</v>
      </c>
      <c r="AW21" s="182">
        <f t="shared" si="61"/>
        <v>3.2814998179996127</v>
      </c>
      <c r="AX21" s="182">
        <f t="shared" si="62"/>
        <v>3.3514988544617421</v>
      </c>
    </row>
    <row r="22" spans="1:50" ht="15.75">
      <c r="A22" s="181" t="s">
        <v>9</v>
      </c>
      <c r="B22" s="182">
        <v>151.83411716809883</v>
      </c>
      <c r="C22" s="182">
        <v>165.32176072755988</v>
      </c>
      <c r="D22" s="182">
        <v>179.496142782231</v>
      </c>
      <c r="E22" s="182">
        <v>194.28893852065619</v>
      </c>
      <c r="F22" s="182">
        <v>209.60851986749211</v>
      </c>
      <c r="G22" s="182">
        <v>225.33834596532088</v>
      </c>
      <c r="H22" s="182">
        <v>241.33611920853042</v>
      </c>
      <c r="I22" s="182">
        <v>257.43396547932491</v>
      </c>
      <c r="J22" s="182">
        <v>273.43989451249877</v>
      </c>
      <c r="K22" s="182">
        <v>289.14076702016251</v>
      </c>
      <c r="M22" s="181" t="s">
        <v>9</v>
      </c>
      <c r="N22" s="183">
        <f>IFERROR(VLOOKUP($M22,Batch!$A$11:$E$854,3,FALSE),"")</f>
        <v>1</v>
      </c>
      <c r="O22" s="182">
        <f t="shared" si="33"/>
        <v>163.64971906057932</v>
      </c>
      <c r="P22" s="182">
        <f t="shared" si="34"/>
        <v>178.18695957320625</v>
      </c>
      <c r="Q22" s="182">
        <f t="shared" si="35"/>
        <v>193.4643799868023</v>
      </c>
      <c r="R22" s="182">
        <f t="shared" si="36"/>
        <v>209.40833851118094</v>
      </c>
      <c r="S22" s="182">
        <f t="shared" si="37"/>
        <v>225.9200766520876</v>
      </c>
      <c r="T22" s="182">
        <f t="shared" si="38"/>
        <v>242.87398444167562</v>
      </c>
      <c r="U22" s="182">
        <f t="shared" si="39"/>
        <v>260.1166907956607</v>
      </c>
      <c r="V22" s="182">
        <f t="shared" si="40"/>
        <v>277.46725777514462</v>
      </c>
      <c r="W22" s="182">
        <f t="shared" si="41"/>
        <v>294.71875459573414</v>
      </c>
      <c r="X22" s="182">
        <f t="shared" si="42"/>
        <v>311.64145565138989</v>
      </c>
      <c r="Z22" s="181" t="s">
        <v>9</v>
      </c>
      <c r="AA22" s="183">
        <f>IFERROR(VLOOKUP($M22,Batch!$A$11:$E$854,4,FALSE),"")</f>
        <v>0</v>
      </c>
      <c r="AB22" s="182">
        <f t="shared" si="43"/>
        <v>0</v>
      </c>
      <c r="AC22" s="182">
        <f t="shared" si="44"/>
        <v>0</v>
      </c>
      <c r="AD22" s="182">
        <f t="shared" si="45"/>
        <v>0</v>
      </c>
      <c r="AE22" s="182">
        <f t="shared" si="46"/>
        <v>0</v>
      </c>
      <c r="AF22" s="182">
        <f t="shared" si="47"/>
        <v>0</v>
      </c>
      <c r="AG22" s="182">
        <f t="shared" si="48"/>
        <v>0</v>
      </c>
      <c r="AH22" s="182">
        <f t="shared" si="49"/>
        <v>0</v>
      </c>
      <c r="AI22" s="182">
        <f t="shared" si="50"/>
        <v>0</v>
      </c>
      <c r="AJ22" s="182">
        <f t="shared" si="51"/>
        <v>0</v>
      </c>
      <c r="AK22" s="182">
        <f t="shared" si="52"/>
        <v>0</v>
      </c>
      <c r="AM22" s="181" t="s">
        <v>9</v>
      </c>
      <c r="AN22" s="184">
        <f>IFERROR(VLOOKUP($M22,Batch!$A$11:$E$854,5,FALSE),"")</f>
        <v>4825</v>
      </c>
      <c r="AO22" s="182">
        <f t="shared" si="53"/>
        <v>0.77733787311561331</v>
      </c>
      <c r="AP22" s="182">
        <f t="shared" si="54"/>
        <v>0.84638991723719503</v>
      </c>
      <c r="AQ22" s="182">
        <f t="shared" si="55"/>
        <v>0.91895782361167333</v>
      </c>
      <c r="AR22" s="182">
        <f t="shared" si="56"/>
        <v>0.99469179296725874</v>
      </c>
      <c r="AS22" s="182">
        <f t="shared" si="57"/>
        <v>1.0731227214257613</v>
      </c>
      <c r="AT22" s="182">
        <f t="shared" si="58"/>
        <v>1.1536539603292513</v>
      </c>
      <c r="AU22" s="182">
        <f t="shared" si="59"/>
        <v>1.2355569954270522</v>
      </c>
      <c r="AV22" s="182">
        <f t="shared" si="60"/>
        <v>1.3179723696214274</v>
      </c>
      <c r="AW22" s="182">
        <f t="shared" si="61"/>
        <v>1.3999171595273219</v>
      </c>
      <c r="AX22" s="182">
        <f t="shared" si="62"/>
        <v>1.4803001661190121</v>
      </c>
    </row>
    <row r="23" spans="1:50" ht="15.75">
      <c r="A23" s="181" t="s">
        <v>138</v>
      </c>
      <c r="B23" s="182">
        <v>140.51926399162343</v>
      </c>
      <c r="C23" s="182">
        <v>141.54922745434101</v>
      </c>
      <c r="D23" s="182">
        <v>141.60019654683919</v>
      </c>
      <c r="E23" s="182">
        <v>140.6543827525804</v>
      </c>
      <c r="F23" s="182">
        <v>138.72618015496582</v>
      </c>
      <c r="G23" s="182">
        <v>135.86384646597503</v>
      </c>
      <c r="H23" s="182">
        <v>132.14909528438116</v>
      </c>
      <c r="I23" s="182">
        <v>127.69441153583095</v>
      </c>
      <c r="J23" s="182">
        <v>122.63812816323652</v>
      </c>
      <c r="K23" s="182">
        <v>117.13755267976596</v>
      </c>
      <c r="M23" s="181" t="s">
        <v>138</v>
      </c>
      <c r="N23" s="183">
        <f>IFERROR(VLOOKUP($M23,Batch!$A$11:$E$854,3,FALSE),"")</f>
        <v>1</v>
      </c>
      <c r="O23" s="182">
        <f t="shared" si="33"/>
        <v>151.4543536310041</v>
      </c>
      <c r="P23" s="182">
        <f t="shared" si="34"/>
        <v>152.56446797460572</v>
      </c>
      <c r="Q23" s="182">
        <f t="shared" si="35"/>
        <v>152.61940343854275</v>
      </c>
      <c r="R23" s="182">
        <f t="shared" si="36"/>
        <v>151.5999872190464</v>
      </c>
      <c r="S23" s="182">
        <f t="shared" si="37"/>
        <v>149.52173353484869</v>
      </c>
      <c r="T23" s="182">
        <f t="shared" si="38"/>
        <v>146.43665547204165</v>
      </c>
      <c r="U23" s="182">
        <f t="shared" si="39"/>
        <v>142.43282551217334</v>
      </c>
      <c r="V23" s="182">
        <f t="shared" si="40"/>
        <v>137.63148206215763</v>
      </c>
      <c r="W23" s="182">
        <f t="shared" si="41"/>
        <v>132.18172301689864</v>
      </c>
      <c r="X23" s="182">
        <f t="shared" si="42"/>
        <v>126.25309742647966</v>
      </c>
      <c r="Z23" s="181" t="s">
        <v>138</v>
      </c>
      <c r="AA23" s="183">
        <f>IFERROR(VLOOKUP($M23,Batch!$A$11:$E$854,4,FALSE),"")</f>
        <v>0.15</v>
      </c>
      <c r="AB23" s="182">
        <f t="shared" si="43"/>
        <v>22.718153044650617</v>
      </c>
      <c r="AC23" s="182">
        <f t="shared" si="44"/>
        <v>22.884670196190854</v>
      </c>
      <c r="AD23" s="182">
        <f t="shared" si="45"/>
        <v>22.892910515781413</v>
      </c>
      <c r="AE23" s="182">
        <f t="shared" si="46"/>
        <v>22.739998082856957</v>
      </c>
      <c r="AF23" s="182">
        <f t="shared" si="47"/>
        <v>22.428260030227303</v>
      </c>
      <c r="AG23" s="182">
        <f t="shared" si="48"/>
        <v>21.965498320806248</v>
      </c>
      <c r="AH23" s="182">
        <f t="shared" si="49"/>
        <v>21.364923826826001</v>
      </c>
      <c r="AI23" s="182">
        <f t="shared" si="50"/>
        <v>20.644722309323644</v>
      </c>
      <c r="AJ23" s="182">
        <f t="shared" si="51"/>
        <v>19.827258452534796</v>
      </c>
      <c r="AK23" s="182">
        <f t="shared" si="52"/>
        <v>18.937964613971946</v>
      </c>
      <c r="AM23" s="181" t="s">
        <v>138</v>
      </c>
      <c r="AN23" s="184">
        <f>IFERROR(VLOOKUP($M23,Batch!$A$11:$E$854,5,FALSE),"")</f>
        <v>5069</v>
      </c>
      <c r="AO23" s="182">
        <f t="shared" si="53"/>
        <v>0.75579027436631196</v>
      </c>
      <c r="AP23" s="182">
        <f t="shared" si="54"/>
        <v>0.76132998718548095</v>
      </c>
      <c r="AQ23" s="182">
        <f t="shared" si="55"/>
        <v>0.76160412713831838</v>
      </c>
      <c r="AR23" s="182">
        <f t="shared" si="56"/>
        <v>0.75651701775020697</v>
      </c>
      <c r="AS23" s="182">
        <f t="shared" si="57"/>
        <v>0.7461460783580689</v>
      </c>
      <c r="AT23" s="182">
        <f t="shared" si="58"/>
        <v>0.73075086561158575</v>
      </c>
      <c r="AU23" s="182">
        <f t="shared" si="59"/>
        <v>0.71077088041249759</v>
      </c>
      <c r="AV23" s="182">
        <f t="shared" si="60"/>
        <v>0.68681112886745221</v>
      </c>
      <c r="AW23" s="182">
        <f t="shared" si="61"/>
        <v>0.65961564200755252</v>
      </c>
      <c r="AX23" s="182">
        <f t="shared" si="62"/>
        <v>0.6300305065910119</v>
      </c>
    </row>
    <row r="24" spans="1:50" ht="15.75">
      <c r="A24" s="181" t="s">
        <v>10</v>
      </c>
      <c r="B24" s="182">
        <v>9.9999999999999995E-7</v>
      </c>
      <c r="C24" s="182">
        <v>119.10535426372434</v>
      </c>
      <c r="D24" s="182">
        <v>131.37007965270544</v>
      </c>
      <c r="E24" s="182">
        <v>144.62315584067895</v>
      </c>
      <c r="F24" s="182">
        <v>158.88731232294643</v>
      </c>
      <c r="G24" s="182">
        <v>174.17329070715826</v>
      </c>
      <c r="H24" s="182">
        <v>190.4773023601922</v>
      </c>
      <c r="I24" s="182">
        <v>207.7784456511296</v>
      </c>
      <c r="J24" s="182">
        <v>226.03620076063737</v>
      </c>
      <c r="K24" s="182">
        <v>245.18814903803496</v>
      </c>
      <c r="M24" s="181" t="s">
        <v>10</v>
      </c>
      <c r="N24" s="183">
        <f>IFERROR(VLOOKUP($M24,Batch!$A$11:$E$854,3,FALSE),"")</f>
        <v>1</v>
      </c>
      <c r="O24" s="182">
        <f t="shared" si="33"/>
        <v>1.0778191496934722E-6</v>
      </c>
      <c r="P24" s="182">
        <f t="shared" si="34"/>
        <v>128.37403165646714</v>
      </c>
      <c r="Q24" s="182">
        <f t="shared" si="35"/>
        <v>141.59318754644269</v>
      </c>
      <c r="R24" s="182">
        <f t="shared" si="36"/>
        <v>155.87760685418709</v>
      </c>
      <c r="S24" s="182">
        <f t="shared" si="37"/>
        <v>171.25178786499927</v>
      </c>
      <c r="T24" s="182">
        <f t="shared" si="38"/>
        <v>187.72730808930325</v>
      </c>
      <c r="U24" s="182">
        <f t="shared" si="39"/>
        <v>205.30008406576874</v>
      </c>
      <c r="V24" s="182">
        <f t="shared" si="40"/>
        <v>223.94758761633182</v>
      </c>
      <c r="W24" s="182">
        <f t="shared" si="41"/>
        <v>243.62614570377315</v>
      </c>
      <c r="X24" s="182">
        <f t="shared" si="42"/>
        <v>264.26848231109119</v>
      </c>
      <c r="Z24" s="181" t="s">
        <v>10</v>
      </c>
      <c r="AA24" s="183">
        <f>IFERROR(VLOOKUP($M24,Batch!$A$11:$E$854,4,FALSE),"")</f>
        <v>0.05</v>
      </c>
      <c r="AB24" s="182">
        <f t="shared" si="43"/>
        <v>5.3890957484673608E-8</v>
      </c>
      <c r="AC24" s="182">
        <f t="shared" si="44"/>
        <v>6.4187015828233571</v>
      </c>
      <c r="AD24" s="182">
        <f t="shared" si="45"/>
        <v>7.0796593773221348</v>
      </c>
      <c r="AE24" s="182">
        <f t="shared" si="46"/>
        <v>7.7938803427093548</v>
      </c>
      <c r="AF24" s="182">
        <f t="shared" si="47"/>
        <v>8.5625893932499633</v>
      </c>
      <c r="AG24" s="182">
        <f t="shared" si="48"/>
        <v>9.3863654044651632</v>
      </c>
      <c r="AH24" s="182">
        <f t="shared" si="49"/>
        <v>10.265004203288438</v>
      </c>
      <c r="AI24" s="182">
        <f t="shared" si="50"/>
        <v>11.197379380816592</v>
      </c>
      <c r="AJ24" s="182">
        <f t="shared" si="51"/>
        <v>12.181307285188657</v>
      </c>
      <c r="AK24" s="182">
        <f t="shared" si="52"/>
        <v>13.21342411555456</v>
      </c>
      <c r="AM24" s="181" t="s">
        <v>10</v>
      </c>
      <c r="AN24" s="184">
        <f>IFERROR(VLOOKUP($M24,Batch!$A$11:$E$854,5,FALSE),"")</f>
        <v>3429</v>
      </c>
      <c r="AO24" s="182">
        <f t="shared" si="53"/>
        <v>3.6384015376402506E-9</v>
      </c>
      <c r="AP24" s="182">
        <f t="shared" si="54"/>
        <v>0.43335310409432148</v>
      </c>
      <c r="AQ24" s="182">
        <f t="shared" si="55"/>
        <v>0.47797709980832576</v>
      </c>
      <c r="AR24" s="182">
        <f t="shared" si="56"/>
        <v>0.52619711258911195</v>
      </c>
      <c r="AS24" s="182">
        <f t="shared" si="57"/>
        <v>0.57809584146733506</v>
      </c>
      <c r="AT24" s="182">
        <f t="shared" si="58"/>
        <v>0.63371236872478698</v>
      </c>
      <c r="AU24" s="182">
        <f t="shared" si="59"/>
        <v>0.69303290979289034</v>
      </c>
      <c r="AV24" s="182">
        <f t="shared" si="60"/>
        <v>0.75598141614557124</v>
      </c>
      <c r="AW24" s="182">
        <f t="shared" si="61"/>
        <v>0.82241046040986354</v>
      </c>
      <c r="AX24" s="182">
        <f t="shared" si="62"/>
        <v>0.89209293847115334</v>
      </c>
    </row>
    <row r="25" spans="1:50" ht="15.75">
      <c r="A25" s="181" t="s">
        <v>139</v>
      </c>
      <c r="B25" s="182">
        <v>247.26596829649171</v>
      </c>
      <c r="C25" s="182">
        <v>269.13861863978519</v>
      </c>
      <c r="D25" s="182">
        <v>292.10645579576743</v>
      </c>
      <c r="E25" s="182">
        <v>316.05480532503441</v>
      </c>
      <c r="F25" s="182">
        <v>340.83094554133078</v>
      </c>
      <c r="G25" s="182">
        <v>366.24160529826145</v>
      </c>
      <c r="H25" s="182">
        <v>392.05174417305989</v>
      </c>
      <c r="I25" s="182">
        <v>417.9850369494165</v>
      </c>
      <c r="J25" s="182">
        <v>443.72647668041554</v>
      </c>
      <c r="K25" s="182">
        <v>468.92745871276958</v>
      </c>
      <c r="M25" s="181" t="s">
        <v>139</v>
      </c>
      <c r="N25" s="183">
        <f>IFERROR(VLOOKUP($M25,Batch!$A$11:$E$854,3,FALSE),"")</f>
        <v>1</v>
      </c>
      <c r="O25" s="182">
        <f t="shared" si="33"/>
        <v>266.50799569745772</v>
      </c>
      <c r="P25" s="182">
        <f t="shared" si="34"/>
        <v>290.08275709200893</v>
      </c>
      <c r="Q25" s="182">
        <f t="shared" si="35"/>
        <v>314.83793180576788</v>
      </c>
      <c r="R25" s="182">
        <f t="shared" si="36"/>
        <v>340.64992153196448</v>
      </c>
      <c r="S25" s="182">
        <f t="shared" si="37"/>
        <v>367.35411991257928</v>
      </c>
      <c r="T25" s="182">
        <f t="shared" si="38"/>
        <v>394.74221560494442</v>
      </c>
      <c r="U25" s="182">
        <f t="shared" si="39"/>
        <v>422.56087754045006</v>
      </c>
      <c r="V25" s="182">
        <f t="shared" si="40"/>
        <v>450.51227710941464</v>
      </c>
      <c r="W25" s="182">
        <f t="shared" si="41"/>
        <v>478.25689379216578</v>
      </c>
      <c r="X25" s="182">
        <f t="shared" si="42"/>
        <v>505.4189948177181</v>
      </c>
      <c r="Z25" s="181" t="s">
        <v>139</v>
      </c>
      <c r="AA25" s="183">
        <f>IFERROR(VLOOKUP($M25,Batch!$A$11:$E$854,4,FALSE),"")</f>
        <v>0.04</v>
      </c>
      <c r="AB25" s="182">
        <f t="shared" si="43"/>
        <v>10.660319827898309</v>
      </c>
      <c r="AC25" s="182">
        <f t="shared" si="44"/>
        <v>11.603310283680358</v>
      </c>
      <c r="AD25" s="182">
        <f t="shared" si="45"/>
        <v>12.593517272230715</v>
      </c>
      <c r="AE25" s="182">
        <f t="shared" si="46"/>
        <v>13.625996861278578</v>
      </c>
      <c r="AF25" s="182">
        <f t="shared" si="47"/>
        <v>14.694164796503172</v>
      </c>
      <c r="AG25" s="182">
        <f t="shared" si="48"/>
        <v>15.789688624197776</v>
      </c>
      <c r="AH25" s="182">
        <f t="shared" si="49"/>
        <v>16.902435101618003</v>
      </c>
      <c r="AI25" s="182">
        <f t="shared" si="50"/>
        <v>18.020491084376587</v>
      </c>
      <c r="AJ25" s="182">
        <f t="shared" si="51"/>
        <v>19.130275751686629</v>
      </c>
      <c r="AK25" s="182">
        <f t="shared" si="52"/>
        <v>20.216759792708725</v>
      </c>
      <c r="AM25" s="181" t="s">
        <v>139</v>
      </c>
      <c r="AN25" s="184">
        <f>IFERROR(VLOOKUP($M25,Batch!$A$11:$E$854,5,FALSE),"")</f>
        <v>5069</v>
      </c>
      <c r="AO25" s="182">
        <f t="shared" si="53"/>
        <v>1.3299330548115993</v>
      </c>
      <c r="AP25" s="182">
        <f t="shared" si="54"/>
        <v>1.4475762585581091</v>
      </c>
      <c r="AQ25" s="182">
        <f t="shared" si="55"/>
        <v>1.5711099823524168</v>
      </c>
      <c r="AR25" s="182">
        <f t="shared" si="56"/>
        <v>1.6999174436726237</v>
      </c>
      <c r="AS25" s="182">
        <f t="shared" si="57"/>
        <v>1.8331772208724895</v>
      </c>
      <c r="AT25" s="182">
        <f t="shared" si="58"/>
        <v>1.9698497948952547</v>
      </c>
      <c r="AU25" s="182">
        <f t="shared" si="59"/>
        <v>2.10867098842769</v>
      </c>
      <c r="AV25" s="182">
        <f t="shared" si="60"/>
        <v>2.2481545717165465</v>
      </c>
      <c r="AW25" s="182">
        <f t="shared" si="61"/>
        <v>2.3866062632798859</v>
      </c>
      <c r="AX25" s="182">
        <f t="shared" si="62"/>
        <v>2.5221510745996261</v>
      </c>
    </row>
    <row r="26" spans="1:50" ht="15.75">
      <c r="A26" s="181" t="s">
        <v>140</v>
      </c>
      <c r="B26" s="182">
        <v>38.924152711378802</v>
      </c>
      <c r="C26" s="182">
        <v>41.291722715088639</v>
      </c>
      <c r="D26" s="182">
        <v>42.920440773666101</v>
      </c>
      <c r="E26" s="182">
        <v>43.686649271227012</v>
      </c>
      <c r="F26" s="182">
        <v>43.539433837815693</v>
      </c>
      <c r="G26" s="182">
        <v>42.512030100632302</v>
      </c>
      <c r="H26" s="182">
        <v>40.717963406432304</v>
      </c>
      <c r="I26" s="182">
        <v>38.33247450935901</v>
      </c>
      <c r="J26" s="182">
        <v>35.564181909656412</v>
      </c>
      <c r="K26" s="182">
        <v>32.624393293035453</v>
      </c>
      <c r="M26" s="181" t="s">
        <v>140</v>
      </c>
      <c r="N26" s="183">
        <f>IFERROR(VLOOKUP($M26,Batch!$A$11:$E$854,3,FALSE),"")</f>
        <v>1</v>
      </c>
      <c r="O26" s="182">
        <f t="shared" si="33"/>
        <v>41.953197177917161</v>
      </c>
      <c r="P26" s="182">
        <f t="shared" si="34"/>
        <v>44.505009466155464</v>
      </c>
      <c r="Q26" s="182">
        <f t="shared" si="35"/>
        <v>46.260472979141831</v>
      </c>
      <c r="R26" s="182">
        <f t="shared" si="36"/>
        <v>47.086307170470846</v>
      </c>
      <c r="S26" s="182">
        <f t="shared" si="37"/>
        <v>46.927635557209697</v>
      </c>
      <c r="T26" s="182">
        <f t="shared" si="38"/>
        <v>45.820280134806801</v>
      </c>
      <c r="U26" s="182">
        <f t="shared" si="39"/>
        <v>43.886600695970785</v>
      </c>
      <c r="V26" s="182">
        <f t="shared" si="40"/>
        <v>41.315475081324024</v>
      </c>
      <c r="W26" s="182">
        <f t="shared" si="41"/>
        <v>38.33175630540984</v>
      </c>
      <c r="X26" s="182">
        <f t="shared" si="42"/>
        <v>35.163195838364885</v>
      </c>
      <c r="Z26" s="181" t="s">
        <v>140</v>
      </c>
      <c r="AA26" s="183">
        <f>IFERROR(VLOOKUP($M26,Batch!$A$11:$E$854,4,FALSE),"")</f>
        <v>-0.83</v>
      </c>
      <c r="AB26" s="182">
        <f t="shared" si="43"/>
        <v>-34.821153657671246</v>
      </c>
      <c r="AC26" s="182">
        <f t="shared" si="44"/>
        <v>-36.939157856909034</v>
      </c>
      <c r="AD26" s="182">
        <f t="shared" si="45"/>
        <v>-38.39619257268771</v>
      </c>
      <c r="AE26" s="182">
        <f t="shared" si="46"/>
        <v>-39.081634951490798</v>
      </c>
      <c r="AF26" s="182">
        <f t="shared" si="47"/>
        <v>-38.949937512484055</v>
      </c>
      <c r="AG26" s="182">
        <f t="shared" si="48"/>
        <v>-38.030832511889642</v>
      </c>
      <c r="AH26" s="182">
        <f t="shared" si="49"/>
        <v>-36.425878577655745</v>
      </c>
      <c r="AI26" s="182">
        <f t="shared" si="50"/>
        <v>-34.291844317498935</v>
      </c>
      <c r="AJ26" s="182">
        <f t="shared" si="51"/>
        <v>-31.815357733490163</v>
      </c>
      <c r="AK26" s="182">
        <f t="shared" si="52"/>
        <v>-29.185452545842857</v>
      </c>
      <c r="AM26" s="181" t="s">
        <v>140</v>
      </c>
      <c r="AN26" s="184">
        <f>IFERROR(VLOOKUP($M26,Batch!$A$11:$E$854,5,FALSE),"")</f>
        <v>4318</v>
      </c>
      <c r="AO26" s="182">
        <f t="shared" si="53"/>
        <v>0.17833843335549762</v>
      </c>
      <c r="AP26" s="182">
        <f t="shared" si="54"/>
        <v>0.18918590711945835</v>
      </c>
      <c r="AQ26" s="182">
        <f t="shared" si="55"/>
        <v>0.19664818970524214</v>
      </c>
      <c r="AR26" s="182">
        <f t="shared" si="56"/>
        <v>0.20015872014868932</v>
      </c>
      <c r="AS26" s="182">
        <f t="shared" si="57"/>
        <v>0.1994842245481043</v>
      </c>
      <c r="AT26" s="182">
        <f t="shared" si="58"/>
        <v>0.19477697827169899</v>
      </c>
      <c r="AU26" s="182">
        <f t="shared" si="59"/>
        <v>0.18655711935912792</v>
      </c>
      <c r="AV26" s="182">
        <f t="shared" si="60"/>
        <v>0.17562754676584652</v>
      </c>
      <c r="AW26" s="182">
        <f t="shared" si="61"/>
        <v>0.16294408596038484</v>
      </c>
      <c r="AX26" s="182">
        <f t="shared" si="62"/>
        <v>0.14947488342765394</v>
      </c>
    </row>
    <row r="27" spans="1:50" ht="15.75">
      <c r="A27" s="181" t="s">
        <v>11</v>
      </c>
      <c r="B27" s="182">
        <v>41.514822812240297</v>
      </c>
      <c r="C27" s="182">
        <v>44.00457825153557</v>
      </c>
      <c r="D27" s="182">
        <v>45.698961685603514</v>
      </c>
      <c r="E27" s="182">
        <v>46.468040419458809</v>
      </c>
      <c r="F27" s="182">
        <v>46.260461139188763</v>
      </c>
      <c r="G27" s="182">
        <v>45.115264405589691</v>
      </c>
      <c r="H27" s="182">
        <v>43.157223935422074</v>
      </c>
      <c r="I27" s="182">
        <v>40.576433698586897</v>
      </c>
      <c r="J27" s="182">
        <v>37.597585573496033</v>
      </c>
      <c r="K27" s="182">
        <v>34.446970942058286</v>
      </c>
      <c r="M27" s="181" t="s">
        <v>11</v>
      </c>
      <c r="N27" s="183">
        <f>IFERROR(VLOOKUP($M27,Batch!$A$11:$E$854,3,FALSE),"")</f>
        <v>1</v>
      </c>
      <c r="O27" s="182">
        <f t="shared" si="33"/>
        <v>44.745471023164001</v>
      </c>
      <c r="P27" s="182">
        <f t="shared" si="34"/>
        <v>47.428977113689925</v>
      </c>
      <c r="Q27" s="182">
        <f t="shared" si="35"/>
        <v>49.255216025851745</v>
      </c>
      <c r="R27" s="182">
        <f t="shared" si="36"/>
        <v>50.084143812822987</v>
      </c>
      <c r="S27" s="182">
        <f t="shared" si="37"/>
        <v>49.860410889468348</v>
      </c>
      <c r="T27" s="182">
        <f t="shared" si="38"/>
        <v>48.626095919828849</v>
      </c>
      <c r="U27" s="182">
        <f t="shared" si="39"/>
        <v>46.515682405207386</v>
      </c>
      <c r="V27" s="182">
        <f t="shared" si="40"/>
        <v>43.734057266604481</v>
      </c>
      <c r="W27" s="182">
        <f t="shared" si="41"/>
        <v>40.523397713353049</v>
      </c>
      <c r="X27" s="182">
        <f t="shared" si="42"/>
        <v>37.127604930285003</v>
      </c>
      <c r="Z27" s="181" t="s">
        <v>11</v>
      </c>
      <c r="AA27" s="183">
        <f>IFERROR(VLOOKUP($M27,Batch!$A$11:$E$854,4,FALSE),"")</f>
        <v>0.87</v>
      </c>
      <c r="AB27" s="182">
        <f t="shared" si="43"/>
        <v>38.928559790152676</v>
      </c>
      <c r="AC27" s="182">
        <f t="shared" si="44"/>
        <v>41.263210088910235</v>
      </c>
      <c r="AD27" s="182">
        <f t="shared" si="45"/>
        <v>42.852037942491016</v>
      </c>
      <c r="AE27" s="182">
        <f t="shared" si="46"/>
        <v>43.573205117156</v>
      </c>
      <c r="AF27" s="182">
        <f t="shared" si="47"/>
        <v>43.378557473837461</v>
      </c>
      <c r="AG27" s="182">
        <f t="shared" si="48"/>
        <v>42.304703450251104</v>
      </c>
      <c r="AH27" s="182">
        <f t="shared" si="49"/>
        <v>40.468643692530428</v>
      </c>
      <c r="AI27" s="182">
        <f t="shared" si="50"/>
        <v>38.048629821945894</v>
      </c>
      <c r="AJ27" s="182">
        <f t="shared" si="51"/>
        <v>35.255356010617156</v>
      </c>
      <c r="AK27" s="182">
        <f t="shared" si="52"/>
        <v>32.301016289347956</v>
      </c>
      <c r="AM27" s="181" t="s">
        <v>11</v>
      </c>
      <c r="AN27" s="184">
        <f>IFERROR(VLOOKUP($M27,Batch!$A$11:$E$854,5,FALSE),"")</f>
        <v>1846</v>
      </c>
      <c r="AO27" s="182">
        <f t="shared" si="53"/>
        <v>8.1316378144058912E-2</v>
      </c>
      <c r="AP27" s="182">
        <f t="shared" si="54"/>
        <v>8.6193139769746699E-2</v>
      </c>
      <c r="AQ27" s="182">
        <f t="shared" si="55"/>
        <v>8.9511981443932395E-2</v>
      </c>
      <c r="AR27" s="182">
        <f t="shared" si="56"/>
        <v>9.1018399944803194E-2</v>
      </c>
      <c r="AS27" s="182">
        <f t="shared" si="57"/>
        <v>9.0611807934868518E-2</v>
      </c>
      <c r="AT27" s="182">
        <f t="shared" si="58"/>
        <v>8.8368675378098283E-2</v>
      </c>
      <c r="AU27" s="182">
        <f t="shared" si="59"/>
        <v>8.4533400444765913E-2</v>
      </c>
      <c r="AV27" s="182">
        <f t="shared" si="60"/>
        <v>7.9478326122080625E-2</v>
      </c>
      <c r="AW27" s="182">
        <f t="shared" si="61"/>
        <v>7.364356339963947E-2</v>
      </c>
      <c r="AX27" s="182">
        <f t="shared" si="62"/>
        <v>6.7472356264421759E-2</v>
      </c>
    </row>
    <row r="28" spans="1:50" ht="15.75">
      <c r="A28" s="181" t="s">
        <v>12</v>
      </c>
      <c r="B28" s="182">
        <v>455.84631381020944</v>
      </c>
      <c r="C28" s="182">
        <v>465.57016098719305</v>
      </c>
      <c r="D28" s="182">
        <v>475.50143158969695</v>
      </c>
      <c r="E28" s="182">
        <v>485.64455025301947</v>
      </c>
      <c r="F28" s="182">
        <v>496.00403599619347</v>
      </c>
      <c r="G28" s="182">
        <v>506.58450423532486</v>
      </c>
      <c r="H28" s="182">
        <v>517.3906688398788</v>
      </c>
      <c r="I28" s="182">
        <v>528.42734423282934</v>
      </c>
      <c r="J28" s="182">
        <v>539.69944753560753</v>
      </c>
      <c r="K28" s="182">
        <v>551.21200075880563</v>
      </c>
      <c r="M28" s="181" t="s">
        <v>12</v>
      </c>
      <c r="N28" s="183">
        <f>IFERROR(VLOOKUP($M28,Batch!$A$11:$E$854,3,FALSE),"")</f>
        <v>1</v>
      </c>
      <c r="O28" s="182">
        <f t="shared" si="33"/>
        <v>491.31988634182363</v>
      </c>
      <c r="P28" s="182">
        <f t="shared" si="34"/>
        <v>501.80043503786936</v>
      </c>
      <c r="Q28" s="182">
        <f t="shared" si="35"/>
        <v>512.50454867403585</v>
      </c>
      <c r="R28" s="182">
        <f t="shared" si="36"/>
        <v>523.43699620697816</v>
      </c>
      <c r="S28" s="182">
        <f t="shared" si="37"/>
        <v>534.60264832194764</v>
      </c>
      <c r="T28" s="182">
        <f t="shared" si="38"/>
        <v>546.00647960280696</v>
      </c>
      <c r="U28" s="182">
        <f t="shared" si="39"/>
        <v>557.65357074833503</v>
      </c>
      <c r="V28" s="182">
        <f t="shared" si="40"/>
        <v>569.54911083580782</v>
      </c>
      <c r="W28" s="182">
        <f t="shared" si="41"/>
        <v>581.69839963286518</v>
      </c>
      <c r="X28" s="182">
        <f t="shared" si="42"/>
        <v>594.10684995869337</v>
      </c>
      <c r="Z28" s="181" t="s">
        <v>12</v>
      </c>
      <c r="AA28" s="183">
        <f>IFERROR(VLOOKUP($M28,Batch!$A$11:$E$854,4,FALSE),"")</f>
        <v>0</v>
      </c>
      <c r="AB28" s="182">
        <f t="shared" si="43"/>
        <v>0</v>
      </c>
      <c r="AC28" s="182">
        <f t="shared" si="44"/>
        <v>0</v>
      </c>
      <c r="AD28" s="182">
        <f t="shared" si="45"/>
        <v>0</v>
      </c>
      <c r="AE28" s="182">
        <f t="shared" si="46"/>
        <v>0</v>
      </c>
      <c r="AF28" s="182">
        <f t="shared" si="47"/>
        <v>0</v>
      </c>
      <c r="AG28" s="182">
        <f t="shared" si="48"/>
        <v>0</v>
      </c>
      <c r="AH28" s="182">
        <f t="shared" si="49"/>
        <v>0</v>
      </c>
      <c r="AI28" s="182">
        <f t="shared" si="50"/>
        <v>0</v>
      </c>
      <c r="AJ28" s="182">
        <f t="shared" si="51"/>
        <v>0</v>
      </c>
      <c r="AK28" s="182">
        <f t="shared" si="52"/>
        <v>0</v>
      </c>
      <c r="AM28" s="181" t="s">
        <v>12</v>
      </c>
      <c r="AN28" s="184">
        <f>IFERROR(VLOOKUP($M28,Batch!$A$11:$E$854,5,FALSE),"")</f>
        <v>3861</v>
      </c>
      <c r="AO28" s="182">
        <f t="shared" si="53"/>
        <v>1.8675033532326222</v>
      </c>
      <c r="AP28" s="182">
        <f t="shared" si="54"/>
        <v>1.9073398434250139</v>
      </c>
      <c r="AQ28" s="182">
        <f t="shared" si="55"/>
        <v>1.9480261023463894</v>
      </c>
      <c r="AR28" s="182">
        <f t="shared" si="56"/>
        <v>1.9895802567666832</v>
      </c>
      <c r="AS28" s="182">
        <f t="shared" si="57"/>
        <v>2.0320208201254948</v>
      </c>
      <c r="AT28" s="182">
        <f t="shared" si="58"/>
        <v>2.0753667007802981</v>
      </c>
      <c r="AU28" s="182">
        <f t="shared" si="59"/>
        <v>2.1196372104305969</v>
      </c>
      <c r="AV28" s="182">
        <f t="shared" si="60"/>
        <v>2.1648520727217866</v>
      </c>
      <c r="AW28" s="182">
        <f t="shared" si="61"/>
        <v>2.211031432032537</v>
      </c>
      <c r="AX28" s="182">
        <f t="shared" si="62"/>
        <v>2.2581958624496332</v>
      </c>
    </row>
    <row r="29" spans="1:50" ht="15.75">
      <c r="A29" s="181" t="s">
        <v>13</v>
      </c>
      <c r="B29" s="182">
        <v>9.9999999999999995E-7</v>
      </c>
      <c r="C29" s="182">
        <v>130.91414578366249</v>
      </c>
      <c r="D29" s="182">
        <v>144.36469917714268</v>
      </c>
      <c r="E29" s="182">
        <v>158.89308263428566</v>
      </c>
      <c r="F29" s="182">
        <v>174.52266058192544</v>
      </c>
      <c r="G29" s="182">
        <v>191.26342356275393</v>
      </c>
      <c r="H29" s="182">
        <v>209.10919757477598</v>
      </c>
      <c r="I29" s="182">
        <v>228.03481886043278</v>
      </c>
      <c r="J29" s="182">
        <v>247.99340626107696</v>
      </c>
      <c r="K29" s="182">
        <v>268.91389507410628</v>
      </c>
      <c r="M29" s="181" t="s">
        <v>13</v>
      </c>
      <c r="N29" s="183">
        <f>IFERROR(VLOOKUP($M29,Batch!$A$11:$E$854,3,FALSE),"")</f>
        <v>1</v>
      </c>
      <c r="O29" s="182">
        <f t="shared" si="33"/>
        <v>1.0778191496934722E-6</v>
      </c>
      <c r="P29" s="182">
        <f t="shared" si="34"/>
        <v>141.10177329139435</v>
      </c>
      <c r="Q29" s="182">
        <f t="shared" si="35"/>
        <v>155.59903731286184</v>
      </c>
      <c r="R29" s="182">
        <f t="shared" si="36"/>
        <v>171.25800721706037</v>
      </c>
      <c r="S29" s="182">
        <f t="shared" si="37"/>
        <v>188.10386563065333</v>
      </c>
      <c r="T29" s="182">
        <f t="shared" si="38"/>
        <v>206.14738055186984</v>
      </c>
      <c r="U29" s="182">
        <f t="shared" si="39"/>
        <v>225.38189752312931</v>
      </c>
      <c r="V29" s="182">
        <f t="shared" si="40"/>
        <v>245.7802945646566</v>
      </c>
      <c r="W29" s="182">
        <f t="shared" si="41"/>
        <v>267.29204226590178</v>
      </c>
      <c r="X29" s="182">
        <f t="shared" si="42"/>
        <v>289.84054572953283</v>
      </c>
      <c r="Z29" s="181" t="s">
        <v>13</v>
      </c>
      <c r="AA29" s="183">
        <f>IFERROR(VLOOKUP($M29,Batch!$A$11:$E$854,4,FALSE),"")</f>
        <v>0</v>
      </c>
      <c r="AB29" s="182">
        <f t="shared" si="43"/>
        <v>0</v>
      </c>
      <c r="AC29" s="182">
        <f t="shared" si="44"/>
        <v>0</v>
      </c>
      <c r="AD29" s="182">
        <f t="shared" si="45"/>
        <v>0</v>
      </c>
      <c r="AE29" s="182">
        <f t="shared" si="46"/>
        <v>0</v>
      </c>
      <c r="AF29" s="182">
        <f t="shared" si="47"/>
        <v>0</v>
      </c>
      <c r="AG29" s="182">
        <f t="shared" si="48"/>
        <v>0</v>
      </c>
      <c r="AH29" s="182">
        <f t="shared" si="49"/>
        <v>0</v>
      </c>
      <c r="AI29" s="182">
        <f t="shared" si="50"/>
        <v>0</v>
      </c>
      <c r="AJ29" s="182">
        <f t="shared" si="51"/>
        <v>0</v>
      </c>
      <c r="AK29" s="182">
        <f t="shared" si="52"/>
        <v>0</v>
      </c>
      <c r="AM29" s="181" t="s">
        <v>13</v>
      </c>
      <c r="AN29" s="184">
        <f>IFERROR(VLOOKUP($M29,Batch!$A$11:$E$854,5,FALSE),"")</f>
        <v>3429</v>
      </c>
      <c r="AO29" s="182">
        <f t="shared" si="53"/>
        <v>3.6384015376402506E-9</v>
      </c>
      <c r="AP29" s="182">
        <f t="shared" si="54"/>
        <v>0.47631822931813755</v>
      </c>
      <c r="AQ29" s="182">
        <f t="shared" si="55"/>
        <v>0.52525674346708817</v>
      </c>
      <c r="AR29" s="182">
        <f t="shared" si="56"/>
        <v>0.57811683617698451</v>
      </c>
      <c r="AS29" s="182">
        <f t="shared" si="57"/>
        <v>0.63498351661434516</v>
      </c>
      <c r="AT29" s="182">
        <f t="shared" si="58"/>
        <v>0.69589313438506251</v>
      </c>
      <c r="AU29" s="182">
        <f t="shared" si="59"/>
        <v>0.76082322599078389</v>
      </c>
      <c r="AV29" s="182">
        <f t="shared" si="60"/>
        <v>0.8296822355773148</v>
      </c>
      <c r="AW29" s="182">
        <f t="shared" si="61"/>
        <v>0.90229959066494592</v>
      </c>
      <c r="AX29" s="182">
        <f t="shared" si="62"/>
        <v>0.97841672933045742</v>
      </c>
    </row>
    <row r="30" spans="1:50" ht="15.75">
      <c r="A30" s="181" t="s">
        <v>141</v>
      </c>
      <c r="B30" s="182">
        <v>215.58484168581643</v>
      </c>
      <c r="C30" s="182">
        <v>228.69783628879625</v>
      </c>
      <c r="D30" s="182">
        <v>237.71863443982724</v>
      </c>
      <c r="E30" s="182">
        <v>241.9623475623664</v>
      </c>
      <c r="F30" s="182">
        <v>241.14698194243834</v>
      </c>
      <c r="G30" s="182">
        <v>235.45661602309619</v>
      </c>
      <c r="H30" s="182">
        <v>225.52001991756717</v>
      </c>
      <c r="I30" s="182">
        <v>212.30777994841102</v>
      </c>
      <c r="J30" s="182">
        <v>196.97534801926494</v>
      </c>
      <c r="K30" s="182">
        <v>180.69307032388619</v>
      </c>
      <c r="M30" s="181" t="s">
        <v>141</v>
      </c>
      <c r="N30" s="183">
        <f>IFERROR(VLOOKUP($M30,Batch!$A$11:$E$854,3,FALSE),"")</f>
        <v>1</v>
      </c>
      <c r="O30" s="182">
        <f t="shared" si="33"/>
        <v>232.36147075260848</v>
      </c>
      <c r="P30" s="182">
        <f t="shared" si="34"/>
        <v>246.49490744552728</v>
      </c>
      <c r="Q30" s="182">
        <f t="shared" si="35"/>
        <v>256.21769643822796</v>
      </c>
      <c r="R30" s="182">
        <f t="shared" si="36"/>
        <v>260.79165170750616</v>
      </c>
      <c r="S30" s="182">
        <f t="shared" si="37"/>
        <v>259.91283502834597</v>
      </c>
      <c r="T30" s="182">
        <f t="shared" si="38"/>
        <v>253.7796496717159</v>
      </c>
      <c r="U30" s="182">
        <f t="shared" si="39"/>
        <v>243.06979610640715</v>
      </c>
      <c r="V30" s="182">
        <f t="shared" si="40"/>
        <v>228.82939085730516</v>
      </c>
      <c r="W30" s="182">
        <f t="shared" si="41"/>
        <v>212.30380211269988</v>
      </c>
      <c r="X30" s="182">
        <f t="shared" si="42"/>
        <v>194.75445141199378</v>
      </c>
      <c r="Z30" s="181" t="s">
        <v>141</v>
      </c>
      <c r="AA30" s="183">
        <f>IFERROR(VLOOKUP($M30,Batch!$A$11:$E$854,4,FALSE),"")</f>
        <v>-0.83</v>
      </c>
      <c r="AB30" s="182">
        <f t="shared" si="43"/>
        <v>-192.86002072466502</v>
      </c>
      <c r="AC30" s="182">
        <f t="shared" si="44"/>
        <v>-204.59077317978765</v>
      </c>
      <c r="AD30" s="182">
        <f t="shared" si="45"/>
        <v>-212.66068804372918</v>
      </c>
      <c r="AE30" s="182">
        <f t="shared" si="46"/>
        <v>-216.45707091723008</v>
      </c>
      <c r="AF30" s="182">
        <f t="shared" si="47"/>
        <v>-215.72765307352714</v>
      </c>
      <c r="AG30" s="182">
        <f t="shared" si="48"/>
        <v>-210.63710922752421</v>
      </c>
      <c r="AH30" s="182">
        <f t="shared" si="49"/>
        <v>-201.74793076831793</v>
      </c>
      <c r="AI30" s="182">
        <f t="shared" si="50"/>
        <v>-189.92839441156329</v>
      </c>
      <c r="AJ30" s="182">
        <f t="shared" si="51"/>
        <v>-176.21215575354091</v>
      </c>
      <c r="AK30" s="182">
        <f t="shared" si="52"/>
        <v>-161.64619467195485</v>
      </c>
      <c r="AM30" s="181" t="s">
        <v>141</v>
      </c>
      <c r="AN30" s="184">
        <f>IFERROR(VLOOKUP($M30,Batch!$A$11:$E$854,5,FALSE),"")</f>
        <v>4318</v>
      </c>
      <c r="AO30" s="182">
        <f t="shared" si="53"/>
        <v>0.98774309119905768</v>
      </c>
      <c r="AP30" s="182">
        <f t="shared" si="54"/>
        <v>1.0478227782621208</v>
      </c>
      <c r="AQ30" s="182">
        <f t="shared" si="55"/>
        <v>1.0891532863864697</v>
      </c>
      <c r="AR30" s="182">
        <f t="shared" si="56"/>
        <v>1.1085966678646888</v>
      </c>
      <c r="AS30" s="182">
        <f t="shared" si="57"/>
        <v>1.1048609146847002</v>
      </c>
      <c r="AT30" s="182">
        <f t="shared" si="58"/>
        <v>1.0787894173601524</v>
      </c>
      <c r="AU30" s="182">
        <f t="shared" si="59"/>
        <v>1.0332630061499644</v>
      </c>
      <c r="AV30" s="182">
        <f t="shared" si="60"/>
        <v>0.97272860750324996</v>
      </c>
      <c r="AW30" s="182">
        <f t="shared" si="61"/>
        <v>0.90248014480583638</v>
      </c>
      <c r="AX30" s="182">
        <f t="shared" si="62"/>
        <v>0.82787978247594174</v>
      </c>
    </row>
    <row r="31" spans="1:50" ht="15.75">
      <c r="A31" s="181" t="s">
        <v>14</v>
      </c>
      <c r="B31" s="182">
        <v>103.18567581387069</v>
      </c>
      <c r="C31" s="182">
        <v>109.37399796513847</v>
      </c>
      <c r="D31" s="182">
        <v>113.5854118141837</v>
      </c>
      <c r="E31" s="182">
        <v>115.49696782071773</v>
      </c>
      <c r="F31" s="182">
        <v>114.98102660096365</v>
      </c>
      <c r="G31" s="182">
        <v>112.13462401770573</v>
      </c>
      <c r="H31" s="182">
        <v>107.26788689831751</v>
      </c>
      <c r="I31" s="182">
        <v>100.85329647778072</v>
      </c>
      <c r="J31" s="182">
        <v>93.449327579140657</v>
      </c>
      <c r="K31" s="182">
        <v>85.618430613873485</v>
      </c>
      <c r="M31" s="181" t="s">
        <v>14</v>
      </c>
      <c r="N31" s="183">
        <f>IFERROR(VLOOKUP($M31,Batch!$A$11:$E$854,3,FALSE),"")</f>
        <v>1</v>
      </c>
      <c r="O31" s="182">
        <f t="shared" si="33"/>
        <v>111.21549736625238</v>
      </c>
      <c r="P31" s="182">
        <f t="shared" si="34"/>
        <v>117.8853894853611</v>
      </c>
      <c r="Q31" s="182">
        <f t="shared" si="35"/>
        <v>122.42453197914634</v>
      </c>
      <c r="R31" s="182">
        <f t="shared" si="36"/>
        <v>124.48484364870031</v>
      </c>
      <c r="S31" s="182">
        <f t="shared" si="37"/>
        <v>123.92875232193315</v>
      </c>
      <c r="T31" s="182">
        <f t="shared" si="38"/>
        <v>120.86084510996079</v>
      </c>
      <c r="U31" s="182">
        <f t="shared" si="39"/>
        <v>115.61538264616013</v>
      </c>
      <c r="V31" s="182">
        <f t="shared" si="40"/>
        <v>108.70161425346527</v>
      </c>
      <c r="W31" s="182">
        <f t="shared" si="41"/>
        <v>100.72147479077613</v>
      </c>
      <c r="X31" s="182">
        <f t="shared" si="42"/>
        <v>92.281184082334661</v>
      </c>
      <c r="Z31" s="181" t="s">
        <v>14</v>
      </c>
      <c r="AA31" s="183">
        <f>IFERROR(VLOOKUP($M31,Batch!$A$11:$E$854,4,FALSE),"")</f>
        <v>0.87</v>
      </c>
      <c r="AB31" s="182">
        <f t="shared" si="43"/>
        <v>96.757482708639571</v>
      </c>
      <c r="AC31" s="182">
        <f t="shared" si="44"/>
        <v>102.56028885226416</v>
      </c>
      <c r="AD31" s="182">
        <f t="shared" si="45"/>
        <v>106.50934282185732</v>
      </c>
      <c r="AE31" s="182">
        <f t="shared" si="46"/>
        <v>108.30181397436925</v>
      </c>
      <c r="AF31" s="182">
        <f t="shared" si="47"/>
        <v>107.81801452008183</v>
      </c>
      <c r="AG31" s="182">
        <f t="shared" si="48"/>
        <v>105.1489352456659</v>
      </c>
      <c r="AH31" s="182">
        <f t="shared" si="49"/>
        <v>100.58538290215931</v>
      </c>
      <c r="AI31" s="182">
        <f t="shared" si="50"/>
        <v>94.570404400514775</v>
      </c>
      <c r="AJ31" s="182">
        <f t="shared" si="51"/>
        <v>87.627683067975227</v>
      </c>
      <c r="AK31" s="182">
        <f t="shared" si="52"/>
        <v>80.284630151631163</v>
      </c>
      <c r="AM31" s="181" t="s">
        <v>14</v>
      </c>
      <c r="AN31" s="184">
        <f>IFERROR(VLOOKUP($M31,Batch!$A$11:$E$854,5,FALSE),"")</f>
        <v>1846</v>
      </c>
      <c r="AO31" s="182">
        <f t="shared" si="53"/>
        <v>0.20211300121596712</v>
      </c>
      <c r="AP31" s="182">
        <f t="shared" si="54"/>
        <v>0.2142342608057197</v>
      </c>
      <c r="AQ31" s="182">
        <f t="shared" si="55"/>
        <v>0.2224832884510724</v>
      </c>
      <c r="AR31" s="182">
        <f t="shared" si="56"/>
        <v>0.22622751281579825</v>
      </c>
      <c r="AS31" s="182">
        <f t="shared" si="57"/>
        <v>0.22521692265826879</v>
      </c>
      <c r="AT31" s="182">
        <f t="shared" si="58"/>
        <v>0.21964158514912779</v>
      </c>
      <c r="AU31" s="182">
        <f t="shared" si="59"/>
        <v>0.21010895537691981</v>
      </c>
      <c r="AV31" s="182">
        <f t="shared" si="60"/>
        <v>0.19754449707163627</v>
      </c>
      <c r="AW31" s="182">
        <f t="shared" si="61"/>
        <v>0.18304211228604703</v>
      </c>
      <c r="AX31" s="182">
        <f t="shared" si="62"/>
        <v>0.16770349018196615</v>
      </c>
    </row>
    <row r="32" spans="1:50" ht="15.75">
      <c r="A32" s="181" t="s">
        <v>142</v>
      </c>
      <c r="B32" s="182">
        <v>289.51656398284251</v>
      </c>
      <c r="C32" s="182">
        <v>321.99018796884695</v>
      </c>
      <c r="D32" s="182">
        <v>357.64443242317179</v>
      </c>
      <c r="E32" s="182">
        <v>396.69311384751649</v>
      </c>
      <c r="F32" s="182">
        <v>439.34411496037836</v>
      </c>
      <c r="G32" s="182">
        <v>485.79443216343242</v>
      </c>
      <c r="H32" s="182">
        <v>536.2245216036838</v>
      </c>
      <c r="I32" s="182">
        <v>590.79200658314596</v>
      </c>
      <c r="J32" s="182">
        <v>649.62486015494778</v>
      </c>
      <c r="K32" s="182">
        <v>712.81423490834732</v>
      </c>
      <c r="M32" s="181" t="s">
        <v>142</v>
      </c>
      <c r="N32" s="183">
        <f>IFERROR(VLOOKUP($M32,Batch!$A$11:$E$854,3,FALSE),"")</f>
        <v>1</v>
      </c>
      <c r="O32" s="182">
        <f t="shared" si="33"/>
        <v>312.04649681416305</v>
      </c>
      <c r="P32" s="182">
        <f t="shared" si="34"/>
        <v>347.04719060622392</v>
      </c>
      <c r="Q32" s="182">
        <f t="shared" si="35"/>
        <v>385.4760180469475</v>
      </c>
      <c r="R32" s="182">
        <f t="shared" si="36"/>
        <v>427.56343465638599</v>
      </c>
      <c r="S32" s="182">
        <f t="shared" si="37"/>
        <v>473.5335004094261</v>
      </c>
      <c r="T32" s="182">
        <f t="shared" si="38"/>
        <v>523.59854180021387</v>
      </c>
      <c r="U32" s="182">
        <f t="shared" si="39"/>
        <v>577.95305791967132</v>
      </c>
      <c r="V32" s="182">
        <f t="shared" si="40"/>
        <v>636.76693818114654</v>
      </c>
      <c r="W32" s="182">
        <f t="shared" si="41"/>
        <v>700.17811439194656</v>
      </c>
      <c r="X32" s="182">
        <f t="shared" si="42"/>
        <v>768.28483255831782</v>
      </c>
      <c r="Z32" s="181" t="s">
        <v>142</v>
      </c>
      <c r="AA32" s="183">
        <f>IFERROR(VLOOKUP($M32,Batch!$A$11:$E$854,4,FALSE),"")</f>
        <v>0</v>
      </c>
      <c r="AB32" s="182">
        <f t="shared" si="43"/>
        <v>0</v>
      </c>
      <c r="AC32" s="182">
        <f t="shared" si="44"/>
        <v>0</v>
      </c>
      <c r="AD32" s="182">
        <f t="shared" si="45"/>
        <v>0</v>
      </c>
      <c r="AE32" s="182">
        <f t="shared" si="46"/>
        <v>0</v>
      </c>
      <c r="AF32" s="182">
        <f t="shared" si="47"/>
        <v>0</v>
      </c>
      <c r="AG32" s="182">
        <f t="shared" si="48"/>
        <v>0</v>
      </c>
      <c r="AH32" s="182">
        <f t="shared" si="49"/>
        <v>0</v>
      </c>
      <c r="AI32" s="182">
        <f t="shared" si="50"/>
        <v>0</v>
      </c>
      <c r="AJ32" s="182">
        <f t="shared" si="51"/>
        <v>0</v>
      </c>
      <c r="AK32" s="182">
        <f t="shared" si="52"/>
        <v>0</v>
      </c>
      <c r="AM32" s="181" t="s">
        <v>142</v>
      </c>
      <c r="AN32" s="184">
        <f>IFERROR(VLOOKUP($M32,Batch!$A$11:$E$854,5,FALSE),"")</f>
        <v>6421</v>
      </c>
      <c r="AO32" s="182">
        <f t="shared" si="53"/>
        <v>1.9725100617599574</v>
      </c>
      <c r="AP32" s="182">
        <f t="shared" si="54"/>
        <v>2.1937566432094364</v>
      </c>
      <c r="AQ32" s="182">
        <f t="shared" si="55"/>
        <v>2.4366731622614264</v>
      </c>
      <c r="AR32" s="182">
        <f t="shared" si="56"/>
        <v>2.7027163756388264</v>
      </c>
      <c r="AS32" s="182">
        <f t="shared" si="57"/>
        <v>2.9933026125086482</v>
      </c>
      <c r="AT32" s="182">
        <f t="shared" si="58"/>
        <v>3.3097740322937894</v>
      </c>
      <c r="AU32" s="182">
        <f t="shared" si="59"/>
        <v>3.6533601037361314</v>
      </c>
      <c r="AV32" s="182">
        <f t="shared" si="60"/>
        <v>4.0251347327459701</v>
      </c>
      <c r="AW32" s="182">
        <f t="shared" si="61"/>
        <v>4.4259698146354696</v>
      </c>
      <c r="AX32" s="182">
        <f t="shared" si="62"/>
        <v>4.8564863826090656</v>
      </c>
    </row>
    <row r="33" spans="1:50" ht="15.75">
      <c r="A33" s="181" t="s">
        <v>15</v>
      </c>
      <c r="B33" s="182">
        <v>41.279415980645346</v>
      </c>
      <c r="C33" s="182">
        <v>45.400269510697086</v>
      </c>
      <c r="D33" s="182">
        <v>49.83437592789079</v>
      </c>
      <c r="E33" s="182">
        <v>54.589207836208303</v>
      </c>
      <c r="F33" s="182">
        <v>59.669897632581879</v>
      </c>
      <c r="G33" s="182">
        <v>65.078977835138474</v>
      </c>
      <c r="H33" s="182">
        <v>70.816174720328888</v>
      </c>
      <c r="I33" s="182">
        <v>76.878269489176574</v>
      </c>
      <c r="J33" s="182">
        <v>83.259038983537963</v>
      </c>
      <c r="K33" s="182">
        <v>89.949284641558108</v>
      </c>
      <c r="M33" s="181" t="s">
        <v>15</v>
      </c>
      <c r="N33" s="183">
        <f>IFERROR(VLOOKUP($M33,Batch!$A$11:$E$854,3,FALSE),"")</f>
        <v>1</v>
      </c>
      <c r="O33" s="182">
        <f t="shared" si="33"/>
        <v>44.491745032102294</v>
      </c>
      <c r="P33" s="182">
        <f t="shared" si="34"/>
        <v>48.933279879874</v>
      </c>
      <c r="Q33" s="182">
        <f t="shared" si="35"/>
        <v>53.712444688104085</v>
      </c>
      <c r="R33" s="182">
        <f t="shared" si="36"/>
        <v>58.837293572462258</v>
      </c>
      <c r="S33" s="182">
        <f t="shared" si="37"/>
        <v>64.313358328645933</v>
      </c>
      <c r="T33" s="182">
        <f t="shared" si="38"/>
        <v>70.143368553189276</v>
      </c>
      <c r="U33" s="182">
        <f t="shared" si="39"/>
        <v>76.327029221609237</v>
      </c>
      <c r="V33" s="182">
        <f t="shared" si="40"/>
        <v>82.860871050729898</v>
      </c>
      <c r="W33" s="182">
        <f t="shared" si="41"/>
        <v>89.738186601532533</v>
      </c>
      <c r="X33" s="182">
        <f t="shared" si="42"/>
        <v>96.949061487900252</v>
      </c>
      <c r="Z33" s="181" t="s">
        <v>15</v>
      </c>
      <c r="AA33" s="183">
        <f>IFERROR(VLOOKUP($M33,Batch!$A$11:$E$854,4,FALSE),"")</f>
        <v>1.4</v>
      </c>
      <c r="AB33" s="182">
        <f t="shared" si="43"/>
        <v>62.2884430449432</v>
      </c>
      <c r="AC33" s="182">
        <f t="shared" si="44"/>
        <v>68.506591831823599</v>
      </c>
      <c r="AD33" s="182">
        <f t="shared" si="45"/>
        <v>75.197422563345711</v>
      </c>
      <c r="AE33" s="182">
        <f t="shared" si="46"/>
        <v>82.372211001447155</v>
      </c>
      <c r="AF33" s="182">
        <f t="shared" si="47"/>
        <v>90.038701660104294</v>
      </c>
      <c r="AG33" s="182">
        <f t="shared" si="48"/>
        <v>98.200715974464984</v>
      </c>
      <c r="AH33" s="182">
        <f t="shared" si="49"/>
        <v>106.85784091025293</v>
      </c>
      <c r="AI33" s="182">
        <f t="shared" si="50"/>
        <v>116.00521947102186</v>
      </c>
      <c r="AJ33" s="182">
        <f t="shared" si="51"/>
        <v>125.63346124214554</v>
      </c>
      <c r="AK33" s="182">
        <f t="shared" si="52"/>
        <v>135.72868608306035</v>
      </c>
      <c r="AM33" s="181" t="s">
        <v>15</v>
      </c>
      <c r="AN33" s="184">
        <f>IFERROR(VLOOKUP($M33,Batch!$A$11:$E$854,5,FALSE),"")</f>
        <v>4029</v>
      </c>
      <c r="AO33" s="182">
        <f t="shared" si="53"/>
        <v>0.17647124640834519</v>
      </c>
      <c r="AP33" s="182">
        <f t="shared" si="54"/>
        <v>0.19408806925911967</v>
      </c>
      <c r="AQ33" s="182">
        <f t="shared" si="55"/>
        <v>0.21304406143004337</v>
      </c>
      <c r="AR33" s="182">
        <f t="shared" si="56"/>
        <v>0.23337116861868151</v>
      </c>
      <c r="AS33" s="182">
        <f t="shared" si="57"/>
        <v>0.25509133203864348</v>
      </c>
      <c r="AT33" s="182">
        <f t="shared" si="58"/>
        <v>0.27821537831186172</v>
      </c>
      <c r="AU33" s="182">
        <f t="shared" si="59"/>
        <v>0.30274213725860494</v>
      </c>
      <c r="AV33" s="182">
        <f t="shared" si="60"/>
        <v>0.32865784837732931</v>
      </c>
      <c r="AW33" s="182">
        <f t="shared" si="61"/>
        <v>0.35593590740418812</v>
      </c>
      <c r="AX33" s="182">
        <f t="shared" si="62"/>
        <v>0.38453699009882697</v>
      </c>
    </row>
    <row r="34" spans="1:50" ht="15.75">
      <c r="A34" s="181" t="s">
        <v>16</v>
      </c>
      <c r="B34" s="182">
        <v>165.27952495425652</v>
      </c>
      <c r="C34" s="182">
        <v>168.80517119389853</v>
      </c>
      <c r="D34" s="182">
        <v>172.40602445879392</v>
      </c>
      <c r="E34" s="182">
        <v>176.08368902125562</v>
      </c>
      <c r="F34" s="182">
        <v>179.83980337499605</v>
      </c>
      <c r="G34" s="182">
        <v>183.67604096511795</v>
      </c>
      <c r="H34" s="182">
        <v>187.59411093367714</v>
      </c>
      <c r="I34" s="182">
        <v>191.59575888114887</v>
      </c>
      <c r="J34" s="182">
        <v>195.6827676441377</v>
      </c>
      <c r="K34" s="182">
        <v>199.85695808967677</v>
      </c>
      <c r="M34" s="181" t="s">
        <v>16</v>
      </c>
      <c r="N34" s="183">
        <f>IFERROR(VLOOKUP($M34,Batch!$A$11:$E$854,3,FALSE),"")</f>
        <v>1</v>
      </c>
      <c r="O34" s="182">
        <f t="shared" si="33"/>
        <v>178.14143704793779</v>
      </c>
      <c r="P34" s="182">
        <f t="shared" si="34"/>
        <v>181.94144608006872</v>
      </c>
      <c r="Q34" s="182">
        <f t="shared" si="35"/>
        <v>185.82251468420924</v>
      </c>
      <c r="R34" s="182">
        <f t="shared" si="36"/>
        <v>189.7863719757795</v>
      </c>
      <c r="S34" s="182">
        <f t="shared" si="37"/>
        <v>193.83478395467947</v>
      </c>
      <c r="T34" s="182">
        <f t="shared" si="38"/>
        <v>197.9695542920868</v>
      </c>
      <c r="U34" s="182">
        <f t="shared" si="39"/>
        <v>202.19252513403879</v>
      </c>
      <c r="V34" s="182">
        <f t="shared" si="40"/>
        <v>206.5055779221554</v>
      </c>
      <c r="W34" s="182">
        <f t="shared" si="41"/>
        <v>210.91063423186978</v>
      </c>
      <c r="X34" s="182">
        <f t="shared" si="42"/>
        <v>215.40965662853932</v>
      </c>
      <c r="Z34" s="181" t="s">
        <v>16</v>
      </c>
      <c r="AA34" s="183">
        <f>IFERROR(VLOOKUP($M34,Batch!$A$11:$E$854,4,FALSE),"")</f>
        <v>0</v>
      </c>
      <c r="AB34" s="182">
        <f t="shared" si="43"/>
        <v>0</v>
      </c>
      <c r="AC34" s="182">
        <f t="shared" si="44"/>
        <v>0</v>
      </c>
      <c r="AD34" s="182">
        <f t="shared" si="45"/>
        <v>0</v>
      </c>
      <c r="AE34" s="182">
        <f t="shared" si="46"/>
        <v>0</v>
      </c>
      <c r="AF34" s="182">
        <f t="shared" si="47"/>
        <v>0</v>
      </c>
      <c r="AG34" s="182">
        <f t="shared" si="48"/>
        <v>0</v>
      </c>
      <c r="AH34" s="182">
        <f t="shared" si="49"/>
        <v>0</v>
      </c>
      <c r="AI34" s="182">
        <f t="shared" si="50"/>
        <v>0</v>
      </c>
      <c r="AJ34" s="182">
        <f t="shared" si="51"/>
        <v>0</v>
      </c>
      <c r="AK34" s="182">
        <f t="shared" si="52"/>
        <v>0</v>
      </c>
      <c r="AM34" s="181" t="s">
        <v>16</v>
      </c>
      <c r="AN34" s="184">
        <f>IFERROR(VLOOKUP($M34,Batch!$A$11:$E$854,5,FALSE),"")</f>
        <v>3861</v>
      </c>
      <c r="AO34" s="182">
        <f t="shared" si="53"/>
        <v>0.67711432059814536</v>
      </c>
      <c r="AP34" s="182">
        <f t="shared" si="54"/>
        <v>0.69155812759048341</v>
      </c>
      <c r="AQ34" s="182">
        <f t="shared" si="55"/>
        <v>0.7063100414328547</v>
      </c>
      <c r="AR34" s="182">
        <f t="shared" si="56"/>
        <v>0.72137663448053158</v>
      </c>
      <c r="AS34" s="182">
        <f t="shared" si="57"/>
        <v>0.736764619286428</v>
      </c>
      <c r="AT34" s="182">
        <f t="shared" si="58"/>
        <v>0.75248085159171429</v>
      </c>
      <c r="AU34" s="182">
        <f t="shared" si="59"/>
        <v>0.76853233338022509</v>
      </c>
      <c r="AV34" s="182">
        <f t="shared" si="60"/>
        <v>0.78492621599802181</v>
      </c>
      <c r="AW34" s="182">
        <f t="shared" si="61"/>
        <v>0.80166980333950133</v>
      </c>
      <c r="AX34" s="182">
        <f t="shared" si="62"/>
        <v>0.81877055510146768</v>
      </c>
    </row>
    <row r="35" spans="1:50" ht="15.75">
      <c r="A35" s="181" t="s">
        <v>143</v>
      </c>
      <c r="B35" s="182">
        <v>15.063173292133621</v>
      </c>
      <c r="C35" s="182">
        <v>15.979394064145776</v>
      </c>
      <c r="D35" s="182">
        <v>16.60968812712246</v>
      </c>
      <c r="E35" s="182">
        <v>16.906201488948096</v>
      </c>
      <c r="F35" s="182">
        <v>16.849230908208828</v>
      </c>
      <c r="G35" s="182">
        <v>16.451638168067948</v>
      </c>
      <c r="H35" s="182">
        <v>15.757356195824018</v>
      </c>
      <c r="I35" s="182">
        <v>14.83420103019928</v>
      </c>
      <c r="J35" s="182">
        <v>13.762905491363794</v>
      </c>
      <c r="K35" s="182">
        <v>12.625243081529034</v>
      </c>
      <c r="M35" s="181" t="s">
        <v>143</v>
      </c>
      <c r="N35" s="183">
        <f>IFERROR(VLOOKUP($M35,Batch!$A$11:$E$854,3,FALSE),"")</f>
        <v>1</v>
      </c>
      <c r="O35" s="182">
        <f t="shared" si="33"/>
        <v>16.23537662941288</v>
      </c>
      <c r="P35" s="182">
        <f t="shared" si="34"/>
        <v>17.222896922834515</v>
      </c>
      <c r="Q35" s="182">
        <f t="shared" si="35"/>
        <v>17.90223993384889</v>
      </c>
      <c r="R35" s="182">
        <f t="shared" si="36"/>
        <v>18.221827713364551</v>
      </c>
      <c r="S35" s="182">
        <f t="shared" si="37"/>
        <v>18.160423730474609</v>
      </c>
      <c r="T35" s="182">
        <f t="shared" si="38"/>
        <v>17.731890661371668</v>
      </c>
      <c r="U35" s="182">
        <f t="shared" si="39"/>
        <v>16.983580256400209</v>
      </c>
      <c r="V35" s="182">
        <f t="shared" si="40"/>
        <v>15.988585940751417</v>
      </c>
      <c r="W35" s="182">
        <f t="shared" si="41"/>
        <v>14.833923094013343</v>
      </c>
      <c r="X35" s="182">
        <f t="shared" si="42"/>
        <v>13.607728762807016</v>
      </c>
      <c r="Z35" s="181" t="s">
        <v>143</v>
      </c>
      <c r="AA35" s="183">
        <f>IFERROR(VLOOKUP($M35,Batch!$A$11:$E$854,4,FALSE),"")</f>
        <v>-0.83</v>
      </c>
      <c r="AB35" s="182">
        <f t="shared" si="43"/>
        <v>-13.475362602412689</v>
      </c>
      <c r="AC35" s="182">
        <f t="shared" si="44"/>
        <v>-14.295004445952648</v>
      </c>
      <c r="AD35" s="182">
        <f t="shared" si="45"/>
        <v>-14.858859145094577</v>
      </c>
      <c r="AE35" s="182">
        <f t="shared" si="46"/>
        <v>-15.124117002092575</v>
      </c>
      <c r="AF35" s="182">
        <f t="shared" si="47"/>
        <v>-15.073151696293923</v>
      </c>
      <c r="AG35" s="182">
        <f t="shared" si="48"/>
        <v>-14.717469248938485</v>
      </c>
      <c r="AH35" s="182">
        <f t="shared" si="49"/>
        <v>-14.096371612812172</v>
      </c>
      <c r="AI35" s="182">
        <f t="shared" si="50"/>
        <v>-13.270526330823674</v>
      </c>
      <c r="AJ35" s="182">
        <f t="shared" si="51"/>
        <v>-12.312156168031073</v>
      </c>
      <c r="AK35" s="182">
        <f t="shared" si="52"/>
        <v>-11.294414873129822</v>
      </c>
      <c r="AM35" s="181" t="s">
        <v>143</v>
      </c>
      <c r="AN35" s="184">
        <f>IFERROR(VLOOKUP($M35,Batch!$A$11:$E$854,5,FALSE),"")</f>
        <v>4318</v>
      </c>
      <c r="AO35" s="182">
        <f t="shared" si="53"/>
        <v>6.9014802870613998E-2</v>
      </c>
      <c r="AP35" s="182">
        <f t="shared" si="54"/>
        <v>7.321264317557831E-2</v>
      </c>
      <c r="AQ35" s="182">
        <f t="shared" si="55"/>
        <v>7.6100455701081898E-2</v>
      </c>
      <c r="AR35" s="182">
        <f t="shared" si="56"/>
        <v>7.7458988250500668E-2</v>
      </c>
      <c r="AS35" s="182">
        <f t="shared" si="57"/>
        <v>7.7197966663422588E-2</v>
      </c>
      <c r="AT35" s="182">
        <f t="shared" si="58"/>
        <v>7.5376319653762291E-2</v>
      </c>
      <c r="AU35" s="182">
        <f t="shared" si="59"/>
        <v>7.2195334311446757E-2</v>
      </c>
      <c r="AV35" s="182">
        <f t="shared" si="60"/>
        <v>6.7965722758889485E-2</v>
      </c>
      <c r="AW35" s="182">
        <f t="shared" si="61"/>
        <v>6.3057377817554314E-2</v>
      </c>
      <c r="AX35" s="182">
        <f t="shared" si="62"/>
        <v>5.7844960392266075E-2</v>
      </c>
    </row>
    <row r="36" spans="1:50" ht="15.75">
      <c r="A36" s="181" t="s">
        <v>17</v>
      </c>
      <c r="B36" s="182">
        <v>9.8052986438539964</v>
      </c>
      <c r="C36" s="182">
        <v>10.393348742077041</v>
      </c>
      <c r="D36" s="182">
        <v>10.793541600020216</v>
      </c>
      <c r="E36" s="182">
        <v>10.975188687861451</v>
      </c>
      <c r="F36" s="182">
        <v>10.926160974446187</v>
      </c>
      <c r="G36" s="182">
        <v>10.655679367679115</v>
      </c>
      <c r="H36" s="182">
        <v>10.193213909171002</v>
      </c>
      <c r="I36" s="182">
        <v>9.5836624936739181</v>
      </c>
      <c r="J36" s="182">
        <v>8.8800946231496489</v>
      </c>
      <c r="K36" s="182">
        <v>8.1359575829251849</v>
      </c>
      <c r="M36" s="181" t="s">
        <v>17</v>
      </c>
      <c r="N36" s="183">
        <f>IFERROR(VLOOKUP($M36,Batch!$A$11:$E$854,3,FALSE),"")</f>
        <v>1</v>
      </c>
      <c r="O36" s="182">
        <f t="shared" si="33"/>
        <v>10.56833864680927</v>
      </c>
      <c r="P36" s="182">
        <f t="shared" si="34"/>
        <v>11.202150303653195</v>
      </c>
      <c r="Q36" s="182">
        <f t="shared" si="35"/>
        <v>11.633485829514909</v>
      </c>
      <c r="R36" s="182">
        <f t="shared" si="36"/>
        <v>11.829268539276244</v>
      </c>
      <c r="S36" s="182">
        <f t="shared" si="37"/>
        <v>11.776425530891588</v>
      </c>
      <c r="T36" s="182">
        <f t="shared" si="38"/>
        <v>11.484895275478179</v>
      </c>
      <c r="U36" s="182">
        <f t="shared" si="39"/>
        <v>10.986441148226362</v>
      </c>
      <c r="V36" s="182">
        <f t="shared" si="40"/>
        <v>10.329454959880843</v>
      </c>
      <c r="W36" s="182">
        <f t="shared" si="41"/>
        <v>9.5711360359207287</v>
      </c>
      <c r="X36" s="182">
        <f t="shared" si="42"/>
        <v>8.7690908839705806</v>
      </c>
      <c r="Z36" s="181" t="s">
        <v>17</v>
      </c>
      <c r="AA36" s="183">
        <f>IFERROR(VLOOKUP($M36,Batch!$A$11:$E$854,4,FALSE),"")</f>
        <v>0.87</v>
      </c>
      <c r="AB36" s="182">
        <f t="shared" si="43"/>
        <v>9.1944546227240647</v>
      </c>
      <c r="AC36" s="182">
        <f t="shared" si="44"/>
        <v>9.7458707641782798</v>
      </c>
      <c r="AD36" s="182">
        <f t="shared" si="45"/>
        <v>10.121132671677969</v>
      </c>
      <c r="AE36" s="182">
        <f t="shared" si="46"/>
        <v>10.291463629170332</v>
      </c>
      <c r="AF36" s="182">
        <f t="shared" si="47"/>
        <v>10.245490211875682</v>
      </c>
      <c r="AG36" s="182">
        <f t="shared" si="48"/>
        <v>9.9918588896660161</v>
      </c>
      <c r="AH36" s="182">
        <f t="shared" si="49"/>
        <v>9.5582037989569351</v>
      </c>
      <c r="AI36" s="182">
        <f t="shared" si="50"/>
        <v>8.9866258150963336</v>
      </c>
      <c r="AJ36" s="182">
        <f t="shared" si="51"/>
        <v>8.3268883512510339</v>
      </c>
      <c r="AK36" s="182">
        <f t="shared" si="52"/>
        <v>7.6291090690544046</v>
      </c>
      <c r="AM36" s="181" t="s">
        <v>17</v>
      </c>
      <c r="AN36" s="184">
        <f>IFERROR(VLOOKUP($M36,Batch!$A$11:$E$854,5,FALSE),"")</f>
        <v>1846</v>
      </c>
      <c r="AO36" s="182">
        <f t="shared" si="53"/>
        <v>1.9205944246592645E-2</v>
      </c>
      <c r="AP36" s="182">
        <f t="shared" si="54"/>
        <v>2.0357776313202292E-2</v>
      </c>
      <c r="AQ36" s="182">
        <f t="shared" si="55"/>
        <v>2.114164654466728E-2</v>
      </c>
      <c r="AR36" s="182">
        <f t="shared" si="56"/>
        <v>2.1497444360557512E-2</v>
      </c>
      <c r="AS36" s="182">
        <f t="shared" si="57"/>
        <v>2.1401412249288598E-2</v>
      </c>
      <c r="AT36" s="182">
        <f t="shared" si="58"/>
        <v>2.0871611490741248E-2</v>
      </c>
      <c r="AU36" s="182">
        <f t="shared" si="59"/>
        <v>1.9965765974485704E-2</v>
      </c>
      <c r="AV36" s="182">
        <f t="shared" si="60"/>
        <v>1.8771818607180718E-2</v>
      </c>
      <c r="AW36" s="182">
        <f t="shared" si="61"/>
        <v>1.7393718277370483E-2</v>
      </c>
      <c r="AX36" s="182">
        <f t="shared" si="62"/>
        <v>1.5936153849658359E-2</v>
      </c>
    </row>
    <row r="37" spans="1:50" ht="15.75">
      <c r="A37" s="181" t="s">
        <v>18</v>
      </c>
      <c r="B37" s="182">
        <v>338.33369487565</v>
      </c>
      <c r="C37" s="182">
        <v>340.44716131667832</v>
      </c>
      <c r="D37" s="182">
        <v>340.18265836939219</v>
      </c>
      <c r="E37" s="182">
        <v>337.50640102274065</v>
      </c>
      <c r="F37" s="182">
        <v>332.46342941769268</v>
      </c>
      <c r="G37" s="182">
        <v>325.18117765055121</v>
      </c>
      <c r="H37" s="182">
        <v>315.86788114931863</v>
      </c>
      <c r="I37" s="182">
        <v>304.80541285699388</v>
      </c>
      <c r="J37" s="182">
        <v>292.33670104846476</v>
      </c>
      <c r="K37" s="182">
        <v>278.84849677377713</v>
      </c>
      <c r="M37" s="181" t="s">
        <v>18</v>
      </c>
      <c r="N37" s="183">
        <f>IFERROR(VLOOKUP($M37,Batch!$A$11:$E$854,3,FALSE),"")</f>
        <v>1</v>
      </c>
      <c r="O37" s="182">
        <f t="shared" si="33"/>
        <v>364.66253532352374</v>
      </c>
      <c r="P37" s="182">
        <f t="shared" si="34"/>
        <v>366.94046992589858</v>
      </c>
      <c r="Q37" s="182">
        <f t="shared" si="35"/>
        <v>366.65538358416325</v>
      </c>
      <c r="R37" s="182">
        <f t="shared" si="36"/>
        <v>363.77086216643437</v>
      </c>
      <c r="S37" s="182">
        <f t="shared" si="37"/>
        <v>358.33545079915325</v>
      </c>
      <c r="T37" s="182">
        <f t="shared" si="38"/>
        <v>350.48650039163903</v>
      </c>
      <c r="U37" s="182">
        <f t="shared" si="39"/>
        <v>340.44845107583734</v>
      </c>
      <c r="V37" s="182">
        <f t="shared" si="40"/>
        <v>328.52511090749289</v>
      </c>
      <c r="W37" s="182">
        <f t="shared" si="41"/>
        <v>315.08609454825108</v>
      </c>
      <c r="X37" s="182">
        <f t="shared" si="42"/>
        <v>300.54824968601537</v>
      </c>
      <c r="Z37" s="181" t="s">
        <v>18</v>
      </c>
      <c r="AA37" s="183">
        <f>IFERROR(VLOOKUP($M37,Batch!$A$11:$E$854,4,FALSE),"")</f>
        <v>0.57999999999999996</v>
      </c>
      <c r="AB37" s="182">
        <f t="shared" si="43"/>
        <v>211.50427048764374</v>
      </c>
      <c r="AC37" s="182">
        <f t="shared" si="44"/>
        <v>212.82547255702116</v>
      </c>
      <c r="AD37" s="182">
        <f t="shared" si="45"/>
        <v>212.66012247881466</v>
      </c>
      <c r="AE37" s="182">
        <f t="shared" si="46"/>
        <v>210.98710005653192</v>
      </c>
      <c r="AF37" s="182">
        <f t="shared" si="47"/>
        <v>207.83456146350883</v>
      </c>
      <c r="AG37" s="182">
        <f t="shared" si="48"/>
        <v>203.2821702271506</v>
      </c>
      <c r="AH37" s="182">
        <f t="shared" si="49"/>
        <v>197.46010162398565</v>
      </c>
      <c r="AI37" s="182">
        <f t="shared" si="50"/>
        <v>190.54456432634586</v>
      </c>
      <c r="AJ37" s="182">
        <f t="shared" si="51"/>
        <v>182.74993483798562</v>
      </c>
      <c r="AK37" s="182">
        <f t="shared" si="52"/>
        <v>174.31798481788891</v>
      </c>
      <c r="AM37" s="181" t="s">
        <v>18</v>
      </c>
      <c r="AN37" s="184">
        <f>IFERROR(VLOOKUP($M37,Batch!$A$11:$E$854,5,FALSE),"")</f>
        <v>3558</v>
      </c>
      <c r="AO37" s="182">
        <f t="shared" si="53"/>
        <v>1.2773041899439124</v>
      </c>
      <c r="AP37" s="182">
        <f t="shared" si="54"/>
        <v>1.2852831160199083</v>
      </c>
      <c r="AQ37" s="182">
        <f t="shared" si="55"/>
        <v>1.2842845435219921</v>
      </c>
      <c r="AR37" s="182">
        <f t="shared" si="56"/>
        <v>1.2741809245977744</v>
      </c>
      <c r="AS37" s="182">
        <f t="shared" si="57"/>
        <v>1.255142298358483</v>
      </c>
      <c r="AT37" s="182">
        <f t="shared" si="58"/>
        <v>1.2276497641081923</v>
      </c>
      <c r="AU37" s="182">
        <f t="shared" si="59"/>
        <v>1.192489468744804</v>
      </c>
      <c r="AV37" s="182">
        <f t="shared" si="60"/>
        <v>1.1507255613512424</v>
      </c>
      <c r="AW37" s="182">
        <f t="shared" si="61"/>
        <v>1.103652691940199</v>
      </c>
      <c r="AX37" s="182">
        <f t="shared" si="62"/>
        <v>1.052730953739663</v>
      </c>
    </row>
    <row r="38" spans="1:50" ht="15.75">
      <c r="A38" s="181" t="s">
        <v>144</v>
      </c>
      <c r="B38" s="182">
        <v>128.63669860028151</v>
      </c>
      <c r="C38" s="182">
        <v>140.00449733287914</v>
      </c>
      <c r="D38" s="182">
        <v>151.93925916029889</v>
      </c>
      <c r="E38" s="182">
        <v>164.38091814054414</v>
      </c>
      <c r="F38" s="182">
        <v>177.24960389990119</v>
      </c>
      <c r="G38" s="182">
        <v>190.44435438558389</v>
      </c>
      <c r="H38" s="182">
        <v>203.84250005935763</v>
      </c>
      <c r="I38" s="182">
        <v>217.29993908530932</v>
      </c>
      <c r="J38" s="182">
        <v>230.65251871087966</v>
      </c>
      <c r="K38" s="182">
        <v>243.71871053006899</v>
      </c>
      <c r="M38" s="181" t="s">
        <v>144</v>
      </c>
      <c r="N38" s="183">
        <f>IFERROR(VLOOKUP($M38,Batch!$A$11:$E$854,3,FALSE),"")</f>
        <v>1</v>
      </c>
      <c r="O38" s="182">
        <f t="shared" si="33"/>
        <v>138.64709710473088</v>
      </c>
      <c r="P38" s="182">
        <f t="shared" si="34"/>
        <v>150.89952826858578</v>
      </c>
      <c r="Q38" s="182">
        <f t="shared" si="35"/>
        <v>163.76304311320945</v>
      </c>
      <c r="R38" s="182">
        <f t="shared" si="36"/>
        <v>177.17290141607353</v>
      </c>
      <c r="S38" s="182">
        <f t="shared" si="37"/>
        <v>191.04301735889624</v>
      </c>
      <c r="T38" s="182">
        <f t="shared" si="38"/>
        <v>205.2645721077923</v>
      </c>
      <c r="U38" s="182">
        <f t="shared" si="39"/>
        <v>219.70535008536839</v>
      </c>
      <c r="V38" s="182">
        <f t="shared" si="40"/>
        <v>234.21003557337139</v>
      </c>
      <c r="W38" s="182">
        <f t="shared" si="41"/>
        <v>248.601701591618</v>
      </c>
      <c r="X38" s="182">
        <f t="shared" si="42"/>
        <v>262.68469334790842</v>
      </c>
      <c r="Z38" s="181" t="s">
        <v>144</v>
      </c>
      <c r="AA38" s="183">
        <f>IFERROR(VLOOKUP($M38,Batch!$A$11:$E$854,4,FALSE),"")</f>
        <v>1.82</v>
      </c>
      <c r="AB38" s="182">
        <f t="shared" si="43"/>
        <v>252.3377167306102</v>
      </c>
      <c r="AC38" s="182">
        <f t="shared" si="44"/>
        <v>274.63714144882613</v>
      </c>
      <c r="AD38" s="182">
        <f t="shared" si="45"/>
        <v>298.04873846604119</v>
      </c>
      <c r="AE38" s="182">
        <f t="shared" si="46"/>
        <v>322.4546805772539</v>
      </c>
      <c r="AF38" s="182">
        <f t="shared" si="47"/>
        <v>347.69829159319119</v>
      </c>
      <c r="AG38" s="182">
        <f t="shared" si="48"/>
        <v>373.58152123618203</v>
      </c>
      <c r="AH38" s="182">
        <f t="shared" si="49"/>
        <v>399.86373715537047</v>
      </c>
      <c r="AI38" s="182">
        <f t="shared" si="50"/>
        <v>426.26226474353598</v>
      </c>
      <c r="AJ38" s="182">
        <f t="shared" si="51"/>
        <v>452.45509689674481</v>
      </c>
      <c r="AK38" s="182">
        <f t="shared" si="52"/>
        <v>478.08614189319337</v>
      </c>
      <c r="AM38" s="181" t="s">
        <v>144</v>
      </c>
      <c r="AN38" s="184">
        <f>IFERROR(VLOOKUP($M38,Batch!$A$11:$E$854,5,FALSE),"")</f>
        <v>31603</v>
      </c>
      <c r="AO38" s="182">
        <f t="shared" si="53"/>
        <v>4.3135649153069728</v>
      </c>
      <c r="AP38" s="182">
        <f t="shared" si="54"/>
        <v>4.6947604707804169</v>
      </c>
      <c r="AQ38" s="182">
        <f t="shared" si="55"/>
        <v>5.0949679578465545</v>
      </c>
      <c r="AR38" s="182">
        <f t="shared" si="56"/>
        <v>5.5121731897078332</v>
      </c>
      <c r="AS38" s="182">
        <f t="shared" si="57"/>
        <v>5.9436978790203394</v>
      </c>
      <c r="AT38" s="182">
        <f t="shared" si="58"/>
        <v>6.3861564727232887</v>
      </c>
      <c r="AU38" s="182">
        <f t="shared" si="59"/>
        <v>6.8354355022492816</v>
      </c>
      <c r="AV38" s="182">
        <f t="shared" si="60"/>
        <v>7.2867028113754904</v>
      </c>
      <c r="AW38" s="182">
        <f t="shared" si="61"/>
        <v>7.7344538779717915</v>
      </c>
      <c r="AX38" s="182">
        <f t="shared" si="62"/>
        <v>8.1726015234043121</v>
      </c>
    </row>
    <row r="39" spans="1:50" ht="15.75">
      <c r="A39" s="181" t="s">
        <v>19</v>
      </c>
      <c r="B39" s="182">
        <v>513.53885009915894</v>
      </c>
      <c r="C39" s="182">
        <v>520.64181936992918</v>
      </c>
      <c r="D39" s="182">
        <v>527.92519159064136</v>
      </c>
      <c r="E39" s="182">
        <v>535.39259836239637</v>
      </c>
      <c r="F39" s="182">
        <v>543.0477503783568</v>
      </c>
      <c r="G39" s="182">
        <v>550.89443909870636</v>
      </c>
      <c r="H39" s="182">
        <v>558.9365384614282</v>
      </c>
      <c r="I39" s="182">
        <v>567.17800662967045</v>
      </c>
      <c r="J39" s="182">
        <v>575.62288777647223</v>
      </c>
      <c r="K39" s="182">
        <v>584.27531390765296</v>
      </c>
      <c r="M39" s="181" t="s">
        <v>19</v>
      </c>
      <c r="N39" s="183">
        <f>IFERROR(VLOOKUP($M39,Batch!$A$11:$E$854,3,FALSE),"")</f>
        <v>1</v>
      </c>
      <c r="O39" s="182">
        <f t="shared" si="33"/>
        <v>553.50200674843893</v>
      </c>
      <c r="P39" s="182">
        <f t="shared" si="34"/>
        <v>561.15772304815937</v>
      </c>
      <c r="Q39" s="182">
        <f t="shared" si="35"/>
        <v>569.00788110198846</v>
      </c>
      <c r="R39" s="182">
        <f t="shared" si="36"/>
        <v>577.05639511913671</v>
      </c>
      <c r="S39" s="182">
        <f t="shared" si="37"/>
        <v>585.30726455575348</v>
      </c>
      <c r="T39" s="182">
        <f t="shared" si="38"/>
        <v>593.76457592022996</v>
      </c>
      <c r="U39" s="182">
        <f t="shared" si="39"/>
        <v>602.4325046171092</v>
      </c>
      <c r="V39" s="182">
        <f t="shared" si="40"/>
        <v>611.31531683042988</v>
      </c>
      <c r="W39" s="182">
        <f t="shared" si="41"/>
        <v>620.41737144733827</v>
      </c>
      <c r="X39" s="182">
        <f t="shared" si="42"/>
        <v>629.74312202283306</v>
      </c>
      <c r="Z39" s="181" t="s">
        <v>19</v>
      </c>
      <c r="AA39" s="183">
        <f>IFERROR(VLOOKUP($M39,Batch!$A$11:$E$854,4,FALSE),"")</f>
        <v>5.63</v>
      </c>
      <c r="AB39" s="182">
        <f t="shared" si="43"/>
        <v>3116.2162979937111</v>
      </c>
      <c r="AC39" s="182">
        <f t="shared" si="44"/>
        <v>3159.3179807611373</v>
      </c>
      <c r="AD39" s="182">
        <f t="shared" si="45"/>
        <v>3203.5143706041949</v>
      </c>
      <c r="AE39" s="182">
        <f t="shared" si="46"/>
        <v>3248.8275045207397</v>
      </c>
      <c r="AF39" s="182">
        <f t="shared" si="47"/>
        <v>3295.2798994488917</v>
      </c>
      <c r="AG39" s="182">
        <f t="shared" si="48"/>
        <v>3342.8945624308944</v>
      </c>
      <c r="AH39" s="182">
        <f t="shared" si="49"/>
        <v>3391.6950009943248</v>
      </c>
      <c r="AI39" s="182">
        <f t="shared" si="50"/>
        <v>3441.7052337553205</v>
      </c>
      <c r="AJ39" s="182">
        <f t="shared" si="51"/>
        <v>3492.9498012485142</v>
      </c>
      <c r="AK39" s="182">
        <f t="shared" si="52"/>
        <v>3545.4537769885501</v>
      </c>
      <c r="AM39" s="181" t="s">
        <v>19</v>
      </c>
      <c r="AN39" s="184">
        <f>IFERROR(VLOOKUP($M39,Batch!$A$11:$E$854,5,FALSE),"")</f>
        <v>2066</v>
      </c>
      <c r="AO39" s="182">
        <f t="shared" si="53"/>
        <v>1.1257624611953725</v>
      </c>
      <c r="AP39" s="182">
        <f t="shared" si="54"/>
        <v>1.1413333496812454</v>
      </c>
      <c r="AQ39" s="182">
        <f t="shared" si="55"/>
        <v>1.1572997113993662</v>
      </c>
      <c r="AR39" s="182">
        <f t="shared" si="56"/>
        <v>1.1736695074225778</v>
      </c>
      <c r="AS39" s="182">
        <f t="shared" si="57"/>
        <v>1.1904508722066605</v>
      </c>
      <c r="AT39" s="182">
        <f t="shared" si="58"/>
        <v>1.2076521172621204</v>
      </c>
      <c r="AU39" s="182">
        <f t="shared" si="59"/>
        <v>1.2252817349045</v>
      </c>
      <c r="AV39" s="182">
        <f t="shared" si="60"/>
        <v>1.2433484020848937</v>
      </c>
      <c r="AW39" s="182">
        <f t="shared" si="61"/>
        <v>1.2618609843023643</v>
      </c>
      <c r="AX39" s="182">
        <f t="shared" si="62"/>
        <v>1.2808285396000179</v>
      </c>
    </row>
    <row r="40" spans="1:50" ht="15.75">
      <c r="A40" s="181" t="s">
        <v>20</v>
      </c>
      <c r="B40" s="182">
        <v>917.36202279893382</v>
      </c>
      <c r="C40" s="182">
        <v>987.66346351485186</v>
      </c>
      <c r="D40" s="182">
        <v>1059.9933839139919</v>
      </c>
      <c r="E40" s="182">
        <v>1133.8771216580976</v>
      </c>
      <c r="F40" s="182">
        <v>1208.7740939683745</v>
      </c>
      <c r="G40" s="182">
        <v>1284.0864216447928</v>
      </c>
      <c r="H40" s="182">
        <v>1359.1708803041872</v>
      </c>
      <c r="I40" s="182">
        <v>1433.353948584959</v>
      </c>
      <c r="J40" s="182">
        <v>1505.9494729375961</v>
      </c>
      <c r="K40" s="182">
        <v>1576.2782263088488</v>
      </c>
      <c r="M40" s="181" t="s">
        <v>20</v>
      </c>
      <c r="N40" s="183">
        <f>IFERROR(VLOOKUP($M40,Batch!$A$11:$E$854,3,FALSE),"")</f>
        <v>1</v>
      </c>
      <c r="O40" s="182">
        <f t="shared" si="33"/>
        <v>988.75035537423048</v>
      </c>
      <c r="P40" s="182">
        <f t="shared" si="34"/>
        <v>1064.5225944288873</v>
      </c>
      <c r="Q40" s="182">
        <f t="shared" si="35"/>
        <v>1142.4811677308849</v>
      </c>
      <c r="R40" s="182">
        <f t="shared" si="36"/>
        <v>1222.1144751224124</v>
      </c>
      <c r="S40" s="182">
        <f t="shared" si="37"/>
        <v>1302.8398661324907</v>
      </c>
      <c r="T40" s="182">
        <f t="shared" si="38"/>
        <v>1384.0129351101241</v>
      </c>
      <c r="U40" s="182">
        <f t="shared" si="39"/>
        <v>1464.940402497587</v>
      </c>
      <c r="V40" s="182">
        <f t="shared" si="40"/>
        <v>1544.8963340736213</v>
      </c>
      <c r="W40" s="182">
        <f t="shared" si="41"/>
        <v>1623.1411804029324</v>
      </c>
      <c r="X40" s="182">
        <f t="shared" si="42"/>
        <v>1698.942857560538</v>
      </c>
      <c r="Z40" s="181" t="s">
        <v>20</v>
      </c>
      <c r="AA40" s="183">
        <f>IFERROR(VLOOKUP($M40,Batch!$A$11:$E$854,4,FALSE),"")</f>
        <v>2.96</v>
      </c>
      <c r="AB40" s="182">
        <f t="shared" si="43"/>
        <v>2926.7010519077221</v>
      </c>
      <c r="AC40" s="182">
        <f t="shared" si="44"/>
        <v>3150.9868795095067</v>
      </c>
      <c r="AD40" s="182">
        <f t="shared" si="45"/>
        <v>3381.7442564834191</v>
      </c>
      <c r="AE40" s="182">
        <f t="shared" si="46"/>
        <v>3617.4588463623409</v>
      </c>
      <c r="AF40" s="182">
        <f t="shared" si="47"/>
        <v>3856.4060037521722</v>
      </c>
      <c r="AG40" s="182">
        <f t="shared" si="48"/>
        <v>4096.6782879259672</v>
      </c>
      <c r="AH40" s="182">
        <f t="shared" si="49"/>
        <v>4336.223591392858</v>
      </c>
      <c r="AI40" s="182">
        <f t="shared" si="50"/>
        <v>4572.8931488579183</v>
      </c>
      <c r="AJ40" s="182">
        <f t="shared" si="51"/>
        <v>4804.4978939926796</v>
      </c>
      <c r="AK40" s="182">
        <f t="shared" si="52"/>
        <v>5028.8708583791922</v>
      </c>
      <c r="AM40" s="181" t="s">
        <v>20</v>
      </c>
      <c r="AN40" s="184">
        <f>IFERROR(VLOOKUP($M40,Batch!$A$11:$E$854,5,FALSE),"")</f>
        <v>1517</v>
      </c>
      <c r="AO40" s="182">
        <f t="shared" si="53"/>
        <v>1.4766224920356177</v>
      </c>
      <c r="AP40" s="182">
        <f t="shared" si="54"/>
        <v>1.5897824943070282</v>
      </c>
      <c r="AQ40" s="182">
        <f t="shared" si="55"/>
        <v>1.7062076183629049</v>
      </c>
      <c r="AR40" s="182">
        <f t="shared" si="56"/>
        <v>1.8251338287762604</v>
      </c>
      <c r="AS40" s="182">
        <f t="shared" si="57"/>
        <v>1.9456909819504153</v>
      </c>
      <c r="AT40" s="182">
        <f t="shared" si="58"/>
        <v>2.0669167076843555</v>
      </c>
      <c r="AU40" s="182">
        <f t="shared" si="59"/>
        <v>2.1877756463621347</v>
      </c>
      <c r="AV40" s="182">
        <f t="shared" si="60"/>
        <v>2.3071836711432203</v>
      </c>
      <c r="AW40" s="182">
        <f t="shared" si="61"/>
        <v>2.4240363219136984</v>
      </c>
      <c r="AX40" s="182">
        <f t="shared" si="62"/>
        <v>2.5372402877242375</v>
      </c>
    </row>
    <row r="41" spans="1:50" ht="15.75">
      <c r="A41" s="181" t="s">
        <v>145</v>
      </c>
      <c r="B41" s="182">
        <v>241.70784696363617</v>
      </c>
      <c r="C41" s="182">
        <v>263.081243567478</v>
      </c>
      <c r="D41" s="182">
        <v>285.52330580504918</v>
      </c>
      <c r="E41" s="182">
        <v>308.92165859931799</v>
      </c>
      <c r="F41" s="182">
        <v>333.1267273825477</v>
      </c>
      <c r="G41" s="182">
        <v>357.94930199281305</v>
      </c>
      <c r="H41" s="182">
        <v>383.15935706670683</v>
      </c>
      <c r="I41" s="182">
        <v>408.48654139200761</v>
      </c>
      <c r="J41" s="182">
        <v>433.62274096954258</v>
      </c>
      <c r="K41" s="182">
        <v>458.22706945308261</v>
      </c>
      <c r="M41" s="181" t="s">
        <v>145</v>
      </c>
      <c r="N41" s="183">
        <f>IFERROR(VLOOKUP($M41,Batch!$A$11:$E$854,3,FALSE),"")</f>
        <v>1</v>
      </c>
      <c r="O41" s="182">
        <f t="shared" si="33"/>
        <v>260.51734608858624</v>
      </c>
      <c r="P41" s="182">
        <f t="shared" si="34"/>
        <v>283.5540022422004</v>
      </c>
      <c r="Q41" s="182">
        <f t="shared" si="35"/>
        <v>307.74248668046732</v>
      </c>
      <c r="R41" s="182">
        <f t="shared" si="36"/>
        <v>332.96167939341404</v>
      </c>
      <c r="S41" s="182">
        <f t="shared" si="37"/>
        <v>359.05036604762665</v>
      </c>
      <c r="T41" s="182">
        <f t="shared" si="38"/>
        <v>385.80461230726564</v>
      </c>
      <c r="U41" s="182">
        <f t="shared" si="39"/>
        <v>412.97649243073545</v>
      </c>
      <c r="V41" s="182">
        <f t="shared" si="40"/>
        <v>440.27461670436094</v>
      </c>
      <c r="W41" s="182">
        <f t="shared" si="41"/>
        <v>467.36689395954511</v>
      </c>
      <c r="X41" s="182">
        <f t="shared" si="42"/>
        <v>493.88591036445308</v>
      </c>
      <c r="Z41" s="181" t="s">
        <v>145</v>
      </c>
      <c r="AA41" s="183">
        <f>IFERROR(VLOOKUP($M41,Batch!$A$11:$E$854,4,FALSE),"")</f>
        <v>0.82</v>
      </c>
      <c r="AB41" s="182">
        <f t="shared" si="43"/>
        <v>213.62422379264069</v>
      </c>
      <c r="AC41" s="182">
        <f t="shared" si="44"/>
        <v>232.51428183860429</v>
      </c>
      <c r="AD41" s="182">
        <f t="shared" si="45"/>
        <v>252.3488390779832</v>
      </c>
      <c r="AE41" s="182">
        <f t="shared" si="46"/>
        <v>273.02857710259951</v>
      </c>
      <c r="AF41" s="182">
        <f t="shared" si="47"/>
        <v>294.42130015905383</v>
      </c>
      <c r="AG41" s="182">
        <f t="shared" si="48"/>
        <v>316.35978209195781</v>
      </c>
      <c r="AH41" s="182">
        <f t="shared" si="49"/>
        <v>338.64072379320305</v>
      </c>
      <c r="AI41" s="182">
        <f t="shared" si="50"/>
        <v>361.02518569757592</v>
      </c>
      <c r="AJ41" s="182">
        <f t="shared" si="51"/>
        <v>383.24085304682694</v>
      </c>
      <c r="AK41" s="182">
        <f t="shared" si="52"/>
        <v>404.98644649885154</v>
      </c>
      <c r="AM41" s="181" t="s">
        <v>145</v>
      </c>
      <c r="AN41" s="184">
        <f>IFERROR(VLOOKUP($M41,Batch!$A$11:$E$854,5,FALSE),"")</f>
        <v>8067</v>
      </c>
      <c r="AO41" s="182">
        <f t="shared" si="53"/>
        <v>2.0689307203135505</v>
      </c>
      <c r="AP41" s="182">
        <f t="shared" si="54"/>
        <v>2.2518791739389985</v>
      </c>
      <c r="AQ41" s="182">
        <f t="shared" si="55"/>
        <v>2.4439750143255332</v>
      </c>
      <c r="AR41" s="182">
        <f t="shared" si="56"/>
        <v>2.6442563519358933</v>
      </c>
      <c r="AS41" s="182">
        <f t="shared" si="57"/>
        <v>2.8514428832050269</v>
      </c>
      <c r="AT41" s="182">
        <f t="shared" si="58"/>
        <v>3.0639150383857379</v>
      </c>
      <c r="AU41" s="182">
        <f t="shared" si="59"/>
        <v>3.2797038845419082</v>
      </c>
      <c r="AV41" s="182">
        <f t="shared" si="60"/>
        <v>3.4964953142282682</v>
      </c>
      <c r="AW41" s="182">
        <f t="shared" si="61"/>
        <v>3.7116519843620206</v>
      </c>
      <c r="AX41" s="182">
        <f t="shared" si="62"/>
        <v>3.9222560325621605</v>
      </c>
    </row>
    <row r="42" spans="1:50" ht="15.75">
      <c r="A42" s="181" t="s">
        <v>146</v>
      </c>
      <c r="B42" s="182">
        <v>4.6551207397023235</v>
      </c>
      <c r="C42" s="182">
        <v>4.9090918350137382</v>
      </c>
      <c r="D42" s="182">
        <v>5.1740472037301375</v>
      </c>
      <c r="E42" s="182">
        <v>5.4501526255908503</v>
      </c>
      <c r="F42" s="182">
        <v>5.7375420685329468</v>
      </c>
      <c r="G42" s="182">
        <v>6.0363140024296866</v>
      </c>
      <c r="H42" s="182">
        <v>6.4258333279949706</v>
      </c>
      <c r="I42" s="182">
        <v>6.8369427089274355</v>
      </c>
      <c r="J42" s="182">
        <v>7.2704280530961647</v>
      </c>
      <c r="K42" s="182">
        <v>7.7270554128605857</v>
      </c>
      <c r="M42" s="181" t="s">
        <v>146</v>
      </c>
      <c r="N42" s="183">
        <f>IFERROR(VLOOKUP($M42,Batch!$A$11:$E$854,3,FALSE),"")</f>
        <v>1</v>
      </c>
      <c r="O42" s="182">
        <f t="shared" si="33"/>
        <v>5.0173782773864053</v>
      </c>
      <c r="P42" s="182">
        <f t="shared" si="34"/>
        <v>5.2911131873816739</v>
      </c>
      <c r="Q42" s="182">
        <f t="shared" si="35"/>
        <v>5.5766871575983039</v>
      </c>
      <c r="R42" s="182">
        <f t="shared" si="36"/>
        <v>5.8742788686139749</v>
      </c>
      <c r="S42" s="182">
        <f t="shared" si="37"/>
        <v>6.1840327136367064</v>
      </c>
      <c r="T42" s="182">
        <f t="shared" si="38"/>
        <v>6.5060548253815647</v>
      </c>
      <c r="U42" s="182">
        <f t="shared" si="39"/>
        <v>6.9258862136515136</v>
      </c>
      <c r="V42" s="182">
        <f t="shared" si="40"/>
        <v>7.3689877770391528</v>
      </c>
      <c r="W42" s="182">
        <f t="shared" si="41"/>
        <v>7.8362065820956746</v>
      </c>
      <c r="X42" s="182">
        <f t="shared" si="42"/>
        <v>8.3283682947237381</v>
      </c>
      <c r="Z42" s="181" t="s">
        <v>146</v>
      </c>
      <c r="AA42" s="183">
        <f>IFERROR(VLOOKUP($M42,Batch!$A$11:$E$854,4,FALSE),"")</f>
        <v>0.82</v>
      </c>
      <c r="AB42" s="182">
        <f t="shared" si="43"/>
        <v>4.114250187456852</v>
      </c>
      <c r="AC42" s="182">
        <f t="shared" si="44"/>
        <v>4.3387128136529727</v>
      </c>
      <c r="AD42" s="182">
        <f t="shared" si="45"/>
        <v>4.57288346923061</v>
      </c>
      <c r="AE42" s="182">
        <f t="shared" si="46"/>
        <v>4.8169086722634598</v>
      </c>
      <c r="AF42" s="182">
        <f t="shared" si="47"/>
        <v>5.0709068251820986</v>
      </c>
      <c r="AG42" s="182">
        <f t="shared" si="48"/>
        <v>5.3349649568128825</v>
      </c>
      <c r="AH42" s="182">
        <f t="shared" si="49"/>
        <v>5.6792266951942407</v>
      </c>
      <c r="AI42" s="182">
        <f t="shared" si="50"/>
        <v>6.0425699771721044</v>
      </c>
      <c r="AJ42" s="182">
        <f t="shared" si="51"/>
        <v>6.425689397318453</v>
      </c>
      <c r="AK42" s="182">
        <f t="shared" si="52"/>
        <v>6.8292620016734649</v>
      </c>
      <c r="AM42" s="181" t="s">
        <v>146</v>
      </c>
      <c r="AN42" s="184">
        <f>IFERROR(VLOOKUP($M42,Batch!$A$11:$E$854,5,FALSE),"")</f>
        <v>8067</v>
      </c>
      <c r="AO42" s="182">
        <f t="shared" si="53"/>
        <v>3.9846130053807619E-2</v>
      </c>
      <c r="AP42" s="182">
        <f t="shared" si="54"/>
        <v>4.2020029692409408E-2</v>
      </c>
      <c r="AQ42" s="182">
        <f t="shared" si="55"/>
        <v>4.42879506918126E-2</v>
      </c>
      <c r="AR42" s="182">
        <f t="shared" si="56"/>
        <v>4.6651312065920998E-2</v>
      </c>
      <c r="AS42" s="182">
        <f t="shared" si="57"/>
        <v>4.9111260531252178E-2</v>
      </c>
      <c r="AT42" s="182">
        <f t="shared" si="58"/>
        <v>5.1668638953887555E-2</v>
      </c>
      <c r="AU42" s="182">
        <f t="shared" si="59"/>
        <v>5.500278184143341E-2</v>
      </c>
      <c r="AV42" s="182">
        <f t="shared" si="60"/>
        <v>5.8521727702335581E-2</v>
      </c>
      <c r="AW42" s="182">
        <f t="shared" si="61"/>
        <v>6.223220362036113E-2</v>
      </c>
      <c r="AX42" s="182">
        <f t="shared" si="62"/>
        <v>6.6140766723380318E-2</v>
      </c>
    </row>
    <row r="43" spans="1:50" ht="15.75">
      <c r="A43" s="181" t="s">
        <v>147</v>
      </c>
      <c r="B43" s="182">
        <v>13.27432050295022</v>
      </c>
      <c r="C43" s="182">
        <v>13.998313008152785</v>
      </c>
      <c r="D43" s="182">
        <v>14.753598332511931</v>
      </c>
      <c r="E43" s="182">
        <v>15.54064660510781</v>
      </c>
      <c r="F43" s="182">
        <v>16.359837108442331</v>
      </c>
      <c r="G43" s="182">
        <v>17.211447772645862</v>
      </c>
      <c r="H43" s="182">
        <v>18.095644565176279</v>
      </c>
      <c r="I43" s="182">
        <v>19.012470910351823</v>
      </c>
      <c r="J43" s="182">
        <v>19.961837292536462</v>
      </c>
      <c r="K43" s="182">
        <v>20.943511216097566</v>
      </c>
      <c r="M43" s="181" t="s">
        <v>147</v>
      </c>
      <c r="N43" s="183">
        <f>IFERROR(VLOOKUP($M43,Batch!$A$11:$E$854,3,FALSE),"")</f>
        <v>1</v>
      </c>
      <c r="O43" s="182">
        <f t="shared" si="33"/>
        <v>14.307316837248429</v>
      </c>
      <c r="P43" s="182">
        <f t="shared" si="34"/>
        <v>15.087649823590304</v>
      </c>
      <c r="Q43" s="182">
        <f t="shared" si="35"/>
        <v>15.901710809667039</v>
      </c>
      <c r="R43" s="182">
        <f t="shared" si="36"/>
        <v>16.750006509604045</v>
      </c>
      <c r="S43" s="182">
        <f t="shared" si="37"/>
        <v>17.632945721345028</v>
      </c>
      <c r="T43" s="182">
        <f t="shared" si="38"/>
        <v>18.550828003306769</v>
      </c>
      <c r="U43" s="182">
        <f t="shared" si="39"/>
        <v>19.503832238393599</v>
      </c>
      <c r="V43" s="182">
        <f t="shared" si="40"/>
        <v>20.492005230167276</v>
      </c>
      <c r="W43" s="182">
        <f t="shared" si="41"/>
        <v>21.515250496961091</v>
      </c>
      <c r="X43" s="182">
        <f t="shared" si="42"/>
        <v>22.573317450529974</v>
      </c>
      <c r="Z43" s="181" t="s">
        <v>147</v>
      </c>
      <c r="AA43" s="183">
        <f>IFERROR(VLOOKUP($M43,Batch!$A$11:$E$854,4,FALSE),"")</f>
        <v>0.82</v>
      </c>
      <c r="AB43" s="182">
        <f t="shared" si="43"/>
        <v>11.731999806543712</v>
      </c>
      <c r="AC43" s="182">
        <f t="shared" si="44"/>
        <v>12.37187285534405</v>
      </c>
      <c r="AD43" s="182">
        <f t="shared" si="45"/>
        <v>13.039402863926972</v>
      </c>
      <c r="AE43" s="182">
        <f t="shared" si="46"/>
        <v>13.735005337875315</v>
      </c>
      <c r="AF43" s="182">
        <f t="shared" si="47"/>
        <v>14.459015491502919</v>
      </c>
      <c r="AG43" s="182">
        <f t="shared" si="48"/>
        <v>15.211678962711549</v>
      </c>
      <c r="AH43" s="182">
        <f t="shared" si="49"/>
        <v>15.993142435482749</v>
      </c>
      <c r="AI43" s="182">
        <f t="shared" si="50"/>
        <v>16.803444288737165</v>
      </c>
      <c r="AJ43" s="182">
        <f t="shared" si="51"/>
        <v>17.642505407508096</v>
      </c>
      <c r="AK43" s="182">
        <f t="shared" si="52"/>
        <v>18.510120309434576</v>
      </c>
      <c r="AM43" s="181" t="s">
        <v>147</v>
      </c>
      <c r="AN43" s="184">
        <f>IFERROR(VLOOKUP($M43,Batch!$A$11:$E$854,5,FALSE),"")</f>
        <v>16131</v>
      </c>
      <c r="AO43" s="182">
        <f t="shared" si="53"/>
        <v>0.22720439703409878</v>
      </c>
      <c r="AP43" s="182">
        <f t="shared" si="54"/>
        <v>0.23959631423733313</v>
      </c>
      <c r="AQ43" s="182">
        <f t="shared" si="55"/>
        <v>0.25252384199075634</v>
      </c>
      <c r="AR43" s="182">
        <f t="shared" si="56"/>
        <v>0.26599502706362943</v>
      </c>
      <c r="AS43" s="182">
        <f t="shared" si="57"/>
        <v>0.2800163612874651</v>
      </c>
      <c r="AT43" s="182">
        <f t="shared" si="58"/>
        <v>0.29459260173797763</v>
      </c>
      <c r="AU43" s="182">
        <f t="shared" si="59"/>
        <v>0.30972658912827072</v>
      </c>
      <c r="AV43" s="182">
        <f t="shared" si="60"/>
        <v>0.32541906671266307</v>
      </c>
      <c r="AW43" s="182">
        <f t="shared" si="61"/>
        <v>0.34166850233392637</v>
      </c>
      <c r="AX43" s="182">
        <f t="shared" si="62"/>
        <v>0.35847091657706803</v>
      </c>
    </row>
    <row r="44" spans="1:50" ht="15.75">
      <c r="A44" s="181" t="s">
        <v>148</v>
      </c>
      <c r="B44" s="182">
        <v>8.2102422643229058</v>
      </c>
      <c r="C44" s="182">
        <v>8.656349448583148</v>
      </c>
      <c r="D44" s="182">
        <v>9.1215857259928796</v>
      </c>
      <c r="E44" s="182">
        <v>9.6062219862560898</v>
      </c>
      <c r="F44" s="182">
        <v>10.110471919771323</v>
      </c>
      <c r="G44" s="182">
        <v>10.634485565931289</v>
      </c>
      <c r="H44" s="182">
        <v>11.178342815251145</v>
      </c>
      <c r="I44" s="182">
        <v>11.742046950395515</v>
      </c>
      <c r="J44" s="182">
        <v>12.32551832315872</v>
      </c>
      <c r="K44" s="182">
        <v>12.928588276266419</v>
      </c>
      <c r="M44" s="181" t="s">
        <v>148</v>
      </c>
      <c r="N44" s="183">
        <f>IFERROR(VLOOKUP($M44,Batch!$A$11:$E$854,3,FALSE),"")</f>
        <v>1</v>
      </c>
      <c r="O44" s="182">
        <f t="shared" si="33"/>
        <v>8.849156336109921</v>
      </c>
      <c r="P44" s="182">
        <f t="shared" si="34"/>
        <v>9.3299792021214447</v>
      </c>
      <c r="Q44" s="182">
        <f t="shared" si="35"/>
        <v>9.8314197710457591</v>
      </c>
      <c r="R44" s="182">
        <f t="shared" si="36"/>
        <v>10.353770012993277</v>
      </c>
      <c r="S44" s="182">
        <f t="shared" si="37"/>
        <v>10.897260247567655</v>
      </c>
      <c r="T44" s="182">
        <f t="shared" si="38"/>
        <v>11.462052190099564</v>
      </c>
      <c r="U44" s="182">
        <f t="shared" si="39"/>
        <v>12.048231948116124</v>
      </c>
      <c r="V44" s="182">
        <f t="shared" si="40"/>
        <v>12.655803059736122</v>
      </c>
      <c r="W44" s="182">
        <f t="shared" si="41"/>
        <v>13.284679678598243</v>
      </c>
      <c r="X44" s="182">
        <f t="shared" si="42"/>
        <v>13.934680022662464</v>
      </c>
      <c r="Z44" s="181" t="s">
        <v>148</v>
      </c>
      <c r="AA44" s="183">
        <f>IFERROR(VLOOKUP($M44,Batch!$A$11:$E$854,4,FALSE),"")</f>
        <v>0.86</v>
      </c>
      <c r="AB44" s="182">
        <f t="shared" si="43"/>
        <v>7.6102744490545327</v>
      </c>
      <c r="AC44" s="182">
        <f t="shared" si="44"/>
        <v>8.0237821138244438</v>
      </c>
      <c r="AD44" s="182">
        <f t="shared" si="45"/>
        <v>8.4550210030993522</v>
      </c>
      <c r="AE44" s="182">
        <f t="shared" si="46"/>
        <v>8.9042422111742177</v>
      </c>
      <c r="AF44" s="182">
        <f t="shared" si="47"/>
        <v>9.3716438129081823</v>
      </c>
      <c r="AG44" s="182">
        <f t="shared" si="48"/>
        <v>9.8573648834856265</v>
      </c>
      <c r="AH44" s="182">
        <f t="shared" si="49"/>
        <v>10.361479475379866</v>
      </c>
      <c r="AI44" s="182">
        <f t="shared" si="50"/>
        <v>10.883990631373065</v>
      </c>
      <c r="AJ44" s="182">
        <f t="shared" si="51"/>
        <v>11.424824523594488</v>
      </c>
      <c r="AK44" s="182">
        <f t="shared" si="52"/>
        <v>11.983824819489721</v>
      </c>
      <c r="AM44" s="181" t="s">
        <v>148</v>
      </c>
      <c r="AN44" s="184">
        <f>IFERROR(VLOOKUP($M44,Batch!$A$11:$E$854,5,FALSE),"")</f>
        <v>4872</v>
      </c>
      <c r="AO44" s="182">
        <f t="shared" si="53"/>
        <v>4.2443031251226747E-2</v>
      </c>
      <c r="AP44" s="182">
        <f t="shared" si="54"/>
        <v>4.474919233069103E-2</v>
      </c>
      <c r="AQ44" s="182">
        <f t="shared" si="55"/>
        <v>4.7154241685581674E-2</v>
      </c>
      <c r="AR44" s="182">
        <f t="shared" si="56"/>
        <v>4.9659579686289916E-2</v>
      </c>
      <c r="AS44" s="182">
        <f t="shared" si="57"/>
        <v>5.2266311010116577E-2</v>
      </c>
      <c r="AT44" s="182">
        <f t="shared" si="58"/>
        <v>5.4975211289062346E-2</v>
      </c>
      <c r="AU44" s="182">
        <f t="shared" si="59"/>
        <v>5.7786693518934472E-2</v>
      </c>
      <c r="AV44" s="182">
        <f t="shared" si="60"/>
        <v>6.070077466954122E-2</v>
      </c>
      <c r="AW44" s="182">
        <f t="shared" si="61"/>
        <v>6.3717042997699633E-2</v>
      </c>
      <c r="AX44" s="182">
        <f t="shared" si="62"/>
        <v>6.6834626625853003E-2</v>
      </c>
    </row>
    <row r="45" spans="1:50" ht="15.75">
      <c r="A45" s="181" t="s">
        <v>149</v>
      </c>
      <c r="B45" s="182">
        <v>16.628913856644363</v>
      </c>
      <c r="C45" s="182">
        <v>17.532453325891137</v>
      </c>
      <c r="D45" s="182">
        <v>18.474736602189843</v>
      </c>
      <c r="E45" s="182">
        <v>19.45631234189036</v>
      </c>
      <c r="F45" s="182">
        <v>20.477613350641409</v>
      </c>
      <c r="G45" s="182">
        <v>21.53894351620368</v>
      </c>
      <c r="H45" s="182">
        <v>22.640464647748182</v>
      </c>
      <c r="I45" s="182">
        <v>23.782183393939519</v>
      </c>
      <c r="J45" s="182">
        <v>24.96393843637706</v>
      </c>
      <c r="K45" s="182">
        <v>26.185388178893941</v>
      </c>
      <c r="M45" s="181" t="s">
        <v>149</v>
      </c>
      <c r="N45" s="183">
        <f>IFERROR(VLOOKUP($M45,Batch!$A$11:$E$854,3,FALSE),"")</f>
        <v>1</v>
      </c>
      <c r="O45" s="182">
        <f t="shared" si="33"/>
        <v>17.922961793294423</v>
      </c>
      <c r="P45" s="182">
        <f t="shared" si="34"/>
        <v>18.896813935752473</v>
      </c>
      <c r="Q45" s="182">
        <f t="shared" si="35"/>
        <v>19.912424895383122</v>
      </c>
      <c r="R45" s="182">
        <f t="shared" si="36"/>
        <v>20.970386024506876</v>
      </c>
      <c r="S45" s="182">
        <f t="shared" si="37"/>
        <v>22.071163809340018</v>
      </c>
      <c r="T45" s="182">
        <f t="shared" si="38"/>
        <v>23.215085785930377</v>
      </c>
      <c r="U45" s="182">
        <f t="shared" si="39"/>
        <v>24.402326355301064</v>
      </c>
      <c r="V45" s="182">
        <f t="shared" si="40"/>
        <v>25.632892683510107</v>
      </c>
      <c r="W45" s="182">
        <f t="shared" si="41"/>
        <v>26.906610898496108</v>
      </c>
      <c r="X45" s="182">
        <f t="shared" si="42"/>
        <v>28.223112821368964</v>
      </c>
      <c r="Z45" s="181" t="s">
        <v>149</v>
      </c>
      <c r="AA45" s="183">
        <f>IFERROR(VLOOKUP($M45,Batch!$A$11:$E$854,4,FALSE),"")</f>
        <v>0.86</v>
      </c>
      <c r="AB45" s="182">
        <f t="shared" si="43"/>
        <v>15.413747142233204</v>
      </c>
      <c r="AC45" s="182">
        <f t="shared" si="44"/>
        <v>16.251259984747126</v>
      </c>
      <c r="AD45" s="182">
        <f t="shared" si="45"/>
        <v>17.124685410029485</v>
      </c>
      <c r="AE45" s="182">
        <f t="shared" si="46"/>
        <v>18.034531981075915</v>
      </c>
      <c r="AF45" s="182">
        <f t="shared" si="47"/>
        <v>18.981200876032414</v>
      </c>
      <c r="AG45" s="182">
        <f t="shared" si="48"/>
        <v>19.964973775900123</v>
      </c>
      <c r="AH45" s="182">
        <f t="shared" si="49"/>
        <v>20.986000665558912</v>
      </c>
      <c r="AI45" s="182">
        <f t="shared" si="50"/>
        <v>22.04428770781869</v>
      </c>
      <c r="AJ45" s="182">
        <f t="shared" si="51"/>
        <v>23.139685372706651</v>
      </c>
      <c r="AK45" s="182">
        <f t="shared" si="52"/>
        <v>24.271877026377311</v>
      </c>
      <c r="AM45" s="181" t="s">
        <v>149</v>
      </c>
      <c r="AN45" s="184">
        <f>IFERROR(VLOOKUP($M45,Batch!$A$11:$E$854,5,FALSE),"")</f>
        <v>4872</v>
      </c>
      <c r="AO45" s="182">
        <f t="shared" si="53"/>
        <v>8.5963542581251662E-2</v>
      </c>
      <c r="AP45" s="182">
        <f t="shared" si="54"/>
        <v>9.0634410102006874E-2</v>
      </c>
      <c r="AQ45" s="182">
        <f t="shared" si="55"/>
        <v>9.5505564600972523E-2</v>
      </c>
      <c r="AR45" s="182">
        <f t="shared" si="56"/>
        <v>0.10057984236943625</v>
      </c>
      <c r="AS45" s="182">
        <f t="shared" si="57"/>
        <v>0.10585948080589168</v>
      </c>
      <c r="AT45" s="182">
        <f t="shared" si="58"/>
        <v>0.1113460508649232</v>
      </c>
      <c r="AU45" s="182">
        <f t="shared" si="59"/>
        <v>0.11704038902266396</v>
      </c>
      <c r="AV45" s="182">
        <f t="shared" si="60"/>
        <v>0.12294252964953459</v>
      </c>
      <c r="AW45" s="182">
        <f t="shared" si="61"/>
        <v>0.12905163880645026</v>
      </c>
      <c r="AX45" s="182">
        <f t="shared" si="62"/>
        <v>0.13536595060437653</v>
      </c>
    </row>
    <row r="46" spans="1:50" ht="15.75">
      <c r="A46" s="181" t="s">
        <v>150</v>
      </c>
      <c r="B46" s="182">
        <v>81.051604820168194</v>
      </c>
      <c r="C46" s="182">
        <v>85.473566355422022</v>
      </c>
      <c r="D46" s="182">
        <v>90.086778136811148</v>
      </c>
      <c r="E46" s="182">
        <v>94.894126601588312</v>
      </c>
      <c r="F46" s="182">
        <v>99.897944302849567</v>
      </c>
      <c r="G46" s="182">
        <v>105.09994572700695</v>
      </c>
      <c r="H46" s="182">
        <v>110.50116245854197</v>
      </c>
      <c r="I46" s="182">
        <v>116.10187851072631</v>
      </c>
      <c r="J46" s="182">
        <v>121.90156675996849</v>
      </c>
      <c r="K46" s="182">
        <v>127.89882753938683</v>
      </c>
      <c r="M46" s="181" t="s">
        <v>150</v>
      </c>
      <c r="N46" s="183">
        <f>IFERROR(VLOOKUP($M46,Batch!$A$11:$E$854,3,FALSE),"")</f>
        <v>1</v>
      </c>
      <c r="O46" s="182">
        <f t="shared" si="33"/>
        <v>87.358971788565015</v>
      </c>
      <c r="P46" s="182">
        <f t="shared" si="34"/>
        <v>92.125046610469539</v>
      </c>
      <c r="Q46" s="182">
        <f t="shared" si="35"/>
        <v>97.09725461004227</v>
      </c>
      <c r="R46" s="182">
        <f t="shared" si="36"/>
        <v>102.27870684462862</v>
      </c>
      <c r="S46" s="182">
        <f t="shared" si="37"/>
        <v>107.67191738462316</v>
      </c>
      <c r="T46" s="182">
        <f t="shared" si="38"/>
        <v>113.27873413631271</v>
      </c>
      <c r="U46" s="182">
        <f t="shared" si="39"/>
        <v>119.10026896120593</v>
      </c>
      <c r="V46" s="182">
        <f t="shared" si="40"/>
        <v>125.13682797424583</v>
      </c>
      <c r="W46" s="182">
        <f t="shared" si="41"/>
        <v>131.38784303153128</v>
      </c>
      <c r="X46" s="182">
        <f t="shared" si="42"/>
        <v>137.85180554529396</v>
      </c>
      <c r="Z46" s="181" t="s">
        <v>150</v>
      </c>
      <c r="AA46" s="183">
        <f>IFERROR(VLOOKUP($M46,Batch!$A$11:$E$854,4,FALSE),"")</f>
        <v>0.82</v>
      </c>
      <c r="AB46" s="182">
        <f t="shared" si="43"/>
        <v>71.634356866623307</v>
      </c>
      <c r="AC46" s="182">
        <f t="shared" si="44"/>
        <v>75.542538220585016</v>
      </c>
      <c r="AD46" s="182">
        <f t="shared" si="45"/>
        <v>79.619748780234659</v>
      </c>
      <c r="AE46" s="182">
        <f t="shared" si="46"/>
        <v>83.868539612595455</v>
      </c>
      <c r="AF46" s="182">
        <f t="shared" si="47"/>
        <v>88.290972255390983</v>
      </c>
      <c r="AG46" s="182">
        <f t="shared" si="48"/>
        <v>92.888561991776413</v>
      </c>
      <c r="AH46" s="182">
        <f t="shared" si="49"/>
        <v>97.662220548188856</v>
      </c>
      <c r="AI46" s="182">
        <f t="shared" si="50"/>
        <v>102.61219893888158</v>
      </c>
      <c r="AJ46" s="182">
        <f t="shared" si="51"/>
        <v>107.73803128585563</v>
      </c>
      <c r="AK46" s="182">
        <f t="shared" si="52"/>
        <v>113.03848054714103</v>
      </c>
      <c r="AM46" s="181" t="s">
        <v>150</v>
      </c>
      <c r="AN46" s="184">
        <f>IFERROR(VLOOKUP($M46,Batch!$A$11:$E$854,5,FALSE),"")</f>
        <v>8067</v>
      </c>
      <c r="AO46" s="182">
        <f t="shared" si="53"/>
        <v>0.69377207752956405</v>
      </c>
      <c r="AP46" s="182">
        <f t="shared" si="54"/>
        <v>0.73162245011472837</v>
      </c>
      <c r="AQ46" s="182">
        <f t="shared" si="55"/>
        <v>0.77110985482138772</v>
      </c>
      <c r="AR46" s="182">
        <f t="shared" si="56"/>
        <v>0.812258998496173</v>
      </c>
      <c r="AS46" s="182">
        <f t="shared" si="57"/>
        <v>0.85508984694002022</v>
      </c>
      <c r="AT46" s="182">
        <f t="shared" si="58"/>
        <v>0.89961707552922388</v>
      </c>
      <c r="AU46" s="182">
        <f t="shared" si="59"/>
        <v>0.94584951424945096</v>
      </c>
      <c r="AV46" s="182">
        <f t="shared" si="60"/>
        <v>0.99378959415037649</v>
      </c>
      <c r="AW46" s="182">
        <f t="shared" si="61"/>
        <v>1.0434328032469511</v>
      </c>
      <c r="AX46" s="182">
        <f t="shared" si="62"/>
        <v>1.0947671609028566</v>
      </c>
    </row>
    <row r="47" spans="1:50" ht="15.75">
      <c r="A47" s="181" t="s">
        <v>151</v>
      </c>
      <c r="B47" s="182">
        <v>44.47013720533721</v>
      </c>
      <c r="C47" s="182">
        <v>46.896310464037825</v>
      </c>
      <c r="D47" s="182">
        <v>49.427415940984581</v>
      </c>
      <c r="E47" s="182">
        <v>52.065037321792971</v>
      </c>
      <c r="F47" s="182">
        <v>54.810454395511599</v>
      </c>
      <c r="G47" s="182">
        <v>57.664607839948694</v>
      </c>
      <c r="H47" s="182">
        <v>60.628063648874992</v>
      </c>
      <c r="I47" s="182">
        <v>63.700977650286561</v>
      </c>
      <c r="J47" s="182">
        <v>66.883060630188325</v>
      </c>
      <c r="K47" s="182">
        <v>70.173544641068233</v>
      </c>
      <c r="M47" s="181" t="s">
        <v>151</v>
      </c>
      <c r="N47" s="183">
        <f>IFERROR(VLOOKUP($M47,Batch!$A$11:$E$854,3,FALSE),"")</f>
        <v>1</v>
      </c>
      <c r="O47" s="182">
        <f t="shared" si="33"/>
        <v>47.930765469408591</v>
      </c>
      <c r="P47" s="182">
        <f t="shared" si="34"/>
        <v>50.545741468110329</v>
      </c>
      <c r="Q47" s="182">
        <f t="shared" si="35"/>
        <v>53.27381542105757</v>
      </c>
      <c r="R47" s="182">
        <f t="shared" si="36"/>
        <v>56.11669425493379</v>
      </c>
      <c r="S47" s="182">
        <f t="shared" si="37"/>
        <v>59.075757350883144</v>
      </c>
      <c r="T47" s="182">
        <f t="shared" si="38"/>
        <v>62.152018589461029</v>
      </c>
      <c r="U47" s="182">
        <f t="shared" si="39"/>
        <v>65.346088009592151</v>
      </c>
      <c r="V47" s="182">
        <f t="shared" si="40"/>
        <v>68.658133565674731</v>
      </c>
      <c r="W47" s="182">
        <f t="shared" si="41"/>
        <v>72.087843537326521</v>
      </c>
      <c r="X47" s="182">
        <f t="shared" si="42"/>
        <v>75.634390216013074</v>
      </c>
      <c r="Z47" s="181" t="s">
        <v>151</v>
      </c>
      <c r="AA47" s="183">
        <f>IFERROR(VLOOKUP($M47,Batch!$A$11:$E$854,4,FALSE),"")</f>
        <v>0.82</v>
      </c>
      <c r="AB47" s="182">
        <f t="shared" si="43"/>
        <v>39.303227684915043</v>
      </c>
      <c r="AC47" s="182">
        <f t="shared" si="44"/>
        <v>41.447508003850466</v>
      </c>
      <c r="AD47" s="182">
        <f t="shared" si="45"/>
        <v>43.684528645267207</v>
      </c>
      <c r="AE47" s="182">
        <f t="shared" si="46"/>
        <v>46.01568928904571</v>
      </c>
      <c r="AF47" s="182">
        <f t="shared" si="47"/>
        <v>48.442121027724177</v>
      </c>
      <c r="AG47" s="182">
        <f t="shared" si="48"/>
        <v>50.964655243358038</v>
      </c>
      <c r="AH47" s="182">
        <f t="shared" si="49"/>
        <v>53.58379216786556</v>
      </c>
      <c r="AI47" s="182">
        <f t="shared" si="50"/>
        <v>56.299669523853282</v>
      </c>
      <c r="AJ47" s="182">
        <f t="shared" si="51"/>
        <v>59.112031700607751</v>
      </c>
      <c r="AK47" s="182">
        <f t="shared" si="52"/>
        <v>62.020199977130716</v>
      </c>
      <c r="AM47" s="181" t="s">
        <v>151</v>
      </c>
      <c r="AN47" s="184">
        <f>IFERROR(VLOOKUP($M47,Batch!$A$11:$E$854,5,FALSE),"")</f>
        <v>8067</v>
      </c>
      <c r="AO47" s="182">
        <f t="shared" si="53"/>
        <v>0.3806481012365418</v>
      </c>
      <c r="AP47" s="182">
        <f t="shared" si="54"/>
        <v>0.40141525650595306</v>
      </c>
      <c r="AQ47" s="182">
        <f t="shared" si="55"/>
        <v>0.42308059316503499</v>
      </c>
      <c r="AR47" s="182">
        <f t="shared" si="56"/>
        <v>0.44565766698312792</v>
      </c>
      <c r="AS47" s="182">
        <f t="shared" si="57"/>
        <v>0.46915743248616654</v>
      </c>
      <c r="AT47" s="182">
        <f t="shared" si="58"/>
        <v>0.49358794153196112</v>
      </c>
      <c r="AU47" s="182">
        <f t="shared" si="59"/>
        <v>0.51895403882007141</v>
      </c>
      <c r="AV47" s="182">
        <f t="shared" si="60"/>
        <v>0.54525705818112058</v>
      </c>
      <c r="AW47" s="182">
        <f t="shared" si="61"/>
        <v>0.57249452404914469</v>
      </c>
      <c r="AX47" s="182">
        <f t="shared" si="62"/>
        <v>0.60065986307446062</v>
      </c>
    </row>
    <row r="48" spans="1:50" ht="15.75">
      <c r="A48" s="181" t="s">
        <v>152</v>
      </c>
      <c r="B48" s="182">
        <v>3.6974637571223972</v>
      </c>
      <c r="C48" s="182">
        <v>3.9328536813294814</v>
      </c>
      <c r="D48" s="182">
        <v>4.1818030073112018</v>
      </c>
      <c r="E48" s="182">
        <v>4.4449296592909215</v>
      </c>
      <c r="F48" s="182">
        <v>4.7228617747692745</v>
      </c>
      <c r="G48" s="182">
        <v>5.0162357674706062</v>
      </c>
      <c r="H48" s="182">
        <v>5.3256941363431078</v>
      </c>
      <c r="I48" s="182">
        <v>5.6518830125557704</v>
      </c>
      <c r="J48" s="182">
        <v>5.9954494388591186</v>
      </c>
      <c r="K48" s="182">
        <v>6.357038378568582</v>
      </c>
      <c r="M48" s="181" t="s">
        <v>152</v>
      </c>
      <c r="N48" s="183">
        <f>IFERROR(VLOOKUP($M48,Batch!$A$11:$E$854,3,FALSE),"")</f>
        <v>1</v>
      </c>
      <c r="O48" s="182">
        <f t="shared" si="33"/>
        <v>3.9851972427240931</v>
      </c>
      <c r="P48" s="182">
        <f t="shared" si="34"/>
        <v>4.2389050106793835</v>
      </c>
      <c r="Q48" s="182">
        <f t="shared" si="35"/>
        <v>4.5072273615257643</v>
      </c>
      <c r="R48" s="182">
        <f t="shared" si="36"/>
        <v>4.7908303058242359</v>
      </c>
      <c r="S48" s="182">
        <f t="shared" si="37"/>
        <v>5.0903908622016223</v>
      </c>
      <c r="T48" s="182">
        <f t="shared" si="38"/>
        <v>5.4065949695571502</v>
      </c>
      <c r="U48" s="182">
        <f t="shared" si="39"/>
        <v>5.7401351255608395</v>
      </c>
      <c r="V48" s="182">
        <f t="shared" si="40"/>
        <v>6.0917077427598407</v>
      </c>
      <c r="W48" s="182">
        <f t="shared" si="41"/>
        <v>6.4620102162213398</v>
      </c>
      <c r="X48" s="182">
        <f t="shared" si="42"/>
        <v>6.8517376997575576</v>
      </c>
      <c r="Z48" s="181" t="s">
        <v>152</v>
      </c>
      <c r="AA48" s="183">
        <f>IFERROR(VLOOKUP($M48,Batch!$A$11:$E$854,4,FALSE),"")</f>
        <v>0.69</v>
      </c>
      <c r="AB48" s="182">
        <f t="shared" si="43"/>
        <v>2.7497860974796242</v>
      </c>
      <c r="AC48" s="182">
        <f t="shared" si="44"/>
        <v>2.9248444573687742</v>
      </c>
      <c r="AD48" s="182">
        <f t="shared" si="45"/>
        <v>3.1099868794527774</v>
      </c>
      <c r="AE48" s="182">
        <f t="shared" si="46"/>
        <v>3.3056729110187226</v>
      </c>
      <c r="AF48" s="182">
        <f t="shared" si="47"/>
        <v>3.5123696949191192</v>
      </c>
      <c r="AG48" s="182">
        <f t="shared" si="48"/>
        <v>3.7305505289944336</v>
      </c>
      <c r="AH48" s="182">
        <f t="shared" si="49"/>
        <v>3.9606932366369789</v>
      </c>
      <c r="AI48" s="182">
        <f t="shared" si="50"/>
        <v>4.2032783425042899</v>
      </c>
      <c r="AJ48" s="182">
        <f t="shared" si="51"/>
        <v>4.4587870491927246</v>
      </c>
      <c r="AK48" s="182">
        <f t="shared" si="52"/>
        <v>4.7276990128327139</v>
      </c>
      <c r="AM48" s="181" t="s">
        <v>152</v>
      </c>
      <c r="AN48" s="184">
        <f>IFERROR(VLOOKUP($M48,Batch!$A$11:$E$854,5,FALSE),"")</f>
        <v>11048</v>
      </c>
      <c r="AO48" s="182">
        <f t="shared" si="53"/>
        <v>4.3344174157900581E-2</v>
      </c>
      <c r="AP48" s="182">
        <f t="shared" si="54"/>
        <v>4.610357426025273E-2</v>
      </c>
      <c r="AQ48" s="182">
        <f t="shared" si="55"/>
        <v>4.9021926852907086E-2</v>
      </c>
      <c r="AR48" s="182">
        <f t="shared" si="56"/>
        <v>5.210647566208064E-2</v>
      </c>
      <c r="AS48" s="182">
        <f t="shared" si="57"/>
        <v>5.5364584140943189E-2</v>
      </c>
      <c r="AT48" s="182">
        <f t="shared" si="58"/>
        <v>5.8803712762163701E-2</v>
      </c>
      <c r="AU48" s="182">
        <f t="shared" si="59"/>
        <v>6.2431393333526111E-2</v>
      </c>
      <c r="AV48" s="182">
        <f t="shared" si="60"/>
        <v>6.6255200242166343E-2</v>
      </c>
      <c r="AW48" s="182">
        <f t="shared" si="61"/>
        <v>7.0282718561396451E-2</v>
      </c>
      <c r="AX48" s="182">
        <f t="shared" si="62"/>
        <v>7.4521508987982044E-2</v>
      </c>
    </row>
    <row r="49" spans="1:50" ht="15.75">
      <c r="A49" s="181" t="s">
        <v>153</v>
      </c>
      <c r="B49" s="182">
        <v>75.304675378245321</v>
      </c>
      <c r="C49" s="182">
        <v>80.046803254975188</v>
      </c>
      <c r="D49" s="182">
        <v>85.057170631397483</v>
      </c>
      <c r="E49" s="182">
        <v>90.34748374710432</v>
      </c>
      <c r="F49" s="182">
        <v>95.929578826313588</v>
      </c>
      <c r="G49" s="182">
        <v>101.81537788592033</v>
      </c>
      <c r="H49" s="182">
        <v>108.01683940156208</v>
      </c>
      <c r="I49" s="182">
        <v>114.54590372789104</v>
      </c>
      <c r="J49" s="182">
        <v>121.41443322749934</v>
      </c>
      <c r="K49" s="182">
        <v>128.63414713102068</v>
      </c>
      <c r="M49" s="181" t="s">
        <v>153</v>
      </c>
      <c r="N49" s="183">
        <f>IFERROR(VLOOKUP($M49,Batch!$A$11:$E$854,3,FALSE),"")</f>
        <v>1</v>
      </c>
      <c r="O49" s="182">
        <f t="shared" si="33"/>
        <v>81.164821184123326</v>
      </c>
      <c r="P49" s="182">
        <f t="shared" si="34"/>
        <v>86.275977419958011</v>
      </c>
      <c r="Q49" s="182">
        <f t="shared" si="35"/>
        <v>91.676247325265408</v>
      </c>
      <c r="R49" s="182">
        <f t="shared" si="36"/>
        <v>97.378248109248773</v>
      </c>
      <c r="S49" s="182">
        <f t="shared" si="37"/>
        <v>103.39473708103023</v>
      </c>
      <c r="T49" s="182">
        <f t="shared" si="38"/>
        <v>109.7385640187222</v>
      </c>
      <c r="U49" s="182">
        <f t="shared" si="39"/>
        <v>116.42261799636798</v>
      </c>
      <c r="V49" s="182">
        <f t="shared" si="40"/>
        <v>123.45976855686585</v>
      </c>
      <c r="W49" s="182">
        <f t="shared" si="41"/>
        <v>130.8628011817782</v>
      </c>
      <c r="X49" s="182">
        <f t="shared" si="42"/>
        <v>138.64434708230169</v>
      </c>
      <c r="Z49" s="181" t="s">
        <v>153</v>
      </c>
      <c r="AA49" s="183">
        <f>IFERROR(VLOOKUP($M49,Batch!$A$11:$E$854,4,FALSE),"")</f>
        <v>0.62</v>
      </c>
      <c r="AB49" s="182">
        <f t="shared" si="43"/>
        <v>50.32218913415646</v>
      </c>
      <c r="AC49" s="182">
        <f t="shared" si="44"/>
        <v>53.491106000373968</v>
      </c>
      <c r="AD49" s="182">
        <f t="shared" si="45"/>
        <v>56.839273341664551</v>
      </c>
      <c r="AE49" s="182">
        <f t="shared" si="46"/>
        <v>60.374513827734241</v>
      </c>
      <c r="AF49" s="182">
        <f t="shared" si="47"/>
        <v>64.104736990238735</v>
      </c>
      <c r="AG49" s="182">
        <f t="shared" si="48"/>
        <v>68.037909691607766</v>
      </c>
      <c r="AH49" s="182">
        <f t="shared" si="49"/>
        <v>72.182023157748148</v>
      </c>
      <c r="AI49" s="182">
        <f t="shared" si="50"/>
        <v>76.545056505256824</v>
      </c>
      <c r="AJ49" s="182">
        <f t="shared" si="51"/>
        <v>81.134936732702485</v>
      </c>
      <c r="AK49" s="182">
        <f t="shared" si="52"/>
        <v>85.959495191027045</v>
      </c>
      <c r="AM49" s="181" t="s">
        <v>153</v>
      </c>
      <c r="AN49" s="184">
        <f>IFERROR(VLOOKUP($M49,Batch!$A$11:$E$854,5,FALSE),"")</f>
        <v>4304</v>
      </c>
      <c r="AO49" s="182">
        <f t="shared" si="53"/>
        <v>0.34390409313032783</v>
      </c>
      <c r="AP49" s="182">
        <f t="shared" si="54"/>
        <v>0.36556061284525065</v>
      </c>
      <c r="AQ49" s="182">
        <f t="shared" si="55"/>
        <v>0.38844213833066649</v>
      </c>
      <c r="AR49" s="182">
        <f t="shared" si="56"/>
        <v>0.41260213006151497</v>
      </c>
      <c r="AS49" s="182">
        <f t="shared" si="57"/>
        <v>0.43809464213118804</v>
      </c>
      <c r="AT49" s="182">
        <f t="shared" si="58"/>
        <v>0.46497412043415337</v>
      </c>
      <c r="AU49" s="182">
        <f t="shared" si="59"/>
        <v>0.49329517736597189</v>
      </c>
      <c r="AV49" s="182">
        <f t="shared" si="60"/>
        <v>0.52311234256663885</v>
      </c>
      <c r="AW49" s="182">
        <f t="shared" si="61"/>
        <v>0.55447978949921128</v>
      </c>
      <c r="AX49" s="182">
        <f t="shared" si="62"/>
        <v>0.58745103796658338</v>
      </c>
    </row>
    <row r="50" spans="1:50" ht="15.75">
      <c r="A50" s="181" t="s">
        <v>154</v>
      </c>
      <c r="B50" s="182">
        <v>7.6055412739669919</v>
      </c>
      <c r="C50" s="182">
        <v>8.089729328707044</v>
      </c>
      <c r="D50" s="182">
        <v>8.601808553346638</v>
      </c>
      <c r="E50" s="182">
        <v>9.1430499943364456</v>
      </c>
      <c r="F50" s="182">
        <v>9.7147457064471379</v>
      </c>
      <c r="G50" s="182">
        <v>10.318204768324454</v>
      </c>
      <c r="H50" s="182">
        <v>10.95474877568642</v>
      </c>
      <c r="I50" s="182">
        <v>11.625706795590061</v>
      </c>
      <c r="J50" s="182">
        <v>12.332409770180695</v>
      </c>
      <c r="K50" s="182">
        <v>13.076184364285321</v>
      </c>
      <c r="M50" s="181" t="s">
        <v>154</v>
      </c>
      <c r="N50" s="183">
        <f>IFERROR(VLOOKUP($M50,Batch!$A$11:$E$854,3,FALSE),"")</f>
        <v>1</v>
      </c>
      <c r="O50" s="182">
        <f t="shared" si="33"/>
        <v>8.1973980288657096</v>
      </c>
      <c r="P50" s="182">
        <f t="shared" si="34"/>
        <v>8.7192651863173687</v>
      </c>
      <c r="Q50" s="182">
        <f t="shared" si="35"/>
        <v>9.2711939807941093</v>
      </c>
      <c r="R50" s="182">
        <f t="shared" si="36"/>
        <v>9.8545543705006136</v>
      </c>
      <c r="S50" s="182">
        <f t="shared" si="37"/>
        <v>10.470738956811164</v>
      </c>
      <c r="T50" s="182">
        <f t="shared" si="38"/>
        <v>11.121158689758593</v>
      </c>
      <c r="U50" s="182">
        <f t="shared" si="39"/>
        <v>11.807238010515944</v>
      </c>
      <c r="V50" s="182">
        <f t="shared" si="40"/>
        <v>12.530409413008501</v>
      </c>
      <c r="W50" s="182">
        <f t="shared" si="41"/>
        <v>13.292107412167624</v>
      </c>
      <c r="X50" s="182">
        <f t="shared" si="42"/>
        <v>14.093761912749081</v>
      </c>
      <c r="Z50" s="181" t="s">
        <v>154</v>
      </c>
      <c r="AA50" s="183">
        <f>IFERROR(VLOOKUP($M50,Batch!$A$11:$E$854,4,FALSE),"")</f>
        <v>0.69</v>
      </c>
      <c r="AB50" s="182">
        <f t="shared" si="43"/>
        <v>5.6562046399173393</v>
      </c>
      <c r="AC50" s="182">
        <f t="shared" si="44"/>
        <v>6.016292978558984</v>
      </c>
      <c r="AD50" s="182">
        <f t="shared" si="45"/>
        <v>6.3971238467479346</v>
      </c>
      <c r="AE50" s="182">
        <f t="shared" si="46"/>
        <v>6.7996425156454219</v>
      </c>
      <c r="AF50" s="182">
        <f t="shared" si="47"/>
        <v>7.2248098801997021</v>
      </c>
      <c r="AG50" s="182">
        <f t="shared" si="48"/>
        <v>7.6735994959334297</v>
      </c>
      <c r="AH50" s="182">
        <f t="shared" si="49"/>
        <v>8.1469942272560001</v>
      </c>
      <c r="AI50" s="182">
        <f t="shared" si="50"/>
        <v>8.6459824949758648</v>
      </c>
      <c r="AJ50" s="182">
        <f t="shared" si="51"/>
        <v>9.1715541143956614</v>
      </c>
      <c r="AK50" s="182">
        <f t="shared" si="52"/>
        <v>9.7246957197968662</v>
      </c>
      <c r="AM50" s="181" t="s">
        <v>154</v>
      </c>
      <c r="AN50" s="184">
        <f>IFERROR(VLOOKUP($M50,Batch!$A$11:$E$854,5,FALSE),"")</f>
        <v>11048</v>
      </c>
      <c r="AO50" s="182">
        <f t="shared" si="53"/>
        <v>8.9157305439143963E-2</v>
      </c>
      <c r="AP50" s="182">
        <f t="shared" si="54"/>
        <v>9.4833285718707583E-2</v>
      </c>
      <c r="AQ50" s="182">
        <f t="shared" si="55"/>
        <v>0.10083622518029553</v>
      </c>
      <c r="AR50" s="182">
        <f t="shared" si="56"/>
        <v>0.10718102389118082</v>
      </c>
      <c r="AS50" s="182">
        <f t="shared" si="57"/>
        <v>0.1138828281923908</v>
      </c>
      <c r="AT50" s="182">
        <f t="shared" si="58"/>
        <v>0.12095698399034521</v>
      </c>
      <c r="AU50" s="182">
        <f t="shared" si="59"/>
        <v>0.12841898392506199</v>
      </c>
      <c r="AV50" s="182">
        <f t="shared" si="60"/>
        <v>0.13628440822065455</v>
      </c>
      <c r="AW50" s="182">
        <f t="shared" si="61"/>
        <v>0.1445688590822912</v>
      </c>
      <c r="AX50" s="182">
        <f t="shared" si="62"/>
        <v>0.15328788857351808</v>
      </c>
    </row>
    <row r="51" spans="1:50" ht="15.75">
      <c r="A51" s="181" t="s">
        <v>156</v>
      </c>
      <c r="B51" s="182">
        <v>9.9999999999999995E-7</v>
      </c>
      <c r="C51" s="182">
        <v>15.719129201491294</v>
      </c>
      <c r="D51" s="182">
        <v>17.258615142085173</v>
      </c>
      <c r="E51" s="182">
        <v>18.906618431687495</v>
      </c>
      <c r="F51" s="182">
        <v>20.662123621916578</v>
      </c>
      <c r="G51" s="182">
        <v>22.522096023520376</v>
      </c>
      <c r="H51" s="182">
        <v>24.481175737626302</v>
      </c>
      <c r="I51" s="182">
        <v>26.531394601119267</v>
      </c>
      <c r="J51" s="182">
        <v>29.162849592241248</v>
      </c>
      <c r="K51" s="182">
        <v>31.981156546224657</v>
      </c>
      <c r="M51" s="181" t="s">
        <v>156</v>
      </c>
      <c r="N51" s="183">
        <f>IFERROR(VLOOKUP($M51,Batch!$A$11:$E$854,3,FALSE),"")</f>
        <v>1</v>
      </c>
      <c r="O51" s="182">
        <f t="shared" si="33"/>
        <v>1.0778191496934722E-6</v>
      </c>
      <c r="P51" s="182">
        <f t="shared" si="34"/>
        <v>16.942378469873173</v>
      </c>
      <c r="Q51" s="182">
        <f t="shared" si="35"/>
        <v>18.601665897329124</v>
      </c>
      <c r="R51" s="182">
        <f t="shared" si="36"/>
        <v>20.377915401620342</v>
      </c>
      <c r="S51" s="182">
        <f t="shared" si="37"/>
        <v>22.270032513035531</v>
      </c>
      <c r="T51" s="182">
        <f t="shared" si="38"/>
        <v>24.274746385385463</v>
      </c>
      <c r="U51" s="182">
        <f t="shared" si="39"/>
        <v>26.386280017024841</v>
      </c>
      <c r="V51" s="182">
        <f t="shared" si="40"/>
        <v>28.596045169160348</v>
      </c>
      <c r="W51" s="182">
        <f t="shared" si="41"/>
        <v>31.432277750148081</v>
      </c>
      <c r="X51" s="182">
        <f t="shared" si="42"/>
        <v>34.469902954865681</v>
      </c>
      <c r="Z51" s="181" t="s">
        <v>156</v>
      </c>
      <c r="AA51" s="183">
        <f>IFERROR(VLOOKUP($M51,Batch!$A$11:$E$854,4,FALSE),"")</f>
        <v>2.72</v>
      </c>
      <c r="AB51" s="182">
        <f t="shared" si="43"/>
        <v>2.9316680871662444E-6</v>
      </c>
      <c r="AC51" s="182">
        <f t="shared" si="44"/>
        <v>46.083269438055041</v>
      </c>
      <c r="AD51" s="182">
        <f t="shared" si="45"/>
        <v>50.596531240735217</v>
      </c>
      <c r="AE51" s="182">
        <f t="shared" si="46"/>
        <v>55.427929892407334</v>
      </c>
      <c r="AF51" s="182">
        <f t="shared" si="47"/>
        <v>60.574488435456651</v>
      </c>
      <c r="AG51" s="182">
        <f t="shared" si="48"/>
        <v>66.027310168248462</v>
      </c>
      <c r="AH51" s="182">
        <f t="shared" si="49"/>
        <v>71.77068164630758</v>
      </c>
      <c r="AI51" s="182">
        <f t="shared" si="50"/>
        <v>77.781242860116151</v>
      </c>
      <c r="AJ51" s="182">
        <f t="shared" si="51"/>
        <v>85.495795480402791</v>
      </c>
      <c r="AK51" s="182">
        <f t="shared" si="52"/>
        <v>93.75813603723465</v>
      </c>
      <c r="AM51" s="181" t="s">
        <v>156</v>
      </c>
      <c r="AN51" s="184">
        <f>IFERROR(VLOOKUP($M51,Batch!$A$11:$E$854,5,FALSE),"")</f>
        <v>11611</v>
      </c>
      <c r="AO51" s="182">
        <f t="shared" si="53"/>
        <v>1.2320058399982779E-8</v>
      </c>
      <c r="AP51" s="182">
        <f t="shared" si="54"/>
        <v>0.19366058975924744</v>
      </c>
      <c r="AQ51" s="182">
        <f t="shared" si="55"/>
        <v>0.21262714645331643</v>
      </c>
      <c r="AR51" s="182">
        <f t="shared" si="56"/>
        <v>0.23293064322458076</v>
      </c>
      <c r="AS51" s="182">
        <f t="shared" si="57"/>
        <v>0.25455856968967594</v>
      </c>
      <c r="AT51" s="182">
        <f t="shared" si="58"/>
        <v>0.27747353829979099</v>
      </c>
      <c r="AU51" s="182">
        <f t="shared" si="59"/>
        <v>0.30160951478779752</v>
      </c>
      <c r="AV51" s="182">
        <f t="shared" si="60"/>
        <v>0.32686833091877721</v>
      </c>
      <c r="AW51" s="182">
        <f t="shared" si="61"/>
        <v>0.35928801008632621</v>
      </c>
      <c r="AX51" s="182">
        <f t="shared" si="62"/>
        <v>0.39400971634847937</v>
      </c>
    </row>
    <row r="52" spans="1:50" ht="15.75">
      <c r="A52" s="181" t="s">
        <v>126</v>
      </c>
      <c r="B52" s="182">
        <v>69.221393914221721</v>
      </c>
      <c r="C52" s="182">
        <v>77.320172789866987</v>
      </c>
      <c r="D52" s="182">
        <v>86.28238019482859</v>
      </c>
      <c r="E52" s="182">
        <v>96.182117080132187</v>
      </c>
      <c r="F52" s="182">
        <v>107.0961529850223</v>
      </c>
      <c r="G52" s="182">
        <v>119.10323996410139</v>
      </c>
      <c r="H52" s="182">
        <v>132.28325634876762</v>
      </c>
      <c r="I52" s="182">
        <v>146.71617370242578</v>
      </c>
      <c r="J52" s="182">
        <v>162.48084708712869</v>
      </c>
      <c r="K52" s="182">
        <v>179.65363735072307</v>
      </c>
      <c r="M52" s="181" t="s">
        <v>126</v>
      </c>
      <c r="N52" s="183">
        <f>IFERROR(VLOOKUP($M52,Batch!$A$11:$E$854,3,FALSE),"")</f>
        <v>1</v>
      </c>
      <c r="O52" s="182">
        <f t="shared" si="33"/>
        <v>74.608143929223345</v>
      </c>
      <c r="P52" s="182">
        <f t="shared" si="34"/>
        <v>83.337162890526784</v>
      </c>
      <c r="Q52" s="182">
        <f t="shared" si="35"/>
        <v>92.996801655119029</v>
      </c>
      <c r="R52" s="182">
        <f t="shared" si="36"/>
        <v>103.66692764702606</v>
      </c>
      <c r="S52" s="182">
        <f t="shared" si="37"/>
        <v>115.43028454575875</v>
      </c>
      <c r="T52" s="182">
        <f t="shared" si="38"/>
        <v>128.37175282384533</v>
      </c>
      <c r="U52" s="182">
        <f t="shared" si="39"/>
        <v>142.57742687651233</v>
      </c>
      <c r="V52" s="182">
        <f t="shared" si="40"/>
        <v>158.13350158622831</v>
      </c>
      <c r="W52" s="182">
        <f t="shared" si="41"/>
        <v>175.12496844892414</v>
      </c>
      <c r="X52" s="182">
        <f t="shared" si="42"/>
        <v>193.63413064869576</v>
      </c>
      <c r="Z52" s="181" t="s">
        <v>126</v>
      </c>
      <c r="AA52" s="183">
        <f>IFERROR(VLOOKUP($M52,Batch!$A$11:$E$854,4,FALSE),"")</f>
        <v>0.64</v>
      </c>
      <c r="AB52" s="182">
        <f t="shared" si="43"/>
        <v>47.749212114702935</v>
      </c>
      <c r="AC52" s="182">
        <f t="shared" si="44"/>
        <v>53.335784249937142</v>
      </c>
      <c r="AD52" s="182">
        <f t="shared" si="45"/>
        <v>59.517953059276181</v>
      </c>
      <c r="AE52" s="182">
        <f t="shared" si="46"/>
        <v>66.346833694096674</v>
      </c>
      <c r="AF52" s="182">
        <f t="shared" si="47"/>
        <v>73.87538210928561</v>
      </c>
      <c r="AG52" s="182">
        <f t="shared" si="48"/>
        <v>82.157921807261019</v>
      </c>
      <c r="AH52" s="182">
        <f t="shared" si="49"/>
        <v>91.249553200967895</v>
      </c>
      <c r="AI52" s="182">
        <f t="shared" si="50"/>
        <v>101.20544101518612</v>
      </c>
      <c r="AJ52" s="182">
        <f t="shared" si="51"/>
        <v>112.07997980731143</v>
      </c>
      <c r="AK52" s="182">
        <f t="shared" si="52"/>
        <v>123.92584361516529</v>
      </c>
      <c r="AM52" s="181" t="s">
        <v>126</v>
      </c>
      <c r="AN52" s="184">
        <f>IFERROR(VLOOKUP($M52,Batch!$A$11:$E$854,5,FALSE),"")</f>
        <v>3311</v>
      </c>
      <c r="AO52" s="182">
        <f t="shared" si="53"/>
        <v>0.24318829205845885</v>
      </c>
      <c r="AP52" s="182">
        <f t="shared" si="54"/>
        <v>0.27164088584713508</v>
      </c>
      <c r="AQ52" s="182">
        <f t="shared" si="55"/>
        <v>0.30312687289020301</v>
      </c>
      <c r="AR52" s="182">
        <f t="shared" si="56"/>
        <v>0.33790658431797999</v>
      </c>
      <c r="AS52" s="182">
        <f t="shared" si="57"/>
        <v>0.37624972653299998</v>
      </c>
      <c r="AT52" s="182">
        <f t="shared" si="58"/>
        <v>0.4184329709019014</v>
      </c>
      <c r="AU52" s="182">
        <f t="shared" si="59"/>
        <v>0.46473694562193318</v>
      </c>
      <c r="AV52" s="182">
        <f t="shared" si="60"/>
        <v>0.51544260643261353</v>
      </c>
      <c r="AW52" s="182">
        <f t="shared" si="61"/>
        <v>0.5708269865858957</v>
      </c>
      <c r="AX52" s="182">
        <f t="shared" si="62"/>
        <v>0.63115835667151932</v>
      </c>
    </row>
    <row r="53" spans="1:50" ht="15.75">
      <c r="A53" s="181" t="s">
        <v>127</v>
      </c>
      <c r="B53" s="182">
        <v>46.748681511187399</v>
      </c>
      <c r="C53" s="182">
        <v>52.218193361183353</v>
      </c>
      <c r="D53" s="182">
        <v>58.270821832244486</v>
      </c>
      <c r="E53" s="182">
        <v>64.956611015702819</v>
      </c>
      <c r="F53" s="182">
        <v>72.327407234450249</v>
      </c>
      <c r="G53" s="182">
        <v>80.436395703501717</v>
      </c>
      <c r="H53" s="182">
        <v>89.337522269119802</v>
      </c>
      <c r="I53" s="182">
        <v>99.084795741820457</v>
      </c>
      <c r="J53" s="182">
        <v>109.73147090271976</v>
      </c>
      <c r="K53" s="182">
        <v>121.32911806489652</v>
      </c>
      <c r="M53" s="181" t="s">
        <v>127</v>
      </c>
      <c r="N53" s="183">
        <f>IFERROR(VLOOKUP($M53,Batch!$A$11:$E$854,3,FALSE),"")</f>
        <v>1</v>
      </c>
      <c r="O53" s="182">
        <f t="shared" si="33"/>
        <v>50.386624155678945</v>
      </c>
      <c r="P53" s="182">
        <f t="shared" si="34"/>
        <v>56.281768767079953</v>
      </c>
      <c r="Q53" s="182">
        <f t="shared" si="35"/>
        <v>62.805407639169566</v>
      </c>
      <c r="R53" s="182">
        <f t="shared" si="36"/>
        <v>70.011479251914437</v>
      </c>
      <c r="S53" s="182">
        <f t="shared" si="37"/>
        <v>77.95586456496865</v>
      </c>
      <c r="T53" s="182">
        <f t="shared" si="38"/>
        <v>86.695887621555883</v>
      </c>
      <c r="U53" s="182">
        <f t="shared" si="39"/>
        <v>96.289692287824337</v>
      </c>
      <c r="V53" s="182">
        <f t="shared" si="40"/>
        <v>106.7954902940003</v>
      </c>
      <c r="W53" s="182">
        <f t="shared" si="41"/>
        <v>118.27068066298339</v>
      </c>
      <c r="X53" s="182">
        <f t="shared" si="42"/>
        <v>130.77084686576566</v>
      </c>
      <c r="Z53" s="181" t="s">
        <v>127</v>
      </c>
      <c r="AA53" s="183">
        <f>IFERROR(VLOOKUP($M53,Batch!$A$11:$E$854,4,FALSE),"")</f>
        <v>0.64</v>
      </c>
      <c r="AB53" s="182">
        <f t="shared" si="43"/>
        <v>32.247439459634528</v>
      </c>
      <c r="AC53" s="182">
        <f t="shared" si="44"/>
        <v>36.02033201093117</v>
      </c>
      <c r="AD53" s="182">
        <f t="shared" si="45"/>
        <v>40.195460889068528</v>
      </c>
      <c r="AE53" s="182">
        <f t="shared" si="46"/>
        <v>44.807346721225244</v>
      </c>
      <c r="AF53" s="182">
        <f t="shared" si="47"/>
        <v>49.891753321579941</v>
      </c>
      <c r="AG53" s="182">
        <f t="shared" si="48"/>
        <v>55.485368077795762</v>
      </c>
      <c r="AH53" s="182">
        <f t="shared" si="49"/>
        <v>61.625403064207582</v>
      </c>
      <c r="AI53" s="182">
        <f t="shared" si="50"/>
        <v>68.349113788160196</v>
      </c>
      <c r="AJ53" s="182">
        <f t="shared" si="51"/>
        <v>75.693235624309381</v>
      </c>
      <c r="AK53" s="182">
        <f t="shared" si="52"/>
        <v>83.693341994090019</v>
      </c>
      <c r="AM53" s="181" t="s">
        <v>127</v>
      </c>
      <c r="AN53" s="184">
        <f>IFERROR(VLOOKUP($M53,Batch!$A$11:$E$854,5,FALSE),"")</f>
        <v>3311</v>
      </c>
      <c r="AO53" s="182">
        <f t="shared" si="53"/>
        <v>0.16423725917421578</v>
      </c>
      <c r="AP53" s="182">
        <f t="shared" si="54"/>
        <v>0.18345272378682223</v>
      </c>
      <c r="AQ53" s="182">
        <f t="shared" si="55"/>
        <v>0.20471679110921323</v>
      </c>
      <c r="AR53" s="182">
        <f t="shared" si="56"/>
        <v>0.22820527581963312</v>
      </c>
      <c r="AS53" s="182">
        <f t="shared" si="57"/>
        <v>0.25410032418819628</v>
      </c>
      <c r="AT53" s="182">
        <f t="shared" si="58"/>
        <v>0.28258878627484618</v>
      </c>
      <c r="AU53" s="182">
        <f t="shared" si="59"/>
        <v>0.31386018438582969</v>
      </c>
      <c r="AV53" s="182">
        <f t="shared" si="60"/>
        <v>0.3481042620331275</v>
      </c>
      <c r="AW53" s="182">
        <f t="shared" si="61"/>
        <v>0.38550811367599896</v>
      </c>
      <c r="AX53" s="182">
        <f t="shared" si="62"/>
        <v>0.42625291590811543</v>
      </c>
    </row>
    <row r="54" spans="1:50" ht="15.75">
      <c r="A54" s="181" t="s">
        <v>128</v>
      </c>
      <c r="B54" s="182">
        <v>17.102483425681935</v>
      </c>
      <c r="C54" s="182">
        <v>19.103443297432349</v>
      </c>
      <c r="D54" s="182">
        <v>21.317729877543947</v>
      </c>
      <c r="E54" s="182">
        <v>23.763651238349301</v>
      </c>
      <c r="F54" s="182">
        <v>26.460174778484653</v>
      </c>
      <c r="G54" s="182">
        <v>29.4267577153277</v>
      </c>
      <c r="H54" s="182">
        <v>32.683135534709621</v>
      </c>
      <c r="I54" s="182">
        <v>36.249066757231027</v>
      </c>
      <c r="J54" s="182">
        <v>40.144034050251371</v>
      </c>
      <c r="K54" s="182">
        <v>44.386903837296991</v>
      </c>
      <c r="M54" s="181" t="s">
        <v>128</v>
      </c>
      <c r="N54" s="183">
        <f>IFERROR(VLOOKUP($M54,Batch!$A$11:$E$854,3,FALSE),"")</f>
        <v>1</v>
      </c>
      <c r="O54" s="182">
        <f t="shared" si="33"/>
        <v>18.433384143515205</v>
      </c>
      <c r="P54" s="182">
        <f t="shared" si="34"/>
        <v>20.590057011055993</v>
      </c>
      <c r="Q54" s="182">
        <f t="shared" si="35"/>
        <v>22.976657490009543</v>
      </c>
      <c r="R54" s="182">
        <f t="shared" si="36"/>
        <v>25.612918371329869</v>
      </c>
      <c r="S54" s="182">
        <f t="shared" si="37"/>
        <v>28.519283080486986</v>
      </c>
      <c r="T54" s="182">
        <f t="shared" si="38"/>
        <v>31.716722978970324</v>
      </c>
      <c r="U54" s="182">
        <f t="shared" si="39"/>
        <v>35.226509351337228</v>
      </c>
      <c r="V54" s="182">
        <f t="shared" si="40"/>
        <v>39.069938309460653</v>
      </c>
      <c r="W54" s="182">
        <f t="shared" si="41"/>
        <v>43.268008645307724</v>
      </c>
      <c r="X54" s="182">
        <f t="shared" si="42"/>
        <v>47.841054951441357</v>
      </c>
      <c r="Z54" s="181" t="s">
        <v>128</v>
      </c>
      <c r="AA54" s="183">
        <f>IFERROR(VLOOKUP($M54,Batch!$A$11:$E$854,4,FALSE),"")</f>
        <v>0.64</v>
      </c>
      <c r="AB54" s="182">
        <f t="shared" si="43"/>
        <v>11.797365851849731</v>
      </c>
      <c r="AC54" s="182">
        <f t="shared" si="44"/>
        <v>13.177636487075837</v>
      </c>
      <c r="AD54" s="182">
        <f t="shared" si="45"/>
        <v>14.705060793606108</v>
      </c>
      <c r="AE54" s="182">
        <f t="shared" si="46"/>
        <v>16.392267757651116</v>
      </c>
      <c r="AF54" s="182">
        <f t="shared" si="47"/>
        <v>18.25234117151167</v>
      </c>
      <c r="AG54" s="182">
        <f t="shared" si="48"/>
        <v>20.298702706541008</v>
      </c>
      <c r="AH54" s="182">
        <f t="shared" si="49"/>
        <v>22.544965984855828</v>
      </c>
      <c r="AI54" s="182">
        <f t="shared" si="50"/>
        <v>25.00476051805482</v>
      </c>
      <c r="AJ54" s="182">
        <f t="shared" si="51"/>
        <v>27.691525532996945</v>
      </c>
      <c r="AK54" s="182">
        <f t="shared" si="52"/>
        <v>30.618275168922473</v>
      </c>
      <c r="AM54" s="181" t="s">
        <v>128</v>
      </c>
      <c r="AN54" s="184">
        <f>IFERROR(VLOOKUP($M54,Batch!$A$11:$E$854,5,FALSE),"")</f>
        <v>3311</v>
      </c>
      <c r="AO54" s="182">
        <f t="shared" si="53"/>
        <v>6.0084368416556649E-2</v>
      </c>
      <c r="AP54" s="182">
        <f t="shared" si="54"/>
        <v>6.7114131704644975E-2</v>
      </c>
      <c r="AQ54" s="182">
        <f t="shared" si="55"/>
        <v>7.4893353432144316E-2</v>
      </c>
      <c r="AR54" s="182">
        <f t="shared" si="56"/>
        <v>8.3486353437036587E-2</v>
      </c>
      <c r="AS54" s="182">
        <f t="shared" si="57"/>
        <v>9.2959767899530019E-2</v>
      </c>
      <c r="AT54" s="182">
        <f t="shared" si="58"/>
        <v>0.10338195382884871</v>
      </c>
      <c r="AU54" s="182">
        <f t="shared" si="59"/>
        <v>0.11482224584570505</v>
      </c>
      <c r="AV54" s="182">
        <f t="shared" si="60"/>
        <v>0.12735005949646058</v>
      </c>
      <c r="AW54" s="182">
        <f t="shared" si="61"/>
        <v>0.14103384120110157</v>
      </c>
      <c r="AX54" s="182">
        <f t="shared" si="62"/>
        <v>0.15593987239453111</v>
      </c>
    </row>
    <row r="55" spans="1:50" ht="15.75">
      <c r="A55" s="181" t="s">
        <v>129</v>
      </c>
      <c r="B55" s="182">
        <v>17.21893333922845</v>
      </c>
      <c r="C55" s="182">
        <v>19.233517641903642</v>
      </c>
      <c r="D55" s="182">
        <v>21.462881183319819</v>
      </c>
      <c r="E55" s="182">
        <v>23.9254566945148</v>
      </c>
      <c r="F55" s="182">
        <v>26.640340722148323</v>
      </c>
      <c r="G55" s="182">
        <v>29.627122966771729</v>
      </c>
      <c r="H55" s="182">
        <v>32.905673292105185</v>
      </c>
      <c r="I55" s="182">
        <v>36.495884753480773</v>
      </c>
      <c r="J55" s="182">
        <v>40.417372674719218</v>
      </c>
      <c r="K55" s="182">
        <v>44.689131939836116</v>
      </c>
      <c r="M55" s="181" t="s">
        <v>129</v>
      </c>
      <c r="N55" s="183">
        <f>IFERROR(VLOOKUP($M55,Batch!$A$11:$E$854,3,FALSE),"")</f>
        <v>1</v>
      </c>
      <c r="O55" s="182">
        <f t="shared" si="33"/>
        <v>18.558896090315788</v>
      </c>
      <c r="P55" s="182">
        <f t="shared" si="34"/>
        <v>20.730253630410978</v>
      </c>
      <c r="Q55" s="182">
        <f t="shared" si="35"/>
        <v>23.133104346977792</v>
      </c>
      <c r="R55" s="182">
        <f t="shared" si="36"/>
        <v>25.787315390509931</v>
      </c>
      <c r="S55" s="182">
        <f t="shared" si="37"/>
        <v>28.713469384690285</v>
      </c>
      <c r="T55" s="182">
        <f t="shared" si="38"/>
        <v>31.932680483909845</v>
      </c>
      <c r="U55" s="182">
        <f t="shared" si="39"/>
        <v>35.466364807788004</v>
      </c>
      <c r="V55" s="182">
        <f t="shared" si="40"/>
        <v>39.335963472307604</v>
      </c>
      <c r="W55" s="182">
        <f t="shared" si="41"/>
        <v>43.562618249110045</v>
      </c>
      <c r="X55" s="182">
        <f t="shared" si="42"/>
        <v>48.166802187933548</v>
      </c>
      <c r="Z55" s="181" t="s">
        <v>129</v>
      </c>
      <c r="AA55" s="183">
        <f>IFERROR(VLOOKUP($M55,Batch!$A$11:$E$854,4,FALSE),"")</f>
        <v>0.64</v>
      </c>
      <c r="AB55" s="182">
        <f t="shared" si="43"/>
        <v>11.877693497802104</v>
      </c>
      <c r="AC55" s="182">
        <f t="shared" si="44"/>
        <v>13.267362323463026</v>
      </c>
      <c r="AD55" s="182">
        <f t="shared" si="45"/>
        <v>14.805186782065787</v>
      </c>
      <c r="AE55" s="182">
        <f t="shared" si="46"/>
        <v>16.503881849926358</v>
      </c>
      <c r="AF55" s="182">
        <f t="shared" si="47"/>
        <v>18.376620406201784</v>
      </c>
      <c r="AG55" s="182">
        <f t="shared" si="48"/>
        <v>20.436915509702303</v>
      </c>
      <c r="AH55" s="182">
        <f t="shared" si="49"/>
        <v>22.698473476984326</v>
      </c>
      <c r="AI55" s="182">
        <f t="shared" si="50"/>
        <v>25.175016622276864</v>
      </c>
      <c r="AJ55" s="182">
        <f t="shared" si="51"/>
        <v>27.88007567943043</v>
      </c>
      <c r="AK55" s="182">
        <f t="shared" si="52"/>
        <v>30.826753400277475</v>
      </c>
      <c r="AM55" s="181" t="s">
        <v>129</v>
      </c>
      <c r="AN55" s="184">
        <f>IFERROR(VLOOKUP($M55,Batch!$A$11:$E$854,5,FALSE),"")</f>
        <v>3311</v>
      </c>
      <c r="AO55" s="182">
        <f t="shared" si="53"/>
        <v>6.049347973293414E-2</v>
      </c>
      <c r="AP55" s="182">
        <f t="shared" si="54"/>
        <v>6.7571108310920711E-2</v>
      </c>
      <c r="AQ55" s="182">
        <f t="shared" si="55"/>
        <v>7.5403298351563758E-2</v>
      </c>
      <c r="AR55" s="182">
        <f t="shared" si="56"/>
        <v>8.4054807643251905E-2</v>
      </c>
      <c r="AS55" s="182">
        <f t="shared" si="57"/>
        <v>9.3592726088452996E-2</v>
      </c>
      <c r="AT55" s="182">
        <f t="shared" si="58"/>
        <v>0.10408587613568522</v>
      </c>
      <c r="AU55" s="182">
        <f t="shared" si="59"/>
        <v>0.11560406450146067</v>
      </c>
      <c r="AV55" s="182">
        <f t="shared" si="60"/>
        <v>0.12821717937895885</v>
      </c>
      <c r="AW55" s="182">
        <f t="shared" si="61"/>
        <v>0.14199413323625357</v>
      </c>
      <c r="AX55" s="182">
        <f t="shared" si="62"/>
        <v>0.15700165881506517</v>
      </c>
    </row>
    <row r="56" spans="1:50" ht="15.75">
      <c r="A56" s="181" t="s">
        <v>130</v>
      </c>
      <c r="B56" s="182">
        <v>45.850145395765693</v>
      </c>
      <c r="C56" s="182">
        <v>51.214530132609312</v>
      </c>
      <c r="D56" s="182">
        <v>57.150823659054375</v>
      </c>
      <c r="E56" s="182">
        <v>63.708108190675723</v>
      </c>
      <c r="F56" s="182">
        <v>70.937233534697569</v>
      </c>
      <c r="G56" s="182">
        <v>78.890362656202768</v>
      </c>
      <c r="H56" s="182">
        <v>87.620404531758879</v>
      </c>
      <c r="I56" s="182">
        <v>97.180329891978161</v>
      </c>
      <c r="J56" s="182">
        <v>107.62236993094484</v>
      </c>
      <c r="K56" s="182">
        <v>118.99710375113486</v>
      </c>
      <c r="M56" s="181" t="s">
        <v>130</v>
      </c>
      <c r="N56" s="183">
        <f>IFERROR(VLOOKUP($M56,Batch!$A$11:$E$854,3,FALSE),"")</f>
        <v>1</v>
      </c>
      <c r="O56" s="182">
        <f t="shared" si="33"/>
        <v>49.418164723786248</v>
      </c>
      <c r="P56" s="182">
        <f t="shared" si="34"/>
        <v>55.200001319479675</v>
      </c>
      <c r="Q56" s="182">
        <f t="shared" si="35"/>
        <v>61.598252160483554</v>
      </c>
      <c r="R56" s="182">
        <f t="shared" si="36"/>
        <v>68.665818998653833</v>
      </c>
      <c r="S56" s="182">
        <f t="shared" si="37"/>
        <v>76.45750872997499</v>
      </c>
      <c r="T56" s="182">
        <f t="shared" si="38"/>
        <v>85.029543597118121</v>
      </c>
      <c r="U56" s="182">
        <f t="shared" si="39"/>
        <v>94.438949908218405</v>
      </c>
      <c r="V56" s="182">
        <f t="shared" si="40"/>
        <v>104.74282053110302</v>
      </c>
      <c r="W56" s="182">
        <f t="shared" si="41"/>
        <v>115.99745124696727</v>
      </c>
      <c r="X56" s="182">
        <f t="shared" si="42"/>
        <v>128.25735718103405</v>
      </c>
      <c r="Z56" s="181" t="s">
        <v>130</v>
      </c>
      <c r="AA56" s="183">
        <f>IFERROR(VLOOKUP($M56,Batch!$A$11:$E$854,4,FALSE),"")</f>
        <v>0.64</v>
      </c>
      <c r="AB56" s="182">
        <f t="shared" si="43"/>
        <v>31.627625423223201</v>
      </c>
      <c r="AC56" s="182">
        <f t="shared" si="44"/>
        <v>35.328000844466992</v>
      </c>
      <c r="AD56" s="182">
        <f t="shared" si="45"/>
        <v>39.422881382709477</v>
      </c>
      <c r="AE56" s="182">
        <f t="shared" si="46"/>
        <v>43.946124159138456</v>
      </c>
      <c r="AF56" s="182">
        <f t="shared" si="47"/>
        <v>48.932805587183999</v>
      </c>
      <c r="AG56" s="182">
        <f t="shared" si="48"/>
        <v>54.418907902155595</v>
      </c>
      <c r="AH56" s="182">
        <f t="shared" si="49"/>
        <v>60.44092794125978</v>
      </c>
      <c r="AI56" s="182">
        <f t="shared" si="50"/>
        <v>67.035405139905933</v>
      </c>
      <c r="AJ56" s="182">
        <f t="shared" si="51"/>
        <v>74.238368798059057</v>
      </c>
      <c r="AK56" s="182">
        <f t="shared" si="52"/>
        <v>82.084708595861798</v>
      </c>
      <c r="AM56" s="181" t="s">
        <v>130</v>
      </c>
      <c r="AN56" s="184">
        <f>IFERROR(VLOOKUP($M56,Batch!$A$11:$E$854,5,FALSE),"")</f>
        <v>3311</v>
      </c>
      <c r="AO56" s="182">
        <f t="shared" si="53"/>
        <v>0.16108052610505763</v>
      </c>
      <c r="AP56" s="182">
        <f t="shared" si="54"/>
        <v>0.17992665861308041</v>
      </c>
      <c r="AQ56" s="182">
        <f t="shared" si="55"/>
        <v>0.20078201852742711</v>
      </c>
      <c r="AR56" s="182">
        <f t="shared" si="56"/>
        <v>0.22381904126872618</v>
      </c>
      <c r="AS56" s="182">
        <f t="shared" si="57"/>
        <v>0.24921637215269724</v>
      </c>
      <c r="AT56" s="182">
        <f t="shared" si="58"/>
        <v>0.2771572698753863</v>
      </c>
      <c r="AU56" s="182">
        <f t="shared" si="59"/>
        <v>0.30782761401705683</v>
      </c>
      <c r="AV56" s="182">
        <f t="shared" si="60"/>
        <v>0.3414135011120063</v>
      </c>
      <c r="AW56" s="182">
        <f t="shared" si="61"/>
        <v>0.37809842955810374</v>
      </c>
      <c r="AX56" s="182">
        <f t="shared" si="62"/>
        <v>0.41806009363235574</v>
      </c>
    </row>
    <row r="57" spans="1:50" ht="15.75">
      <c r="A57" s="181" t="s">
        <v>21</v>
      </c>
      <c r="B57" s="182">
        <v>516.14663584833158</v>
      </c>
      <c r="C57" s="182">
        <v>555.93819992121394</v>
      </c>
      <c r="D57" s="182">
        <v>596.61832417177868</v>
      </c>
      <c r="E57" s="182">
        <v>637.7689790885064</v>
      </c>
      <c r="F57" s="182">
        <v>678.89719710997213</v>
      </c>
      <c r="G57" s="182">
        <v>719.43885983740745</v>
      </c>
      <c r="H57" s="182">
        <v>758.7671095506895</v>
      </c>
      <c r="I57" s="182">
        <v>796.20605731696207</v>
      </c>
      <c r="J57" s="182">
        <v>831.05019059507754</v>
      </c>
      <c r="K57" s="182">
        <v>862.58947538836253</v>
      </c>
      <c r="M57" s="181" t="s">
        <v>21</v>
      </c>
      <c r="N57" s="183">
        <f>IFERROR(VLOOKUP($M57,Batch!$A$11:$E$854,3,FALSE),"")</f>
        <v>1</v>
      </c>
      <c r="O57" s="182">
        <f t="shared" si="33"/>
        <v>556.31272816719502</v>
      </c>
      <c r="P57" s="182">
        <f t="shared" si="34"/>
        <v>599.20083792120238</v>
      </c>
      <c r="Q57" s="182">
        <f t="shared" si="35"/>
        <v>643.04665485037083</v>
      </c>
      <c r="R57" s="182">
        <f t="shared" si="36"/>
        <v>687.39961874204778</v>
      </c>
      <c r="S57" s="182">
        <f t="shared" si="37"/>
        <v>731.72839971835174</v>
      </c>
      <c r="T57" s="182">
        <f t="shared" si="38"/>
        <v>775.42498016639559</v>
      </c>
      <c r="U57" s="182">
        <f t="shared" si="39"/>
        <v>817.81372083129781</v>
      </c>
      <c r="V57" s="182">
        <f t="shared" si="40"/>
        <v>858.16613567816</v>
      </c>
      <c r="W57" s="182">
        <f t="shared" si="41"/>
        <v>895.72180977978439</v>
      </c>
      <c r="X57" s="182">
        <f t="shared" si="42"/>
        <v>929.71545489762309</v>
      </c>
      <c r="Z57" s="181" t="s">
        <v>21</v>
      </c>
      <c r="AA57" s="183">
        <f>IFERROR(VLOOKUP($M57,Batch!$A$11:$E$854,4,FALSE),"")</f>
        <v>0.64</v>
      </c>
      <c r="AB57" s="182">
        <f t="shared" si="43"/>
        <v>356.04014602700477</v>
      </c>
      <c r="AC57" s="182">
        <f t="shared" si="44"/>
        <v>383.48853626956952</v>
      </c>
      <c r="AD57" s="182">
        <f t="shared" si="45"/>
        <v>411.54985910423733</v>
      </c>
      <c r="AE57" s="182">
        <f t="shared" si="46"/>
        <v>439.93575599491061</v>
      </c>
      <c r="AF57" s="182">
        <f t="shared" si="47"/>
        <v>468.30617581974514</v>
      </c>
      <c r="AG57" s="182">
        <f t="shared" si="48"/>
        <v>496.2719873064932</v>
      </c>
      <c r="AH57" s="182">
        <f t="shared" si="49"/>
        <v>523.40078133203065</v>
      </c>
      <c r="AI57" s="182">
        <f t="shared" si="50"/>
        <v>549.22632683402242</v>
      </c>
      <c r="AJ57" s="182">
        <f t="shared" si="51"/>
        <v>573.26195825906211</v>
      </c>
      <c r="AK57" s="182">
        <f t="shared" si="52"/>
        <v>595.01789113447887</v>
      </c>
      <c r="AM57" s="181" t="s">
        <v>21</v>
      </c>
      <c r="AN57" s="184">
        <f>IFERROR(VLOOKUP($M57,Batch!$A$11:$E$854,5,FALSE),"")</f>
        <v>3311</v>
      </c>
      <c r="AO57" s="182">
        <f t="shared" si="53"/>
        <v>1.8133240567102547</v>
      </c>
      <c r="AP57" s="182">
        <f t="shared" si="54"/>
        <v>1.9531196019604762</v>
      </c>
      <c r="AQ57" s="182">
        <f t="shared" si="55"/>
        <v>2.0960368328599279</v>
      </c>
      <c r="AR57" s="182">
        <f t="shared" si="56"/>
        <v>2.2406071299950452</v>
      </c>
      <c r="AS57" s="182">
        <f t="shared" si="57"/>
        <v>2.3850986019298985</v>
      </c>
      <c r="AT57" s="182">
        <f t="shared" si="58"/>
        <v>2.5275293904244576</v>
      </c>
      <c r="AU57" s="182">
        <f t="shared" si="59"/>
        <v>2.6656972217350123</v>
      </c>
      <c r="AV57" s="182">
        <f t="shared" si="60"/>
        <v>2.7972275658801782</v>
      </c>
      <c r="AW57" s="182">
        <f t="shared" si="61"/>
        <v>2.9196418193501774</v>
      </c>
      <c r="AX57" s="182">
        <f t="shared" si="62"/>
        <v>3.0304454938778655</v>
      </c>
    </row>
    <row r="58" spans="1:50" ht="15.75">
      <c r="A58" s="181" t="s">
        <v>131</v>
      </c>
      <c r="B58" s="182">
        <v>9.9999999999999995E-7</v>
      </c>
      <c r="C58" s="182">
        <v>127.17983746832925</v>
      </c>
      <c r="D58" s="182">
        <v>135.1886662591653</v>
      </c>
      <c r="E58" s="182">
        <v>143.65051518979703</v>
      </c>
      <c r="F58" s="182">
        <v>152.58515440427414</v>
      </c>
      <c r="G58" s="182">
        <v>162.01257355829625</v>
      </c>
      <c r="H58" s="182">
        <v>171.95290718383319</v>
      </c>
      <c r="I58" s="182">
        <v>182.42635136960965</v>
      </c>
      <c r="J58" s="182">
        <v>193.45307158215186</v>
      </c>
      <c r="K58" s="182">
        <v>205.05310155047599</v>
      </c>
      <c r="M58" s="181" t="s">
        <v>131</v>
      </c>
      <c r="N58" s="183">
        <f>IFERROR(VLOOKUP($M58,Batch!$A$11:$E$854,3,FALSE),"")</f>
        <v>1</v>
      </c>
      <c r="O58" s="182">
        <f t="shared" si="33"/>
        <v>1.0778191496934722E-6</v>
      </c>
      <c r="P58" s="182">
        <f t="shared" si="34"/>
        <v>137.07686427826863</v>
      </c>
      <c r="Q58" s="182">
        <f t="shared" si="35"/>
        <v>145.70893331564812</v>
      </c>
      <c r="R58" s="182">
        <f t="shared" si="36"/>
        <v>154.82927613489625</v>
      </c>
      <c r="S58" s="182">
        <f t="shared" si="37"/>
        <v>164.45920137586191</v>
      </c>
      <c r="T58" s="182">
        <f t="shared" si="38"/>
        <v>174.62025427225399</v>
      </c>
      <c r="U58" s="182">
        <f t="shared" si="39"/>
        <v>185.33413620819962</v>
      </c>
      <c r="V58" s="182">
        <f t="shared" si="40"/>
        <v>196.62261491487524</v>
      </c>
      <c r="W58" s="182">
        <f t="shared" si="41"/>
        <v>208.50742511826533</v>
      </c>
      <c r="X58" s="182">
        <f t="shared" si="42"/>
        <v>221.01015955514322</v>
      </c>
      <c r="Z58" s="181" t="s">
        <v>131</v>
      </c>
      <c r="AA58" s="183">
        <f>IFERROR(VLOOKUP($M58,Batch!$A$11:$E$854,4,FALSE),"")</f>
        <v>0.64</v>
      </c>
      <c r="AB58" s="182">
        <f t="shared" si="43"/>
        <v>6.8980425580382222E-7</v>
      </c>
      <c r="AC58" s="182">
        <f t="shared" si="44"/>
        <v>87.729193138091929</v>
      </c>
      <c r="AD58" s="182">
        <f t="shared" si="45"/>
        <v>93.253717322014808</v>
      </c>
      <c r="AE58" s="182">
        <f t="shared" si="46"/>
        <v>99.090736726333603</v>
      </c>
      <c r="AF58" s="182">
        <f t="shared" si="47"/>
        <v>105.25388888055163</v>
      </c>
      <c r="AG58" s="182">
        <f t="shared" si="48"/>
        <v>111.75696273424255</v>
      </c>
      <c r="AH58" s="182">
        <f t="shared" si="49"/>
        <v>118.61384717324778</v>
      </c>
      <c r="AI58" s="182">
        <f t="shared" si="50"/>
        <v>125.83847354552016</v>
      </c>
      <c r="AJ58" s="182">
        <f t="shared" si="51"/>
        <v>133.44475207568979</v>
      </c>
      <c r="AK58" s="182">
        <f t="shared" si="52"/>
        <v>141.44650211529168</v>
      </c>
      <c r="AM58" s="181" t="s">
        <v>131</v>
      </c>
      <c r="AN58" s="184">
        <f>IFERROR(VLOOKUP($M58,Batch!$A$11:$E$854,5,FALSE),"")</f>
        <v>3311</v>
      </c>
      <c r="AO58" s="182">
        <f t="shared" si="53"/>
        <v>3.5131955354700701E-9</v>
      </c>
      <c r="AP58" s="182">
        <f t="shared" si="54"/>
        <v>0.44680763719554351</v>
      </c>
      <c r="AQ58" s="182">
        <f t="shared" si="55"/>
        <v>0.47494421874785292</v>
      </c>
      <c r="AR58" s="182">
        <f t="shared" si="56"/>
        <v>0.50467234863277044</v>
      </c>
      <c r="AS58" s="182">
        <f t="shared" si="57"/>
        <v>0.53606148323210723</v>
      </c>
      <c r="AT58" s="182">
        <f t="shared" si="58"/>
        <v>0.56918185011502276</v>
      </c>
      <c r="AU58" s="182">
        <f t="shared" si="59"/>
        <v>0.60410418582934211</v>
      </c>
      <c r="AV58" s="182">
        <f t="shared" si="60"/>
        <v>0.64089944318380698</v>
      </c>
      <c r="AW58" s="182">
        <f t="shared" si="61"/>
        <v>0.67963846740538791</v>
      </c>
      <c r="AX58" s="182">
        <f t="shared" si="62"/>
        <v>0.72039164090142316</v>
      </c>
    </row>
    <row r="59" spans="1:50" ht="15.75">
      <c r="A59" s="181" t="s">
        <v>22</v>
      </c>
      <c r="B59" s="182">
        <v>9.9999999999999995E-7</v>
      </c>
      <c r="C59" s="182">
        <v>1.7243527312567535</v>
      </c>
      <c r="D59" s="182">
        <v>1.8338885308632691</v>
      </c>
      <c r="E59" s="182">
        <v>1.9497110562040858</v>
      </c>
      <c r="F59" s="182">
        <v>2.0721043690028997</v>
      </c>
      <c r="G59" s="182">
        <v>2.201356924660745</v>
      </c>
      <c r="H59" s="182">
        <v>2.3377606457554583</v>
      </c>
      <c r="I59" s="182">
        <v>2.4816098771136876</v>
      </c>
      <c r="J59" s="182">
        <v>2.6332002189676302</v>
      </c>
      <c r="K59" s="182">
        <v>2.7928272358807131</v>
      </c>
      <c r="M59" s="181" t="s">
        <v>22</v>
      </c>
      <c r="N59" s="183">
        <f>IFERROR(VLOOKUP($M59,Batch!$A$11:$E$854,3,FALSE),"")</f>
        <v>1</v>
      </c>
      <c r="O59" s="182">
        <f t="shared" si="33"/>
        <v>1.0778191496934722E-6</v>
      </c>
      <c r="P59" s="182">
        <f t="shared" si="34"/>
        <v>1.8585403945747703</v>
      </c>
      <c r="Q59" s="182">
        <f t="shared" si="35"/>
        <v>1.9766001769676596</v>
      </c>
      <c r="R59" s="182">
        <f t="shared" si="36"/>
        <v>2.1014359127458491</v>
      </c>
      <c r="S59" s="182">
        <f t="shared" si="37"/>
        <v>2.2333537690748342</v>
      </c>
      <c r="T59" s="182">
        <f t="shared" si="38"/>
        <v>2.372664648709681</v>
      </c>
      <c r="U59" s="182">
        <f t="shared" si="39"/>
        <v>2.5196831913950106</v>
      </c>
      <c r="V59" s="182">
        <f t="shared" si="40"/>
        <v>2.674726647621597</v>
      </c>
      <c r="W59" s="182">
        <f t="shared" si="41"/>
        <v>2.8381136209803559</v>
      </c>
      <c r="X59" s="182">
        <f t="shared" si="42"/>
        <v>3.0101626766177203</v>
      </c>
      <c r="Z59" s="181" t="s">
        <v>22</v>
      </c>
      <c r="AA59" s="183">
        <f>IFERROR(VLOOKUP($M59,Batch!$A$11:$E$854,4,FALSE),"")</f>
        <v>1.1100000000000001</v>
      </c>
      <c r="AB59" s="182">
        <f t="shared" si="43"/>
        <v>1.196379256159754E-6</v>
      </c>
      <c r="AC59" s="182">
        <f t="shared" si="44"/>
        <v>2.0629798379779953</v>
      </c>
      <c r="AD59" s="182">
        <f t="shared" si="45"/>
        <v>2.1940261964341023</v>
      </c>
      <c r="AE59" s="182">
        <f t="shared" si="46"/>
        <v>2.3325938631478929</v>
      </c>
      <c r="AF59" s="182">
        <f t="shared" si="47"/>
        <v>2.4790226836730658</v>
      </c>
      <c r="AG59" s="182">
        <f t="shared" si="48"/>
        <v>2.633657760067746</v>
      </c>
      <c r="AH59" s="182">
        <f t="shared" si="49"/>
        <v>2.7968483424484623</v>
      </c>
      <c r="AI59" s="182">
        <f t="shared" si="50"/>
        <v>2.9689465788599727</v>
      </c>
      <c r="AJ59" s="182">
        <f t="shared" si="51"/>
        <v>3.1503061192881954</v>
      </c>
      <c r="AK59" s="182">
        <f t="shared" si="52"/>
        <v>3.3412805710456701</v>
      </c>
      <c r="AM59" s="181" t="s">
        <v>22</v>
      </c>
      <c r="AN59" s="184">
        <f>IFERROR(VLOOKUP($M59,Batch!$A$11:$E$854,5,FALSE),"")</f>
        <v>7418</v>
      </c>
      <c r="AO59" s="182">
        <f t="shared" si="53"/>
        <v>7.8710010516813581E-9</v>
      </c>
      <c r="AP59" s="182">
        <f t="shared" si="54"/>
        <v>1.3572382161191531E-2</v>
      </c>
      <c r="AQ59" s="182">
        <f t="shared" si="55"/>
        <v>1.4434538555091175E-2</v>
      </c>
      <c r="AR59" s="182">
        <f t="shared" si="56"/>
        <v>1.5346177773857132E-2</v>
      </c>
      <c r="AS59" s="182">
        <f t="shared" si="57"/>
        <v>1.6309535667615366E-2</v>
      </c>
      <c r="AT59" s="182">
        <f t="shared" si="58"/>
        <v>1.7326882669130766E-2</v>
      </c>
      <c r="AU59" s="182">
        <f t="shared" si="59"/>
        <v>1.8400516501320508E-2</v>
      </c>
      <c r="AV59" s="182">
        <f t="shared" si="60"/>
        <v>1.9532753952624684E-2</v>
      </c>
      <c r="AW59" s="182">
        <f t="shared" si="61"/>
        <v>2.0725921692781802E-2</v>
      </c>
      <c r="AX59" s="182">
        <f t="shared" si="62"/>
        <v>2.1982346110781436E-2</v>
      </c>
    </row>
    <row r="60" spans="1:50" ht="15.75">
      <c r="A60" s="181" t="s">
        <v>157</v>
      </c>
      <c r="B60" s="182">
        <v>9.9999999999999995E-7</v>
      </c>
      <c r="C60" s="182">
        <v>2.7853700251048537</v>
      </c>
      <c r="D60" s="182">
        <v>2.9625071002033745</v>
      </c>
      <c r="E60" s="182">
        <v>3.1498301627494092</v>
      </c>
      <c r="F60" s="182">
        <v>3.3478015148253517</v>
      </c>
      <c r="G60" s="182">
        <v>3.5568908653374196</v>
      </c>
      <c r="H60" s="182">
        <v>3.7775738527498679</v>
      </c>
      <c r="I60" s="182">
        <v>4.026390223346513</v>
      </c>
      <c r="J60" s="182">
        <v>4.2901548112745669</v>
      </c>
      <c r="K60" s="182">
        <v>4.5696062452143664</v>
      </c>
      <c r="M60" s="181" t="s">
        <v>157</v>
      </c>
      <c r="N60" s="183">
        <f>IFERROR(VLOOKUP($M60,Batch!$A$11:$E$854,3,FALSE),"")</f>
        <v>1</v>
      </c>
      <c r="O60" s="182">
        <f t="shared" si="33"/>
        <v>1.0778191496934722E-6</v>
      </c>
      <c r="P60" s="182">
        <f t="shared" si="34"/>
        <v>3.0021251520401986</v>
      </c>
      <c r="Q60" s="182">
        <f t="shared" si="35"/>
        <v>3.1930468837020749</v>
      </c>
      <c r="R60" s="182">
        <f t="shared" si="36"/>
        <v>3.3949472676934191</v>
      </c>
      <c r="S60" s="182">
        <f t="shared" si="37"/>
        <v>3.6083245820515786</v>
      </c>
      <c r="T60" s="182">
        <f t="shared" si="38"/>
        <v>3.8336850880304558</v>
      </c>
      <c r="U60" s="182">
        <f t="shared" si="39"/>
        <v>4.0715414378751564</v>
      </c>
      <c r="V60" s="182">
        <f t="shared" si="40"/>
        <v>4.3397204868614478</v>
      </c>
      <c r="W60" s="182">
        <f t="shared" si="41"/>
        <v>4.6240110107413122</v>
      </c>
      <c r="X60" s="182">
        <f t="shared" si="42"/>
        <v>4.9252091176509287</v>
      </c>
      <c r="Z60" s="181" t="s">
        <v>157</v>
      </c>
      <c r="AA60" s="183">
        <f>IFERROR(VLOOKUP($M60,Batch!$A$11:$E$854,4,FALSE),"")</f>
        <v>0.73</v>
      </c>
      <c r="AB60" s="182">
        <f t="shared" si="43"/>
        <v>7.8680797927623467E-7</v>
      </c>
      <c r="AC60" s="182">
        <f t="shared" si="44"/>
        <v>2.1915513609893447</v>
      </c>
      <c r="AD60" s="182">
        <f t="shared" si="45"/>
        <v>2.3309242251025144</v>
      </c>
      <c r="AE60" s="182">
        <f t="shared" si="46"/>
        <v>2.4783115054161957</v>
      </c>
      <c r="AF60" s="182">
        <f t="shared" si="47"/>
        <v>2.6340769448976524</v>
      </c>
      <c r="AG60" s="182">
        <f t="shared" si="48"/>
        <v>2.7985901142622329</v>
      </c>
      <c r="AH60" s="182">
        <f t="shared" si="49"/>
        <v>2.9722252496488637</v>
      </c>
      <c r="AI60" s="182">
        <f t="shared" si="50"/>
        <v>3.1679959554088573</v>
      </c>
      <c r="AJ60" s="182">
        <f t="shared" si="51"/>
        <v>3.3755280378411578</v>
      </c>
      <c r="AK60" s="182">
        <f t="shared" si="52"/>
        <v>3.5954026558851777</v>
      </c>
      <c r="AM60" s="181" t="s">
        <v>157</v>
      </c>
      <c r="AN60" s="184">
        <f>IFERROR(VLOOKUP($M60,Batch!$A$11:$E$854,5,FALSE),"")</f>
        <v>22098</v>
      </c>
      <c r="AO60" s="182">
        <f t="shared" si="53"/>
        <v>2.3447476575903839E-8</v>
      </c>
      <c r="AP60" s="182">
        <f t="shared" si="54"/>
        <v>6.5309898418870749E-2</v>
      </c>
      <c r="AQ60" s="182">
        <f t="shared" si="55"/>
        <v>6.9463315837967429E-2</v>
      </c>
      <c r="AR60" s="182">
        <f t="shared" si="56"/>
        <v>7.3855568959142151E-2</v>
      </c>
      <c r="AS60" s="182">
        <f t="shared" si="57"/>
        <v>7.8497497599642821E-2</v>
      </c>
      <c r="AT60" s="182">
        <f t="shared" si="58"/>
        <v>8.340011524804547E-2</v>
      </c>
      <c r="AU60" s="182">
        <f t="shared" si="59"/>
        <v>8.857457442609934E-2</v>
      </c>
      <c r="AV60" s="182">
        <f t="shared" si="60"/>
        <v>9.4408690447365592E-2</v>
      </c>
      <c r="AW60" s="182">
        <f t="shared" si="61"/>
        <v>0.10059330444436157</v>
      </c>
      <c r="AX60" s="182">
        <f t="shared" si="62"/>
        <v>0.10714573539576776</v>
      </c>
    </row>
    <row r="61" spans="1:50" ht="15.75">
      <c r="A61" s="181" t="s">
        <v>158</v>
      </c>
      <c r="B61" s="182">
        <v>9.9999999999999995E-7</v>
      </c>
      <c r="C61" s="182">
        <v>71.609340126699408</v>
      </c>
      <c r="D61" s="182">
        <v>76.199353779803403</v>
      </c>
      <c r="E61" s="182">
        <v>81.056763488800442</v>
      </c>
      <c r="F61" s="182">
        <v>86.194074724952273</v>
      </c>
      <c r="G61" s="182">
        <v>91.624039632411382</v>
      </c>
      <c r="H61" s="182">
        <v>97.35962266765641</v>
      </c>
      <c r="I61" s="182">
        <v>103.41396133945882</v>
      </c>
      <c r="J61" s="182">
        <v>109.80032185992265</v>
      </c>
      <c r="K61" s="182">
        <v>116.53204955864445</v>
      </c>
      <c r="M61" s="181" t="s">
        <v>158</v>
      </c>
      <c r="N61" s="183">
        <f>IFERROR(VLOOKUP($M61,Batch!$A$11:$E$854,3,FALSE),"")</f>
        <v>0</v>
      </c>
      <c r="O61" s="182">
        <f t="shared" si="33"/>
        <v>0</v>
      </c>
      <c r="P61" s="182">
        <f t="shared" si="34"/>
        <v>0</v>
      </c>
      <c r="Q61" s="182">
        <f t="shared" si="35"/>
        <v>0</v>
      </c>
      <c r="R61" s="182">
        <f t="shared" si="36"/>
        <v>0</v>
      </c>
      <c r="S61" s="182">
        <f t="shared" si="37"/>
        <v>0</v>
      </c>
      <c r="T61" s="182">
        <f t="shared" si="38"/>
        <v>0</v>
      </c>
      <c r="U61" s="182">
        <f t="shared" si="39"/>
        <v>0</v>
      </c>
      <c r="V61" s="182">
        <f t="shared" si="40"/>
        <v>0</v>
      </c>
      <c r="W61" s="182">
        <f t="shared" si="41"/>
        <v>0</v>
      </c>
      <c r="X61" s="182">
        <f t="shared" si="42"/>
        <v>0</v>
      </c>
      <c r="Z61" s="181" t="s">
        <v>158</v>
      </c>
      <c r="AA61" s="183">
        <f>IFERROR(VLOOKUP($M61,Batch!$A$11:$E$854,4,FALSE),"")</f>
        <v>0</v>
      </c>
      <c r="AB61" s="182">
        <f t="shared" si="43"/>
        <v>0</v>
      </c>
      <c r="AC61" s="182">
        <f t="shared" si="44"/>
        <v>0</v>
      </c>
      <c r="AD61" s="182">
        <f t="shared" si="45"/>
        <v>0</v>
      </c>
      <c r="AE61" s="182">
        <f t="shared" si="46"/>
        <v>0</v>
      </c>
      <c r="AF61" s="182">
        <f t="shared" si="47"/>
        <v>0</v>
      </c>
      <c r="AG61" s="182">
        <f t="shared" si="48"/>
        <v>0</v>
      </c>
      <c r="AH61" s="182">
        <f t="shared" si="49"/>
        <v>0</v>
      </c>
      <c r="AI61" s="182">
        <f t="shared" si="50"/>
        <v>0</v>
      </c>
      <c r="AJ61" s="182">
        <f t="shared" si="51"/>
        <v>0</v>
      </c>
      <c r="AK61" s="182">
        <f t="shared" si="52"/>
        <v>0</v>
      </c>
      <c r="AM61" s="181" t="s">
        <v>158</v>
      </c>
      <c r="AN61" s="184">
        <f>IFERROR(VLOOKUP($M61,Batch!$A$11:$E$854,5,FALSE),"")</f>
        <v>3311</v>
      </c>
      <c r="AO61" s="182">
        <f t="shared" si="53"/>
        <v>3.5131955354700701E-9</v>
      </c>
      <c r="AP61" s="182">
        <f t="shared" si="54"/>
        <v>0.25157761403107815</v>
      </c>
      <c r="AQ61" s="182">
        <f t="shared" si="55"/>
        <v>0.26770322950490971</v>
      </c>
      <c r="AR61" s="182">
        <f t="shared" si="56"/>
        <v>0.2847682596085071</v>
      </c>
      <c r="AS61" s="182">
        <f t="shared" si="57"/>
        <v>0.30281663850767593</v>
      </c>
      <c r="AT61" s="182">
        <f t="shared" si="58"/>
        <v>0.32189316697832043</v>
      </c>
      <c r="AU61" s="182">
        <f t="shared" si="59"/>
        <v>0.34204339169106113</v>
      </c>
      <c r="AV61" s="182">
        <f t="shared" si="60"/>
        <v>0.36331346728306119</v>
      </c>
      <c r="AW61" s="182">
        <f t="shared" si="61"/>
        <v>0.38575000055145697</v>
      </c>
      <c r="AX61" s="182">
        <f t="shared" si="62"/>
        <v>0.40939987624860663</v>
      </c>
    </row>
    <row r="62" spans="1:50" ht="15.75">
      <c r="A62" s="181" t="s">
        <v>23</v>
      </c>
      <c r="B62" s="182">
        <v>395.3527409338613</v>
      </c>
      <c r="C62" s="182">
        <v>403.7861745657126</v>
      </c>
      <c r="D62" s="182">
        <v>412.39950527543624</v>
      </c>
      <c r="E62" s="182">
        <v>421.19657052236846</v>
      </c>
      <c r="F62" s="182">
        <v>430.18128962428557</v>
      </c>
      <c r="G62" s="182">
        <v>439.35766550356021</v>
      </c>
      <c r="H62" s="182">
        <v>448.7297864705659</v>
      </c>
      <c r="I62" s="182">
        <v>458.30182804512373</v>
      </c>
      <c r="J62" s="182">
        <v>468.07805481680367</v>
      </c>
      <c r="K62" s="182">
        <v>478.06282234490823</v>
      </c>
      <c r="M62" s="181" t="s">
        <v>23</v>
      </c>
      <c r="N62" s="183">
        <f>IFERROR(VLOOKUP($M62,Batch!$A$11:$E$854,3,FALSE),"")</f>
        <v>1</v>
      </c>
      <c r="O62" s="182">
        <f t="shared" si="33"/>
        <v>426.11875506231797</v>
      </c>
      <c r="P62" s="182">
        <f t="shared" si="34"/>
        <v>435.20847132839629</v>
      </c>
      <c r="Q62" s="182">
        <f t="shared" si="35"/>
        <v>444.49208410997926</v>
      </c>
      <c r="R62" s="182">
        <f t="shared" si="36"/>
        <v>453.97372949422578</v>
      </c>
      <c r="S62" s="182">
        <f t="shared" si="37"/>
        <v>463.65763179688878</v>
      </c>
      <c r="T62" s="182">
        <f t="shared" si="38"/>
        <v>473.54810544435622</v>
      </c>
      <c r="U62" s="182">
        <f t="shared" si="39"/>
        <v>483.64955689583866</v>
      </c>
      <c r="V62" s="182">
        <f t="shared" si="40"/>
        <v>493.96648660655916</v>
      </c>
      <c r="W62" s="182">
        <f t="shared" si="41"/>
        <v>504.50349103282178</v>
      </c>
      <c r="X62" s="182">
        <f t="shared" si="42"/>
        <v>515.26526467985047</v>
      </c>
      <c r="Z62" s="181" t="s">
        <v>23</v>
      </c>
      <c r="AA62" s="183">
        <f>IFERROR(VLOOKUP($M62,Batch!$A$11:$E$854,4,FALSE),"")</f>
        <v>0.03</v>
      </c>
      <c r="AB62" s="182">
        <f t="shared" si="43"/>
        <v>12.783562651869538</v>
      </c>
      <c r="AC62" s="182">
        <f t="shared" si="44"/>
        <v>13.056254139851887</v>
      </c>
      <c r="AD62" s="182">
        <f t="shared" si="45"/>
        <v>13.334762523299379</v>
      </c>
      <c r="AE62" s="182">
        <f t="shared" si="46"/>
        <v>13.619211884826772</v>
      </c>
      <c r="AF62" s="182">
        <f t="shared" si="47"/>
        <v>13.909728953906662</v>
      </c>
      <c r="AG62" s="182">
        <f t="shared" si="48"/>
        <v>14.206443163330688</v>
      </c>
      <c r="AH62" s="182">
        <f t="shared" si="49"/>
        <v>14.509486706875158</v>
      </c>
      <c r="AI62" s="182">
        <f t="shared" si="50"/>
        <v>14.818994598196774</v>
      </c>
      <c r="AJ62" s="182">
        <f t="shared" si="51"/>
        <v>15.135104730984652</v>
      </c>
      <c r="AK62" s="182">
        <f t="shared" si="52"/>
        <v>15.457957940395513</v>
      </c>
      <c r="AM62" s="181" t="s">
        <v>23</v>
      </c>
      <c r="AN62" s="184">
        <f>IFERROR(VLOOKUP($M62,Batch!$A$11:$E$854,5,FALSE),"")</f>
        <v>4128</v>
      </c>
      <c r="AO62" s="182">
        <f t="shared" si="53"/>
        <v>1.7316797727393625</v>
      </c>
      <c r="AP62" s="182">
        <f t="shared" si="54"/>
        <v>1.7686189536857766</v>
      </c>
      <c r="AQ62" s="182">
        <f t="shared" si="55"/>
        <v>1.8063460996534793</v>
      </c>
      <c r="AR62" s="182">
        <f t="shared" si="56"/>
        <v>1.844878019051831</v>
      </c>
      <c r="AS62" s="182">
        <f t="shared" si="57"/>
        <v>1.8842318788373578</v>
      </c>
      <c r="AT62" s="182">
        <f t="shared" si="58"/>
        <v>1.9244252121620697</v>
      </c>
      <c r="AU62" s="182">
        <f t="shared" si="59"/>
        <v>1.9654759261849311</v>
      </c>
      <c r="AV62" s="182">
        <f t="shared" si="60"/>
        <v>2.0074023100499541</v>
      </c>
      <c r="AW62" s="182">
        <f t="shared" si="61"/>
        <v>2.0502230430344848</v>
      </c>
      <c r="AX62" s="182">
        <f t="shared" si="62"/>
        <v>2.0939572028712972</v>
      </c>
    </row>
    <row r="63" spans="1:50" ht="15.75">
      <c r="A63" s="181" t="s">
        <v>24</v>
      </c>
      <c r="B63" s="182">
        <v>97.399616120163145</v>
      </c>
      <c r="C63" s="182">
        <v>106.05862805809988</v>
      </c>
      <c r="D63" s="182">
        <v>115.15990048157082</v>
      </c>
      <c r="E63" s="182">
        <v>124.65985875829604</v>
      </c>
      <c r="F63" s="182">
        <v>134.49998725556958</v>
      </c>
      <c r="G63" s="182">
        <v>144.60578809979731</v>
      </c>
      <c r="H63" s="182">
        <v>154.8862283681037</v>
      </c>
      <c r="I63" s="182">
        <v>165.23384157121833</v>
      </c>
      <c r="J63" s="182">
        <v>175.52564777369341</v>
      </c>
      <c r="K63" s="182">
        <v>185.6250382138854</v>
      </c>
      <c r="M63" s="181" t="s">
        <v>24</v>
      </c>
      <c r="N63" s="183">
        <f>IFERROR(VLOOKUP($M63,Batch!$A$11:$E$854,3,FALSE),"")</f>
        <v>1</v>
      </c>
      <c r="O63" s="182">
        <f t="shared" si="33"/>
        <v>104.97917142710484</v>
      </c>
      <c r="P63" s="182">
        <f t="shared" si="34"/>
        <v>114.31202031123745</v>
      </c>
      <c r="Q63" s="182">
        <f t="shared" si="35"/>
        <v>124.12154601583153</v>
      </c>
      <c r="R63" s="182">
        <f t="shared" si="36"/>
        <v>134.36078296777498</v>
      </c>
      <c r="S63" s="182">
        <f t="shared" si="37"/>
        <v>144.96666189758085</v>
      </c>
      <c r="T63" s="182">
        <f t="shared" si="38"/>
        <v>155.85888757047795</v>
      </c>
      <c r="U63" s="182">
        <f t="shared" si="39"/>
        <v>166.93934295893848</v>
      </c>
      <c r="V63" s="182">
        <f t="shared" si="40"/>
        <v>178.09219862287645</v>
      </c>
      <c r="W63" s="182">
        <f t="shared" si="41"/>
        <v>189.18490443283812</v>
      </c>
      <c r="X63" s="182">
        <f t="shared" si="42"/>
        <v>200.07022084950825</v>
      </c>
      <c r="Z63" s="181" t="s">
        <v>24</v>
      </c>
      <c r="AA63" s="183">
        <f>IFERROR(VLOOKUP($M63,Batch!$A$11:$E$854,4,FALSE),"")</f>
        <v>0</v>
      </c>
      <c r="AB63" s="182">
        <f t="shared" si="43"/>
        <v>0</v>
      </c>
      <c r="AC63" s="182">
        <f t="shared" si="44"/>
        <v>0</v>
      </c>
      <c r="AD63" s="182">
        <f t="shared" si="45"/>
        <v>0</v>
      </c>
      <c r="AE63" s="182">
        <f t="shared" si="46"/>
        <v>0</v>
      </c>
      <c r="AF63" s="182">
        <f t="shared" si="47"/>
        <v>0</v>
      </c>
      <c r="AG63" s="182">
        <f t="shared" si="48"/>
        <v>0</v>
      </c>
      <c r="AH63" s="182">
        <f t="shared" si="49"/>
        <v>0</v>
      </c>
      <c r="AI63" s="182">
        <f t="shared" si="50"/>
        <v>0</v>
      </c>
      <c r="AJ63" s="182">
        <f t="shared" si="51"/>
        <v>0</v>
      </c>
      <c r="AK63" s="182">
        <f t="shared" si="52"/>
        <v>0</v>
      </c>
      <c r="AM63" s="181" t="s">
        <v>24</v>
      </c>
      <c r="AN63" s="184">
        <f>IFERROR(VLOOKUP($M63,Batch!$A$11:$E$854,5,FALSE),"")</f>
        <v>4825</v>
      </c>
      <c r="AO63" s="182">
        <f t="shared" si="53"/>
        <v>0.49865215966779058</v>
      </c>
      <c r="AP63" s="182">
        <f t="shared" si="54"/>
        <v>0.54298328924959882</v>
      </c>
      <c r="AQ63" s="182">
        <f t="shared" si="55"/>
        <v>0.58957863870241023</v>
      </c>
      <c r="AR63" s="182">
        <f t="shared" si="56"/>
        <v>0.638215121063887</v>
      </c>
      <c r="AS63" s="182">
        <f t="shared" si="57"/>
        <v>0.68859315664587994</v>
      </c>
      <c r="AT63" s="182">
        <f t="shared" si="58"/>
        <v>0.74033134224539732</v>
      </c>
      <c r="AU63" s="182">
        <f t="shared" si="59"/>
        <v>0.79296362095789485</v>
      </c>
      <c r="AV63" s="182">
        <f t="shared" si="60"/>
        <v>0.84593980173435979</v>
      </c>
      <c r="AW63" s="182">
        <f t="shared" si="61"/>
        <v>0.89863027007681306</v>
      </c>
      <c r="AX63" s="182">
        <f t="shared" si="62"/>
        <v>0.9503356366371587</v>
      </c>
    </row>
    <row r="64" spans="1:50" ht="15.75">
      <c r="A64" s="181" t="s">
        <v>25</v>
      </c>
      <c r="B64" s="182">
        <v>90.145258656762252</v>
      </c>
      <c r="C64" s="182">
        <v>90.826490314327671</v>
      </c>
      <c r="D64" s="182">
        <v>90.880874709768733</v>
      </c>
      <c r="E64" s="182">
        <v>90.296499297850602</v>
      </c>
      <c r="F64" s="182">
        <v>89.082021068483286</v>
      </c>
      <c r="G64" s="182">
        <v>87.267771182413966</v>
      </c>
      <c r="H64" s="182">
        <v>84.905527099736659</v>
      </c>
      <c r="I64" s="182">
        <v>82.066829234516703</v>
      </c>
      <c r="J64" s="182">
        <v>78.839863203640945</v>
      </c>
      <c r="K64" s="182">
        <v>75.325088779314655</v>
      </c>
      <c r="M64" s="181" t="s">
        <v>25</v>
      </c>
      <c r="N64" s="183">
        <f>IFERROR(VLOOKUP($M64,Batch!$A$11:$E$854,3,FALSE),"")</f>
        <v>1</v>
      </c>
      <c r="O64" s="182">
        <f t="shared" si="33"/>
        <v>97.160286034329602</v>
      </c>
      <c r="P64" s="182">
        <f t="shared" si="34"/>
        <v>97.894530560231033</v>
      </c>
      <c r="Q64" s="182">
        <f t="shared" si="35"/>
        <v>97.953147103081918</v>
      </c>
      <c r="R64" s="182">
        <f t="shared" si="36"/>
        <v>97.323296093506542</v>
      </c>
      <c r="S64" s="182">
        <f t="shared" si="37"/>
        <v>96.014308201008632</v>
      </c>
      <c r="T64" s="182">
        <f t="shared" si="38"/>
        <v>94.058874931473909</v>
      </c>
      <c r="U64" s="182">
        <f t="shared" si="39"/>
        <v>91.512803022914227</v>
      </c>
      <c r="V64" s="182">
        <f t="shared" si="40"/>
        <v>88.45320010358617</v>
      </c>
      <c r="W64" s="182">
        <f t="shared" si="41"/>
        <v>84.975114320097944</v>
      </c>
      <c r="X64" s="182">
        <f t="shared" si="42"/>
        <v>81.186823138706217</v>
      </c>
      <c r="Z64" s="181" t="s">
        <v>25</v>
      </c>
      <c r="AA64" s="183">
        <f>IFERROR(VLOOKUP($M64,Batch!$A$11:$E$854,4,FALSE),"")</f>
        <v>0.15</v>
      </c>
      <c r="AB64" s="182">
        <f t="shared" si="43"/>
        <v>14.57404290514944</v>
      </c>
      <c r="AC64" s="182">
        <f t="shared" si="44"/>
        <v>14.684179584034656</v>
      </c>
      <c r="AD64" s="182">
        <f t="shared" si="45"/>
        <v>14.692972065462287</v>
      </c>
      <c r="AE64" s="182">
        <f t="shared" si="46"/>
        <v>14.59849441402598</v>
      </c>
      <c r="AF64" s="182">
        <f t="shared" si="47"/>
        <v>14.402146230151294</v>
      </c>
      <c r="AG64" s="182">
        <f t="shared" si="48"/>
        <v>14.108831239721086</v>
      </c>
      <c r="AH64" s="182">
        <f t="shared" si="49"/>
        <v>13.726920453437133</v>
      </c>
      <c r="AI64" s="182">
        <f t="shared" si="50"/>
        <v>13.267980015537926</v>
      </c>
      <c r="AJ64" s="182">
        <f t="shared" si="51"/>
        <v>12.746267148014692</v>
      </c>
      <c r="AK64" s="182">
        <f t="shared" si="52"/>
        <v>12.178023470805933</v>
      </c>
      <c r="AM64" s="181" t="s">
        <v>25</v>
      </c>
      <c r="AN64" s="184">
        <f>IFERROR(VLOOKUP($M64,Batch!$A$11:$E$854,5,FALSE),"")</f>
        <v>5069</v>
      </c>
      <c r="AO64" s="182">
        <f t="shared" si="53"/>
        <v>0.48485102923025486</v>
      </c>
      <c r="AP64" s="182">
        <f t="shared" si="54"/>
        <v>0.48851506963833069</v>
      </c>
      <c r="AQ64" s="182">
        <f t="shared" si="55"/>
        <v>0.48880757897821803</v>
      </c>
      <c r="AR64" s="182">
        <f t="shared" si="56"/>
        <v>0.48566448499693399</v>
      </c>
      <c r="AS64" s="182">
        <f t="shared" si="57"/>
        <v>0.47913234977140257</v>
      </c>
      <c r="AT64" s="182">
        <f t="shared" si="58"/>
        <v>0.46937431104979982</v>
      </c>
      <c r="AU64" s="182">
        <f t="shared" si="59"/>
        <v>0.45666885663272211</v>
      </c>
      <c r="AV64" s="182">
        <f t="shared" si="60"/>
        <v>0.44140077041128029</v>
      </c>
      <c r="AW64" s="182">
        <f t="shared" si="61"/>
        <v>0.42404436337806556</v>
      </c>
      <c r="AX64" s="182">
        <f t="shared" si="62"/>
        <v>0.40513996371756344</v>
      </c>
    </row>
    <row r="65" spans="1:50" ht="15.75">
      <c r="A65" s="181" t="s">
        <v>26</v>
      </c>
      <c r="B65" s="182">
        <v>9.9999999999999995E-7</v>
      </c>
      <c r="C65" s="182">
        <v>76.386920604531326</v>
      </c>
      <c r="D65" s="182">
        <v>84.255695125684767</v>
      </c>
      <c r="E65" s="182">
        <v>92.759164229970906</v>
      </c>
      <c r="F65" s="182">
        <v>101.91206273977211</v>
      </c>
      <c r="G65" s="182">
        <v>111.72145650357544</v>
      </c>
      <c r="H65" s="182">
        <v>122.18511156467817</v>
      </c>
      <c r="I65" s="182">
        <v>133.28983646687271</v>
      </c>
      <c r="J65" s="182">
        <v>145.00987311752436</v>
      </c>
      <c r="K65" s="182">
        <v>157.30543023979408</v>
      </c>
      <c r="M65" s="181" t="s">
        <v>26</v>
      </c>
      <c r="N65" s="183">
        <f>IFERROR(VLOOKUP($M65,Batch!$A$11:$E$854,3,FALSE),"")</f>
        <v>1</v>
      </c>
      <c r="O65" s="182">
        <f t="shared" si="33"/>
        <v>1.0778191496934722E-6</v>
      </c>
      <c r="P65" s="182">
        <f t="shared" si="34"/>
        <v>82.331285813678718</v>
      </c>
      <c r="Q65" s="182">
        <f t="shared" si="35"/>
        <v>90.812401677197983</v>
      </c>
      <c r="R65" s="182">
        <f t="shared" si="36"/>
        <v>99.977603516624384</v>
      </c>
      <c r="S65" s="182">
        <f t="shared" si="37"/>
        <v>109.84277280568897</v>
      </c>
      <c r="T65" s="182">
        <f t="shared" si="38"/>
        <v>120.41552525119991</v>
      </c>
      <c r="U65" s="182">
        <f t="shared" si="39"/>
        <v>131.69345305184345</v>
      </c>
      <c r="V65" s="182">
        <f t="shared" si="40"/>
        <v>143.66233820350672</v>
      </c>
      <c r="W65" s="182">
        <f t="shared" si="41"/>
        <v>156.29441814068841</v>
      </c>
      <c r="X65" s="182">
        <f t="shared" si="42"/>
        <v>169.54680506322066</v>
      </c>
      <c r="Z65" s="181" t="s">
        <v>26</v>
      </c>
      <c r="AA65" s="183">
        <f>IFERROR(VLOOKUP($M65,Batch!$A$11:$E$854,4,FALSE),"")</f>
        <v>0.05</v>
      </c>
      <c r="AB65" s="182">
        <f t="shared" si="43"/>
        <v>5.3890957484673608E-8</v>
      </c>
      <c r="AC65" s="182">
        <f t="shared" si="44"/>
        <v>4.1165642906839359</v>
      </c>
      <c r="AD65" s="182">
        <f t="shared" si="45"/>
        <v>4.5406200838599</v>
      </c>
      <c r="AE65" s="182">
        <f t="shared" si="46"/>
        <v>4.9988801758312187</v>
      </c>
      <c r="AF65" s="182">
        <f t="shared" si="47"/>
        <v>5.4921386402844483</v>
      </c>
      <c r="AG65" s="182">
        <f t="shared" si="48"/>
        <v>6.0207762625599957</v>
      </c>
      <c r="AH65" s="182">
        <f t="shared" si="49"/>
        <v>6.5846726525921735</v>
      </c>
      <c r="AI65" s="182">
        <f t="shared" si="50"/>
        <v>7.1831169101753352</v>
      </c>
      <c r="AJ65" s="182">
        <f t="shared" si="51"/>
        <v>7.8147209070344203</v>
      </c>
      <c r="AK65" s="182">
        <f t="shared" si="52"/>
        <v>8.4773402531610333</v>
      </c>
      <c r="AM65" s="181" t="s">
        <v>26</v>
      </c>
      <c r="AN65" s="184">
        <f>IFERROR(VLOOKUP($M65,Batch!$A$11:$E$854,5,FALSE),"")</f>
        <v>3429</v>
      </c>
      <c r="AO65" s="182">
        <f t="shared" si="53"/>
        <v>3.6384015376402506E-9</v>
      </c>
      <c r="AP65" s="182">
        <f t="shared" si="54"/>
        <v>0.27792628938313058</v>
      </c>
      <c r="AQ65" s="182">
        <f t="shared" si="55"/>
        <v>0.30655605070023967</v>
      </c>
      <c r="AR65" s="182">
        <f t="shared" si="56"/>
        <v>0.33749508576455073</v>
      </c>
      <c r="AS65" s="182">
        <f t="shared" si="57"/>
        <v>0.37079700577647651</v>
      </c>
      <c r="AT65" s="182">
        <f t="shared" si="58"/>
        <v>0.40648751913001729</v>
      </c>
      <c r="AU65" s="182">
        <f t="shared" si="59"/>
        <v>0.44455849779367068</v>
      </c>
      <c r="AV65" s="182">
        <f t="shared" si="60"/>
        <v>0.48496194595288722</v>
      </c>
      <c r="AW65" s="182">
        <f t="shared" si="61"/>
        <v>0.52760414532381827</v>
      </c>
      <c r="AX65" s="182">
        <f t="shared" si="62"/>
        <v>0.57234031926362794</v>
      </c>
    </row>
    <row r="66" spans="1:50" ht="15.75">
      <c r="A66" s="181" t="s">
        <v>159</v>
      </c>
      <c r="B66" s="182">
        <v>158.96152626692694</v>
      </c>
      <c r="C66" s="182">
        <v>173.02448999297619</v>
      </c>
      <c r="D66" s="182">
        <v>187.79191153557395</v>
      </c>
      <c r="E66" s="182">
        <v>203.19012610036111</v>
      </c>
      <c r="F66" s="182">
        <v>219.12101073963925</v>
      </c>
      <c r="G66" s="182">
        <v>235.46037373021292</v>
      </c>
      <c r="H66" s="182">
        <v>252.05716777836489</v>
      </c>
      <c r="I66" s="182">
        <v>268.7337982734519</v>
      </c>
      <c r="J66" s="182">
        <v>285.28779296617142</v>
      </c>
      <c r="K66" s="182">
        <v>301.49506615300243</v>
      </c>
      <c r="M66" s="181" t="s">
        <v>159</v>
      </c>
      <c r="N66" s="183">
        <f>IFERROR(VLOOKUP($M66,Batch!$A$11:$E$854,3,FALSE),"")</f>
        <v>1</v>
      </c>
      <c r="O66" s="182">
        <f t="shared" si="33"/>
        <v>171.33177707499573</v>
      </c>
      <c r="P66" s="182">
        <f t="shared" si="34"/>
        <v>186.48910868037629</v>
      </c>
      <c r="Q66" s="182">
        <f t="shared" si="35"/>
        <v>202.40571841058406</v>
      </c>
      <c r="R66" s="182">
        <f t="shared" si="36"/>
        <v>219.00220893960059</v>
      </c>
      <c r="S66" s="182">
        <f t="shared" si="37"/>
        <v>236.17282147537216</v>
      </c>
      <c r="T66" s="182">
        <f t="shared" si="38"/>
        <v>253.78369980040526</v>
      </c>
      <c r="U66" s="182">
        <f t="shared" si="39"/>
        <v>271.67204224902207</v>
      </c>
      <c r="V66" s="182">
        <f t="shared" si="40"/>
        <v>289.646433948989</v>
      </c>
      <c r="W66" s="182">
        <f t="shared" si="41"/>
        <v>307.48864643272623</v>
      </c>
      <c r="X66" s="182">
        <f t="shared" si="42"/>
        <v>324.95715583780623</v>
      </c>
      <c r="Z66" s="181" t="s">
        <v>159</v>
      </c>
      <c r="AA66" s="183">
        <f>IFERROR(VLOOKUP($M66,Batch!$A$11:$E$854,4,FALSE),"")</f>
        <v>0.04</v>
      </c>
      <c r="AB66" s="182">
        <f t="shared" si="43"/>
        <v>6.8532710829998296</v>
      </c>
      <c r="AC66" s="182">
        <f t="shared" si="44"/>
        <v>7.4595643472150517</v>
      </c>
      <c r="AD66" s="182">
        <f t="shared" si="45"/>
        <v>8.0962287364233632</v>
      </c>
      <c r="AE66" s="182">
        <f t="shared" si="46"/>
        <v>8.7600883575840243</v>
      </c>
      <c r="AF66" s="182">
        <f t="shared" si="47"/>
        <v>9.446912859014887</v>
      </c>
      <c r="AG66" s="182">
        <f t="shared" si="48"/>
        <v>10.151347992016211</v>
      </c>
      <c r="AH66" s="182">
        <f t="shared" si="49"/>
        <v>10.866881689960884</v>
      </c>
      <c r="AI66" s="182">
        <f t="shared" si="50"/>
        <v>11.58585735795956</v>
      </c>
      <c r="AJ66" s="182">
        <f t="shared" si="51"/>
        <v>12.299545857309049</v>
      </c>
      <c r="AK66" s="182">
        <f t="shared" si="52"/>
        <v>12.99828623351225</v>
      </c>
      <c r="AM66" s="181" t="s">
        <v>159</v>
      </c>
      <c r="AN66" s="184">
        <f>IFERROR(VLOOKUP($M66,Batch!$A$11:$E$854,5,FALSE),"")</f>
        <v>5069</v>
      </c>
      <c r="AO66" s="182">
        <f t="shared" si="53"/>
        <v>0.85498295492161314</v>
      </c>
      <c r="AP66" s="182">
        <f t="shared" si="54"/>
        <v>0.93062134720317136</v>
      </c>
      <c r="AQ66" s="182">
        <f t="shared" si="55"/>
        <v>1.0100487030141743</v>
      </c>
      <c r="AR66" s="182">
        <f t="shared" si="56"/>
        <v>1.0928688123720314</v>
      </c>
      <c r="AS66" s="182">
        <f t="shared" si="57"/>
        <v>1.1785539158261447</v>
      </c>
      <c r="AT66" s="182">
        <f t="shared" si="58"/>
        <v>1.2664360416416667</v>
      </c>
      <c r="AU66" s="182">
        <f t="shared" si="59"/>
        <v>1.3557027739809546</v>
      </c>
      <c r="AV66" s="182">
        <f t="shared" si="60"/>
        <v>1.4453989108617937</v>
      </c>
      <c r="AW66" s="182">
        <f t="shared" si="61"/>
        <v>1.5344354446100403</v>
      </c>
      <c r="AX66" s="182">
        <f t="shared" si="62"/>
        <v>1.6216071184478349</v>
      </c>
    </row>
    <row r="67" spans="1:50" ht="15.75">
      <c r="A67" s="181" t="s">
        <v>160</v>
      </c>
      <c r="B67" s="182">
        <v>50.198705464849702</v>
      </c>
      <c r="C67" s="182">
        <v>53.238417622738964</v>
      </c>
      <c r="D67" s="182">
        <v>55.322427770250584</v>
      </c>
      <c r="E67" s="182">
        <v>56.292009515696442</v>
      </c>
      <c r="F67" s="182">
        <v>56.082633999385159</v>
      </c>
      <c r="G67" s="182">
        <v>54.738546258010132</v>
      </c>
      <c r="H67" s="182">
        <v>52.40757820066257</v>
      </c>
      <c r="I67" s="182">
        <v>49.316962381006405</v>
      </c>
      <c r="J67" s="182">
        <v>45.736593700437268</v>
      </c>
      <c r="K67" s="182">
        <v>41.939347772468381</v>
      </c>
      <c r="M67" s="181" t="s">
        <v>160</v>
      </c>
      <c r="N67" s="183">
        <f>IFERROR(VLOOKUP($M67,Batch!$A$11:$E$854,3,FALSE),"")</f>
        <v>1</v>
      </c>
      <c r="O67" s="182">
        <f t="shared" si="33"/>
        <v>54.105126039837359</v>
      </c>
      <c r="P67" s="182">
        <f t="shared" si="34"/>
        <v>57.381386013166477</v>
      </c>
      <c r="Q67" s="182">
        <f t="shared" si="35"/>
        <v>59.627572058310015</v>
      </c>
      <c r="R67" s="182">
        <f t="shared" si="36"/>
        <v>60.672605830744786</v>
      </c>
      <c r="S67" s="182">
        <f t="shared" si="37"/>
        <v>60.446936889787523</v>
      </c>
      <c r="T67" s="182">
        <f t="shared" si="38"/>
        <v>58.998253383265272</v>
      </c>
      <c r="U67" s="182">
        <f t="shared" si="39"/>
        <v>56.485891373732279</v>
      </c>
      <c r="V67" s="182">
        <f t="shared" si="40"/>
        <v>53.154766458961276</v>
      </c>
      <c r="W67" s="182">
        <f t="shared" si="41"/>
        <v>49.295776532081113</v>
      </c>
      <c r="X67" s="182">
        <f t="shared" si="42"/>
        <v>45.203032154820683</v>
      </c>
      <c r="Z67" s="181" t="s">
        <v>160</v>
      </c>
      <c r="AA67" s="183">
        <f>IFERROR(VLOOKUP($M67,Batch!$A$11:$E$854,4,FALSE),"")</f>
        <v>-0.73</v>
      </c>
      <c r="AB67" s="182">
        <f t="shared" si="43"/>
        <v>-39.496742009081274</v>
      </c>
      <c r="AC67" s="182">
        <f t="shared" si="44"/>
        <v>-41.888411789611524</v>
      </c>
      <c r="AD67" s="182">
        <f t="shared" si="45"/>
        <v>-43.528127602566315</v>
      </c>
      <c r="AE67" s="182">
        <f t="shared" si="46"/>
        <v>-44.29100225644369</v>
      </c>
      <c r="AF67" s="182">
        <f t="shared" si="47"/>
        <v>-44.126263929544891</v>
      </c>
      <c r="AG67" s="182">
        <f t="shared" si="48"/>
        <v>-43.068724969783645</v>
      </c>
      <c r="AH67" s="182">
        <f t="shared" si="49"/>
        <v>-41.234700702824568</v>
      </c>
      <c r="AI67" s="182">
        <f t="shared" si="50"/>
        <v>-38.802979515041734</v>
      </c>
      <c r="AJ67" s="182">
        <f t="shared" si="51"/>
        <v>-35.98591686841921</v>
      </c>
      <c r="AK67" s="182">
        <f t="shared" si="52"/>
        <v>-32.998213473019099</v>
      </c>
      <c r="AM67" s="181" t="s">
        <v>160</v>
      </c>
      <c r="AN67" s="184">
        <f>IFERROR(VLOOKUP($M67,Batch!$A$11:$E$854,5,FALSE),"")</f>
        <v>4245</v>
      </c>
      <c r="AO67" s="182">
        <f t="shared" si="53"/>
        <v>0.22610665942122993</v>
      </c>
      <c r="AP67" s="182">
        <f t="shared" si="54"/>
        <v>0.23979823085236376</v>
      </c>
      <c r="AQ67" s="182">
        <f t="shared" si="55"/>
        <v>0.24918509786995546</v>
      </c>
      <c r="AR67" s="182">
        <f t="shared" si="56"/>
        <v>0.25355231984248378</v>
      </c>
      <c r="AS67" s="182">
        <f t="shared" si="57"/>
        <v>0.25260924375876104</v>
      </c>
      <c r="AT67" s="182">
        <f t="shared" si="58"/>
        <v>0.24655515956760327</v>
      </c>
      <c r="AU67" s="182">
        <f t="shared" si="59"/>
        <v>0.23605593661386592</v>
      </c>
      <c r="AV67" s="182">
        <f t="shared" si="60"/>
        <v>0.2221350832359599</v>
      </c>
      <c r="AW67" s="182">
        <f t="shared" si="61"/>
        <v>0.20600826892146037</v>
      </c>
      <c r="AX67" s="182">
        <f t="shared" si="62"/>
        <v>0.18890458897945245</v>
      </c>
    </row>
    <row r="68" spans="1:50" ht="15.75">
      <c r="A68" s="181" t="s">
        <v>27</v>
      </c>
      <c r="B68" s="182">
        <v>26.765720561450333</v>
      </c>
      <c r="C68" s="182">
        <v>28.364026229055945</v>
      </c>
      <c r="D68" s="182">
        <v>29.448109682302103</v>
      </c>
      <c r="E68" s="182">
        <v>29.93458525531415</v>
      </c>
      <c r="F68" s="182">
        <v>29.790922887771984</v>
      </c>
      <c r="G68" s="182">
        <v>29.042995700494874</v>
      </c>
      <c r="H68" s="182">
        <v>27.77196828483439</v>
      </c>
      <c r="I68" s="182">
        <v>26.101018162613784</v>
      </c>
      <c r="J68" s="182">
        <v>24.17543137526474</v>
      </c>
      <c r="K68" s="182">
        <v>22.141276354482994</v>
      </c>
      <c r="M68" s="181" t="s">
        <v>27</v>
      </c>
      <c r="N68" s="183">
        <f>IFERROR(VLOOKUP($M68,Batch!$A$11:$E$854,3,FALSE),"")</f>
        <v>1</v>
      </c>
      <c r="O68" s="182">
        <f t="shared" si="33"/>
        <v>28.848606176475482</v>
      </c>
      <c r="P68" s="182">
        <f t="shared" si="34"/>
        <v>30.57129063208442</v>
      </c>
      <c r="Q68" s="182">
        <f t="shared" si="35"/>
        <v>31.739736537858956</v>
      </c>
      <c r="R68" s="182">
        <f t="shared" si="36"/>
        <v>32.264069226309445</v>
      </c>
      <c r="S68" s="182">
        <f t="shared" si="37"/>
        <v>32.109227175482197</v>
      </c>
      <c r="T68" s="182">
        <f t="shared" si="38"/>
        <v>31.303096930458555</v>
      </c>
      <c r="U68" s="182">
        <f t="shared" si="39"/>
        <v>29.933159242074279</v>
      </c>
      <c r="V68" s="182">
        <f t="shared" si="40"/>
        <v>28.132177202162261</v>
      </c>
      <c r="W68" s="182">
        <f t="shared" si="41"/>
        <v>26.056742888360731</v>
      </c>
      <c r="X68" s="182">
        <f t="shared" si="42"/>
        <v>23.864291653517043</v>
      </c>
      <c r="Z68" s="181" t="s">
        <v>27</v>
      </c>
      <c r="AA68" s="183">
        <f>IFERROR(VLOOKUP($M68,Batch!$A$11:$E$854,4,FALSE),"")</f>
        <v>0.69</v>
      </c>
      <c r="AB68" s="182">
        <f t="shared" si="43"/>
        <v>19.905538261768079</v>
      </c>
      <c r="AC68" s="182">
        <f t="shared" si="44"/>
        <v>21.09419053613825</v>
      </c>
      <c r="AD68" s="182">
        <f t="shared" si="45"/>
        <v>21.90041821112268</v>
      </c>
      <c r="AE68" s="182">
        <f t="shared" si="46"/>
        <v>22.262207766153516</v>
      </c>
      <c r="AF68" s="182">
        <f t="shared" si="47"/>
        <v>22.155366751082713</v>
      </c>
      <c r="AG68" s="182">
        <f t="shared" si="48"/>
        <v>21.599136882016403</v>
      </c>
      <c r="AH68" s="182">
        <f t="shared" si="49"/>
        <v>20.653879877031251</v>
      </c>
      <c r="AI68" s="182">
        <f t="shared" si="50"/>
        <v>19.411202269491959</v>
      </c>
      <c r="AJ68" s="182">
        <f t="shared" si="51"/>
        <v>17.979152592968902</v>
      </c>
      <c r="AK68" s="182">
        <f t="shared" si="52"/>
        <v>16.466361240926759</v>
      </c>
      <c r="AM68" s="181" t="s">
        <v>27</v>
      </c>
      <c r="AN68" s="184">
        <f>IFERROR(VLOOKUP($M68,Batch!$A$11:$E$854,5,FALSE),"")</f>
        <v>1825</v>
      </c>
      <c r="AO68" s="182">
        <f t="shared" si="53"/>
        <v>5.1830446455370389E-2</v>
      </c>
      <c r="AP68" s="182">
        <f t="shared" si="54"/>
        <v>5.4925483487306692E-2</v>
      </c>
      <c r="AQ68" s="182">
        <f t="shared" si="55"/>
        <v>5.7024755548659455E-2</v>
      </c>
      <c r="AR68" s="182">
        <f t="shared" si="56"/>
        <v>5.7966790569945671E-2</v>
      </c>
      <c r="AS68" s="182">
        <f t="shared" si="57"/>
        <v>5.7688595756118372E-2</v>
      </c>
      <c r="AT68" s="182">
        <f t="shared" si="58"/>
        <v>5.6240273079966908E-2</v>
      </c>
      <c r="AU68" s="182">
        <f t="shared" si="59"/>
        <v>5.3778993613962912E-2</v>
      </c>
      <c r="AV68" s="182">
        <f t="shared" si="60"/>
        <v>5.0543284317793799E-2</v>
      </c>
      <c r="AW68" s="182">
        <f t="shared" si="61"/>
        <v>4.6814484166580718E-2</v>
      </c>
      <c r="AX68" s="182">
        <f t="shared" si="62"/>
        <v>4.2875447194103328E-2</v>
      </c>
    </row>
    <row r="69" spans="1:50" ht="15.75">
      <c r="A69" s="181" t="s">
        <v>28</v>
      </c>
      <c r="B69" s="182">
        <v>293.15291403538026</v>
      </c>
      <c r="C69" s="182">
        <v>299.40628068375958</v>
      </c>
      <c r="D69" s="182">
        <v>305.79304049511586</v>
      </c>
      <c r="E69" s="182">
        <v>312.31603893444878</v>
      </c>
      <c r="F69" s="182">
        <v>318.97818216455465</v>
      </c>
      <c r="G69" s="182">
        <v>325.78243834079638</v>
      </c>
      <c r="H69" s="182">
        <v>332.7318389334925</v>
      </c>
      <c r="I69" s="182">
        <v>339.82948007851462</v>
      </c>
      <c r="J69" s="182">
        <v>347.07852395669551</v>
      </c>
      <c r="K69" s="182">
        <v>354.48220020266183</v>
      </c>
      <c r="M69" s="181" t="s">
        <v>28</v>
      </c>
      <c r="N69" s="183">
        <f>IFERROR(VLOOKUP($M69,Batch!$A$11:$E$854,3,FALSE),"")</f>
        <v>1</v>
      </c>
      <c r="O69" s="182">
        <f t="shared" si="33"/>
        <v>315.96582453577707</v>
      </c>
      <c r="P69" s="182">
        <f t="shared" si="34"/>
        <v>322.70582285945483</v>
      </c>
      <c r="Q69" s="182">
        <f t="shared" si="35"/>
        <v>329.58959488862729</v>
      </c>
      <c r="R69" s="182">
        <f t="shared" si="36"/>
        <v>336.62020751996096</v>
      </c>
      <c r="S69" s="182">
        <f t="shared" si="37"/>
        <v>343.80079307136975</v>
      </c>
      <c r="T69" s="182">
        <f t="shared" si="38"/>
        <v>351.13455067754319</v>
      </c>
      <c r="U69" s="182">
        <f t="shared" si="39"/>
        <v>358.62474771524222</v>
      </c>
      <c r="V69" s="182">
        <f t="shared" si="40"/>
        <v>366.27472125899936</v>
      </c>
      <c r="W69" s="182">
        <f t="shared" si="41"/>
        <v>374.08787956787097</v>
      </c>
      <c r="X69" s="182">
        <f t="shared" si="42"/>
        <v>382.06770360390414</v>
      </c>
      <c r="Z69" s="181" t="s">
        <v>28</v>
      </c>
      <c r="AA69" s="183">
        <f>IFERROR(VLOOKUP($M69,Batch!$A$11:$E$854,4,FALSE),"")</f>
        <v>0</v>
      </c>
      <c r="AB69" s="182">
        <f t="shared" si="43"/>
        <v>0</v>
      </c>
      <c r="AC69" s="182">
        <f t="shared" si="44"/>
        <v>0</v>
      </c>
      <c r="AD69" s="182">
        <f t="shared" si="45"/>
        <v>0</v>
      </c>
      <c r="AE69" s="182">
        <f t="shared" si="46"/>
        <v>0</v>
      </c>
      <c r="AF69" s="182">
        <f t="shared" si="47"/>
        <v>0</v>
      </c>
      <c r="AG69" s="182">
        <f t="shared" si="48"/>
        <v>0</v>
      </c>
      <c r="AH69" s="182">
        <f t="shared" si="49"/>
        <v>0</v>
      </c>
      <c r="AI69" s="182">
        <f t="shared" si="50"/>
        <v>0</v>
      </c>
      <c r="AJ69" s="182">
        <f t="shared" si="51"/>
        <v>0</v>
      </c>
      <c r="AK69" s="182">
        <f t="shared" si="52"/>
        <v>0</v>
      </c>
      <c r="AM69" s="181" t="s">
        <v>28</v>
      </c>
      <c r="AN69" s="184">
        <f>IFERROR(VLOOKUP($M69,Batch!$A$11:$E$854,5,FALSE),"")</f>
        <v>3710</v>
      </c>
      <c r="AO69" s="182">
        <f t="shared" si="53"/>
        <v>1.1540145024599235</v>
      </c>
      <c r="AP69" s="182">
        <f t="shared" si="54"/>
        <v>1.1786312654389808</v>
      </c>
      <c r="AQ69" s="182">
        <f t="shared" si="55"/>
        <v>1.2037731388202695</v>
      </c>
      <c r="AR69" s="182">
        <f t="shared" si="56"/>
        <v>1.2294513239520235</v>
      </c>
      <c r="AS69" s="182">
        <f t="shared" si="57"/>
        <v>1.2556772611230915</v>
      </c>
      <c r="AT69" s="182">
        <f t="shared" si="58"/>
        <v>1.2824626346598791</v>
      </c>
      <c r="AU69" s="182">
        <f t="shared" si="59"/>
        <v>1.3098193781320144</v>
      </c>
      <c r="AV69" s="182">
        <f t="shared" si="60"/>
        <v>1.3377596796690592</v>
      </c>
      <c r="AW69" s="182">
        <f t="shared" si="61"/>
        <v>1.3662959873906309</v>
      </c>
      <c r="AX69" s="182">
        <f t="shared" si="62"/>
        <v>1.3954410149523628</v>
      </c>
    </row>
    <row r="70" spans="1:50" ht="15.75">
      <c r="A70" s="181" t="s">
        <v>29</v>
      </c>
      <c r="B70" s="182">
        <v>9.9999999999999995E-7</v>
      </c>
      <c r="C70" s="182">
        <v>84.157617873423092</v>
      </c>
      <c r="D70" s="182">
        <v>92.804717057926766</v>
      </c>
      <c r="E70" s="182">
        <v>102.14482634942308</v>
      </c>
      <c r="F70" s="182">
        <v>112.19299043747448</v>
      </c>
      <c r="G70" s="182">
        <v>122.95565969570713</v>
      </c>
      <c r="H70" s="182">
        <v>134.42889615333453</v>
      </c>
      <c r="I70" s="182">
        <v>146.59655710288325</v>
      </c>
      <c r="J70" s="182">
        <v>159.42854123640123</v>
      </c>
      <c r="K70" s="182">
        <v>172.87920265996439</v>
      </c>
      <c r="M70" s="181" t="s">
        <v>29</v>
      </c>
      <c r="N70" s="183">
        <f>IFERROR(VLOOKUP($M70,Batch!$A$11:$E$854,3,FALSE),"")</f>
        <v>1</v>
      </c>
      <c r="O70" s="182">
        <f t="shared" si="33"/>
        <v>1.0778191496934722E-6</v>
      </c>
      <c r="P70" s="182">
        <f t="shared" si="34"/>
        <v>90.706692136561031</v>
      </c>
      <c r="Q70" s="182">
        <f t="shared" si="35"/>
        <v>100.02670122691789</v>
      </c>
      <c r="R70" s="182">
        <f t="shared" si="36"/>
        <v>110.09364988152257</v>
      </c>
      <c r="S70" s="182">
        <f t="shared" si="37"/>
        <v>120.9237535548866</v>
      </c>
      <c r="T70" s="182">
        <f t="shared" si="38"/>
        <v>132.52396458322698</v>
      </c>
      <c r="U70" s="182">
        <f t="shared" si="39"/>
        <v>144.8900385462191</v>
      </c>
      <c r="V70" s="182">
        <f t="shared" si="40"/>
        <v>158.00457652462018</v>
      </c>
      <c r="W70" s="182">
        <f t="shared" si="41"/>
        <v>171.83513475228864</v>
      </c>
      <c r="X70" s="182">
        <f t="shared" si="42"/>
        <v>186.33251521064827</v>
      </c>
      <c r="Z70" s="181" t="s">
        <v>29</v>
      </c>
      <c r="AA70" s="183">
        <f>IFERROR(VLOOKUP($M70,Batch!$A$11:$E$854,4,FALSE),"")</f>
        <v>0</v>
      </c>
      <c r="AB70" s="182">
        <f t="shared" si="43"/>
        <v>0</v>
      </c>
      <c r="AC70" s="182">
        <f t="shared" si="44"/>
        <v>0</v>
      </c>
      <c r="AD70" s="182">
        <f t="shared" si="45"/>
        <v>0</v>
      </c>
      <c r="AE70" s="182">
        <f t="shared" si="46"/>
        <v>0</v>
      </c>
      <c r="AF70" s="182">
        <f t="shared" si="47"/>
        <v>0</v>
      </c>
      <c r="AG70" s="182">
        <f t="shared" si="48"/>
        <v>0</v>
      </c>
      <c r="AH70" s="182">
        <f t="shared" si="49"/>
        <v>0</v>
      </c>
      <c r="AI70" s="182">
        <f t="shared" si="50"/>
        <v>0</v>
      </c>
      <c r="AJ70" s="182">
        <f t="shared" si="51"/>
        <v>0</v>
      </c>
      <c r="AK70" s="182">
        <f t="shared" si="52"/>
        <v>0</v>
      </c>
      <c r="AM70" s="181" t="s">
        <v>29</v>
      </c>
      <c r="AN70" s="184">
        <f>IFERROR(VLOOKUP($M70,Batch!$A$11:$E$854,5,FALSE),"")</f>
        <v>3429</v>
      </c>
      <c r="AO70" s="182">
        <f t="shared" si="53"/>
        <v>3.6384015376402506E-9</v>
      </c>
      <c r="AP70" s="182">
        <f t="shared" si="54"/>
        <v>0.30619920627480318</v>
      </c>
      <c r="AQ70" s="182">
        <f t="shared" si="55"/>
        <v>0.33766082524382918</v>
      </c>
      <c r="AR70" s="182">
        <f t="shared" si="56"/>
        <v>0.37164389325173741</v>
      </c>
      <c r="AS70" s="182">
        <f t="shared" si="57"/>
        <v>0.40820314892016513</v>
      </c>
      <c r="AT70" s="182">
        <f t="shared" si="58"/>
        <v>0.44736206129843226</v>
      </c>
      <c r="AU70" s="182">
        <f t="shared" si="59"/>
        <v>0.48910630246757397</v>
      </c>
      <c r="AV70" s="182">
        <f t="shared" si="60"/>
        <v>0.53337713877589721</v>
      </c>
      <c r="AW70" s="182">
        <f t="shared" si="61"/>
        <v>0.58006504957826432</v>
      </c>
      <c r="AX70" s="182">
        <f t="shared" si="62"/>
        <v>0.62900395678403498</v>
      </c>
    </row>
    <row r="71" spans="1:50" ht="15.75">
      <c r="A71" s="181" t="s">
        <v>161</v>
      </c>
      <c r="B71" s="182">
        <v>139.01497163879046</v>
      </c>
      <c r="C71" s="182">
        <v>147.43282814536821</v>
      </c>
      <c r="D71" s="182">
        <v>153.20406485094702</v>
      </c>
      <c r="E71" s="182">
        <v>155.88912171838012</v>
      </c>
      <c r="F71" s="182">
        <v>155.30929936654172</v>
      </c>
      <c r="G71" s="182">
        <v>151.58712530812636</v>
      </c>
      <c r="H71" s="182">
        <v>145.13198955547239</v>
      </c>
      <c r="I71" s="182">
        <v>136.57316584602944</v>
      </c>
      <c r="J71" s="182">
        <v>126.65807249896585</v>
      </c>
      <c r="K71" s="182">
        <v>116.14238230150183</v>
      </c>
      <c r="M71" s="181" t="s">
        <v>161</v>
      </c>
      <c r="N71" s="183">
        <f>IFERROR(VLOOKUP($M71,Batch!$A$11:$E$854,3,FALSE),"")</f>
        <v>1</v>
      </c>
      <c r="O71" s="182">
        <f t="shared" si="33"/>
        <v>149.83299852638328</v>
      </c>
      <c r="P71" s="182">
        <f t="shared" si="34"/>
        <v>158.90592546854458</v>
      </c>
      <c r="Q71" s="182">
        <f t="shared" si="35"/>
        <v>165.12627490723128</v>
      </c>
      <c r="R71" s="182">
        <f t="shared" si="36"/>
        <v>168.02028061696666</v>
      </c>
      <c r="S71" s="182">
        <f t="shared" si="37"/>
        <v>167.3953369827349</v>
      </c>
      <c r="T71" s="182">
        <f t="shared" si="38"/>
        <v>163.38350650408256</v>
      </c>
      <c r="U71" s="182">
        <f t="shared" si="39"/>
        <v>156.42603757600114</v>
      </c>
      <c r="V71" s="182">
        <f t="shared" si="40"/>
        <v>147.201173483113</v>
      </c>
      <c r="W71" s="182">
        <f t="shared" si="41"/>
        <v>136.51449600264954</v>
      </c>
      <c r="X71" s="182">
        <f t="shared" si="42"/>
        <v>125.18048373557887</v>
      </c>
      <c r="Z71" s="181" t="s">
        <v>161</v>
      </c>
      <c r="AA71" s="183">
        <f>IFERROR(VLOOKUP($M71,Batch!$A$11:$E$854,4,FALSE),"")</f>
        <v>-0.73</v>
      </c>
      <c r="AB71" s="182">
        <f t="shared" si="43"/>
        <v>-109.37808892425979</v>
      </c>
      <c r="AC71" s="182">
        <f t="shared" si="44"/>
        <v>-116.00132559203753</v>
      </c>
      <c r="AD71" s="182">
        <f t="shared" si="45"/>
        <v>-120.54218068227884</v>
      </c>
      <c r="AE71" s="182">
        <f t="shared" si="46"/>
        <v>-122.65480485038564</v>
      </c>
      <c r="AF71" s="182">
        <f t="shared" si="47"/>
        <v>-122.1985959973965</v>
      </c>
      <c r="AG71" s="182">
        <f t="shared" si="48"/>
        <v>-119.26995974798027</v>
      </c>
      <c r="AH71" s="182">
        <f t="shared" si="49"/>
        <v>-114.19100743048082</v>
      </c>
      <c r="AI71" s="182">
        <f t="shared" si="50"/>
        <v>-107.45685664267249</v>
      </c>
      <c r="AJ71" s="182">
        <f t="shared" si="51"/>
        <v>-99.655582081934156</v>
      </c>
      <c r="AK71" s="182">
        <f t="shared" si="52"/>
        <v>-91.381753126972569</v>
      </c>
      <c r="AM71" s="181" t="s">
        <v>161</v>
      </c>
      <c r="AN71" s="184">
        <f>IFERROR(VLOOKUP($M71,Batch!$A$11:$E$854,5,FALSE),"")</f>
        <v>4245</v>
      </c>
      <c r="AO71" s="182">
        <f t="shared" si="53"/>
        <v>0.62615580532835646</v>
      </c>
      <c r="AP71" s="182">
        <f t="shared" si="54"/>
        <v>0.66407179133963545</v>
      </c>
      <c r="AQ71" s="182">
        <f t="shared" si="55"/>
        <v>0.69006678543647215</v>
      </c>
      <c r="AR71" s="182">
        <f t="shared" si="56"/>
        <v>0.70216090684915367</v>
      </c>
      <c r="AS71" s="182">
        <f t="shared" si="57"/>
        <v>0.69954925195052797</v>
      </c>
      <c r="AT71" s="182">
        <f t="shared" si="58"/>
        <v>0.6827837131913268</v>
      </c>
      <c r="AU71" s="182">
        <f t="shared" si="59"/>
        <v>0.65370827852369084</v>
      </c>
      <c r="AV71" s="182">
        <f t="shared" si="60"/>
        <v>0.61515734340301442</v>
      </c>
      <c r="AW71" s="182">
        <f t="shared" si="61"/>
        <v>0.57049745399363494</v>
      </c>
      <c r="AX71" s="182">
        <f t="shared" si="62"/>
        <v>0.52313233650625146</v>
      </c>
    </row>
    <row r="72" spans="1:50" ht="15.75">
      <c r="A72" s="181" t="s">
        <v>30</v>
      </c>
      <c r="B72" s="182">
        <v>66.526574791598605</v>
      </c>
      <c r="C72" s="182">
        <v>70.499186001212109</v>
      </c>
      <c r="D72" s="182">
        <v>73.193690666877174</v>
      </c>
      <c r="E72" s="182">
        <v>74.402832543628421</v>
      </c>
      <c r="F72" s="182">
        <v>74.045757709155367</v>
      </c>
      <c r="G72" s="182">
        <v>72.186774169040106</v>
      </c>
      <c r="H72" s="182">
        <v>69.027617656291696</v>
      </c>
      <c r="I72" s="182">
        <v>64.874447633324223</v>
      </c>
      <c r="J72" s="182">
        <v>60.088374598892578</v>
      </c>
      <c r="K72" s="182">
        <v>55.032453693753695</v>
      </c>
      <c r="M72" s="181" t="s">
        <v>30</v>
      </c>
      <c r="N72" s="183">
        <f>IFERROR(VLOOKUP($M72,Batch!$A$11:$E$854,3,FALSE),"")</f>
        <v>1</v>
      </c>
      <c r="O72" s="182">
        <f t="shared" si="33"/>
        <v>71.703616273899982</v>
      </c>
      <c r="P72" s="182">
        <f t="shared" si="34"/>
        <v>75.985372709908376</v>
      </c>
      <c r="Q72" s="182">
        <f t="shared" si="35"/>
        <v>78.889561437500589</v>
      </c>
      <c r="R72" s="182">
        <f t="shared" si="36"/>
        <v>80.192797706959382</v>
      </c>
      <c r="S72" s="182">
        <f t="shared" si="37"/>
        <v>79.807935612490695</v>
      </c>
      <c r="T72" s="182">
        <f t="shared" si="38"/>
        <v>77.804287553989511</v>
      </c>
      <c r="U72" s="182">
        <f t="shared" si="39"/>
        <v>74.39928816767042</v>
      </c>
      <c r="V72" s="182">
        <f t="shared" si="40"/>
        <v>69.922921984983205</v>
      </c>
      <c r="W72" s="182">
        <f t="shared" si="41"/>
        <v>64.764400816641228</v>
      </c>
      <c r="X72" s="182">
        <f t="shared" si="42"/>
        <v>59.315032445746986</v>
      </c>
      <c r="Z72" s="181" t="s">
        <v>30</v>
      </c>
      <c r="AA72" s="183">
        <f>IFERROR(VLOOKUP($M72,Batch!$A$11:$E$854,4,FALSE),"")</f>
        <v>0.69</v>
      </c>
      <c r="AB72" s="182">
        <f t="shared" si="43"/>
        <v>49.475495228990987</v>
      </c>
      <c r="AC72" s="182">
        <f t="shared" si="44"/>
        <v>52.429907169836774</v>
      </c>
      <c r="AD72" s="182">
        <f t="shared" si="45"/>
        <v>54.433797391875402</v>
      </c>
      <c r="AE72" s="182">
        <f t="shared" si="46"/>
        <v>55.333030417801972</v>
      </c>
      <c r="AF72" s="182">
        <f t="shared" si="47"/>
        <v>55.067475572618577</v>
      </c>
      <c r="AG72" s="182">
        <f t="shared" si="48"/>
        <v>53.684958412252762</v>
      </c>
      <c r="AH72" s="182">
        <f t="shared" si="49"/>
        <v>51.335508835692586</v>
      </c>
      <c r="AI72" s="182">
        <f t="shared" si="50"/>
        <v>48.2468161696384</v>
      </c>
      <c r="AJ72" s="182">
        <f t="shared" si="51"/>
        <v>44.687436563482443</v>
      </c>
      <c r="AK72" s="182">
        <f t="shared" si="52"/>
        <v>40.92737238756542</v>
      </c>
      <c r="AM72" s="181" t="s">
        <v>30</v>
      </c>
      <c r="AN72" s="184">
        <f>IFERROR(VLOOKUP($M72,Batch!$A$11:$E$854,5,FALSE),"")</f>
        <v>1825</v>
      </c>
      <c r="AO72" s="182">
        <f t="shared" si="53"/>
        <v>0.12882530342042492</v>
      </c>
      <c r="AP72" s="182">
        <f t="shared" si="54"/>
        <v>0.13651806148068912</v>
      </c>
      <c r="AQ72" s="182">
        <f t="shared" si="55"/>
        <v>0.14173583170573745</v>
      </c>
      <c r="AR72" s="182">
        <f t="shared" si="56"/>
        <v>0.14407727299651157</v>
      </c>
      <c r="AS72" s="182">
        <f t="shared" si="57"/>
        <v>0.14338581587521998</v>
      </c>
      <c r="AT72" s="182">
        <f t="shared" si="58"/>
        <v>0.13978598949968307</v>
      </c>
      <c r="AU72" s="182">
        <f t="shared" si="59"/>
        <v>0.13366844478041368</v>
      </c>
      <c r="AV72" s="182">
        <f t="shared" si="60"/>
        <v>0.12562604382949374</v>
      </c>
      <c r="AW72" s="182">
        <f t="shared" si="61"/>
        <v>0.11635805862531885</v>
      </c>
      <c r="AX72" s="182">
        <f t="shared" si="62"/>
        <v>0.10656752684588264</v>
      </c>
    </row>
    <row r="73" spans="1:50" ht="15.75">
      <c r="A73" s="181" t="s">
        <v>162</v>
      </c>
      <c r="B73" s="182">
        <v>186.61620036496257</v>
      </c>
      <c r="C73" s="182">
        <v>207.54592601634278</v>
      </c>
      <c r="D73" s="182">
        <v>230.52518276995457</v>
      </c>
      <c r="E73" s="182">
        <v>255.69165600344283</v>
      </c>
      <c r="F73" s="182">
        <v>283.17918353079159</v>
      </c>
      <c r="G73" s="182">
        <v>313.11456102131029</v>
      </c>
      <c r="H73" s="182">
        <v>345.61389551576389</v>
      </c>
      <c r="I73" s="182">
        <v>380.77854764901701</v>
      </c>
      <c r="J73" s="182">
        <v>418.69073614873491</v>
      </c>
      <c r="K73" s="182">
        <v>459.40891569690433</v>
      </c>
      <c r="M73" s="181" t="s">
        <v>162</v>
      </c>
      <c r="N73" s="183">
        <f>IFERROR(VLOOKUP($M73,Batch!$A$11:$E$854,3,FALSE),"")</f>
        <v>1</v>
      </c>
      <c r="O73" s="182">
        <f t="shared" si="33"/>
        <v>201.13851439639058</v>
      </c>
      <c r="P73" s="182">
        <f t="shared" si="34"/>
        <v>223.69697350127885</v>
      </c>
      <c r="Q73" s="182">
        <f t="shared" si="35"/>
        <v>248.46445647604469</v>
      </c>
      <c r="R73" s="182">
        <f t="shared" si="36"/>
        <v>275.58936325734652</v>
      </c>
      <c r="S73" s="182">
        <f t="shared" si="37"/>
        <v>305.21594680404951</v>
      </c>
      <c r="T73" s="182">
        <f t="shared" si="38"/>
        <v>337.48086991663348</v>
      </c>
      <c r="U73" s="182">
        <f t="shared" si="39"/>
        <v>372.50927498704914</v>
      </c>
      <c r="V73" s="182">
        <f t="shared" si="40"/>
        <v>410.41041044857877</v>
      </c>
      <c r="W73" s="182">
        <f t="shared" si="41"/>
        <v>451.27289322036336</v>
      </c>
      <c r="X73" s="182">
        <f t="shared" si="42"/>
        <v>495.15972687803747</v>
      </c>
      <c r="Z73" s="181" t="s">
        <v>162</v>
      </c>
      <c r="AA73" s="183">
        <f>IFERROR(VLOOKUP($M73,Batch!$A$11:$E$854,4,FALSE),"")</f>
        <v>0</v>
      </c>
      <c r="AB73" s="182">
        <f t="shared" si="43"/>
        <v>0</v>
      </c>
      <c r="AC73" s="182">
        <f t="shared" si="44"/>
        <v>0</v>
      </c>
      <c r="AD73" s="182">
        <f t="shared" si="45"/>
        <v>0</v>
      </c>
      <c r="AE73" s="182">
        <f t="shared" si="46"/>
        <v>0</v>
      </c>
      <c r="AF73" s="182">
        <f t="shared" si="47"/>
        <v>0</v>
      </c>
      <c r="AG73" s="182">
        <f t="shared" si="48"/>
        <v>0</v>
      </c>
      <c r="AH73" s="182">
        <f t="shared" si="49"/>
        <v>0</v>
      </c>
      <c r="AI73" s="182">
        <f t="shared" si="50"/>
        <v>0</v>
      </c>
      <c r="AJ73" s="182">
        <f t="shared" si="51"/>
        <v>0</v>
      </c>
      <c r="AK73" s="182">
        <f t="shared" si="52"/>
        <v>0</v>
      </c>
      <c r="AM73" s="181" t="s">
        <v>162</v>
      </c>
      <c r="AN73" s="184">
        <f>IFERROR(VLOOKUP($M73,Batch!$A$11:$E$854,5,FALSE),"")</f>
        <v>6421</v>
      </c>
      <c r="AO73" s="182">
        <f t="shared" si="53"/>
        <v>1.2714379027001561</v>
      </c>
      <c r="AP73" s="182">
        <f t="shared" si="54"/>
        <v>1.4140345606228772</v>
      </c>
      <c r="AQ73" s="182">
        <f t="shared" si="55"/>
        <v>1.5705949125927592</v>
      </c>
      <c r="AR73" s="182">
        <f t="shared" si="56"/>
        <v>1.7420570251197998</v>
      </c>
      <c r="AS73" s="182">
        <f t="shared" si="57"/>
        <v>1.9293327508147633</v>
      </c>
      <c r="AT73" s="182">
        <f t="shared" si="58"/>
        <v>2.1332859633367591</v>
      </c>
      <c r="AU73" s="182">
        <f t="shared" si="59"/>
        <v>2.3547077134740371</v>
      </c>
      <c r="AV73" s="182">
        <f t="shared" si="60"/>
        <v>2.5942885830343747</v>
      </c>
      <c r="AW73" s="182">
        <f t="shared" si="61"/>
        <v>2.8525887377829147</v>
      </c>
      <c r="AX73" s="182">
        <f t="shared" si="62"/>
        <v>3.1300064362745021</v>
      </c>
    </row>
    <row r="74" spans="1:50" ht="15.75">
      <c r="A74" s="181" t="s">
        <v>31</v>
      </c>
      <c r="B74" s="182">
        <v>26.614187820815484</v>
      </c>
      <c r="C74" s="182">
        <v>29.271036693926721</v>
      </c>
      <c r="D74" s="182">
        <v>32.129849935373926</v>
      </c>
      <c r="E74" s="182">
        <v>35.195445377027035</v>
      </c>
      <c r="F74" s="182">
        <v>38.471132042831293</v>
      </c>
      <c r="G74" s="182">
        <v>41.958542729944547</v>
      </c>
      <c r="H74" s="182">
        <v>45.657500959853792</v>
      </c>
      <c r="I74" s="182">
        <v>49.565931467720979</v>
      </c>
      <c r="J74" s="182">
        <v>53.679821980219693</v>
      </c>
      <c r="K74" s="182">
        <v>57.993241884063018</v>
      </c>
      <c r="M74" s="181" t="s">
        <v>31</v>
      </c>
      <c r="N74" s="183">
        <f>IFERROR(VLOOKUP($M74,Batch!$A$11:$E$854,3,FALSE),"")</f>
        <v>1</v>
      </c>
      <c r="O74" s="182">
        <f t="shared" si="33"/>
        <v>28.685281286813709</v>
      </c>
      <c r="P74" s="182">
        <f t="shared" si="34"/>
        <v>31.548883880094522</v>
      </c>
      <c r="Q74" s="182">
        <f t="shared" si="35"/>
        <v>34.630167537123583</v>
      </c>
      <c r="R74" s="182">
        <f t="shared" si="36"/>
        <v>37.934325009350324</v>
      </c>
      <c r="S74" s="182">
        <f t="shared" si="37"/>
        <v>41.464922826149717</v>
      </c>
      <c r="T74" s="182">
        <f t="shared" si="38"/>
        <v>45.223720847566049</v>
      </c>
      <c r="U74" s="182">
        <f t="shared" si="39"/>
        <v>49.210528861678505</v>
      </c>
      <c r="V74" s="182">
        <f t="shared" si="40"/>
        <v>53.423110108303938</v>
      </c>
      <c r="W74" s="182">
        <f t="shared" si="41"/>
        <v>57.857140082417345</v>
      </c>
      <c r="X74" s="182">
        <f t="shared" si="42"/>
        <v>62.506226655448657</v>
      </c>
      <c r="Z74" s="181" t="s">
        <v>31</v>
      </c>
      <c r="AA74" s="183">
        <f>IFERROR(VLOOKUP($M74,Batch!$A$11:$E$854,4,FALSE),"")</f>
        <v>1.4</v>
      </c>
      <c r="AB74" s="182">
        <f t="shared" si="43"/>
        <v>40.159393801539188</v>
      </c>
      <c r="AC74" s="182">
        <f t="shared" si="44"/>
        <v>44.168437432132322</v>
      </c>
      <c r="AD74" s="182">
        <f t="shared" si="45"/>
        <v>48.482234551973015</v>
      </c>
      <c r="AE74" s="182">
        <f t="shared" si="46"/>
        <v>53.108055013090457</v>
      </c>
      <c r="AF74" s="182">
        <f t="shared" si="47"/>
        <v>58.050891956609604</v>
      </c>
      <c r="AG74" s="182">
        <f t="shared" si="48"/>
        <v>63.313209186592466</v>
      </c>
      <c r="AH74" s="182">
        <f t="shared" si="49"/>
        <v>68.894740406349896</v>
      </c>
      <c r="AI74" s="182">
        <f t="shared" si="50"/>
        <v>74.792354151625517</v>
      </c>
      <c r="AJ74" s="182">
        <f t="shared" si="51"/>
        <v>80.999996115384278</v>
      </c>
      <c r="AK74" s="182">
        <f t="shared" si="52"/>
        <v>87.508717317628111</v>
      </c>
      <c r="AM74" s="181" t="s">
        <v>31</v>
      </c>
      <c r="AN74" s="184">
        <f>IFERROR(VLOOKUP($M74,Batch!$A$11:$E$854,5,FALSE),"")</f>
        <v>4029</v>
      </c>
      <c r="AO74" s="182">
        <f t="shared" si="53"/>
        <v>0.11377677676174533</v>
      </c>
      <c r="AP74" s="182">
        <f t="shared" si="54"/>
        <v>0.12513491788409989</v>
      </c>
      <c r="AQ74" s="182">
        <f t="shared" si="55"/>
        <v>0.13735646520936759</v>
      </c>
      <c r="AR74" s="182">
        <f t="shared" si="56"/>
        <v>0.15046201517223334</v>
      </c>
      <c r="AS74" s="182">
        <f t="shared" si="57"/>
        <v>0.16446571398979196</v>
      </c>
      <c r="AT74" s="182">
        <f t="shared" si="58"/>
        <v>0.17937454193884078</v>
      </c>
      <c r="AU74" s="182">
        <f t="shared" si="59"/>
        <v>0.19518774456628471</v>
      </c>
      <c r="AV74" s="182">
        <f t="shared" si="60"/>
        <v>0.21189645002730953</v>
      </c>
      <c r="AW74" s="182">
        <f t="shared" si="61"/>
        <v>0.22948350568401998</v>
      </c>
      <c r="AX74" s="182">
        <f t="shared" si="62"/>
        <v>0.24792355791418472</v>
      </c>
    </row>
    <row r="75" spans="1:50" ht="15.75">
      <c r="A75" s="181" t="s">
        <v>32</v>
      </c>
      <c r="B75" s="182">
        <v>106.29059159376375</v>
      </c>
      <c r="C75" s="182">
        <v>108.55792037913866</v>
      </c>
      <c r="D75" s="182">
        <v>110.87361449717291</v>
      </c>
      <c r="E75" s="182">
        <v>113.23870564887886</v>
      </c>
      <c r="F75" s="182">
        <v>115.65424754291196</v>
      </c>
      <c r="G75" s="182">
        <v>118.12131636502495</v>
      </c>
      <c r="H75" s="182">
        <v>120.64101125753615</v>
      </c>
      <c r="I75" s="182">
        <v>123.21445480902541</v>
      </c>
      <c r="J75" s="182">
        <v>125.84279355447624</v>
      </c>
      <c r="K75" s="182">
        <v>128.52719848608638</v>
      </c>
      <c r="M75" s="181" t="s">
        <v>32</v>
      </c>
      <c r="N75" s="183">
        <f>IFERROR(VLOOKUP($M75,Batch!$A$11:$E$854,3,FALSE),"")</f>
        <v>1</v>
      </c>
      <c r="O75" s="182">
        <f t="shared" ref="O75:O138" si="63">($N75*B75)/(1-$M$10/100)</f>
        <v>114.56203505200656</v>
      </c>
      <c r="P75" s="182">
        <f t="shared" ref="P75:P138" si="64">($N75*C75)/(1-$M$10/100)</f>
        <v>117.0058054355349</v>
      </c>
      <c r="Q75" s="182">
        <f t="shared" ref="Q75:Q138" si="65">($N75*D75)/(1-$M$10/100)</f>
        <v>119.50170490078473</v>
      </c>
      <c r="R75" s="182">
        <f t="shared" ref="R75:R138" si="66">($N75*E75)/(1-$M$10/100)</f>
        <v>122.050845434864</v>
      </c>
      <c r="S75" s="182">
        <f t="shared" ref="S75:S138" si="67">($N75*F75)/(1-$M$10/100)</f>
        <v>124.65436274513971</v>
      </c>
      <c r="T75" s="182">
        <f t="shared" ref="T75:T138" si="68">($N75*G75)/(1-$M$10/100)</f>
        <v>127.31341676522482</v>
      </c>
      <c r="U75" s="182">
        <f t="shared" ref="U75:U138" si="69">($N75*H75)/(1-$M$10/100)</f>
        <v>130.02919217175821</v>
      </c>
      <c r="V75" s="182">
        <f t="shared" ref="V75:V138" si="70">($N75*I75)/(1-$M$10/100)</f>
        <v>132.80289891220852</v>
      </c>
      <c r="W75" s="182">
        <f t="shared" ref="W75:W138" si="71">($N75*J75)/(1-$M$10/100)</f>
        <v>135.63577274393674</v>
      </c>
      <c r="X75" s="182">
        <f t="shared" ref="X75:X138" si="72">($N75*K75)/(1-$M$10/100)</f>
        <v>138.52907578475774</v>
      </c>
      <c r="Z75" s="181" t="s">
        <v>32</v>
      </c>
      <c r="AA75" s="183">
        <f>IFERROR(VLOOKUP($M75,Batch!$A$11:$E$854,4,FALSE),"")</f>
        <v>0</v>
      </c>
      <c r="AB75" s="182">
        <f t="shared" ref="AB75:AB138" si="73">($AA75*B75)/(1-$Z$10/100)</f>
        <v>0</v>
      </c>
      <c r="AC75" s="182">
        <f t="shared" ref="AC75:AC138" si="74">($AA75*C75)/(1-$Z$10/100)</f>
        <v>0</v>
      </c>
      <c r="AD75" s="182">
        <f t="shared" ref="AD75:AD138" si="75">($AA75*D75)/(1-$Z$10/100)</f>
        <v>0</v>
      </c>
      <c r="AE75" s="182">
        <f t="shared" ref="AE75:AE138" si="76">($AA75*E75)/(1-$Z$10/100)</f>
        <v>0</v>
      </c>
      <c r="AF75" s="182">
        <f t="shared" ref="AF75:AF138" si="77">($AA75*F75)/(1-$Z$10/100)</f>
        <v>0</v>
      </c>
      <c r="AG75" s="182">
        <f t="shared" ref="AG75:AG138" si="78">($AA75*G75)/(1-$Z$10/100)</f>
        <v>0</v>
      </c>
      <c r="AH75" s="182">
        <f t="shared" ref="AH75:AH138" si="79">($AA75*H75)/(1-$Z$10/100)</f>
        <v>0</v>
      </c>
      <c r="AI75" s="182">
        <f t="shared" ref="AI75:AI138" si="80">($AA75*I75)/(1-$Z$10/100)</f>
        <v>0</v>
      </c>
      <c r="AJ75" s="182">
        <f t="shared" ref="AJ75:AJ138" si="81">($AA75*J75)/(1-$Z$10/100)</f>
        <v>0</v>
      </c>
      <c r="AK75" s="182">
        <f t="shared" ref="AK75:AK138" si="82">($AA75*K75)/(1-$Z$10/100)</f>
        <v>0</v>
      </c>
      <c r="AM75" s="181" t="s">
        <v>32</v>
      </c>
      <c r="AN75" s="184">
        <f>IFERROR(VLOOKUP($M75,Batch!$A$11:$E$854,5,FALSE),"")</f>
        <v>3710</v>
      </c>
      <c r="AO75" s="182">
        <f t="shared" ref="AO75:AO138" si="83">(($AN75*B75)/(1-$AM$10/100))/1000000</f>
        <v>0.41841946063495178</v>
      </c>
      <c r="AP75" s="182">
        <f t="shared" ref="AP75:AP138" si="84">(($AN75*C75)/(1-$AM$10/100))/1000000</f>
        <v>0.42734494005164864</v>
      </c>
      <c r="AQ75" s="182">
        <f t="shared" ref="AQ75:AQ138" si="85">(($AN75*D75)/(1-$AM$10/100))/1000000</f>
        <v>0.43646081257935665</v>
      </c>
      <c r="AR75" s="182">
        <f t="shared" ref="AR75:AR138" si="86">(($AN75*E75)/(1-$AM$10/100))/1000000</f>
        <v>0.44577113957265718</v>
      </c>
      <c r="AS75" s="182">
        <f t="shared" ref="AS75:AS138" si="87">(($AN75*F75)/(1-$AM$10/100))/1000000</f>
        <v>0.45528006902057416</v>
      </c>
      <c r="AT75" s="182">
        <f t="shared" ref="AT75:AT138" si="88">(($AN75*G75)/(1-$AM$10/100))/1000000</f>
        <v>0.46499183739460953</v>
      </c>
      <c r="AU75" s="182">
        <f t="shared" ref="AU75:AU138" si="89">(($AN75*H75)/(1-$AM$10/100))/1000000</f>
        <v>0.47491077153619948</v>
      </c>
      <c r="AV75" s="182">
        <f t="shared" ref="AV75:AV138" si="90">(($AN75*I75)/(1-$AM$10/100))/1000000</f>
        <v>0.48504129058443302</v>
      </c>
      <c r="AW75" s="182">
        <f t="shared" ref="AW75:AW138" si="91">(($AN75*J75)/(1-$AM$10/100))/1000000</f>
        <v>0.4953879079448919</v>
      </c>
      <c r="AX75" s="182">
        <f t="shared" ref="AX75:AX138" si="92">(($AN75*K75)/(1-$AM$10/100))/1000000</f>
        <v>0.50595523330048831</v>
      </c>
    </row>
    <row r="76" spans="1:50" ht="15.75">
      <c r="A76" s="181" t="s">
        <v>163</v>
      </c>
      <c r="B76" s="182">
        <v>9.7131439836936764</v>
      </c>
      <c r="C76" s="182">
        <v>10.30130978568307</v>
      </c>
      <c r="D76" s="182">
        <v>10.70455306534161</v>
      </c>
      <c r="E76" s="182">
        <v>10.892161231932105</v>
      </c>
      <c r="F76" s="182">
        <v>10.851648343845463</v>
      </c>
      <c r="G76" s="182">
        <v>10.591575546393845</v>
      </c>
      <c r="H76" s="182">
        <v>10.140547414238894</v>
      </c>
      <c r="I76" s="182">
        <v>9.5425320635119277</v>
      </c>
      <c r="J76" s="182">
        <v>8.8497525149750231</v>
      </c>
      <c r="K76" s="182">
        <v>8.1150085390435649</v>
      </c>
      <c r="M76" s="181" t="s">
        <v>163</v>
      </c>
      <c r="N76" s="183">
        <f>IFERROR(VLOOKUP($M76,Batch!$A$11:$E$854,3,FALSE),"")</f>
        <v>1</v>
      </c>
      <c r="O76" s="182">
        <f t="shared" si="63"/>
        <v>10.469012589354984</v>
      </c>
      <c r="P76" s="182">
        <f t="shared" si="64"/>
        <v>11.102948953933971</v>
      </c>
      <c r="Q76" s="182">
        <f t="shared" si="65"/>
        <v>11.537572282735145</v>
      </c>
      <c r="R76" s="182">
        <f t="shared" si="66"/>
        <v>11.739779957325265</v>
      </c>
      <c r="S76" s="182">
        <f t="shared" si="67"/>
        <v>11.696114390736092</v>
      </c>
      <c r="T76" s="182">
        <f t="shared" si="68"/>
        <v>11.415802949328386</v>
      </c>
      <c r="U76" s="182">
        <f t="shared" si="69"/>
        <v>10.929676191441303</v>
      </c>
      <c r="V76" s="182">
        <f t="shared" si="70"/>
        <v>10.285123794617121</v>
      </c>
      <c r="W76" s="182">
        <f t="shared" si="71"/>
        <v>9.5384327306880454</v>
      </c>
      <c r="X76" s="182">
        <f t="shared" si="72"/>
        <v>8.7465116033072015</v>
      </c>
      <c r="Z76" s="181" t="s">
        <v>163</v>
      </c>
      <c r="AA76" s="183">
        <f>IFERROR(VLOOKUP($M76,Batch!$A$11:$E$854,4,FALSE),"")</f>
        <v>-0.73</v>
      </c>
      <c r="AB76" s="182">
        <f t="shared" si="73"/>
        <v>-7.6423791902291374</v>
      </c>
      <c r="AC76" s="182">
        <f t="shared" si="74"/>
        <v>-8.1051527363717977</v>
      </c>
      <c r="AD76" s="182">
        <f t="shared" si="75"/>
        <v>-8.4224277663966554</v>
      </c>
      <c r="AE76" s="182">
        <f t="shared" si="76"/>
        <v>-8.5700393688474428</v>
      </c>
      <c r="AF76" s="182">
        <f t="shared" si="77"/>
        <v>-8.5381635052373479</v>
      </c>
      <c r="AG76" s="182">
        <f t="shared" si="78"/>
        <v>-8.3335361530097227</v>
      </c>
      <c r="AH76" s="182">
        <f t="shared" si="79"/>
        <v>-7.978663619752151</v>
      </c>
      <c r="AI76" s="182">
        <f t="shared" si="80"/>
        <v>-7.5081403700704978</v>
      </c>
      <c r="AJ76" s="182">
        <f t="shared" si="81"/>
        <v>-6.9630558934022737</v>
      </c>
      <c r="AK76" s="182">
        <f t="shared" si="82"/>
        <v>-6.3849534704142563</v>
      </c>
      <c r="AM76" s="181" t="s">
        <v>163</v>
      </c>
      <c r="AN76" s="184">
        <f>IFERROR(VLOOKUP($M76,Batch!$A$11:$E$854,5,FALSE),"")</f>
        <v>4245</v>
      </c>
      <c r="AO76" s="182">
        <f t="shared" si="83"/>
        <v>4.3750262447867894E-2</v>
      </c>
      <c r="AP76" s="182">
        <f t="shared" si="84"/>
        <v>4.6399498188951928E-2</v>
      </c>
      <c r="AQ76" s="182">
        <f t="shared" si="85"/>
        <v>4.8215799825684302E-2</v>
      </c>
      <c r="AR76" s="182">
        <f t="shared" si="86"/>
        <v>4.9060830697199943E-2</v>
      </c>
      <c r="AS76" s="182">
        <f t="shared" si="87"/>
        <v>4.8878351214831799E-2</v>
      </c>
      <c r="AT76" s="182">
        <f t="shared" si="88"/>
        <v>4.7706922770739825E-2</v>
      </c>
      <c r="AU76" s="182">
        <f t="shared" si="89"/>
        <v>4.567538703048131E-2</v>
      </c>
      <c r="AV76" s="182">
        <f t="shared" si="90"/>
        <v>4.2981786628172723E-2</v>
      </c>
      <c r="AW76" s="182">
        <f t="shared" si="91"/>
        <v>3.9861346210745788E-2</v>
      </c>
      <c r="AX76" s="182">
        <f t="shared" si="92"/>
        <v>3.655188823988112E-2</v>
      </c>
    </row>
    <row r="77" spans="1:50" ht="15.75">
      <c r="A77" s="181" t="s">
        <v>33</v>
      </c>
      <c r="B77" s="182">
        <v>6.3217392185420618</v>
      </c>
      <c r="C77" s="182">
        <v>6.6992396709929096</v>
      </c>
      <c r="D77" s="182">
        <v>6.9552870606689883</v>
      </c>
      <c r="E77" s="182">
        <v>7.0701867026088472</v>
      </c>
      <c r="F77" s="182">
        <v>7.0362553903157687</v>
      </c>
      <c r="G77" s="182">
        <v>6.8596040417534025</v>
      </c>
      <c r="H77" s="182">
        <v>6.5594027509652282</v>
      </c>
      <c r="I77" s="182">
        <v>6.164744557638512</v>
      </c>
      <c r="J77" s="182">
        <v>5.7099442661857491</v>
      </c>
      <c r="K77" s="182">
        <v>5.2295014721295665</v>
      </c>
      <c r="M77" s="181" t="s">
        <v>33</v>
      </c>
      <c r="N77" s="183">
        <f>IFERROR(VLOOKUP($M77,Batch!$A$11:$E$854,3,FALSE),"")</f>
        <v>1</v>
      </c>
      <c r="O77" s="182">
        <f t="shared" si="63"/>
        <v>6.8136915891128806</v>
      </c>
      <c r="P77" s="182">
        <f t="shared" si="64"/>
        <v>7.2205688057823538</v>
      </c>
      <c r="Q77" s="182">
        <f t="shared" si="65"/>
        <v>7.4965415856042581</v>
      </c>
      <c r="R77" s="182">
        <f t="shared" si="66"/>
        <v>7.6203826199799618</v>
      </c>
      <c r="S77" s="182">
        <f t="shared" si="67"/>
        <v>7.5838108018162522</v>
      </c>
      <c r="T77" s="182">
        <f t="shared" si="68"/>
        <v>7.3934125955165575</v>
      </c>
      <c r="U77" s="182">
        <f t="shared" si="69"/>
        <v>7.0698498955423643</v>
      </c>
      <c r="V77" s="182">
        <f t="shared" si="70"/>
        <v>6.6444797371914008</v>
      </c>
      <c r="W77" s="182">
        <f t="shared" si="71"/>
        <v>6.1542872737774408</v>
      </c>
      <c r="X77" s="182">
        <f t="shared" si="72"/>
        <v>5.6364568300114506</v>
      </c>
      <c r="Z77" s="181" t="s">
        <v>33</v>
      </c>
      <c r="AA77" s="183">
        <f>IFERROR(VLOOKUP($M77,Batch!$A$11:$E$854,4,FALSE),"")</f>
        <v>0.69</v>
      </c>
      <c r="AB77" s="182">
        <f t="shared" si="73"/>
        <v>4.7014471964878872</v>
      </c>
      <c r="AC77" s="182">
        <f t="shared" si="74"/>
        <v>4.982192475989824</v>
      </c>
      <c r="AD77" s="182">
        <f t="shared" si="75"/>
        <v>5.1726136940669383</v>
      </c>
      <c r="AE77" s="182">
        <f t="shared" si="76"/>
        <v>5.2580640077861727</v>
      </c>
      <c r="AF77" s="182">
        <f t="shared" si="77"/>
        <v>5.2328294532532134</v>
      </c>
      <c r="AG77" s="182">
        <f t="shared" si="78"/>
        <v>5.101454690906424</v>
      </c>
      <c r="AH77" s="182">
        <f t="shared" si="79"/>
        <v>4.8781964279242311</v>
      </c>
      <c r="AI77" s="182">
        <f t="shared" si="80"/>
        <v>4.5846910186620669</v>
      </c>
      <c r="AJ77" s="182">
        <f t="shared" si="81"/>
        <v>4.2464582189064339</v>
      </c>
      <c r="AK77" s="182">
        <f t="shared" si="82"/>
        <v>3.8891552127079003</v>
      </c>
      <c r="AM77" s="181" t="s">
        <v>33</v>
      </c>
      <c r="AN77" s="184">
        <f>IFERROR(VLOOKUP($M77,Batch!$A$11:$E$854,5,FALSE),"")</f>
        <v>1825</v>
      </c>
      <c r="AO77" s="182">
        <f t="shared" si="83"/>
        <v>1.2241724085820941E-2</v>
      </c>
      <c r="AP77" s="182">
        <f t="shared" si="84"/>
        <v>1.2972734369766445E-2</v>
      </c>
      <c r="AQ77" s="182">
        <f t="shared" si="85"/>
        <v>1.3468557020614754E-2</v>
      </c>
      <c r="AR77" s="182">
        <f t="shared" si="86"/>
        <v>1.3691054290046842E-2</v>
      </c>
      <c r="AS77" s="182">
        <f t="shared" si="87"/>
        <v>1.3625348042351056E-2</v>
      </c>
      <c r="AT77" s="182">
        <f t="shared" si="88"/>
        <v>1.3283271757055093E-2</v>
      </c>
      <c r="AU77" s="182">
        <f t="shared" si="89"/>
        <v>1.2701947339044117E-2</v>
      </c>
      <c r="AV77" s="182">
        <f t="shared" si="90"/>
        <v>1.1937711969014341E-2</v>
      </c>
      <c r="AW77" s="182">
        <f t="shared" si="91"/>
        <v>1.1057014507501579E-2</v>
      </c>
      <c r="AX77" s="182">
        <f t="shared" si="92"/>
        <v>1.0126661653558154E-2</v>
      </c>
    </row>
    <row r="78" spans="1:50" ht="15.75">
      <c r="A78" s="181" t="s">
        <v>34</v>
      </c>
      <c r="B78" s="182">
        <v>217.49697924085604</v>
      </c>
      <c r="C78" s="182">
        <v>218.86347809089145</v>
      </c>
      <c r="D78" s="182">
        <v>218.70174279858645</v>
      </c>
      <c r="E78" s="182">
        <v>216.98985916352441</v>
      </c>
      <c r="F78" s="182">
        <v>213.75655722589136</v>
      </c>
      <c r="G78" s="182">
        <v>209.08351589958338</v>
      </c>
      <c r="H78" s="182">
        <v>203.10435240759284</v>
      </c>
      <c r="I78" s="182">
        <v>196.00003215709788</v>
      </c>
      <c r="J78" s="182">
        <v>187.99079596534676</v>
      </c>
      <c r="K78" s="182">
        <v>179.32509675578959</v>
      </c>
      <c r="M78" s="181" t="s">
        <v>34</v>
      </c>
      <c r="N78" s="183">
        <f>IFERROR(VLOOKUP($M78,Batch!$A$11:$E$854,3,FALSE),"")</f>
        <v>1</v>
      </c>
      <c r="O78" s="182">
        <f t="shared" si="63"/>
        <v>234.42240922627821</v>
      </c>
      <c r="P78" s="182">
        <f t="shared" si="64"/>
        <v>235.89524785488049</v>
      </c>
      <c r="Q78" s="182">
        <f t="shared" si="65"/>
        <v>235.7209264596529</v>
      </c>
      <c r="R78" s="182">
        <f t="shared" si="66"/>
        <v>233.87582549573617</v>
      </c>
      <c r="S78" s="182">
        <f t="shared" si="67"/>
        <v>230.39091075061424</v>
      </c>
      <c r="T78" s="182">
        <f t="shared" si="68"/>
        <v>225.35421732181052</v>
      </c>
      <c r="U78" s="182">
        <f t="shared" si="69"/>
        <v>218.90976041099503</v>
      </c>
      <c r="V78" s="182">
        <f t="shared" si="70"/>
        <v>211.25258799945644</v>
      </c>
      <c r="W78" s="182">
        <f t="shared" si="71"/>
        <v>202.62007985756907</v>
      </c>
      <c r="X78" s="182">
        <f t="shared" si="72"/>
        <v>193.28002330402475</v>
      </c>
      <c r="Z78" s="181" t="s">
        <v>34</v>
      </c>
      <c r="AA78" s="183">
        <f>IFERROR(VLOOKUP($M78,Batch!$A$11:$E$854,4,FALSE),"")</f>
        <v>0.57999999999999996</v>
      </c>
      <c r="AB78" s="182">
        <f t="shared" si="73"/>
        <v>135.96499735124135</v>
      </c>
      <c r="AC78" s="182">
        <f t="shared" si="74"/>
        <v>136.81924375583068</v>
      </c>
      <c r="AD78" s="182">
        <f t="shared" si="75"/>
        <v>136.71813734659867</v>
      </c>
      <c r="AE78" s="182">
        <f t="shared" si="76"/>
        <v>135.64797878752697</v>
      </c>
      <c r="AF78" s="182">
        <f t="shared" si="77"/>
        <v>133.62672823535627</v>
      </c>
      <c r="AG78" s="182">
        <f t="shared" si="78"/>
        <v>130.70544604665008</v>
      </c>
      <c r="AH78" s="182">
        <f t="shared" si="79"/>
        <v>126.96766103837712</v>
      </c>
      <c r="AI78" s="182">
        <f t="shared" si="80"/>
        <v>122.52650103968472</v>
      </c>
      <c r="AJ78" s="182">
        <f t="shared" si="81"/>
        <v>117.51964631739006</v>
      </c>
      <c r="AK78" s="182">
        <f t="shared" si="82"/>
        <v>112.10241351633435</v>
      </c>
      <c r="AM78" s="181" t="s">
        <v>34</v>
      </c>
      <c r="AN78" s="184">
        <f>IFERROR(VLOOKUP($M78,Batch!$A$11:$E$854,5,FALSE),"")</f>
        <v>3558</v>
      </c>
      <c r="AO78" s="182">
        <f t="shared" si="83"/>
        <v>0.82111184044673657</v>
      </c>
      <c r="AP78" s="182">
        <f t="shared" si="84"/>
        <v>0.82627075524931115</v>
      </c>
      <c r="AQ78" s="182">
        <f t="shared" si="85"/>
        <v>0.82566015935049331</v>
      </c>
      <c r="AR78" s="182">
        <f t="shared" si="86"/>
        <v>0.81919732052338567</v>
      </c>
      <c r="AS78" s="182">
        <f t="shared" si="87"/>
        <v>0.80699070269358197</v>
      </c>
      <c r="AT78" s="182">
        <f t="shared" si="88"/>
        <v>0.78934866657279878</v>
      </c>
      <c r="AU78" s="182">
        <f t="shared" si="89"/>
        <v>0.76677565449522211</v>
      </c>
      <c r="AV78" s="182">
        <f t="shared" si="90"/>
        <v>0.73995486141401334</v>
      </c>
      <c r="AW78" s="182">
        <f t="shared" si="91"/>
        <v>0.70971775792441238</v>
      </c>
      <c r="AX78" s="182">
        <f t="shared" si="92"/>
        <v>0.67700232320181053</v>
      </c>
    </row>
    <row r="79" spans="1:50" ht="15.75">
      <c r="A79" s="181" t="s">
        <v>164</v>
      </c>
      <c r="B79" s="182">
        <v>82.732336004311762</v>
      </c>
      <c r="C79" s="182">
        <v>90.043315362127245</v>
      </c>
      <c r="D79" s="182">
        <v>97.718888152515504</v>
      </c>
      <c r="E79" s="182">
        <v>105.72041622387147</v>
      </c>
      <c r="F79" s="182">
        <v>113.9965240777027</v>
      </c>
      <c r="G79" s="182">
        <v>122.48227122515794</v>
      </c>
      <c r="H79" s="182">
        <v>131.0987564516428</v>
      </c>
      <c r="I79" s="182">
        <v>139.75329519556871</v>
      </c>
      <c r="J79" s="182">
        <v>148.34030844036675</v>
      </c>
      <c r="K79" s="182">
        <v>156.74304381713497</v>
      </c>
      <c r="M79" s="181" t="s">
        <v>164</v>
      </c>
      <c r="N79" s="183">
        <f>IFERROR(VLOOKUP($M79,Batch!$A$11:$E$854,3,FALSE),"")</f>
        <v>1</v>
      </c>
      <c r="O79" s="182">
        <f t="shared" si="63"/>
        <v>89.170496044321936</v>
      </c>
      <c r="P79" s="182">
        <f t="shared" si="64"/>
        <v>97.050409599189152</v>
      </c>
      <c r="Q79" s="182">
        <f t="shared" si="65"/>
        <v>105.32328893753578</v>
      </c>
      <c r="R79" s="182">
        <f t="shared" si="66"/>
        <v>113.9474891196531</v>
      </c>
      <c r="S79" s="182">
        <f t="shared" si="67"/>
        <v>122.86763664944095</v>
      </c>
      <c r="T79" s="182">
        <f t="shared" si="68"/>
        <v>132.01373742442496</v>
      </c>
      <c r="U79" s="182">
        <f t="shared" si="69"/>
        <v>141.30075020458125</v>
      </c>
      <c r="V79" s="182">
        <f t="shared" si="70"/>
        <v>150.62877779454868</v>
      </c>
      <c r="W79" s="182">
        <f t="shared" si="71"/>
        <v>159.88402510846348</v>
      </c>
      <c r="X79" s="182">
        <f t="shared" si="72"/>
        <v>168.94065420735106</v>
      </c>
      <c r="Z79" s="181" t="s">
        <v>164</v>
      </c>
      <c r="AA79" s="183">
        <f>IFERROR(VLOOKUP($M79,Batch!$A$11:$E$854,4,FALSE),"")</f>
        <v>1.82</v>
      </c>
      <c r="AB79" s="182">
        <f t="shared" si="73"/>
        <v>162.29030280066593</v>
      </c>
      <c r="AC79" s="182">
        <f t="shared" si="74"/>
        <v>176.63174547052424</v>
      </c>
      <c r="AD79" s="182">
        <f t="shared" si="75"/>
        <v>191.68838586631512</v>
      </c>
      <c r="AE79" s="182">
        <f t="shared" si="76"/>
        <v>207.38443019776867</v>
      </c>
      <c r="AF79" s="182">
        <f t="shared" si="77"/>
        <v>223.61909870198252</v>
      </c>
      <c r="AG79" s="182">
        <f t="shared" si="78"/>
        <v>240.26500211245346</v>
      </c>
      <c r="AH79" s="182">
        <f t="shared" si="79"/>
        <v>257.16736537233788</v>
      </c>
      <c r="AI79" s="182">
        <f t="shared" si="80"/>
        <v>274.14437558607858</v>
      </c>
      <c r="AJ79" s="182">
        <f t="shared" si="81"/>
        <v>290.98892569740354</v>
      </c>
      <c r="AK79" s="182">
        <f t="shared" si="82"/>
        <v>307.47199065737891</v>
      </c>
      <c r="AM79" s="181" t="s">
        <v>164</v>
      </c>
      <c r="AN79" s="184">
        <f>IFERROR(VLOOKUP($M79,Batch!$A$11:$E$854,5,FALSE),"")</f>
        <v>31603</v>
      </c>
      <c r="AO79" s="182">
        <f t="shared" si="83"/>
        <v>2.7742573140695184</v>
      </c>
      <c r="AP79" s="182">
        <f t="shared" si="84"/>
        <v>3.0194158450141035</v>
      </c>
      <c r="AQ79" s="182">
        <f t="shared" si="85"/>
        <v>3.2768002606106585</v>
      </c>
      <c r="AR79" s="182">
        <f t="shared" si="86"/>
        <v>3.545114910574549</v>
      </c>
      <c r="AS79" s="182">
        <f t="shared" si="87"/>
        <v>3.8226370241085226</v>
      </c>
      <c r="AT79" s="182">
        <f t="shared" si="88"/>
        <v>4.1071889565952997</v>
      </c>
      <c r="AU79" s="182">
        <f t="shared" si="89"/>
        <v>4.3961249194321486</v>
      </c>
      <c r="AV79" s="182">
        <f t="shared" si="90"/>
        <v>4.6863369280593821</v>
      </c>
      <c r="AW79" s="182">
        <f t="shared" si="91"/>
        <v>4.9742846091106125</v>
      </c>
      <c r="AX79" s="182">
        <f t="shared" si="92"/>
        <v>5.2560529140207386</v>
      </c>
    </row>
    <row r="80" spans="1:50" ht="15.75">
      <c r="A80" s="181" t="s">
        <v>165</v>
      </c>
      <c r="B80" s="182">
        <v>47.688137880379472</v>
      </c>
      <c r="C80" s="182">
        <v>51.902294140127097</v>
      </c>
      <c r="D80" s="182">
        <v>56.32660742822096</v>
      </c>
      <c r="E80" s="182">
        <v>60.938806144580951</v>
      </c>
      <c r="F80" s="182">
        <v>65.709276694642867</v>
      </c>
      <c r="G80" s="182">
        <v>70.600586423462701</v>
      </c>
      <c r="H80" s="182">
        <v>75.567255508008429</v>
      </c>
      <c r="I80" s="182">
        <v>80.555859200885109</v>
      </c>
      <c r="J80" s="182">
        <v>85.505540200793448</v>
      </c>
      <c r="K80" s="182">
        <v>93.028343727674113</v>
      </c>
      <c r="M80" s="181" t="s">
        <v>165</v>
      </c>
      <c r="N80" s="183">
        <f>IFERROR(VLOOKUP($M80,Batch!$A$11:$E$854,3,FALSE),"")</f>
        <v>1</v>
      </c>
      <c r="O80" s="182">
        <f t="shared" si="63"/>
        <v>51.399188220695663</v>
      </c>
      <c r="P80" s="182">
        <f t="shared" si="64"/>
        <v>55.941286537252267</v>
      </c>
      <c r="Q80" s="182">
        <f t="shared" si="65"/>
        <v>60.709896123403126</v>
      </c>
      <c r="R80" s="182">
        <f t="shared" si="66"/>
        <v>65.681012222087574</v>
      </c>
      <c r="S80" s="182">
        <f t="shared" si="67"/>
        <v>70.822716733993062</v>
      </c>
      <c r="T80" s="182">
        <f t="shared" si="68"/>
        <v>76.094664026797062</v>
      </c>
      <c r="U80" s="182">
        <f t="shared" si="69"/>
        <v>81.447835076310994</v>
      </c>
      <c r="V80" s="182">
        <f t="shared" si="70"/>
        <v>86.824647666725056</v>
      </c>
      <c r="W80" s="182">
        <f t="shared" si="71"/>
        <v>92.159508633300192</v>
      </c>
      <c r="X80" s="182">
        <f t="shared" si="72"/>
        <v>100.26773033395376</v>
      </c>
      <c r="Z80" s="181" t="s">
        <v>165</v>
      </c>
      <c r="AA80" s="183">
        <f>IFERROR(VLOOKUP($M80,Batch!$A$11:$E$854,4,FALSE),"")</f>
        <v>1.82</v>
      </c>
      <c r="AB80" s="182">
        <f t="shared" si="73"/>
        <v>93.546522561666109</v>
      </c>
      <c r="AC80" s="182">
        <f t="shared" si="74"/>
        <v>101.81314149779914</v>
      </c>
      <c r="AD80" s="182">
        <f t="shared" si="75"/>
        <v>110.4920109445937</v>
      </c>
      <c r="AE80" s="182">
        <f t="shared" si="76"/>
        <v>119.53944224419941</v>
      </c>
      <c r="AF80" s="182">
        <f t="shared" si="77"/>
        <v>128.89734445586737</v>
      </c>
      <c r="AG80" s="182">
        <f t="shared" si="78"/>
        <v>138.49228852877067</v>
      </c>
      <c r="AH80" s="182">
        <f t="shared" si="79"/>
        <v>148.23505983888603</v>
      </c>
      <c r="AI80" s="182">
        <f t="shared" si="80"/>
        <v>158.02085875343963</v>
      </c>
      <c r="AJ80" s="182">
        <f t="shared" si="81"/>
        <v>167.73030571260634</v>
      </c>
      <c r="AK80" s="182">
        <f t="shared" si="82"/>
        <v>182.48726920779586</v>
      </c>
      <c r="AM80" s="181" t="s">
        <v>165</v>
      </c>
      <c r="AN80" s="184">
        <f>IFERROR(VLOOKUP($M80,Batch!$A$11:$E$854,5,FALSE),"")</f>
        <v>31603</v>
      </c>
      <c r="AO80" s="182">
        <f t="shared" si="83"/>
        <v>1.5991228061311284</v>
      </c>
      <c r="AP80" s="182">
        <f t="shared" si="84"/>
        <v>1.7404357968053841</v>
      </c>
      <c r="AQ80" s="182">
        <f t="shared" si="85"/>
        <v>1.8887959675926524</v>
      </c>
      <c r="AR80" s="182">
        <f t="shared" si="86"/>
        <v>2.0434564865720377</v>
      </c>
      <c r="AS80" s="182">
        <f t="shared" si="87"/>
        <v>2.2034243232637607</v>
      </c>
      <c r="AT80" s="182">
        <f t="shared" si="88"/>
        <v>2.3674442512137057</v>
      </c>
      <c r="AU80" s="182">
        <f t="shared" si="89"/>
        <v>2.533991198874483</v>
      </c>
      <c r="AV80" s="182">
        <f t="shared" si="90"/>
        <v>2.7012736781367153</v>
      </c>
      <c r="AW80" s="182">
        <f t="shared" si="91"/>
        <v>2.8672509656097898</v>
      </c>
      <c r="AX80" s="182">
        <f t="shared" si="92"/>
        <v>3.1195125807740096</v>
      </c>
    </row>
    <row r="81" spans="1:50" ht="15.75">
      <c r="A81" s="181" t="s">
        <v>35</v>
      </c>
      <c r="B81" s="182">
        <v>330.254749936677</v>
      </c>
      <c r="C81" s="182">
        <v>334.82264064226479</v>
      </c>
      <c r="D81" s="182">
        <v>339.50654775266656</v>
      </c>
      <c r="E81" s="182">
        <v>344.30880673580913</v>
      </c>
      <c r="F81" s="182">
        <v>349.23180392340288</v>
      </c>
      <c r="G81" s="182">
        <v>354.27797758810146</v>
      </c>
      <c r="H81" s="182">
        <v>359.44981904369689</v>
      </c>
      <c r="I81" s="182">
        <v>364.74987376884252</v>
      </c>
      <c r="J81" s="182">
        <v>370.18074255480389</v>
      </c>
      <c r="K81" s="182">
        <v>375.74508267775053</v>
      </c>
      <c r="M81" s="181" t="s">
        <v>35</v>
      </c>
      <c r="N81" s="183">
        <f>IFERROR(VLOOKUP($M81,Batch!$A$11:$E$854,3,FALSE),"")</f>
        <v>1</v>
      </c>
      <c r="O81" s="182">
        <f t="shared" si="63"/>
        <v>355.95489375897949</v>
      </c>
      <c r="P81" s="182">
        <f t="shared" si="64"/>
        <v>360.87825383516883</v>
      </c>
      <c r="Q81" s="182">
        <f t="shared" si="65"/>
        <v>365.92665861414525</v>
      </c>
      <c r="R81" s="182">
        <f t="shared" si="66"/>
        <v>371.10262530796382</v>
      </c>
      <c r="S81" s="182">
        <f t="shared" si="67"/>
        <v>376.40872595063951</v>
      </c>
      <c r="T81" s="182">
        <f t="shared" si="68"/>
        <v>381.84758855913049</v>
      </c>
      <c r="U81" s="182">
        <f t="shared" si="69"/>
        <v>387.42189831914982</v>
      </c>
      <c r="V81" s="182">
        <f t="shared" si="70"/>
        <v>393.13439879633518</v>
      </c>
      <c r="W81" s="182">
        <f t="shared" si="71"/>
        <v>398.98789317331688</v>
      </c>
      <c r="X81" s="182">
        <f t="shared" si="72"/>
        <v>404.98524551323646</v>
      </c>
      <c r="Z81" s="181" t="s">
        <v>35</v>
      </c>
      <c r="AA81" s="183">
        <f>IFERROR(VLOOKUP($M81,Batch!$A$11:$E$854,4,FALSE),"")</f>
        <v>5.63</v>
      </c>
      <c r="AB81" s="182">
        <f t="shared" si="73"/>
        <v>2004.0260518630546</v>
      </c>
      <c r="AC81" s="182">
        <f t="shared" si="74"/>
        <v>2031.7445690920006</v>
      </c>
      <c r="AD81" s="182">
        <f t="shared" si="75"/>
        <v>2060.1670879976377</v>
      </c>
      <c r="AE81" s="182">
        <f t="shared" si="76"/>
        <v>2089.3077804838363</v>
      </c>
      <c r="AF81" s="182">
        <f t="shared" si="77"/>
        <v>2119.1811271021002</v>
      </c>
      <c r="AG81" s="182">
        <f t="shared" si="78"/>
        <v>2149.8019235879046</v>
      </c>
      <c r="AH81" s="182">
        <f t="shared" si="79"/>
        <v>2181.1852875368136</v>
      </c>
      <c r="AI81" s="182">
        <f t="shared" si="80"/>
        <v>2213.3466652233665</v>
      </c>
      <c r="AJ81" s="182">
        <f t="shared" si="81"/>
        <v>2246.3018385657738</v>
      </c>
      <c r="AK81" s="182">
        <f t="shared" si="82"/>
        <v>2280.0669322395215</v>
      </c>
      <c r="AM81" s="181" t="s">
        <v>35</v>
      </c>
      <c r="AN81" s="184">
        <f>IFERROR(VLOOKUP($M81,Batch!$A$11:$E$854,5,FALSE),"")</f>
        <v>2066</v>
      </c>
      <c r="AO81" s="182">
        <f t="shared" si="83"/>
        <v>0.72397326908838033</v>
      </c>
      <c r="AP81" s="182">
        <f t="shared" si="84"/>
        <v>0.73398684426813743</v>
      </c>
      <c r="AQ81" s="182">
        <f t="shared" si="85"/>
        <v>0.74425474667824376</v>
      </c>
      <c r="AR81" s="182">
        <f t="shared" si="86"/>
        <v>0.75478209605232971</v>
      </c>
      <c r="AS81" s="182">
        <f t="shared" si="87"/>
        <v>0.76557412362588795</v>
      </c>
      <c r="AT81" s="182">
        <f t="shared" si="88"/>
        <v>0.77663617449758604</v>
      </c>
      <c r="AU81" s="182">
        <f t="shared" si="89"/>
        <v>0.78797371004107841</v>
      </c>
      <c r="AV81" s="182">
        <f t="shared" si="90"/>
        <v>0.79959231036839162</v>
      </c>
      <c r="AW81" s="182">
        <f t="shared" si="91"/>
        <v>0.81149767684598617</v>
      </c>
      <c r="AX81" s="182">
        <f t="shared" si="92"/>
        <v>0.82369563466461471</v>
      </c>
    </row>
    <row r="82" spans="1:50" ht="15.75">
      <c r="A82" s="181" t="s">
        <v>36</v>
      </c>
      <c r="B82" s="182">
        <v>589.43776925783482</v>
      </c>
      <c r="C82" s="182">
        <v>634.62086038346149</v>
      </c>
      <c r="D82" s="182">
        <v>681.10978696852908</v>
      </c>
      <c r="E82" s="182">
        <v>728.59978985856526</v>
      </c>
      <c r="F82" s="182">
        <v>776.74373144187996</v>
      </c>
      <c r="G82" s="182">
        <v>825.15762640391495</v>
      </c>
      <c r="H82" s="182">
        <v>873.42831007664051</v>
      </c>
      <c r="I82" s="182">
        <v>921.1230970579378</v>
      </c>
      <c r="J82" s="182">
        <v>967.80112214371832</v>
      </c>
      <c r="K82" s="182">
        <v>1013.0258999524444</v>
      </c>
      <c r="M82" s="181" t="s">
        <v>36</v>
      </c>
      <c r="N82" s="183">
        <f>IFERROR(VLOOKUP($M82,Batch!$A$11:$E$854,3,FALSE),"")</f>
        <v>1</v>
      </c>
      <c r="O82" s="182">
        <f t="shared" si="63"/>
        <v>635.30731525869658</v>
      </c>
      <c r="P82" s="182">
        <f t="shared" si="64"/>
        <v>684.00651611624221</v>
      </c>
      <c r="Q82" s="182">
        <f t="shared" si="65"/>
        <v>734.11317143832196</v>
      </c>
      <c r="R82" s="182">
        <f t="shared" si="66"/>
        <v>785.29880597220131</v>
      </c>
      <c r="S82" s="182">
        <f t="shared" si="67"/>
        <v>837.18926815242173</v>
      </c>
      <c r="T82" s="182">
        <f t="shared" si="68"/>
        <v>889.37069125375137</v>
      </c>
      <c r="U82" s="182">
        <f t="shared" si="69"/>
        <v>941.39775848501108</v>
      </c>
      <c r="V82" s="182">
        <f t="shared" si="70"/>
        <v>992.80411323400415</v>
      </c>
      <c r="W82" s="182">
        <f t="shared" si="71"/>
        <v>1043.1145825413307</v>
      </c>
      <c r="X82" s="182">
        <f t="shared" si="72"/>
        <v>1091.858714104208</v>
      </c>
      <c r="Z82" s="181" t="s">
        <v>36</v>
      </c>
      <c r="AA82" s="183">
        <f>IFERROR(VLOOKUP($M82,Batch!$A$11:$E$854,4,FALSE),"")</f>
        <v>2.96</v>
      </c>
      <c r="AB82" s="182">
        <f t="shared" si="73"/>
        <v>1880.5096531657418</v>
      </c>
      <c r="AC82" s="182">
        <f t="shared" si="74"/>
        <v>2024.6592877040766</v>
      </c>
      <c r="AD82" s="182">
        <f t="shared" si="75"/>
        <v>2172.9749874574331</v>
      </c>
      <c r="AE82" s="182">
        <f t="shared" si="76"/>
        <v>2324.4844656777159</v>
      </c>
      <c r="AF82" s="182">
        <f t="shared" si="77"/>
        <v>2478.0802337311679</v>
      </c>
      <c r="AG82" s="182">
        <f t="shared" si="78"/>
        <v>2632.5372461111042</v>
      </c>
      <c r="AH82" s="182">
        <f t="shared" si="79"/>
        <v>2786.5373651156328</v>
      </c>
      <c r="AI82" s="182">
        <f t="shared" si="80"/>
        <v>2938.7001751726521</v>
      </c>
      <c r="AJ82" s="182">
        <f t="shared" si="81"/>
        <v>3087.6191643223387</v>
      </c>
      <c r="AK82" s="182">
        <f t="shared" si="82"/>
        <v>3231.9017937484559</v>
      </c>
      <c r="AM82" s="181" t="s">
        <v>36</v>
      </c>
      <c r="AN82" s="184">
        <f>IFERROR(VLOOKUP($M82,Batch!$A$11:$E$854,5,FALSE),"")</f>
        <v>1517</v>
      </c>
      <c r="AO82" s="182">
        <f t="shared" si="83"/>
        <v>0.9487825374390797</v>
      </c>
      <c r="AP82" s="182">
        <f t="shared" si="84"/>
        <v>1.0215110426067922</v>
      </c>
      <c r="AQ82" s="182">
        <f t="shared" si="85"/>
        <v>1.0963414726006759</v>
      </c>
      <c r="AR82" s="182">
        <f t="shared" si="86"/>
        <v>1.1727832749333127</v>
      </c>
      <c r="AS82" s="182">
        <f t="shared" si="87"/>
        <v>1.2502776830626896</v>
      </c>
      <c r="AT82" s="182">
        <f t="shared" si="88"/>
        <v>1.3282066189149422</v>
      </c>
      <c r="AU82" s="182">
        <f t="shared" si="89"/>
        <v>1.4059050361653209</v>
      </c>
      <c r="AV82" s="182">
        <f t="shared" si="90"/>
        <v>1.4826764671370904</v>
      </c>
      <c r="AW82" s="182">
        <f t="shared" si="91"/>
        <v>1.5578112776180923</v>
      </c>
      <c r="AX82" s="182">
        <f t="shared" si="92"/>
        <v>1.6306068833331924</v>
      </c>
    </row>
    <row r="83" spans="1:50" ht="15.75">
      <c r="A83" s="181" t="s">
        <v>166</v>
      </c>
      <c r="B83" s="182">
        <v>155.40416322877141</v>
      </c>
      <c r="C83" s="182">
        <v>169.14708264312452</v>
      </c>
      <c r="D83" s="182">
        <v>183.57735834247075</v>
      </c>
      <c r="E83" s="182">
        <v>198.62277855697678</v>
      </c>
      <c r="F83" s="182">
        <v>214.18721543802326</v>
      </c>
      <c r="G83" s="182">
        <v>230.14905740454248</v>
      </c>
      <c r="H83" s="182">
        <v>246.36044893475005</v>
      </c>
      <c r="I83" s="182">
        <v>262.64760298735791</v>
      </c>
      <c r="J83" s="182">
        <v>278.81244631341752</v>
      </c>
      <c r="K83" s="182">
        <v>294.6358251267668</v>
      </c>
      <c r="M83" s="181" t="s">
        <v>166</v>
      </c>
      <c r="N83" s="183">
        <f>IFERROR(VLOOKUP($M83,Batch!$A$11:$E$854,3,FALSE),"")</f>
        <v>1</v>
      </c>
      <c r="O83" s="182">
        <f t="shared" si="63"/>
        <v>167.49758307005996</v>
      </c>
      <c r="P83" s="182">
        <f t="shared" si="64"/>
        <v>182.30996478754395</v>
      </c>
      <c r="Q83" s="182">
        <f t="shared" si="65"/>
        <v>197.86319227165566</v>
      </c>
      <c r="R83" s="182">
        <f t="shared" si="66"/>
        <v>214.07943429403554</v>
      </c>
      <c r="S83" s="182">
        <f t="shared" si="67"/>
        <v>230.85508241862277</v>
      </c>
      <c r="T83" s="182">
        <f t="shared" si="68"/>
        <v>248.05906135451809</v>
      </c>
      <c r="U83" s="182">
        <f t="shared" si="69"/>
        <v>265.53200958895439</v>
      </c>
      <c r="V83" s="182">
        <f t="shared" si="70"/>
        <v>283.08661612086274</v>
      </c>
      <c r="W83" s="182">
        <f t="shared" si="71"/>
        <v>300.50939380948455</v>
      </c>
      <c r="X83" s="182">
        <f t="shared" si="72"/>
        <v>317.56413450736636</v>
      </c>
      <c r="Z83" s="181" t="s">
        <v>166</v>
      </c>
      <c r="AA83" s="183">
        <f>IFERROR(VLOOKUP($M83,Batch!$A$11:$E$854,4,FALSE),"")</f>
        <v>0.82</v>
      </c>
      <c r="AB83" s="182">
        <f t="shared" si="73"/>
        <v>137.34801811744916</v>
      </c>
      <c r="AC83" s="182">
        <f t="shared" si="74"/>
        <v>149.49417112578601</v>
      </c>
      <c r="AD83" s="182">
        <f t="shared" si="75"/>
        <v>162.24781766275763</v>
      </c>
      <c r="AE83" s="182">
        <f t="shared" si="76"/>
        <v>175.54513612110912</v>
      </c>
      <c r="AF83" s="182">
        <f t="shared" si="77"/>
        <v>189.30116758327065</v>
      </c>
      <c r="AG83" s="182">
        <f t="shared" si="78"/>
        <v>203.40843031070483</v>
      </c>
      <c r="AH83" s="182">
        <f t="shared" si="79"/>
        <v>217.73624786294258</v>
      </c>
      <c r="AI83" s="182">
        <f t="shared" si="80"/>
        <v>232.13102521910744</v>
      </c>
      <c r="AJ83" s="182">
        <f t="shared" si="81"/>
        <v>246.41770292377728</v>
      </c>
      <c r="AK83" s="182">
        <f t="shared" si="82"/>
        <v>260.40259029604039</v>
      </c>
      <c r="AM83" s="181" t="s">
        <v>166</v>
      </c>
      <c r="AN83" s="184">
        <f>IFERROR(VLOOKUP($M83,Batch!$A$11:$E$854,5,FALSE),"")</f>
        <v>8067</v>
      </c>
      <c r="AO83" s="182">
        <f t="shared" si="83"/>
        <v>1.3302027692009433</v>
      </c>
      <c r="AP83" s="182">
        <f t="shared" si="84"/>
        <v>1.4478371303535882</v>
      </c>
      <c r="AQ83" s="182">
        <f t="shared" si="85"/>
        <v>1.5713550097771019</v>
      </c>
      <c r="AR83" s="182">
        <f t="shared" si="86"/>
        <v>1.7001383011466249</v>
      </c>
      <c r="AS83" s="182">
        <f t="shared" si="87"/>
        <v>1.8333641852546525</v>
      </c>
      <c r="AT83" s="182">
        <f t="shared" si="88"/>
        <v>1.9699917114693473</v>
      </c>
      <c r="AU83" s="182">
        <f t="shared" si="89"/>
        <v>2.1087552906299498</v>
      </c>
      <c r="AV83" s="182">
        <f t="shared" si="90"/>
        <v>2.2481673692580357</v>
      </c>
      <c r="AW83" s="182">
        <f t="shared" si="91"/>
        <v>2.3865325128248127</v>
      </c>
      <c r="AX83" s="182">
        <f t="shared" si="92"/>
        <v>2.5219748451170787</v>
      </c>
    </row>
    <row r="84" spans="1:50" ht="15.75">
      <c r="A84" s="181" t="s">
        <v>167</v>
      </c>
      <c r="B84" s="182">
        <v>2.9929733451772256</v>
      </c>
      <c r="C84" s="182">
        <v>3.1562718460324057</v>
      </c>
      <c r="D84" s="182">
        <v>3.3266339104811586</v>
      </c>
      <c r="E84" s="182">
        <v>3.5041662412765944</v>
      </c>
      <c r="F84" s="182">
        <v>3.6889550939851148</v>
      </c>
      <c r="G84" s="182">
        <v>3.8810639066770261</v>
      </c>
      <c r="H84" s="182">
        <v>4.1315076589523319</v>
      </c>
      <c r="I84" s="182">
        <v>4.395833348442709</v>
      </c>
      <c r="J84" s="182">
        <v>4.6745463826275957</v>
      </c>
      <c r="K84" s="182">
        <v>4.9681394164714172</v>
      </c>
      <c r="M84" s="181" t="s">
        <v>167</v>
      </c>
      <c r="N84" s="183">
        <f>IFERROR(VLOOKUP($M84,Batch!$A$11:$E$854,3,FALSE),"")</f>
        <v>1</v>
      </c>
      <c r="O84" s="182">
        <f t="shared" si="63"/>
        <v>3.2258839859541442</v>
      </c>
      <c r="P84" s="182">
        <f t="shared" si="64"/>
        <v>3.4018902372920934</v>
      </c>
      <c r="Q84" s="182">
        <f t="shared" si="65"/>
        <v>3.5855097327362726</v>
      </c>
      <c r="R84" s="182">
        <f t="shared" si="66"/>
        <v>3.7768574785573095</v>
      </c>
      <c r="S84" s="182">
        <f t="shared" si="67"/>
        <v>3.9760264426564391</v>
      </c>
      <c r="T84" s="182">
        <f t="shared" si="68"/>
        <v>4.1830849998006574</v>
      </c>
      <c r="U84" s="182">
        <f t="shared" si="69"/>
        <v>4.4530180719240704</v>
      </c>
      <c r="V84" s="182">
        <f t="shared" si="70"/>
        <v>4.7379133618127289</v>
      </c>
      <c r="W84" s="182">
        <f t="shared" si="71"/>
        <v>5.0383156073263713</v>
      </c>
      <c r="X84" s="182">
        <f t="shared" si="72"/>
        <v>5.354755801419846</v>
      </c>
      <c r="Z84" s="181" t="s">
        <v>167</v>
      </c>
      <c r="AA84" s="183">
        <f>IFERROR(VLOOKUP($M84,Batch!$A$11:$E$854,4,FALSE),"")</f>
        <v>0.82</v>
      </c>
      <c r="AB84" s="182">
        <f t="shared" si="73"/>
        <v>2.6452248684823978</v>
      </c>
      <c r="AC84" s="182">
        <f t="shared" si="74"/>
        <v>2.7895499945795161</v>
      </c>
      <c r="AD84" s="182">
        <f t="shared" si="75"/>
        <v>2.940117980843743</v>
      </c>
      <c r="AE84" s="182">
        <f t="shared" si="76"/>
        <v>3.0970231324169935</v>
      </c>
      <c r="AF84" s="182">
        <f t="shared" si="77"/>
        <v>3.2603416829782801</v>
      </c>
      <c r="AG84" s="182">
        <f t="shared" si="78"/>
        <v>3.4301296998365389</v>
      </c>
      <c r="AH84" s="182">
        <f t="shared" si="79"/>
        <v>3.6514748189777371</v>
      </c>
      <c r="AI84" s="182">
        <f t="shared" si="80"/>
        <v>3.8850889566864377</v>
      </c>
      <c r="AJ84" s="182">
        <f t="shared" si="81"/>
        <v>4.1314187980076245</v>
      </c>
      <c r="AK84" s="182">
        <f t="shared" si="82"/>
        <v>4.3908997571642736</v>
      </c>
      <c r="AM84" s="181" t="s">
        <v>167</v>
      </c>
      <c r="AN84" s="184">
        <f>IFERROR(VLOOKUP($M84,Batch!$A$11:$E$854,5,FALSE),"")</f>
        <v>8067</v>
      </c>
      <c r="AO84" s="182">
        <f t="shared" si="83"/>
        <v>2.5618756596877758E-2</v>
      </c>
      <c r="AP84" s="182">
        <f t="shared" si="84"/>
        <v>2.7016532007335406E-2</v>
      </c>
      <c r="AQ84" s="182">
        <f t="shared" si="85"/>
        <v>2.8474768937339131E-2</v>
      </c>
      <c r="AR84" s="182">
        <f t="shared" si="86"/>
        <v>2.9994380723409122E-2</v>
      </c>
      <c r="AS84" s="182">
        <f t="shared" si="87"/>
        <v>3.1576105681629746E-2</v>
      </c>
      <c r="AT84" s="182">
        <f t="shared" si="88"/>
        <v>3.3220486818668515E-2</v>
      </c>
      <c r="AU84" s="182">
        <f t="shared" si="89"/>
        <v>3.5364193691664367E-2</v>
      </c>
      <c r="AV84" s="182">
        <f t="shared" si="90"/>
        <v>3.7626724867315345E-2</v>
      </c>
      <c r="AW84" s="182">
        <f t="shared" si="91"/>
        <v>4.001240644869844E-2</v>
      </c>
      <c r="AX84" s="182">
        <f t="shared" si="92"/>
        <v>4.252545538202878E-2</v>
      </c>
    </row>
    <row r="85" spans="1:50" ht="15.75">
      <c r="A85" s="181" t="s">
        <v>168</v>
      </c>
      <c r="B85" s="182">
        <v>8.5361370289341689</v>
      </c>
      <c r="C85" s="182">
        <v>9.0017122332306094</v>
      </c>
      <c r="D85" s="182">
        <v>9.487411447706851</v>
      </c>
      <c r="E85" s="182">
        <v>9.9935370769160237</v>
      </c>
      <c r="F85" s="182">
        <v>10.520333110299426</v>
      </c>
      <c r="G85" s="182">
        <v>11.067978366179254</v>
      </c>
      <c r="H85" s="182">
        <v>11.636579668468769</v>
      </c>
      <c r="I85" s="182">
        <v>12.226165042480487</v>
      </c>
      <c r="J85" s="182">
        <v>12.836677028738295</v>
      </c>
      <c r="K85" s="182">
        <v>13.467966226111486</v>
      </c>
      <c r="M85" s="181" t="s">
        <v>168</v>
      </c>
      <c r="N85" s="183">
        <f>IFERROR(VLOOKUP($M85,Batch!$A$11:$E$854,3,FALSE),"")</f>
        <v>1</v>
      </c>
      <c r="O85" s="182">
        <f t="shared" si="63"/>
        <v>9.2004119541927878</v>
      </c>
      <c r="P85" s="182">
        <f t="shared" si="64"/>
        <v>9.7022178250059419</v>
      </c>
      <c r="Q85" s="182">
        <f t="shared" si="65"/>
        <v>10.225713739359511</v>
      </c>
      <c r="R85" s="182">
        <f t="shared" si="66"/>
        <v>10.771225634671817</v>
      </c>
      <c r="S85" s="182">
        <f t="shared" si="67"/>
        <v>11.339016487435009</v>
      </c>
      <c r="T85" s="182">
        <f t="shared" si="68"/>
        <v>11.929279031461069</v>
      </c>
      <c r="U85" s="182">
        <f t="shared" si="69"/>
        <v>12.542128403609356</v>
      </c>
      <c r="V85" s="182">
        <f t="shared" si="70"/>
        <v>13.177594810098372</v>
      </c>
      <c r="W85" s="182">
        <f t="shared" si="71"/>
        <v>13.835616320004435</v>
      </c>
      <c r="X85" s="182">
        <f t="shared" si="72"/>
        <v>14.516031905927882</v>
      </c>
      <c r="Z85" s="181" t="s">
        <v>168</v>
      </c>
      <c r="AA85" s="183">
        <f>IFERROR(VLOOKUP($M85,Batch!$A$11:$E$854,4,FALSE),"")</f>
        <v>0.82</v>
      </c>
      <c r="AB85" s="182">
        <f t="shared" si="73"/>
        <v>7.5443378024380854</v>
      </c>
      <c r="AC85" s="182">
        <f t="shared" si="74"/>
        <v>7.9558186165048719</v>
      </c>
      <c r="AD85" s="182">
        <f t="shared" si="75"/>
        <v>8.3850852662747997</v>
      </c>
      <c r="AE85" s="182">
        <f t="shared" si="76"/>
        <v>8.8324050204308886</v>
      </c>
      <c r="AF85" s="182">
        <f t="shared" si="77"/>
        <v>9.2979935196967052</v>
      </c>
      <c r="AG85" s="182">
        <f t="shared" si="78"/>
        <v>9.7820088057980765</v>
      </c>
      <c r="AH85" s="182">
        <f t="shared" si="79"/>
        <v>10.28454529095967</v>
      </c>
      <c r="AI85" s="182">
        <f t="shared" si="80"/>
        <v>10.805627744280663</v>
      </c>
      <c r="AJ85" s="182">
        <f t="shared" si="81"/>
        <v>11.345205382403638</v>
      </c>
      <c r="AK85" s="182">
        <f t="shared" si="82"/>
        <v>11.903146162860862</v>
      </c>
      <c r="AM85" s="181" t="s">
        <v>168</v>
      </c>
      <c r="AN85" s="184">
        <f>IFERROR(VLOOKUP($M85,Batch!$A$11:$E$854,5,FALSE),"")</f>
        <v>16131</v>
      </c>
      <c r="AO85" s="182">
        <f t="shared" si="83"/>
        <v>0.14610524630834318</v>
      </c>
      <c r="AP85" s="182">
        <f t="shared" si="84"/>
        <v>0.15407407104349174</v>
      </c>
      <c r="AQ85" s="182">
        <f t="shared" si="85"/>
        <v>0.16238734004588506</v>
      </c>
      <c r="AR85" s="182">
        <f t="shared" si="86"/>
        <v>0.17105022929753574</v>
      </c>
      <c r="AS85" s="182">
        <f t="shared" si="87"/>
        <v>0.18006691494244162</v>
      </c>
      <c r="AT85" s="182">
        <f t="shared" si="88"/>
        <v>0.1894404576501913</v>
      </c>
      <c r="AU85" s="182">
        <f t="shared" si="89"/>
        <v>0.19917268582795608</v>
      </c>
      <c r="AV85" s="182">
        <f t="shared" si="90"/>
        <v>0.20926407915936496</v>
      </c>
      <c r="AW85" s="182">
        <f t="shared" si="91"/>
        <v>0.21971365416314512</v>
      </c>
      <c r="AX85" s="182">
        <f t="shared" si="92"/>
        <v>0.23051885367685571</v>
      </c>
    </row>
    <row r="86" spans="1:50" ht="15.75">
      <c r="A86" s="181" t="s">
        <v>169</v>
      </c>
      <c r="B86" s="182">
        <v>17.403374429701405</v>
      </c>
      <c r="C86" s="182">
        <v>18.352913442058803</v>
      </c>
      <c r="D86" s="182">
        <v>19.34352526992425</v>
      </c>
      <c r="E86" s="182">
        <v>20.375830362513579</v>
      </c>
      <c r="F86" s="182">
        <v>21.721909949083194</v>
      </c>
      <c r="G86" s="182">
        <v>23.145978817058591</v>
      </c>
      <c r="H86" s="182">
        <v>24.65123129166545</v>
      </c>
      <c r="I86" s="182">
        <v>26.240829712467328</v>
      </c>
      <c r="J86" s="182">
        <v>27.922923224608351</v>
      </c>
      <c r="K86" s="182">
        <v>29.701784793535239</v>
      </c>
      <c r="M86" s="181" t="s">
        <v>169</v>
      </c>
      <c r="N86" s="183">
        <f>IFERROR(VLOOKUP($M86,Batch!$A$11:$E$854,3,FALSE),"")</f>
        <v>1</v>
      </c>
      <c r="O86" s="182">
        <f t="shared" si="63"/>
        <v>18.757690229617882</v>
      </c>
      <c r="P86" s="182">
        <f t="shared" si="64"/>
        <v>19.781121560517715</v>
      </c>
      <c r="Q86" s="182">
        <f t="shared" si="65"/>
        <v>20.848821958503947</v>
      </c>
      <c r="R86" s="182">
        <f t="shared" si="66"/>
        <v>21.961460155622817</v>
      </c>
      <c r="S86" s="182">
        <f t="shared" si="67"/>
        <v>23.412290511039021</v>
      </c>
      <c r="T86" s="182">
        <f t="shared" si="68"/>
        <v>24.947179207425208</v>
      </c>
      <c r="U86" s="182">
        <f t="shared" si="69"/>
        <v>26.569569149679968</v>
      </c>
      <c r="V86" s="182">
        <f t="shared" si="70"/>
        <v>28.282868767942734</v>
      </c>
      <c r="W86" s="182">
        <f t="shared" si="71"/>
        <v>30.095861366903478</v>
      </c>
      <c r="X86" s="182">
        <f t="shared" si="72"/>
        <v>32.013152430546654</v>
      </c>
      <c r="Z86" s="181" t="s">
        <v>169</v>
      </c>
      <c r="AA86" s="183">
        <f>IFERROR(VLOOKUP($M86,Batch!$A$11:$E$854,4,FALSE),"")</f>
        <v>0.82</v>
      </c>
      <c r="AB86" s="182">
        <f t="shared" si="73"/>
        <v>15.381305988286664</v>
      </c>
      <c r="AC86" s="182">
        <f t="shared" si="74"/>
        <v>16.220519679624523</v>
      </c>
      <c r="AD86" s="182">
        <f t="shared" si="75"/>
        <v>17.096034005973234</v>
      </c>
      <c r="AE86" s="182">
        <f t="shared" si="76"/>
        <v>18.008397327610709</v>
      </c>
      <c r="AF86" s="182">
        <f t="shared" si="77"/>
        <v>19.198078219051997</v>
      </c>
      <c r="AG86" s="182">
        <f t="shared" si="78"/>
        <v>20.45668695008867</v>
      </c>
      <c r="AH86" s="182">
        <f t="shared" si="79"/>
        <v>21.787046702737573</v>
      </c>
      <c r="AI86" s="182">
        <f t="shared" si="80"/>
        <v>23.191952389713041</v>
      </c>
      <c r="AJ86" s="182">
        <f t="shared" si="81"/>
        <v>24.678606320860851</v>
      </c>
      <c r="AK86" s="182">
        <f t="shared" si="82"/>
        <v>26.250784993048253</v>
      </c>
      <c r="AM86" s="181" t="s">
        <v>169</v>
      </c>
      <c r="AN86" s="184">
        <f>IFERROR(VLOOKUP($M86,Batch!$A$11:$E$854,5,FALSE),"")</f>
        <v>8067</v>
      </c>
      <c r="AO86" s="182">
        <f t="shared" si="83"/>
        <v>0.14896651659035939</v>
      </c>
      <c r="AP86" s="182">
        <f t="shared" si="84"/>
        <v>0.15709422306526735</v>
      </c>
      <c r="AQ86" s="182">
        <f t="shared" si="85"/>
        <v>0.16557349781088668</v>
      </c>
      <c r="AR86" s="182">
        <f t="shared" si="86"/>
        <v>0.17440965164545993</v>
      </c>
      <c r="AS86" s="182">
        <f t="shared" si="87"/>
        <v>0.18593160032700121</v>
      </c>
      <c r="AT86" s="182">
        <f t="shared" si="88"/>
        <v>0.19812110871826041</v>
      </c>
      <c r="AU86" s="182">
        <f t="shared" si="89"/>
        <v>0.21100551907424958</v>
      </c>
      <c r="AV86" s="182">
        <f t="shared" si="90"/>
        <v>0.22461189986441771</v>
      </c>
      <c r="AW86" s="182">
        <f t="shared" si="91"/>
        <v>0.23901000478912973</v>
      </c>
      <c r="AX86" s="182">
        <f t="shared" si="92"/>
        <v>0.25423640886897614</v>
      </c>
    </row>
    <row r="87" spans="1:50" ht="15.75">
      <c r="A87" s="181" t="s">
        <v>170</v>
      </c>
      <c r="B87" s="182">
        <v>5.2919054357607118</v>
      </c>
      <c r="C87" s="182">
        <v>5.5792774474238884</v>
      </c>
      <c r="D87" s="182">
        <v>5.8789569202498404</v>
      </c>
      <c r="E87" s="182">
        <v>6.1911165084978181</v>
      </c>
      <c r="F87" s="182">
        <v>6.515891900917099</v>
      </c>
      <c r="G87" s="182">
        <v>6.8533776670448612</v>
      </c>
      <c r="H87" s="182">
        <v>7.203623075570726</v>
      </c>
      <c r="I87" s="182">
        <v>7.5666279397925624</v>
      </c>
      <c r="J87" s="182">
        <v>7.9423385529059107</v>
      </c>
      <c r="K87" s="182">
        <v>8.3306437834709932</v>
      </c>
      <c r="M87" s="181" t="s">
        <v>170</v>
      </c>
      <c r="N87" s="183">
        <f>IFERROR(VLOOKUP($M87,Batch!$A$11:$E$854,3,FALSE),"")</f>
        <v>1</v>
      </c>
      <c r="O87" s="182">
        <f t="shared" si="63"/>
        <v>5.7037170170298737</v>
      </c>
      <c r="P87" s="182">
        <f t="shared" si="64"/>
        <v>6.0134520742863815</v>
      </c>
      <c r="Q87" s="182">
        <f t="shared" si="65"/>
        <v>6.3364523488682369</v>
      </c>
      <c r="R87" s="182">
        <f t="shared" si="66"/>
        <v>6.6729039308423364</v>
      </c>
      <c r="S87" s="182">
        <f t="shared" si="67"/>
        <v>7.0229530681410495</v>
      </c>
      <c r="T87" s="182">
        <f t="shared" si="68"/>
        <v>7.3867016896225239</v>
      </c>
      <c r="U87" s="182">
        <f t="shared" si="69"/>
        <v>7.7642028980239148</v>
      </c>
      <c r="V87" s="182">
        <f t="shared" si="70"/>
        <v>8.1554564921140891</v>
      </c>
      <c r="W87" s="182">
        <f t="shared" si="71"/>
        <v>8.5604045856707316</v>
      </c>
      <c r="X87" s="182">
        <f t="shared" si="72"/>
        <v>8.9789273990999163</v>
      </c>
      <c r="Z87" s="181" t="s">
        <v>170</v>
      </c>
      <c r="AA87" s="183">
        <f>IFERROR(VLOOKUP($M87,Batch!$A$11:$E$854,4,FALSE),"")</f>
        <v>0.86</v>
      </c>
      <c r="AB87" s="182">
        <f t="shared" si="73"/>
        <v>4.9051966346456908</v>
      </c>
      <c r="AC87" s="182">
        <f t="shared" si="74"/>
        <v>5.171568783886288</v>
      </c>
      <c r="AD87" s="182">
        <f t="shared" si="75"/>
        <v>5.4493490200266841</v>
      </c>
      <c r="AE87" s="182">
        <f t="shared" si="76"/>
        <v>5.7386973805244086</v>
      </c>
      <c r="AF87" s="182">
        <f t="shared" si="77"/>
        <v>6.0397396386013025</v>
      </c>
      <c r="AG87" s="182">
        <f t="shared" si="78"/>
        <v>6.352563453075371</v>
      </c>
      <c r="AH87" s="182">
        <f t="shared" si="79"/>
        <v>6.6772144923005667</v>
      </c>
      <c r="AI87" s="182">
        <f t="shared" si="80"/>
        <v>7.0136925832181163</v>
      </c>
      <c r="AJ87" s="182">
        <f t="shared" si="81"/>
        <v>7.361947943676828</v>
      </c>
      <c r="AK87" s="182">
        <f t="shared" si="82"/>
        <v>7.7218775632259273</v>
      </c>
      <c r="AM87" s="181" t="s">
        <v>170</v>
      </c>
      <c r="AN87" s="184">
        <f>IFERROR(VLOOKUP($M87,Batch!$A$11:$E$854,5,FALSE),"")</f>
        <v>4872</v>
      </c>
      <c r="AO87" s="182">
        <f t="shared" si="83"/>
        <v>2.7356623660733305E-2</v>
      </c>
      <c r="AP87" s="182">
        <f t="shared" si="84"/>
        <v>2.8842199710632482E-2</v>
      </c>
      <c r="AQ87" s="182">
        <f t="shared" si="85"/>
        <v>3.0391399456634372E-2</v>
      </c>
      <c r="AR87" s="182">
        <f t="shared" si="86"/>
        <v>3.2005115438798713E-2</v>
      </c>
      <c r="AS87" s="182">
        <f t="shared" si="87"/>
        <v>3.368404910315359E-2</v>
      </c>
      <c r="AT87" s="182">
        <f t="shared" si="88"/>
        <v>3.5428689329039316E-2</v>
      </c>
      <c r="AU87" s="182">
        <f t="shared" si="89"/>
        <v>3.7239290812050227E-2</v>
      </c>
      <c r="AV87" s="182">
        <f t="shared" si="90"/>
        <v>3.9115852587025497E-2</v>
      </c>
      <c r="AW87" s="182">
        <f t="shared" si="91"/>
        <v>4.1058097015436702E-2</v>
      </c>
      <c r="AX87" s="182">
        <f t="shared" si="92"/>
        <v>4.3065449600817179E-2</v>
      </c>
    </row>
    <row r="88" spans="1:50" ht="15.75">
      <c r="A88" s="181" t="s">
        <v>171</v>
      </c>
      <c r="B88" s="182">
        <v>10.718153837087785</v>
      </c>
      <c r="C88" s="182">
        <v>11.300193230434679</v>
      </c>
      <c r="D88" s="182">
        <v>11.90715998948906</v>
      </c>
      <c r="E88" s="182">
        <v>12.53940380585704</v>
      </c>
      <c r="F88" s="182">
        <v>13.197199501699817</v>
      </c>
      <c r="G88" s="182">
        <v>13.880738616881459</v>
      </c>
      <c r="H88" s="182">
        <v>14.590120939540862</v>
      </c>
      <c r="I88" s="182">
        <v>15.325346091534065</v>
      </c>
      <c r="J88" s="182">
        <v>16.08630529582426</v>
      </c>
      <c r="K88" s="182">
        <v>16.872773468293435</v>
      </c>
      <c r="M88" s="181" t="s">
        <v>171</v>
      </c>
      <c r="N88" s="183">
        <f>IFERROR(VLOOKUP($M88,Batch!$A$11:$E$854,3,FALSE),"")</f>
        <v>1</v>
      </c>
      <c r="O88" s="182">
        <f t="shared" si="63"/>
        <v>11.552231454973782</v>
      </c>
      <c r="P88" s="182">
        <f t="shared" si="64"/>
        <v>12.179564658999036</v>
      </c>
      <c r="Q88" s="182">
        <f t="shared" si="65"/>
        <v>12.833765055135231</v>
      </c>
      <c r="R88" s="182">
        <f t="shared" si="66"/>
        <v>13.515209547691924</v>
      </c>
      <c r="S88" s="182">
        <f t="shared" si="67"/>
        <v>14.224194345257212</v>
      </c>
      <c r="T88" s="182">
        <f t="shared" si="68"/>
        <v>14.960925893164516</v>
      </c>
      <c r="U88" s="182">
        <f t="shared" si="69"/>
        <v>15.725511744980855</v>
      </c>
      <c r="V88" s="182">
        <f t="shared" si="70"/>
        <v>16.517951493135424</v>
      </c>
      <c r="W88" s="182">
        <f t="shared" si="71"/>
        <v>17.338127895654903</v>
      </c>
      <c r="X88" s="182">
        <f t="shared" si="72"/>
        <v>18.185798352566607</v>
      </c>
      <c r="Z88" s="181" t="s">
        <v>171</v>
      </c>
      <c r="AA88" s="183">
        <f>IFERROR(VLOOKUP($M88,Batch!$A$11:$E$854,4,FALSE),"")</f>
        <v>0.86</v>
      </c>
      <c r="AB88" s="182">
        <f t="shared" si="73"/>
        <v>9.9349190512774523</v>
      </c>
      <c r="AC88" s="182">
        <f t="shared" si="74"/>
        <v>10.474425606739171</v>
      </c>
      <c r="AD88" s="182">
        <f t="shared" si="75"/>
        <v>11.037037947416298</v>
      </c>
      <c r="AE88" s="182">
        <f t="shared" si="76"/>
        <v>11.623080211015054</v>
      </c>
      <c r="AF88" s="182">
        <f t="shared" si="77"/>
        <v>12.232807136921203</v>
      </c>
      <c r="AG88" s="182">
        <f t="shared" si="78"/>
        <v>12.866396268121486</v>
      </c>
      <c r="AH88" s="182">
        <f t="shared" si="79"/>
        <v>13.523940100683536</v>
      </c>
      <c r="AI88" s="182">
        <f t="shared" si="80"/>
        <v>14.205438284096465</v>
      </c>
      <c r="AJ88" s="182">
        <f t="shared" si="81"/>
        <v>14.910789990263217</v>
      </c>
      <c r="AK88" s="182">
        <f t="shared" si="82"/>
        <v>15.639786583207282</v>
      </c>
      <c r="AM88" s="181" t="s">
        <v>171</v>
      </c>
      <c r="AN88" s="184">
        <f>IFERROR(VLOOKUP($M88,Batch!$A$11:$E$854,5,FALSE),"")</f>
        <v>4872</v>
      </c>
      <c r="AO88" s="182">
        <f t="shared" si="83"/>
        <v>5.5407736290530633E-2</v>
      </c>
      <c r="AP88" s="182">
        <f t="shared" si="84"/>
        <v>5.8416601969027718E-2</v>
      </c>
      <c r="AQ88" s="182">
        <f t="shared" si="85"/>
        <v>6.15543302227902E-2</v>
      </c>
      <c r="AR88" s="182">
        <f t="shared" si="86"/>
        <v>6.4822728790407139E-2</v>
      </c>
      <c r="AS88" s="182">
        <f t="shared" si="87"/>
        <v>6.8223218371195396E-2</v>
      </c>
      <c r="AT88" s="182">
        <f t="shared" si="88"/>
        <v>7.1756789134771751E-2</v>
      </c>
      <c r="AU88" s="182">
        <f t="shared" si="89"/>
        <v>7.5423956938154943E-2</v>
      </c>
      <c r="AV88" s="182">
        <f t="shared" si="90"/>
        <v>7.9224719826521295E-2</v>
      </c>
      <c r="AW88" s="182">
        <f t="shared" si="91"/>
        <v>8.3158515474543004E-2</v>
      </c>
      <c r="AX88" s="182">
        <f t="shared" si="92"/>
        <v>8.7224180304831311E-2</v>
      </c>
    </row>
    <row r="89" spans="1:50" ht="15.75">
      <c r="A89" s="181" t="s">
        <v>172</v>
      </c>
      <c r="B89" s="182">
        <v>52.111493208254302</v>
      </c>
      <c r="C89" s="182">
        <v>54.954728926322126</v>
      </c>
      <c r="D89" s="182">
        <v>57.920950319095567</v>
      </c>
      <c r="E89" s="182">
        <v>61.012015217952545</v>
      </c>
      <c r="F89" s="182">
        <v>64.229425442603556</v>
      </c>
      <c r="G89" s="182">
        <v>67.574285530974151</v>
      </c>
      <c r="H89" s="182">
        <v>71.047261047570871</v>
      </c>
      <c r="I89" s="182">
        <v>74.648536996496688</v>
      </c>
      <c r="J89" s="182">
        <v>78.377776941779786</v>
      </c>
      <c r="K89" s="182">
        <v>82.234083513521099</v>
      </c>
      <c r="M89" s="181" t="s">
        <v>172</v>
      </c>
      <c r="N89" s="183">
        <f>IFERROR(VLOOKUP($M89,Batch!$A$11:$E$854,3,FALSE),"")</f>
        <v>1</v>
      </c>
      <c r="O89" s="182">
        <f t="shared" si="63"/>
        <v>56.166765298977801</v>
      </c>
      <c r="P89" s="182">
        <f t="shared" si="64"/>
        <v>59.231259203003773</v>
      </c>
      <c r="Q89" s="182">
        <f t="shared" si="65"/>
        <v>62.42830942236543</v>
      </c>
      <c r="R89" s="182">
        <f t="shared" si="66"/>
        <v>65.759918363298794</v>
      </c>
      <c r="S89" s="182">
        <f t="shared" si="67"/>
        <v>69.227704715847239</v>
      </c>
      <c r="T89" s="182">
        <f t="shared" si="68"/>
        <v>72.832858972138453</v>
      </c>
      <c r="U89" s="182">
        <f t="shared" si="69"/>
        <v>76.576098490342986</v>
      </c>
      <c r="V89" s="182">
        <f t="shared" si="70"/>
        <v>80.457622671425753</v>
      </c>
      <c r="W89" s="182">
        <f t="shared" si="71"/>
        <v>84.477068898253719</v>
      </c>
      <c r="X89" s="182">
        <f t="shared" si="72"/>
        <v>88.63346996836529</v>
      </c>
      <c r="Z89" s="181" t="s">
        <v>172</v>
      </c>
      <c r="AA89" s="183">
        <f>IFERROR(VLOOKUP($M89,Batch!$A$11:$E$854,4,FALSE),"")</f>
        <v>0.82</v>
      </c>
      <c r="AB89" s="182">
        <f t="shared" si="73"/>
        <v>46.056747545161798</v>
      </c>
      <c r="AC89" s="182">
        <f t="shared" si="74"/>
        <v>48.56963254646309</v>
      </c>
      <c r="AD89" s="182">
        <f t="shared" si="75"/>
        <v>51.191213726339654</v>
      </c>
      <c r="AE89" s="182">
        <f t="shared" si="76"/>
        <v>53.923133057905005</v>
      </c>
      <c r="AF89" s="182">
        <f t="shared" si="77"/>
        <v>56.766717866994725</v>
      </c>
      <c r="AG89" s="182">
        <f t="shared" si="78"/>
        <v>59.72294435715353</v>
      </c>
      <c r="AH89" s="182">
        <f t="shared" si="79"/>
        <v>62.792400762081243</v>
      </c>
      <c r="AI89" s="182">
        <f t="shared" si="80"/>
        <v>65.975250590569118</v>
      </c>
      <c r="AJ89" s="182">
        <f t="shared" si="81"/>
        <v>69.271196496568038</v>
      </c>
      <c r="AK89" s="182">
        <f t="shared" si="82"/>
        <v>72.67944537405954</v>
      </c>
      <c r="AM89" s="181" t="s">
        <v>172</v>
      </c>
      <c r="AN89" s="184">
        <f>IFERROR(VLOOKUP($M89,Batch!$A$11:$E$854,5,FALSE),"")</f>
        <v>8067</v>
      </c>
      <c r="AO89" s="182">
        <f t="shared" si="83"/>
        <v>0.44605531237133789</v>
      </c>
      <c r="AP89" s="182">
        <f t="shared" si="84"/>
        <v>0.47039236967460479</v>
      </c>
      <c r="AQ89" s="182">
        <f t="shared" si="85"/>
        <v>0.4957821393484188</v>
      </c>
      <c r="AR89" s="182">
        <f t="shared" si="86"/>
        <v>0.5222405237495269</v>
      </c>
      <c r="AS89" s="182">
        <f t="shared" si="87"/>
        <v>0.54978037790508061</v>
      </c>
      <c r="AT89" s="182">
        <f t="shared" si="88"/>
        <v>0.57841115625553163</v>
      </c>
      <c r="AU89" s="182">
        <f t="shared" si="89"/>
        <v>0.60813855578950193</v>
      </c>
      <c r="AV89" s="182">
        <f t="shared" si="90"/>
        <v>0.63896416007441326</v>
      </c>
      <c r="AW89" s="182">
        <f t="shared" si="91"/>
        <v>0.67088508934146096</v>
      </c>
      <c r="AX89" s="182">
        <f t="shared" si="92"/>
        <v>0.70389366243268947</v>
      </c>
    </row>
    <row r="90" spans="1:50" ht="15.75">
      <c r="A90" s="181" t="s">
        <v>173</v>
      </c>
      <c r="B90" s="182">
        <v>28.591725704725636</v>
      </c>
      <c r="C90" s="182">
        <v>30.15170817231682</v>
      </c>
      <c r="D90" s="182">
        <v>31.779168512068399</v>
      </c>
      <c r="E90" s="182">
        <v>33.47512605008086</v>
      </c>
      <c r="F90" s="182">
        <v>35.240404781495741</v>
      </c>
      <c r="G90" s="182">
        <v>37.075610727047646</v>
      </c>
      <c r="H90" s="182">
        <v>38.981109058345361</v>
      </c>
      <c r="I90" s="182">
        <v>40.957001280570204</v>
      </c>
      <c r="J90" s="182">
        <v>43.00310280325219</v>
      </c>
      <c r="K90" s="182">
        <v>45.118921271395678</v>
      </c>
      <c r="M90" s="181" t="s">
        <v>173</v>
      </c>
      <c r="N90" s="183">
        <f>IFERROR(VLOOKUP($M90,Batch!$A$11:$E$854,3,FALSE),"")</f>
        <v>1</v>
      </c>
      <c r="O90" s="182">
        <f t="shared" si="63"/>
        <v>30.816709487336375</v>
      </c>
      <c r="P90" s="182">
        <f t="shared" si="64"/>
        <v>32.498088464092227</v>
      </c>
      <c r="Q90" s="182">
        <f t="shared" si="65"/>
        <v>34.252196383643124</v>
      </c>
      <c r="R90" s="182">
        <f t="shared" si="66"/>
        <v>36.080131895179953</v>
      </c>
      <c r="S90" s="182">
        <f t="shared" si="67"/>
        <v>37.982783116445511</v>
      </c>
      <c r="T90" s="182">
        <f t="shared" si="68"/>
        <v>39.960803228192667</v>
      </c>
      <c r="U90" s="182">
        <f t="shared" si="69"/>
        <v>42.014585819374304</v>
      </c>
      <c r="V90" s="182">
        <f t="shared" si="70"/>
        <v>44.144240294218626</v>
      </c>
      <c r="W90" s="182">
        <f t="shared" si="71"/>
        <v>46.349567697582245</v>
      </c>
      <c r="X90" s="182">
        <f t="shared" si="72"/>
        <v>48.630037359822403</v>
      </c>
      <c r="Z90" s="181" t="s">
        <v>173</v>
      </c>
      <c r="AA90" s="183">
        <f>IFERROR(VLOOKUP($M90,Batch!$A$11:$E$854,4,FALSE),"")</f>
        <v>0.82</v>
      </c>
      <c r="AB90" s="182">
        <f t="shared" si="73"/>
        <v>25.269701779615826</v>
      </c>
      <c r="AC90" s="182">
        <f t="shared" si="74"/>
        <v>26.648432540555625</v>
      </c>
      <c r="AD90" s="182">
        <f t="shared" si="75"/>
        <v>28.086801034587364</v>
      </c>
      <c r="AE90" s="182">
        <f t="shared" si="76"/>
        <v>29.585708154047555</v>
      </c>
      <c r="AF90" s="182">
        <f t="shared" si="77"/>
        <v>31.145882155485317</v>
      </c>
      <c r="AG90" s="182">
        <f t="shared" si="78"/>
        <v>32.767858647117983</v>
      </c>
      <c r="AH90" s="182">
        <f t="shared" si="79"/>
        <v>34.451960371886926</v>
      </c>
      <c r="AI90" s="182">
        <f t="shared" si="80"/>
        <v>36.198277041259274</v>
      </c>
      <c r="AJ90" s="182">
        <f t="shared" si="81"/>
        <v>38.006645512017442</v>
      </c>
      <c r="AK90" s="182">
        <f t="shared" si="82"/>
        <v>39.876630635054369</v>
      </c>
      <c r="AM90" s="181" t="s">
        <v>173</v>
      </c>
      <c r="AN90" s="184">
        <f>IFERROR(VLOOKUP($M90,Batch!$A$11:$E$854,5,FALSE),"")</f>
        <v>8067</v>
      </c>
      <c r="AO90" s="182">
        <f t="shared" si="83"/>
        <v>0.24473470927977345</v>
      </c>
      <c r="AP90" s="182">
        <f t="shared" si="84"/>
        <v>0.25808758834801276</v>
      </c>
      <c r="AQ90" s="182">
        <f t="shared" si="85"/>
        <v>0.27201805330933665</v>
      </c>
      <c r="AR90" s="182">
        <f t="shared" si="86"/>
        <v>0.28653482922215678</v>
      </c>
      <c r="AS90" s="182">
        <f t="shared" si="87"/>
        <v>0.30164496918335482</v>
      </c>
      <c r="AT90" s="182">
        <f t="shared" si="88"/>
        <v>0.31735366050865399</v>
      </c>
      <c r="AU90" s="182">
        <f t="shared" si="89"/>
        <v>0.33366402893339592</v>
      </c>
      <c r="AV90" s="182">
        <f t="shared" si="90"/>
        <v>0.35057694330478828</v>
      </c>
      <c r="AW90" s="182">
        <f t="shared" si="91"/>
        <v>0.3680908235959563</v>
      </c>
      <c r="AX90" s="182">
        <f t="shared" si="92"/>
        <v>0.38620145542830797</v>
      </c>
    </row>
    <row r="91" spans="1:50" ht="15.75">
      <c r="A91" s="181" t="s">
        <v>175</v>
      </c>
      <c r="B91" s="182">
        <v>49.13916771004596</v>
      </c>
      <c r="C91" s="182">
        <v>52.229801277888811</v>
      </c>
      <c r="D91" s="182">
        <v>55.494897429880957</v>
      </c>
      <c r="E91" s="182">
        <v>58.942031791336703</v>
      </c>
      <c r="F91" s="182">
        <v>62.578859290489888</v>
      </c>
      <c r="G91" s="182">
        <v>66.413085001227017</v>
      </c>
      <c r="H91" s="182">
        <v>70.452431635578606</v>
      </c>
      <c r="I91" s="182">
        <v>74.704603622826156</v>
      </c>
      <c r="J91" s="182">
        <v>79.177247750731411</v>
      </c>
      <c r="K91" s="182">
        <v>83.877910389466138</v>
      </c>
      <c r="M91" s="181" t="s">
        <v>175</v>
      </c>
      <c r="N91" s="183">
        <f>IFERROR(VLOOKUP($M91,Batch!$A$11:$E$854,3,FALSE),"")</f>
        <v>1</v>
      </c>
      <c r="O91" s="182">
        <f t="shared" si="63"/>
        <v>52.963135957886664</v>
      </c>
      <c r="P91" s="182">
        <f t="shared" si="64"/>
        <v>56.294280001993144</v>
      </c>
      <c r="Q91" s="182">
        <f t="shared" si="65"/>
        <v>59.813463160200747</v>
      </c>
      <c r="R91" s="182">
        <f t="shared" si="66"/>
        <v>63.528850586544131</v>
      </c>
      <c r="S91" s="182">
        <f t="shared" si="67"/>
        <v>67.448692909263258</v>
      </c>
      <c r="T91" s="182">
        <f t="shared" si="68"/>
        <v>71.581294804542793</v>
      </c>
      <c r="U91" s="182">
        <f t="shared" si="69"/>
        <v>75.934979959296811</v>
      </c>
      <c r="V91" s="182">
        <f t="shared" si="70"/>
        <v>80.51805235494237</v>
      </c>
      <c r="W91" s="182">
        <f t="shared" si="71"/>
        <v>85.33875384576271</v>
      </c>
      <c r="X91" s="182">
        <f t="shared" si="72"/>
        <v>90.405218054039651</v>
      </c>
      <c r="Z91" s="181" t="s">
        <v>175</v>
      </c>
      <c r="AA91" s="183">
        <f>IFERROR(VLOOKUP($M91,Batch!$A$11:$E$854,4,FALSE),"")</f>
        <v>0.62</v>
      </c>
      <c r="AB91" s="182">
        <f t="shared" si="73"/>
        <v>32.837144293889729</v>
      </c>
      <c r="AC91" s="182">
        <f t="shared" si="74"/>
        <v>34.902453601235749</v>
      </c>
      <c r="AD91" s="182">
        <f t="shared" si="75"/>
        <v>37.084347159324466</v>
      </c>
      <c r="AE91" s="182">
        <f t="shared" si="76"/>
        <v>39.387887363657363</v>
      </c>
      <c r="AF91" s="182">
        <f t="shared" si="77"/>
        <v>41.818189603743221</v>
      </c>
      <c r="AG91" s="182">
        <f t="shared" si="78"/>
        <v>44.380402778816531</v>
      </c>
      <c r="AH91" s="182">
        <f t="shared" si="79"/>
        <v>47.079687574764023</v>
      </c>
      <c r="AI91" s="182">
        <f t="shared" si="80"/>
        <v>49.921192460064269</v>
      </c>
      <c r="AJ91" s="182">
        <f t="shared" si="81"/>
        <v>52.910027384372881</v>
      </c>
      <c r="AK91" s="182">
        <f t="shared" si="82"/>
        <v>56.051235193504581</v>
      </c>
      <c r="AM91" s="181" t="s">
        <v>175</v>
      </c>
      <c r="AN91" s="184">
        <f>IFERROR(VLOOKUP($M91,Batch!$A$11:$E$854,5,FALSE),"")</f>
        <v>4304</v>
      </c>
      <c r="AO91" s="182">
        <f t="shared" si="83"/>
        <v>0.22441051400354911</v>
      </c>
      <c r="AP91" s="182">
        <f t="shared" si="84"/>
        <v>0.23852493026002233</v>
      </c>
      <c r="AQ91" s="182">
        <f t="shared" si="85"/>
        <v>0.25343608850476756</v>
      </c>
      <c r="AR91" s="182">
        <f t="shared" si="86"/>
        <v>0.26917858537525141</v>
      </c>
      <c r="AS91" s="182">
        <f t="shared" si="87"/>
        <v>0.28578737967235862</v>
      </c>
      <c r="AT91" s="182">
        <f t="shared" si="88"/>
        <v>0.30329765920393958</v>
      </c>
      <c r="AU91" s="182">
        <f t="shared" si="89"/>
        <v>0.32174469232835345</v>
      </c>
      <c r="AV91" s="182">
        <f t="shared" si="90"/>
        <v>0.34116366390964536</v>
      </c>
      <c r="AW91" s="182">
        <f t="shared" si="91"/>
        <v>0.36158949557249986</v>
      </c>
      <c r="AX91" s="182">
        <f t="shared" si="92"/>
        <v>0.38305665035094921</v>
      </c>
    </row>
    <row r="92" spans="1:50" ht="15.75">
      <c r="A92" s="181" t="s">
        <v>176</v>
      </c>
      <c r="B92" s="182">
        <v>4.8903205680789466</v>
      </c>
      <c r="C92" s="182">
        <v>5.2016543014362924</v>
      </c>
      <c r="D92" s="182">
        <v>5.5309224400065373</v>
      </c>
      <c r="E92" s="182">
        <v>5.8789423197962254</v>
      </c>
      <c r="F92" s="182">
        <v>6.2465447904683113</v>
      </c>
      <c r="G92" s="182">
        <v>6.634571653708587</v>
      </c>
      <c r="H92" s="182">
        <v>7.0438727657193656</v>
      </c>
      <c r="I92" s="182">
        <v>7.4753027931804708</v>
      </c>
      <c r="J92" s="182">
        <v>7.929717615222641</v>
      </c>
      <c r="K92" s="182">
        <v>8.407970367782724</v>
      </c>
      <c r="M92" s="181" t="s">
        <v>176</v>
      </c>
      <c r="N92" s="183">
        <f>IFERROR(VLOOKUP($M92,Batch!$A$11:$E$854,3,FALSE),"")</f>
        <v>1</v>
      </c>
      <c r="O92" s="182">
        <f t="shared" si="63"/>
        <v>5.2708811564153475</v>
      </c>
      <c r="P92" s="182">
        <f t="shared" si="64"/>
        <v>5.6064426161734566</v>
      </c>
      <c r="Q92" s="182">
        <f t="shared" si="65"/>
        <v>5.9613341213083908</v>
      </c>
      <c r="R92" s="182">
        <f t="shared" si="66"/>
        <v>6.3364366122197362</v>
      </c>
      <c r="S92" s="182">
        <f t="shared" si="67"/>
        <v>6.7326455945847439</v>
      </c>
      <c r="T92" s="182">
        <f t="shared" si="68"/>
        <v>7.1508683783806024</v>
      </c>
      <c r="U92" s="182">
        <f t="shared" si="69"/>
        <v>7.5920209548966531</v>
      </c>
      <c r="V92" s="182">
        <f t="shared" si="70"/>
        <v>8.057024500247012</v>
      </c>
      <c r="W92" s="182">
        <f t="shared" si="71"/>
        <v>8.5468014973486142</v>
      </c>
      <c r="X92" s="182">
        <f t="shared" si="72"/>
        <v>9.0622714724514868</v>
      </c>
      <c r="Z92" s="181" t="s">
        <v>176</v>
      </c>
      <c r="AA92" s="183">
        <f>IFERROR(VLOOKUP($M92,Batch!$A$11:$E$854,4,FALSE),"")</f>
        <v>0.69</v>
      </c>
      <c r="AB92" s="182">
        <f t="shared" si="73"/>
        <v>3.6369079979265897</v>
      </c>
      <c r="AC92" s="182">
        <f t="shared" si="74"/>
        <v>3.8684454051596848</v>
      </c>
      <c r="AD92" s="182">
        <f t="shared" si="75"/>
        <v>4.1133205437027893</v>
      </c>
      <c r="AE92" s="182">
        <f t="shared" si="76"/>
        <v>4.3721412624316178</v>
      </c>
      <c r="AF92" s="182">
        <f t="shared" si="77"/>
        <v>4.6455254602634728</v>
      </c>
      <c r="AG92" s="182">
        <f t="shared" si="78"/>
        <v>4.9340991810826154</v>
      </c>
      <c r="AH92" s="182">
        <f t="shared" si="79"/>
        <v>5.2384944588786899</v>
      </c>
      <c r="AI92" s="182">
        <f t="shared" si="80"/>
        <v>5.5593469051704378</v>
      </c>
      <c r="AJ92" s="182">
        <f t="shared" si="81"/>
        <v>5.897293033170544</v>
      </c>
      <c r="AK92" s="182">
        <f t="shared" si="82"/>
        <v>6.2529673159915253</v>
      </c>
      <c r="AM92" s="181" t="s">
        <v>176</v>
      </c>
      <c r="AN92" s="184">
        <f>IFERROR(VLOOKUP($M92,Batch!$A$11:$E$854,5,FALSE),"")</f>
        <v>11048</v>
      </c>
      <c r="AO92" s="182">
        <f t="shared" si="83"/>
        <v>5.7327649522586101E-2</v>
      </c>
      <c r="AP92" s="182">
        <f t="shared" si="84"/>
        <v>6.0977314386474434E-2</v>
      </c>
      <c r="AQ92" s="182">
        <f t="shared" si="85"/>
        <v>6.4837218493808732E-2</v>
      </c>
      <c r="AR92" s="182">
        <f t="shared" si="86"/>
        <v>6.8916943210774101E-2</v>
      </c>
      <c r="AS92" s="182">
        <f t="shared" si="87"/>
        <v>7.3226228319787812E-2</v>
      </c>
      <c r="AT92" s="182">
        <f t="shared" si="88"/>
        <v>7.7774941990295776E-2</v>
      </c>
      <c r="AU92" s="182">
        <f t="shared" si="89"/>
        <v>8.2573046812241244E-2</v>
      </c>
      <c r="AV92" s="182">
        <f t="shared" si="90"/>
        <v>8.7630561767242585E-2</v>
      </c>
      <c r="AW92" s="182">
        <f t="shared" si="91"/>
        <v>9.2957520050088907E-2</v>
      </c>
      <c r="AX92" s="182">
        <f t="shared" si="92"/>
        <v>9.8563922697992759E-2</v>
      </c>
    </row>
    <row r="93" spans="1:50" ht="15.75">
      <c r="A93" s="181" t="s">
        <v>177</v>
      </c>
      <c r="B93" s="182">
        <v>1.067625363673397</v>
      </c>
      <c r="C93" s="182">
        <v>1.1355938711919142</v>
      </c>
      <c r="D93" s="182">
        <v>1.207477710153664</v>
      </c>
      <c r="E93" s="182">
        <v>1.2834553164380702</v>
      </c>
      <c r="F93" s="182">
        <v>1.36370807614472</v>
      </c>
      <c r="G93" s="182">
        <v>1.4484197663529308</v>
      </c>
      <c r="H93" s="182">
        <v>1.5377759225556094</v>
      </c>
      <c r="I93" s="182">
        <v>1.6319631304401685</v>
      </c>
      <c r="J93" s="182">
        <v>1.7311682403890105</v>
      </c>
      <c r="K93" s="182">
        <v>1.8355775039069506</v>
      </c>
      <c r="M93" s="181" t="s">
        <v>177</v>
      </c>
      <c r="N93" s="183">
        <f>IFERROR(VLOOKUP($M93,Batch!$A$11:$E$854,3,FALSE),"")</f>
        <v>1</v>
      </c>
      <c r="O93" s="182">
        <f t="shared" si="63"/>
        <v>1.1507070616656447</v>
      </c>
      <c r="P93" s="182">
        <f t="shared" si="64"/>
        <v>1.2239648206451874</v>
      </c>
      <c r="Q93" s="182">
        <f t="shared" si="65"/>
        <v>1.3014425988316429</v>
      </c>
      <c r="R93" s="182">
        <f t="shared" si="66"/>
        <v>1.3833327178328472</v>
      </c>
      <c r="S93" s="182">
        <f t="shared" si="67"/>
        <v>1.469830679060423</v>
      </c>
      <c r="T93" s="182">
        <f t="shared" si="68"/>
        <v>1.5611345609697336</v>
      </c>
      <c r="U93" s="182">
        <f t="shared" si="69"/>
        <v>1.6574443372679817</v>
      </c>
      <c r="V93" s="182">
        <f t="shared" si="70"/>
        <v>1.7589611135821195</v>
      </c>
      <c r="W93" s="182">
        <f t="shared" si="71"/>
        <v>1.8658862808324277</v>
      </c>
      <c r="X93" s="182">
        <f t="shared" si="72"/>
        <v>1.9784205844574556</v>
      </c>
      <c r="Z93" s="181" t="s">
        <v>177</v>
      </c>
      <c r="AA93" s="183">
        <f>IFERROR(VLOOKUP($M93,Batch!$A$11:$E$854,4,FALSE),"")</f>
        <v>0.69</v>
      </c>
      <c r="AB93" s="182">
        <f t="shared" si="73"/>
        <v>0.79398787254929482</v>
      </c>
      <c r="AC93" s="182">
        <f t="shared" si="74"/>
        <v>0.84453572624517925</v>
      </c>
      <c r="AD93" s="182">
        <f t="shared" si="75"/>
        <v>0.89799539319383359</v>
      </c>
      <c r="AE93" s="182">
        <f t="shared" si="76"/>
        <v>0.95449957530466445</v>
      </c>
      <c r="AF93" s="182">
        <f t="shared" si="77"/>
        <v>1.0141831685516918</v>
      </c>
      <c r="AG93" s="182">
        <f t="shared" si="78"/>
        <v>1.077182847069116</v>
      </c>
      <c r="AH93" s="182">
        <f t="shared" si="79"/>
        <v>1.1436365927149073</v>
      </c>
      <c r="AI93" s="182">
        <f t="shared" si="80"/>
        <v>1.2136831683716622</v>
      </c>
      <c r="AJ93" s="182">
        <f t="shared" si="81"/>
        <v>1.2874615337743749</v>
      </c>
      <c r="AK93" s="182">
        <f t="shared" si="82"/>
        <v>1.3651102032756441</v>
      </c>
      <c r="AM93" s="181" t="s">
        <v>177</v>
      </c>
      <c r="AN93" s="184">
        <f>IFERROR(VLOOKUP($M93,Batch!$A$11:$E$854,5,FALSE),"")</f>
        <v>11048</v>
      </c>
      <c r="AO93" s="182">
        <f t="shared" si="83"/>
        <v>1.2515427530374523E-2</v>
      </c>
      <c r="AP93" s="182">
        <f t="shared" si="84"/>
        <v>1.3312200405148552E-2</v>
      </c>
      <c r="AQ93" s="182">
        <f t="shared" si="85"/>
        <v>1.4154871446641444E-2</v>
      </c>
      <c r="AR93" s="182">
        <f t="shared" si="86"/>
        <v>1.5045532401072186E-2</v>
      </c>
      <c r="AS93" s="182">
        <f t="shared" si="87"/>
        <v>1.5986309599138451E-2</v>
      </c>
      <c r="AT93" s="182">
        <f t="shared" si="88"/>
        <v>1.697935740022154E-2</v>
      </c>
      <c r="AU93" s="182">
        <f t="shared" si="89"/>
        <v>1.8026850777017673E-2</v>
      </c>
      <c r="AV93" s="182">
        <f t="shared" si="90"/>
        <v>1.9130977013314298E-2</v>
      </c>
      <c r="AW93" s="182">
        <f t="shared" si="91"/>
        <v>2.0293926495832764E-2</v>
      </c>
      <c r="AX93" s="182">
        <f t="shared" si="92"/>
        <v>2.1517882590845794E-2</v>
      </c>
    </row>
    <row r="94" spans="1:50" ht="15.75">
      <c r="A94" s="181" t="s">
        <v>37</v>
      </c>
      <c r="B94" s="182">
        <v>9.9999999999999995E-7</v>
      </c>
      <c r="C94" s="182">
        <v>10.107443573017447</v>
      </c>
      <c r="D94" s="182">
        <v>11.097365205761371</v>
      </c>
      <c r="E94" s="182">
        <v>12.157071369521455</v>
      </c>
      <c r="F94" s="182">
        <v>13.28591045876405</v>
      </c>
      <c r="G94" s="182">
        <v>14.481932615498527</v>
      </c>
      <c r="H94" s="182">
        <v>15.741692973293926</v>
      </c>
      <c r="I94" s="182">
        <v>17.060069624497388</v>
      </c>
      <c r="J94" s="182">
        <v>18.752151300088734</v>
      </c>
      <c r="K94" s="182">
        <v>20.564387588096796</v>
      </c>
      <c r="M94" s="181" t="s">
        <v>37</v>
      </c>
      <c r="N94" s="183">
        <f>IFERROR(VLOOKUP($M94,Batch!$A$11:$E$854,3,FALSE),"")</f>
        <v>1</v>
      </c>
      <c r="O94" s="182">
        <f t="shared" si="63"/>
        <v>1.0778191496934722E-6</v>
      </c>
      <c r="P94" s="182">
        <f t="shared" si="64"/>
        <v>10.893996237444414</v>
      </c>
      <c r="Q94" s="182">
        <f t="shared" si="65"/>
        <v>11.960952729911645</v>
      </c>
      <c r="R94" s="182">
        <f t="shared" si="66"/>
        <v>13.10312432626047</v>
      </c>
      <c r="S94" s="182">
        <f t="shared" si="67"/>
        <v>14.319808713568678</v>
      </c>
      <c r="T94" s="182">
        <f t="shared" si="68"/>
        <v>15.608904297554783</v>
      </c>
      <c r="U94" s="182">
        <f t="shared" si="69"/>
        <v>16.966698135211367</v>
      </c>
      <c r="V94" s="182">
        <f t="shared" si="70"/>
        <v>18.387669736387206</v>
      </c>
      <c r="W94" s="182">
        <f t="shared" si="71"/>
        <v>20.211427769184979</v>
      </c>
      <c r="X94" s="182">
        <f t="shared" si="72"/>
        <v>22.16469074416948</v>
      </c>
      <c r="Z94" s="181" t="s">
        <v>37</v>
      </c>
      <c r="AA94" s="183">
        <f>IFERROR(VLOOKUP($M94,Batch!$A$11:$E$854,4,FALSE),"")</f>
        <v>2.72</v>
      </c>
      <c r="AB94" s="182">
        <f t="shared" si="73"/>
        <v>2.9316680871662444E-6</v>
      </c>
      <c r="AC94" s="182">
        <f t="shared" si="74"/>
        <v>29.631669765848812</v>
      </c>
      <c r="AD94" s="182">
        <f t="shared" si="75"/>
        <v>32.533791425359674</v>
      </c>
      <c r="AE94" s="182">
        <f t="shared" si="76"/>
        <v>35.640498167428483</v>
      </c>
      <c r="AF94" s="182">
        <f t="shared" si="77"/>
        <v>38.949879700906806</v>
      </c>
      <c r="AG94" s="182">
        <f t="shared" si="78"/>
        <v>42.456219689349012</v>
      </c>
      <c r="AH94" s="182">
        <f t="shared" si="79"/>
        <v>46.149418927774917</v>
      </c>
      <c r="AI94" s="182">
        <f t="shared" si="80"/>
        <v>50.014461682973206</v>
      </c>
      <c r="AJ94" s="182">
        <f t="shared" si="81"/>
        <v>54.975083532183142</v>
      </c>
      <c r="AK94" s="182">
        <f t="shared" si="82"/>
        <v>60.287958824140993</v>
      </c>
      <c r="AM94" s="181" t="s">
        <v>37</v>
      </c>
      <c r="AN94" s="184">
        <f>IFERROR(VLOOKUP($M94,Batch!$A$11:$E$854,5,FALSE),"")</f>
        <v>11611</v>
      </c>
      <c r="AO94" s="182">
        <f t="shared" si="83"/>
        <v>1.2320058399982779E-8</v>
      </c>
      <c r="AP94" s="182">
        <f t="shared" si="84"/>
        <v>0.12452429509410556</v>
      </c>
      <c r="AQ94" s="182">
        <f t="shared" si="85"/>
        <v>0.13672018742091702</v>
      </c>
      <c r="AR94" s="182">
        <f t="shared" si="86"/>
        <v>0.14977582924526295</v>
      </c>
      <c r="AS94" s="182">
        <f t="shared" si="87"/>
        <v>0.1636831927489151</v>
      </c>
      <c r="AT94" s="182">
        <f t="shared" si="88"/>
        <v>0.17841825556755725</v>
      </c>
      <c r="AU94" s="182">
        <f t="shared" si="89"/>
        <v>0.19393857674557974</v>
      </c>
      <c r="AV94" s="182">
        <f t="shared" si="90"/>
        <v>0.21018105408158014</v>
      </c>
      <c r="AW94" s="182">
        <f t="shared" si="91"/>
        <v>0.23102759914240623</v>
      </c>
      <c r="AX94" s="182">
        <f t="shared" si="92"/>
        <v>0.25335445604523354</v>
      </c>
    </row>
    <row r="95" spans="1:50" ht="15.75">
      <c r="A95" s="181" t="s">
        <v>38</v>
      </c>
      <c r="B95" s="182">
        <v>26.405592912732466</v>
      </c>
      <c r="C95" s="182">
        <v>29.49499990077333</v>
      </c>
      <c r="D95" s="182">
        <v>32.913775324858975</v>
      </c>
      <c r="E95" s="182">
        <v>36.690186161953967</v>
      </c>
      <c r="F95" s="182">
        <v>40.853517364105116</v>
      </c>
      <c r="G95" s="182">
        <v>45.433810145123402</v>
      </c>
      <c r="H95" s="182">
        <v>50.461535354874442</v>
      </c>
      <c r="I95" s="182">
        <v>55.967199408043854</v>
      </c>
      <c r="J95" s="182">
        <v>61.980882812259864</v>
      </c>
      <c r="K95" s="182">
        <v>68.531714617787046</v>
      </c>
      <c r="M95" s="181" t="s">
        <v>38</v>
      </c>
      <c r="N95" s="183">
        <f>IFERROR(VLOOKUP($M95,Batch!$A$11:$E$854,3,FALSE),"")</f>
        <v>1</v>
      </c>
      <c r="O95" s="182">
        <f t="shared" si="63"/>
        <v>28.46045370035328</v>
      </c>
      <c r="P95" s="182">
        <f t="shared" si="64"/>
        <v>31.790275713260556</v>
      </c>
      <c r="Q95" s="182">
        <f t="shared" si="65"/>
        <v>35.475097333841482</v>
      </c>
      <c r="R95" s="182">
        <f t="shared" si="66"/>
        <v>39.545385251172426</v>
      </c>
      <c r="S95" s="182">
        <f t="shared" si="67"/>
        <v>44.032703347367274</v>
      </c>
      <c r="T95" s="182">
        <f t="shared" si="68"/>
        <v>48.969430617951552</v>
      </c>
      <c r="U95" s="182">
        <f t="shared" si="69"/>
        <v>54.388409128417855</v>
      </c>
      <c r="V95" s="182">
        <f t="shared" si="70"/>
        <v>60.322519276702828</v>
      </c>
      <c r="W95" s="182">
        <f t="shared" si="71"/>
        <v>66.804182409960674</v>
      </c>
      <c r="X95" s="182">
        <f t="shared" si="72"/>
        <v>73.864794376378924</v>
      </c>
      <c r="Z95" s="181" t="s">
        <v>38</v>
      </c>
      <c r="AA95" s="183">
        <f>IFERROR(VLOOKUP($M95,Batch!$A$11:$E$854,4,FALSE),"")</f>
        <v>0.66</v>
      </c>
      <c r="AB95" s="182">
        <f t="shared" si="73"/>
        <v>18.783899442233167</v>
      </c>
      <c r="AC95" s="182">
        <f t="shared" si="74"/>
        <v>20.981581970751968</v>
      </c>
      <c r="AD95" s="182">
        <f t="shared" si="75"/>
        <v>23.413564240335379</v>
      </c>
      <c r="AE95" s="182">
        <f t="shared" si="76"/>
        <v>26.0999542657738</v>
      </c>
      <c r="AF95" s="182">
        <f t="shared" si="77"/>
        <v>29.061584209262403</v>
      </c>
      <c r="AG95" s="182">
        <f t="shared" si="78"/>
        <v>32.319824207848029</v>
      </c>
      <c r="AH95" s="182">
        <f t="shared" si="79"/>
        <v>35.896350024755783</v>
      </c>
      <c r="AI95" s="182">
        <f t="shared" si="80"/>
        <v>39.812862722623869</v>
      </c>
      <c r="AJ95" s="182">
        <f t="shared" si="81"/>
        <v>44.090760390574047</v>
      </c>
      <c r="AK95" s="182">
        <f t="shared" si="82"/>
        <v>48.750764288410096</v>
      </c>
      <c r="AM95" s="181" t="s">
        <v>38</v>
      </c>
      <c r="AN95" s="184">
        <f>IFERROR(VLOOKUP($M95,Batch!$A$11:$E$854,5,FALSE),"")</f>
        <v>3311</v>
      </c>
      <c r="AO95" s="182">
        <f t="shared" si="83"/>
        <v>9.2768011132451825E-2</v>
      </c>
      <c r="AP95" s="182">
        <f t="shared" si="84"/>
        <v>0.10362170197008704</v>
      </c>
      <c r="AQ95" s="182">
        <f t="shared" si="85"/>
        <v>0.11563252852675952</v>
      </c>
      <c r="AR95" s="182">
        <f t="shared" si="86"/>
        <v>0.12889979821974243</v>
      </c>
      <c r="AS95" s="182">
        <f t="shared" si="87"/>
        <v>0.14352639481182308</v>
      </c>
      <c r="AT95" s="182">
        <f t="shared" si="88"/>
        <v>0.15961785896124231</v>
      </c>
      <c r="AU95" s="182">
        <f t="shared" si="89"/>
        <v>0.17728124072171</v>
      </c>
      <c r="AV95" s="182">
        <f t="shared" si="90"/>
        <v>0.19662371509310284</v>
      </c>
      <c r="AW95" s="182">
        <f t="shared" si="91"/>
        <v>0.21775096078052497</v>
      </c>
      <c r="AX95" s="182">
        <f t="shared" si="92"/>
        <v>0.2407653138333184</v>
      </c>
    </row>
    <row r="96" spans="1:50" ht="15.75">
      <c r="A96" s="181" t="s">
        <v>39</v>
      </c>
      <c r="B96" s="182">
        <v>17.833022182724086</v>
      </c>
      <c r="C96" s="182">
        <v>19.919453778154391</v>
      </c>
      <c r="D96" s="182">
        <v>22.228324409348346</v>
      </c>
      <c r="E96" s="182">
        <v>24.778724184561185</v>
      </c>
      <c r="F96" s="182">
        <v>27.590430701713043</v>
      </c>
      <c r="G96" s="182">
        <v>30.683732300249947</v>
      </c>
      <c r="H96" s="182">
        <v>34.079207474408925</v>
      </c>
      <c r="I96" s="182">
        <v>37.797458737134946</v>
      </c>
      <c r="J96" s="182">
        <v>41.858800964960963</v>
      </c>
      <c r="K96" s="182">
        <v>46.282906467508909</v>
      </c>
      <c r="M96" s="181" t="s">
        <v>39</v>
      </c>
      <c r="N96" s="183">
        <f>IFERROR(VLOOKUP($M96,Batch!$A$11:$E$854,3,FALSE),"")</f>
        <v>1</v>
      </c>
      <c r="O96" s="182">
        <f t="shared" si="63"/>
        <v>19.220772805448501</v>
      </c>
      <c r="P96" s="182">
        <f t="shared" si="64"/>
        <v>21.469568733528789</v>
      </c>
      <c r="Q96" s="182">
        <f t="shared" si="65"/>
        <v>23.958113713994486</v>
      </c>
      <c r="R96" s="182">
        <f t="shared" si="66"/>
        <v>26.706983431092809</v>
      </c>
      <c r="S96" s="182">
        <f t="shared" si="67"/>
        <v>29.737494558597021</v>
      </c>
      <c r="T96" s="182">
        <f t="shared" si="68"/>
        <v>33.071514257277528</v>
      </c>
      <c r="U96" s="182">
        <f t="shared" si="69"/>
        <v>36.731222422294849</v>
      </c>
      <c r="V96" s="182">
        <f t="shared" si="70"/>
        <v>40.738824836632887</v>
      </c>
      <c r="W96" s="182">
        <f t="shared" si="71"/>
        <v>45.116217263242518</v>
      </c>
      <c r="X96" s="182">
        <f t="shared" si="72"/>
        <v>49.884602894152955</v>
      </c>
      <c r="Z96" s="181" t="s">
        <v>39</v>
      </c>
      <c r="AA96" s="183">
        <f>IFERROR(VLOOKUP($M96,Batch!$A$11:$E$854,4,FALSE),"")</f>
        <v>0.66</v>
      </c>
      <c r="AB96" s="182">
        <f t="shared" si="73"/>
        <v>12.685710051596011</v>
      </c>
      <c r="AC96" s="182">
        <f t="shared" si="74"/>
        <v>14.169915364129</v>
      </c>
      <c r="AD96" s="182">
        <f t="shared" si="75"/>
        <v>15.812355051236363</v>
      </c>
      <c r="AE96" s="182">
        <f t="shared" si="76"/>
        <v>17.626609064521258</v>
      </c>
      <c r="AF96" s="182">
        <f t="shared" si="77"/>
        <v>19.626746408674034</v>
      </c>
      <c r="AG96" s="182">
        <f t="shared" si="78"/>
        <v>21.827199409803168</v>
      </c>
      <c r="AH96" s="182">
        <f t="shared" si="79"/>
        <v>24.242606798714601</v>
      </c>
      <c r="AI96" s="182">
        <f t="shared" si="80"/>
        <v>26.88762439217771</v>
      </c>
      <c r="AJ96" s="182">
        <f t="shared" si="81"/>
        <v>29.776703393740064</v>
      </c>
      <c r="AK96" s="182">
        <f t="shared" si="82"/>
        <v>32.923837910140954</v>
      </c>
      <c r="AM96" s="181" t="s">
        <v>39</v>
      </c>
      <c r="AN96" s="184">
        <f>IFERROR(VLOOKUP($M96,Batch!$A$11:$E$854,5,FALSE),"")</f>
        <v>3311</v>
      </c>
      <c r="AO96" s="182">
        <f t="shared" si="83"/>
        <v>6.2650893916284991E-2</v>
      </c>
      <c r="AP96" s="182">
        <f t="shared" si="84"/>
        <v>6.998093608241443E-2</v>
      </c>
      <c r="AQ96" s="182">
        <f t="shared" si="85"/>
        <v>7.8092450075902986E-2</v>
      </c>
      <c r="AR96" s="182">
        <f t="shared" si="86"/>
        <v>8.7052503179844601E-2</v>
      </c>
      <c r="AS96" s="182">
        <f t="shared" si="87"/>
        <v>9.6930577962954623E-2</v>
      </c>
      <c r="AT96" s="182">
        <f t="shared" si="88"/>
        <v>0.1077979513287969</v>
      </c>
      <c r="AU96" s="182">
        <f t="shared" si="89"/>
        <v>0.11972691955145168</v>
      </c>
      <c r="AV96" s="182">
        <f t="shared" si="90"/>
        <v>0.13278986328741668</v>
      </c>
      <c r="AW96" s="182">
        <f t="shared" si="91"/>
        <v>0.14705815267023112</v>
      </c>
      <c r="AX96" s="182">
        <f t="shared" si="92"/>
        <v>0.16260090037023114</v>
      </c>
    </row>
    <row r="97" spans="1:50" ht="15.75">
      <c r="A97" s="181" t="s">
        <v>40</v>
      </c>
      <c r="B97" s="182">
        <v>6.5240121528747306</v>
      </c>
      <c r="C97" s="182">
        <v>7.2873098679370605</v>
      </c>
      <c r="D97" s="182">
        <v>8.1319844218619366</v>
      </c>
      <c r="E97" s="182">
        <v>9.0650197177130583</v>
      </c>
      <c r="F97" s="182">
        <v>10.09365116897578</v>
      </c>
      <c r="G97" s="182">
        <v>11.22530103822295</v>
      </c>
      <c r="H97" s="182">
        <v>12.467497737919635</v>
      </c>
      <c r="I97" s="182">
        <v>13.827778467507157</v>
      </c>
      <c r="J97" s="182">
        <v>15.313575197855464</v>
      </c>
      <c r="K97" s="182">
        <v>16.932084823901015</v>
      </c>
      <c r="M97" s="181" t="s">
        <v>40</v>
      </c>
      <c r="N97" s="183">
        <f>IFERROR(VLOOKUP($M97,Batch!$A$11:$E$854,3,FALSE),"")</f>
        <v>1</v>
      </c>
      <c r="O97" s="182">
        <f t="shared" si="63"/>
        <v>7.0317052312013208</v>
      </c>
      <c r="P97" s="182">
        <f t="shared" si="64"/>
        <v>7.8544021254127712</v>
      </c>
      <c r="Q97" s="182">
        <f t="shared" si="65"/>
        <v>8.7648085348917935</v>
      </c>
      <c r="R97" s="182">
        <f t="shared" si="66"/>
        <v>9.7704518441000481</v>
      </c>
      <c r="S97" s="182">
        <f t="shared" si="67"/>
        <v>10.879130520247998</v>
      </c>
      <c r="T97" s="182">
        <f t="shared" si="68"/>
        <v>12.09884442007071</v>
      </c>
      <c r="U97" s="182">
        <f t="shared" si="69"/>
        <v>13.437707810689828</v>
      </c>
      <c r="V97" s="182">
        <f t="shared" si="70"/>
        <v>14.903844429998268</v>
      </c>
      <c r="W97" s="182">
        <f t="shared" si="71"/>
        <v>16.50526459851962</v>
      </c>
      <c r="X97" s="182">
        <f t="shared" si="72"/>
        <v>18.249725267434737</v>
      </c>
      <c r="Z97" s="181" t="s">
        <v>40</v>
      </c>
      <c r="AA97" s="183">
        <f>IFERROR(VLOOKUP($M97,Batch!$A$11:$E$854,4,FALSE),"")</f>
        <v>0.66</v>
      </c>
      <c r="AB97" s="182">
        <f t="shared" si="73"/>
        <v>4.6409254525928718</v>
      </c>
      <c r="AC97" s="182">
        <f t="shared" si="74"/>
        <v>5.1839054027724289</v>
      </c>
      <c r="AD97" s="182">
        <f t="shared" si="75"/>
        <v>5.7847736330285846</v>
      </c>
      <c r="AE97" s="182">
        <f t="shared" si="76"/>
        <v>6.4484982171060317</v>
      </c>
      <c r="AF97" s="182">
        <f t="shared" si="77"/>
        <v>7.1802261433636785</v>
      </c>
      <c r="AG97" s="182">
        <f t="shared" si="78"/>
        <v>7.9852373172466686</v>
      </c>
      <c r="AH97" s="182">
        <f t="shared" si="79"/>
        <v>8.8688871550552868</v>
      </c>
      <c r="AI97" s="182">
        <f t="shared" si="80"/>
        <v>9.8365373237988578</v>
      </c>
      <c r="AJ97" s="182">
        <f t="shared" si="81"/>
        <v>10.893474635022951</v>
      </c>
      <c r="AK97" s="182">
        <f t="shared" si="82"/>
        <v>12.044818676506926</v>
      </c>
      <c r="AM97" s="181" t="s">
        <v>40</v>
      </c>
      <c r="AN97" s="184">
        <f>IFERROR(VLOOKUP($M97,Batch!$A$11:$E$854,5,FALSE),"")</f>
        <v>3311</v>
      </c>
      <c r="AO97" s="182">
        <f t="shared" si="83"/>
        <v>2.2920130368831986E-2</v>
      </c>
      <c r="AP97" s="182">
        <f t="shared" si="84"/>
        <v>2.5601744493623468E-2</v>
      </c>
      <c r="AQ97" s="182">
        <f t="shared" si="85"/>
        <v>2.8569251365397515E-2</v>
      </c>
      <c r="AR97" s="182">
        <f t="shared" si="86"/>
        <v>3.1847186801217675E-2</v>
      </c>
      <c r="AS97" s="182">
        <f t="shared" si="87"/>
        <v>3.5460970223437964E-2</v>
      </c>
      <c r="AT97" s="182">
        <f t="shared" si="88"/>
        <v>3.9436677491792409E-2</v>
      </c>
      <c r="AU97" s="182">
        <f t="shared" si="89"/>
        <v>4.3800757391342461E-2</v>
      </c>
      <c r="AV97" s="182">
        <f t="shared" si="90"/>
        <v>4.8579689577515316E-2</v>
      </c>
      <c r="AW97" s="182">
        <f t="shared" si="91"/>
        <v>5.379958401719101E-2</v>
      </c>
      <c r="AX97" s="182">
        <f t="shared" si="92"/>
        <v>5.9485724809529572E-2</v>
      </c>
    </row>
    <row r="98" spans="1:50" ht="15.75">
      <c r="A98" s="181" t="s">
        <v>41</v>
      </c>
      <c r="B98" s="182">
        <v>6.5684338097925687</v>
      </c>
      <c r="C98" s="182">
        <v>7.3369287790031326</v>
      </c>
      <c r="D98" s="182">
        <v>8.1873546777082531</v>
      </c>
      <c r="E98" s="182">
        <v>9.1267429620016571</v>
      </c>
      <c r="F98" s="182">
        <v>10.162378310920021</v>
      </c>
      <c r="G98" s="182">
        <v>11.301733524833152</v>
      </c>
      <c r="H98" s="182">
        <v>12.552388276772135</v>
      </c>
      <c r="I98" s="182">
        <v>13.921931086574366</v>
      </c>
      <c r="J98" s="182">
        <v>15.417844529010049</v>
      </c>
      <c r="K98" s="182">
        <v>17.047374502296172</v>
      </c>
      <c r="M98" s="181" t="s">
        <v>41</v>
      </c>
      <c r="N98" s="183">
        <f>IFERROR(VLOOKUP($M98,Batch!$A$11:$E$854,3,FALSE),"")</f>
        <v>1</v>
      </c>
      <c r="O98" s="182">
        <f t="shared" si="63"/>
        <v>7.0795837436884801</v>
      </c>
      <c r="P98" s="182">
        <f t="shared" si="64"/>
        <v>7.9078823379467211</v>
      </c>
      <c r="Q98" s="182">
        <f t="shared" si="65"/>
        <v>8.8244876569663813</v>
      </c>
      <c r="R98" s="182">
        <f t="shared" si="66"/>
        <v>9.8369783387755074</v>
      </c>
      <c r="S98" s="182">
        <f t="shared" si="67"/>
        <v>10.9532059499392</v>
      </c>
      <c r="T98" s="182">
        <f t="shared" si="68"/>
        <v>12.181224817797876</v>
      </c>
      <c r="U98" s="182">
        <f t="shared" si="69"/>
        <v>13.529204459092851</v>
      </c>
      <c r="V98" s="182">
        <f t="shared" si="70"/>
        <v>15.005323925822701</v>
      </c>
      <c r="W98" s="182">
        <f t="shared" si="71"/>
        <v>16.617648080363761</v>
      </c>
      <c r="X98" s="182">
        <f t="shared" si="72"/>
        <v>18.373986690571037</v>
      </c>
      <c r="Z98" s="181" t="s">
        <v>41</v>
      </c>
      <c r="AA98" s="183">
        <f>IFERROR(VLOOKUP($M98,Batch!$A$11:$E$854,4,FALSE),"")</f>
        <v>0.66</v>
      </c>
      <c r="AB98" s="182">
        <f t="shared" si="73"/>
        <v>4.6725252708343969</v>
      </c>
      <c r="AC98" s="182">
        <f t="shared" si="74"/>
        <v>5.2192023430448362</v>
      </c>
      <c r="AD98" s="182">
        <f t="shared" si="75"/>
        <v>5.8241618535978112</v>
      </c>
      <c r="AE98" s="182">
        <f t="shared" si="76"/>
        <v>6.4924057035918352</v>
      </c>
      <c r="AF98" s="182">
        <f t="shared" si="77"/>
        <v>7.2291159269598726</v>
      </c>
      <c r="AG98" s="182">
        <f t="shared" si="78"/>
        <v>8.039608379746598</v>
      </c>
      <c r="AH98" s="182">
        <f t="shared" si="79"/>
        <v>8.9292749430012819</v>
      </c>
      <c r="AI98" s="182">
        <f t="shared" si="80"/>
        <v>9.9035137910429842</v>
      </c>
      <c r="AJ98" s="182">
        <f t="shared" si="81"/>
        <v>10.967647733040085</v>
      </c>
      <c r="AK98" s="182">
        <f t="shared" si="82"/>
        <v>12.126831215776885</v>
      </c>
      <c r="AM98" s="181" t="s">
        <v>41</v>
      </c>
      <c r="AN98" s="184">
        <f>IFERROR(VLOOKUP($M98,Batch!$A$11:$E$854,5,FALSE),"")</f>
        <v>3311</v>
      </c>
      <c r="AO98" s="182">
        <f t="shared" si="83"/>
        <v>2.307619233559392E-2</v>
      </c>
      <c r="AP98" s="182">
        <f t="shared" si="84"/>
        <v>2.5776065430455682E-2</v>
      </c>
      <c r="AQ98" s="182">
        <f t="shared" si="85"/>
        <v>2.8763777901034626E-2</v>
      </c>
      <c r="AR98" s="182">
        <f t="shared" si="86"/>
        <v>3.206403262748711E-2</v>
      </c>
      <c r="AS98" s="182">
        <f t="shared" si="87"/>
        <v>3.5702422111682092E-2</v>
      </c>
      <c r="AT98" s="182">
        <f t="shared" si="88"/>
        <v>3.9705199762516248E-2</v>
      </c>
      <c r="AU98" s="182">
        <f t="shared" si="89"/>
        <v>4.4098994453442709E-2</v>
      </c>
      <c r="AV98" s="182">
        <f t="shared" si="90"/>
        <v>4.8910466138475044E-2</v>
      </c>
      <c r="AW98" s="182">
        <f t="shared" si="91"/>
        <v>5.4165902565889754E-2</v>
      </c>
      <c r="AX98" s="182">
        <f t="shared" si="92"/>
        <v>5.9890759992953221E-2</v>
      </c>
    </row>
    <row r="99" spans="1:50" ht="15.75">
      <c r="A99" s="181" t="s">
        <v>42</v>
      </c>
      <c r="B99" s="182">
        <v>9.9999999999999995E-7</v>
      </c>
      <c r="C99" s="182">
        <v>88.699295619380834</v>
      </c>
      <c r="D99" s="182">
        <v>93.943531857064102</v>
      </c>
      <c r="E99" s="182">
        <v>99.453309457144954</v>
      </c>
      <c r="F99" s="182">
        <v>105.23710591466548</v>
      </c>
      <c r="G99" s="182">
        <v>111.30312537766116</v>
      </c>
      <c r="H99" s="182">
        <v>117.65922789063357</v>
      </c>
      <c r="I99" s="182">
        <v>124.31285412604502</v>
      </c>
      <c r="J99" s="182">
        <v>131.27094594976225</v>
      </c>
      <c r="K99" s="182">
        <v>138.53986328232378</v>
      </c>
      <c r="M99" s="181" t="s">
        <v>42</v>
      </c>
      <c r="N99" s="183">
        <f>IFERROR(VLOOKUP($M99,Batch!$A$11:$E$854,3,FALSE),"")</f>
        <v>1</v>
      </c>
      <c r="O99" s="182">
        <f t="shared" si="63"/>
        <v>1.0778191496934722E-6</v>
      </c>
      <c r="P99" s="182">
        <f t="shared" si="64"/>
        <v>95.601799382890974</v>
      </c>
      <c r="Q99" s="182">
        <f t="shared" si="65"/>
        <v>101.25413762538244</v>
      </c>
      <c r="R99" s="182">
        <f t="shared" si="66"/>
        <v>107.19268143330173</v>
      </c>
      <c r="S99" s="182">
        <f t="shared" si="67"/>
        <v>113.42656801314662</v>
      </c>
      <c r="T99" s="182">
        <f t="shared" si="68"/>
        <v>119.96463995277668</v>
      </c>
      <c r="U99" s="182">
        <f t="shared" si="69"/>
        <v>126.81536895867315</v>
      </c>
      <c r="V99" s="182">
        <f t="shared" si="70"/>
        <v>133.9867747301025</v>
      </c>
      <c r="W99" s="182">
        <f t="shared" si="71"/>
        <v>141.48633934303049</v>
      </c>
      <c r="X99" s="182">
        <f t="shared" si="72"/>
        <v>149.3209176416041</v>
      </c>
      <c r="Z99" s="181" t="s">
        <v>42</v>
      </c>
      <c r="AA99" s="183">
        <f>IFERROR(VLOOKUP($M99,Batch!$A$11:$E$854,4,FALSE),"")</f>
        <v>0.64</v>
      </c>
      <c r="AB99" s="182">
        <f t="shared" si="73"/>
        <v>6.8980425580382222E-7</v>
      </c>
      <c r="AC99" s="182">
        <f t="shared" si="74"/>
        <v>61.185151605050223</v>
      </c>
      <c r="AD99" s="182">
        <f t="shared" si="75"/>
        <v>64.802648080244765</v>
      </c>
      <c r="AE99" s="182">
        <f t="shared" si="76"/>
        <v>68.603316117313113</v>
      </c>
      <c r="AF99" s="182">
        <f t="shared" si="77"/>
        <v>72.593003528413846</v>
      </c>
      <c r="AG99" s="182">
        <f t="shared" si="78"/>
        <v>76.777369569777079</v>
      </c>
      <c r="AH99" s="182">
        <f t="shared" si="79"/>
        <v>81.161836133550807</v>
      </c>
      <c r="AI99" s="182">
        <f t="shared" si="80"/>
        <v>85.751535827265599</v>
      </c>
      <c r="AJ99" s="182">
        <f t="shared" si="81"/>
        <v>90.551257179539519</v>
      </c>
      <c r="AK99" s="182">
        <f t="shared" si="82"/>
        <v>95.565387290626617</v>
      </c>
      <c r="AM99" s="181" t="s">
        <v>42</v>
      </c>
      <c r="AN99" s="184">
        <f>IFERROR(VLOOKUP($M99,Batch!$A$11:$E$854,5,FALSE),"")</f>
        <v>3311</v>
      </c>
      <c r="AO99" s="182">
        <f t="shared" si="83"/>
        <v>3.5131955354700701E-9</v>
      </c>
      <c r="AP99" s="182">
        <f t="shared" si="84"/>
        <v>0.31161796936934871</v>
      </c>
      <c r="AQ99" s="182">
        <f t="shared" si="85"/>
        <v>0.3300419967065279</v>
      </c>
      <c r="AR99" s="182">
        <f t="shared" si="86"/>
        <v>0.34939892277256496</v>
      </c>
      <c r="AS99" s="182">
        <f t="shared" si="87"/>
        <v>0.36971853066519367</v>
      </c>
      <c r="AT99" s="182">
        <f t="shared" si="88"/>
        <v>0.39102964316066463</v>
      </c>
      <c r="AU99" s="182">
        <f t="shared" si="89"/>
        <v>0.41335987413222947</v>
      </c>
      <c r="AV99" s="182">
        <f t="shared" si="90"/>
        <v>0.43673536411716346</v>
      </c>
      <c r="AW99" s="182">
        <f t="shared" si="91"/>
        <v>0.46118050124763765</v>
      </c>
      <c r="AX99" s="182">
        <f t="shared" si="92"/>
        <v>0.48671762916809386</v>
      </c>
    </row>
    <row r="100" spans="1:50" ht="15.75">
      <c r="A100" s="181" t="s">
        <v>43</v>
      </c>
      <c r="B100" s="182">
        <v>17.490261404017211</v>
      </c>
      <c r="C100" s="182">
        <v>19.536590603395933</v>
      </c>
      <c r="D100" s="182">
        <v>21.801083434384594</v>
      </c>
      <c r="E100" s="182">
        <v>24.302463082553984</v>
      </c>
      <c r="F100" s="182">
        <v>27.060127009199348</v>
      </c>
      <c r="G100" s="182">
        <v>30.093973600400659</v>
      </c>
      <c r="H100" s="182">
        <v>33.424185820089583</v>
      </c>
      <c r="I100" s="182">
        <v>37.070970189252577</v>
      </c>
      <c r="J100" s="182">
        <v>41.054251120998707</v>
      </c>
      <c r="K100" s="182">
        <v>45.393322812025701</v>
      </c>
      <c r="M100" s="181" t="s">
        <v>43</v>
      </c>
      <c r="N100" s="183">
        <f>IFERROR(VLOOKUP($M100,Batch!$A$11:$E$854,3,FALSE),"")</f>
        <v>1</v>
      </c>
      <c r="O100" s="182">
        <f t="shared" si="63"/>
        <v>18.851338674394384</v>
      </c>
      <c r="P100" s="182">
        <f t="shared" si="64"/>
        <v>21.056911472061682</v>
      </c>
      <c r="Q100" s="182">
        <f t="shared" si="65"/>
        <v>23.497625209644845</v>
      </c>
      <c r="R100" s="182">
        <f t="shared" si="66"/>
        <v>26.193660095095336</v>
      </c>
      <c r="S100" s="182">
        <f t="shared" si="67"/>
        <v>29.165923083652601</v>
      </c>
      <c r="T100" s="182">
        <f t="shared" si="68"/>
        <v>32.43586103688164</v>
      </c>
      <c r="U100" s="182">
        <f t="shared" si="69"/>
        <v>36.025227539805563</v>
      </c>
      <c r="V100" s="182">
        <f t="shared" si="70"/>
        <v>39.955801567692269</v>
      </c>
      <c r="W100" s="182">
        <f t="shared" si="71"/>
        <v>44.2490580345371</v>
      </c>
      <c r="X100" s="182">
        <f t="shared" si="72"/>
        <v>48.925792595018834</v>
      </c>
      <c r="Z100" s="181" t="s">
        <v>43</v>
      </c>
      <c r="AA100" s="183">
        <f>IFERROR(VLOOKUP($M100,Batch!$A$11:$E$854,4,FALSE),"")</f>
        <v>0.66</v>
      </c>
      <c r="AB100" s="182">
        <f t="shared" si="73"/>
        <v>12.441883525100295</v>
      </c>
      <c r="AC100" s="182">
        <f t="shared" si="74"/>
        <v>13.897561571560709</v>
      </c>
      <c r="AD100" s="182">
        <f t="shared" si="75"/>
        <v>15.508432638365598</v>
      </c>
      <c r="AE100" s="182">
        <f t="shared" si="76"/>
        <v>17.28781566276292</v>
      </c>
      <c r="AF100" s="182">
        <f t="shared" si="77"/>
        <v>19.249509235210716</v>
      </c>
      <c r="AG100" s="182">
        <f t="shared" si="78"/>
        <v>21.407668284341881</v>
      </c>
      <c r="AH100" s="182">
        <f t="shared" si="79"/>
        <v>23.776650176271673</v>
      </c>
      <c r="AI100" s="182">
        <f t="shared" si="80"/>
        <v>26.370829034676898</v>
      </c>
      <c r="AJ100" s="182">
        <f t="shared" si="81"/>
        <v>29.204378302794488</v>
      </c>
      <c r="AK100" s="182">
        <f t="shared" si="82"/>
        <v>32.291023112712431</v>
      </c>
      <c r="AM100" s="181" t="s">
        <v>43</v>
      </c>
      <c r="AN100" s="184">
        <f>IFERROR(VLOOKUP($M100,Batch!$A$11:$E$854,5,FALSE),"")</f>
        <v>3311</v>
      </c>
      <c r="AO100" s="182">
        <f t="shared" si="83"/>
        <v>6.1446708278797744E-2</v>
      </c>
      <c r="AP100" s="182">
        <f t="shared" si="84"/>
        <v>6.8635862886157126E-2</v>
      </c>
      <c r="AQ100" s="182">
        <f t="shared" si="85"/>
        <v>7.6591468990090464E-2</v>
      </c>
      <c r="AR100" s="182">
        <f t="shared" si="86"/>
        <v>8.5379304802554859E-2</v>
      </c>
      <c r="AS100" s="182">
        <f t="shared" si="87"/>
        <v>9.5067517397972215E-2</v>
      </c>
      <c r="AT100" s="182">
        <f t="shared" si="88"/>
        <v>0.10572601369748176</v>
      </c>
      <c r="AU100" s="182">
        <f t="shared" si="89"/>
        <v>0.11742570039986075</v>
      </c>
      <c r="AV100" s="182">
        <f t="shared" si="90"/>
        <v>0.13023756696442623</v>
      </c>
      <c r="AW100" s="182">
        <f t="shared" si="91"/>
        <v>0.14423161175035976</v>
      </c>
      <c r="AX100" s="182">
        <f t="shared" si="92"/>
        <v>0.15947561904336038</v>
      </c>
    </row>
    <row r="101" spans="1:50" ht="15.75">
      <c r="A101" s="181" t="s">
        <v>44</v>
      </c>
      <c r="B101" s="182">
        <v>216.56352251642085</v>
      </c>
      <c r="C101" s="182">
        <v>233.66221664694589</v>
      </c>
      <c r="D101" s="182">
        <v>251.22557463388887</v>
      </c>
      <c r="E101" s="182">
        <v>269.08842996777872</v>
      </c>
      <c r="F101" s="182">
        <v>287.05331506398397</v>
      </c>
      <c r="G101" s="182">
        <v>304.89137037612778</v>
      </c>
      <c r="H101" s="182">
        <v>322.34508344959619</v>
      </c>
      <c r="I101" s="182">
        <v>339.1331685311946</v>
      </c>
      <c r="J101" s="182">
        <v>354.95780382105335</v>
      </c>
      <c r="K101" s="182">
        <v>369.51429361357344</v>
      </c>
      <c r="M101" s="181" t="s">
        <v>44</v>
      </c>
      <c r="N101" s="183">
        <f>IFERROR(VLOOKUP($M101,Batch!$A$11:$E$854,3,FALSE),"")</f>
        <v>1</v>
      </c>
      <c r="O101" s="182">
        <f t="shared" si="63"/>
        <v>233.41631169327184</v>
      </c>
      <c r="P101" s="182">
        <f t="shared" si="64"/>
        <v>251.84561166190309</v>
      </c>
      <c r="Q101" s="182">
        <f t="shared" si="65"/>
        <v>270.77573523315203</v>
      </c>
      <c r="R101" s="182">
        <f t="shared" si="66"/>
        <v>290.0286627802227</v>
      </c>
      <c r="S101" s="182">
        <f t="shared" si="67"/>
        <v>309.39155995895555</v>
      </c>
      <c r="T101" s="182">
        <f t="shared" si="68"/>
        <v>328.61775756767554</v>
      </c>
      <c r="U101" s="182">
        <f t="shared" si="69"/>
        <v>347.42970375151509</v>
      </c>
      <c r="V101" s="182">
        <f t="shared" si="70"/>
        <v>365.52422333914518</v>
      </c>
      <c r="W101" s="182">
        <f t="shared" si="71"/>
        <v>382.58031829147001</v>
      </c>
      <c r="X101" s="182">
        <f t="shared" si="72"/>
        <v>398.26958174216571</v>
      </c>
      <c r="Z101" s="181" t="s">
        <v>44</v>
      </c>
      <c r="AA101" s="183">
        <f>IFERROR(VLOOKUP($M101,Batch!$A$11:$E$854,4,FALSE),"")</f>
        <v>0.66</v>
      </c>
      <c r="AB101" s="182">
        <f t="shared" si="73"/>
        <v>154.05476571755941</v>
      </c>
      <c r="AC101" s="182">
        <f t="shared" si="74"/>
        <v>166.21810369685605</v>
      </c>
      <c r="AD101" s="182">
        <f t="shared" si="75"/>
        <v>178.71198525388036</v>
      </c>
      <c r="AE101" s="182">
        <f t="shared" si="76"/>
        <v>191.41891743494699</v>
      </c>
      <c r="AF101" s="182">
        <f t="shared" si="77"/>
        <v>204.1984295729107</v>
      </c>
      <c r="AG101" s="182">
        <f t="shared" si="78"/>
        <v>216.88771999466587</v>
      </c>
      <c r="AH101" s="182">
        <f t="shared" si="79"/>
        <v>229.30360447599995</v>
      </c>
      <c r="AI101" s="182">
        <f t="shared" si="80"/>
        <v>241.24598740383581</v>
      </c>
      <c r="AJ101" s="182">
        <f t="shared" si="81"/>
        <v>252.50301007237022</v>
      </c>
      <c r="AK101" s="182">
        <f t="shared" si="82"/>
        <v>262.8579239498294</v>
      </c>
      <c r="AM101" s="181" t="s">
        <v>44</v>
      </c>
      <c r="AN101" s="184">
        <f>IFERROR(VLOOKUP($M101,Batch!$A$11:$E$854,5,FALSE),"")</f>
        <v>3311</v>
      </c>
      <c r="AO101" s="182">
        <f t="shared" si="83"/>
        <v>0.76083000045036175</v>
      </c>
      <c r="AP101" s="182">
        <f t="shared" si="84"/>
        <v>0.82090105633209065</v>
      </c>
      <c r="AQ101" s="182">
        <f t="shared" si="85"/>
        <v>0.88260456719968128</v>
      </c>
      <c r="AR101" s="182">
        <f t="shared" si="86"/>
        <v>0.94536027080945073</v>
      </c>
      <c r="AS101" s="182">
        <f t="shared" si="87"/>
        <v>1.008474424924672</v>
      </c>
      <c r="AT101" s="182">
        <f t="shared" si="88"/>
        <v>1.0711430012087637</v>
      </c>
      <c r="AU101" s="182">
        <f t="shared" si="89"/>
        <v>1.1324613080558485</v>
      </c>
      <c r="AV101" s="182">
        <f t="shared" si="90"/>
        <v>1.1914411336136117</v>
      </c>
      <c r="AW101" s="182">
        <f t="shared" si="91"/>
        <v>1.2470361716643859</v>
      </c>
      <c r="AX101" s="182">
        <f t="shared" si="92"/>
        <v>1.2981759666155828</v>
      </c>
    </row>
    <row r="102" spans="1:50" ht="15.75">
      <c r="A102" s="181" t="s">
        <v>45</v>
      </c>
      <c r="B102" s="182">
        <v>288.33305957532332</v>
      </c>
      <c r="C102" s="182">
        <v>311.09829139326752</v>
      </c>
      <c r="D102" s="182">
        <v>334.4821774972072</v>
      </c>
      <c r="E102" s="182">
        <v>358.26481490227303</v>
      </c>
      <c r="F102" s="182">
        <v>382.18329491459934</v>
      </c>
      <c r="G102" s="182">
        <v>405.93291352654404</v>
      </c>
      <c r="H102" s="182">
        <v>429.1708181974073</v>
      </c>
      <c r="I102" s="182">
        <v>451.52250457441988</v>
      </c>
      <c r="J102" s="182">
        <v>472.59145218281782</v>
      </c>
      <c r="K102" s="182">
        <v>491.97198861750763</v>
      </c>
      <c r="M102" s="181" t="s">
        <v>45</v>
      </c>
      <c r="N102" s="183">
        <f>IFERROR(VLOOKUP($M102,Batch!$A$11:$E$854,3,FALSE),"")</f>
        <v>1</v>
      </c>
      <c r="O102" s="182">
        <f t="shared" si="63"/>
        <v>310.77089309999224</v>
      </c>
      <c r="P102" s="182">
        <f t="shared" si="64"/>
        <v>335.30769590058361</v>
      </c>
      <c r="Q102" s="182">
        <f t="shared" si="65"/>
        <v>360.51129613766091</v>
      </c>
      <c r="R102" s="182">
        <f t="shared" si="66"/>
        <v>386.14467816305711</v>
      </c>
      <c r="S102" s="182">
        <f t="shared" si="67"/>
        <v>411.924473951903</v>
      </c>
      <c r="T102" s="182">
        <f t="shared" si="68"/>
        <v>437.52226768977346</v>
      </c>
      <c r="U102" s="182">
        <f t="shared" si="69"/>
        <v>462.56852634278124</v>
      </c>
      <c r="V102" s="182">
        <f t="shared" si="70"/>
        <v>486.65960194786811</v>
      </c>
      <c r="W102" s="182">
        <f t="shared" si="71"/>
        <v>509.36811714408793</v>
      </c>
      <c r="X102" s="182">
        <f t="shared" si="72"/>
        <v>530.25683044472862</v>
      </c>
      <c r="Z102" s="181" t="s">
        <v>45</v>
      </c>
      <c r="AA102" s="183">
        <f>IFERROR(VLOOKUP($M102,Batch!$A$11:$E$854,4,FALSE),"")</f>
        <v>0.66</v>
      </c>
      <c r="AB102" s="182">
        <f t="shared" si="73"/>
        <v>205.10878944599489</v>
      </c>
      <c r="AC102" s="182">
        <f t="shared" si="74"/>
        <v>221.30307929438518</v>
      </c>
      <c r="AD102" s="182">
        <f t="shared" si="75"/>
        <v>237.93745545085619</v>
      </c>
      <c r="AE102" s="182">
        <f t="shared" si="76"/>
        <v>254.85548758761772</v>
      </c>
      <c r="AF102" s="182">
        <f t="shared" si="77"/>
        <v>271.87015280825597</v>
      </c>
      <c r="AG102" s="182">
        <f t="shared" si="78"/>
        <v>288.76469667525049</v>
      </c>
      <c r="AH102" s="182">
        <f t="shared" si="79"/>
        <v>305.29522738623569</v>
      </c>
      <c r="AI102" s="182">
        <f t="shared" si="80"/>
        <v>321.19533728559298</v>
      </c>
      <c r="AJ102" s="182">
        <f t="shared" si="81"/>
        <v>336.18295731509801</v>
      </c>
      <c r="AK102" s="182">
        <f t="shared" si="82"/>
        <v>349.96950809352097</v>
      </c>
      <c r="AM102" s="181" t="s">
        <v>45</v>
      </c>
      <c r="AN102" s="184">
        <f>IFERROR(VLOOKUP($M102,Batch!$A$11:$E$854,5,FALSE),"")</f>
        <v>3311</v>
      </c>
      <c r="AO102" s="182">
        <f t="shared" si="83"/>
        <v>1.0129704176284517</v>
      </c>
      <c r="AP102" s="182">
        <f t="shared" si="84"/>
        <v>1.0929491284151944</v>
      </c>
      <c r="AQ102" s="182">
        <f t="shared" si="85"/>
        <v>1.175101292677496</v>
      </c>
      <c r="AR102" s="182">
        <f t="shared" si="86"/>
        <v>1.2586543482306765</v>
      </c>
      <c r="AS102" s="182">
        <f t="shared" si="87"/>
        <v>1.3426846454252117</v>
      </c>
      <c r="AT102" s="182">
        <f t="shared" si="88"/>
        <v>1.4261216995018124</v>
      </c>
      <c r="AU102" s="182">
        <f t="shared" si="89"/>
        <v>1.5077610024451686</v>
      </c>
      <c r="AV102" s="182">
        <f t="shared" si="90"/>
        <v>1.5862868472351161</v>
      </c>
      <c r="AW102" s="182">
        <f t="shared" si="91"/>
        <v>1.6603061799099927</v>
      </c>
      <c r="AX102" s="182">
        <f t="shared" si="92"/>
        <v>1.7283937939873601</v>
      </c>
    </row>
    <row r="103" spans="1:50" ht="15.75">
      <c r="A103" s="181" t="s">
        <v>46</v>
      </c>
      <c r="B103" s="182">
        <v>9.9999999999999995E-7</v>
      </c>
      <c r="C103" s="182">
        <v>48.514755699050134</v>
      </c>
      <c r="D103" s="182">
        <v>51.603764996309003</v>
      </c>
      <c r="E103" s="182">
        <v>54.870755328827748</v>
      </c>
      <c r="F103" s="182">
        <v>58.323842017269754</v>
      </c>
      <c r="G103" s="182">
        <v>61.971275065380546</v>
      </c>
      <c r="H103" s="182">
        <v>65.821413786265467</v>
      </c>
      <c r="I103" s="182">
        <v>69.882698096677231</v>
      </c>
      <c r="J103" s="182">
        <v>74.163616373115033</v>
      </c>
      <c r="K103" s="182">
        <v>78.672669795263957</v>
      </c>
      <c r="M103" s="181" t="s">
        <v>46</v>
      </c>
      <c r="N103" s="183">
        <f>IFERROR(VLOOKUP($M103,Batch!$A$11:$E$854,3,FALSE),"")</f>
        <v>1</v>
      </c>
      <c r="O103" s="182">
        <f t="shared" si="63"/>
        <v>1.0778191496934722E-6</v>
      </c>
      <c r="P103" s="182">
        <f t="shared" si="64"/>
        <v>52.290132735136751</v>
      </c>
      <c r="Q103" s="182">
        <f t="shared" si="65"/>
        <v>55.619526109303536</v>
      </c>
      <c r="R103" s="182">
        <f t="shared" si="66"/>
        <v>59.14075085155568</v>
      </c>
      <c r="S103" s="182">
        <f t="shared" si="67"/>
        <v>62.862553809910089</v>
      </c>
      <c r="T103" s="182">
        <f t="shared" si="68"/>
        <v>66.793826996388731</v>
      </c>
      <c r="U103" s="182">
        <f t="shared" si="69"/>
        <v>70.943580238734825</v>
      </c>
      <c r="V103" s="182">
        <f t="shared" si="70"/>
        <v>75.320910240846274</v>
      </c>
      <c r="W103" s="182">
        <f t="shared" si="71"/>
        <v>79.934965937463716</v>
      </c>
      <c r="X103" s="182">
        <f t="shared" si="72"/>
        <v>84.794910062846711</v>
      </c>
      <c r="Z103" s="181" t="s">
        <v>46</v>
      </c>
      <c r="AA103" s="183">
        <f>IFERROR(VLOOKUP($M103,Batch!$A$11:$E$854,4,FALSE),"")</f>
        <v>0.64</v>
      </c>
      <c r="AB103" s="182">
        <f t="shared" si="73"/>
        <v>6.8980425580382222E-7</v>
      </c>
      <c r="AC103" s="182">
        <f t="shared" si="74"/>
        <v>33.465684950487521</v>
      </c>
      <c r="AD103" s="182">
        <f t="shared" si="75"/>
        <v>35.596496709954266</v>
      </c>
      <c r="AE103" s="182">
        <f t="shared" si="76"/>
        <v>37.850080544995635</v>
      </c>
      <c r="AF103" s="182">
        <f t="shared" si="77"/>
        <v>40.23203443834246</v>
      </c>
      <c r="AG103" s="182">
        <f t="shared" si="78"/>
        <v>42.748049277688793</v>
      </c>
      <c r="AH103" s="182">
        <f t="shared" si="79"/>
        <v>45.403891352790296</v>
      </c>
      <c r="AI103" s="182">
        <f t="shared" si="80"/>
        <v>48.205382554141622</v>
      </c>
      <c r="AJ103" s="182">
        <f t="shared" si="81"/>
        <v>51.158378199976781</v>
      </c>
      <c r="AK103" s="182">
        <f t="shared" si="82"/>
        <v>54.268742440221899</v>
      </c>
      <c r="AM103" s="181" t="s">
        <v>46</v>
      </c>
      <c r="AN103" s="184">
        <f>IFERROR(VLOOKUP($M103,Batch!$A$11:$E$854,5,FALSE),"")</f>
        <v>3311</v>
      </c>
      <c r="AO103" s="182">
        <f t="shared" si="83"/>
        <v>3.5131955354700701E-9</v>
      </c>
      <c r="AP103" s="182">
        <f t="shared" si="84"/>
        <v>0.17044182312632408</v>
      </c>
      <c r="AQ103" s="182">
        <f t="shared" si="85"/>
        <v>0.18129411679847948</v>
      </c>
      <c r="AR103" s="182">
        <f t="shared" si="86"/>
        <v>0.19277169264910821</v>
      </c>
      <c r="AS103" s="182">
        <f t="shared" si="87"/>
        <v>0.2049030613865338</v>
      </c>
      <c r="AT103" s="182">
        <f t="shared" si="88"/>
        <v>0.2177172068870826</v>
      </c>
      <c r="AU103" s="182">
        <f t="shared" si="89"/>
        <v>0.23124349705223596</v>
      </c>
      <c r="AV103" s="182">
        <f t="shared" si="90"/>
        <v>0.24551158295984921</v>
      </c>
      <c r="AW103" s="182">
        <f t="shared" si="91"/>
        <v>0.26055128593634275</v>
      </c>
      <c r="AX103" s="182">
        <f t="shared" si="92"/>
        <v>0.27639247228823238</v>
      </c>
    </row>
    <row r="104" spans="1:50" ht="15.75">
      <c r="A104" s="181" t="s">
        <v>178</v>
      </c>
      <c r="B104" s="182">
        <v>9.9999999999999995E-7</v>
      </c>
      <c r="C104" s="182">
        <v>1.2056981035712189</v>
      </c>
      <c r="D104" s="182">
        <v>1.2824667608169114</v>
      </c>
      <c r="E104" s="182">
        <v>1.3636586372171151</v>
      </c>
      <c r="F104" s="182">
        <v>1.4494754162924977</v>
      </c>
      <c r="G104" s="182">
        <v>1.5401221287337659</v>
      </c>
      <c r="H104" s="182">
        <v>1.6358065218090043</v>
      </c>
      <c r="I104" s="182">
        <v>1.7435758560963881</v>
      </c>
      <c r="J104" s="182">
        <v>1.8578233588313675</v>
      </c>
      <c r="K104" s="182">
        <v>1.9788696432726209</v>
      </c>
      <c r="M104" s="181" t="s">
        <v>178</v>
      </c>
      <c r="N104" s="183">
        <f>IFERROR(VLOOKUP($M104,Batch!$A$11:$E$854,3,FALSE),"")</f>
        <v>1</v>
      </c>
      <c r="O104" s="182">
        <f t="shared" si="63"/>
        <v>1.0778191496934722E-6</v>
      </c>
      <c r="P104" s="182">
        <f t="shared" si="64"/>
        <v>1.2995245047781629</v>
      </c>
      <c r="Q104" s="182">
        <f t="shared" si="65"/>
        <v>1.3822672336538249</v>
      </c>
      <c r="R104" s="182">
        <f t="shared" si="66"/>
        <v>1.46977739283751</v>
      </c>
      <c r="S104" s="182">
        <f t="shared" si="67"/>
        <v>1.5622723606899713</v>
      </c>
      <c r="T104" s="182">
        <f t="shared" si="68"/>
        <v>1.6599731232159278</v>
      </c>
      <c r="U104" s="182">
        <f t="shared" si="69"/>
        <v>1.7631035943992173</v>
      </c>
      <c r="V104" s="182">
        <f t="shared" si="70"/>
        <v>1.8792594466438768</v>
      </c>
      <c r="W104" s="182">
        <f t="shared" si="71"/>
        <v>2.0023975928962949</v>
      </c>
      <c r="X104" s="182">
        <f t="shared" si="72"/>
        <v>2.1328635962663207</v>
      </c>
      <c r="Z104" s="181" t="s">
        <v>178</v>
      </c>
      <c r="AA104" s="183">
        <f>IFERROR(VLOOKUP($M104,Batch!$A$11:$E$854,4,FALSE),"")</f>
        <v>0.73</v>
      </c>
      <c r="AB104" s="182">
        <f t="shared" si="73"/>
        <v>7.8680797927623467E-7</v>
      </c>
      <c r="AC104" s="182">
        <f t="shared" si="74"/>
        <v>0.94865288848805895</v>
      </c>
      <c r="AD104" s="182">
        <f t="shared" si="75"/>
        <v>1.0090550805672922</v>
      </c>
      <c r="AE104" s="182">
        <f t="shared" si="76"/>
        <v>1.0729374967713823</v>
      </c>
      <c r="AF104" s="182">
        <f t="shared" si="77"/>
        <v>1.140458823303679</v>
      </c>
      <c r="AG104" s="182">
        <f t="shared" si="78"/>
        <v>1.2117803799476272</v>
      </c>
      <c r="AH104" s="182">
        <f t="shared" si="79"/>
        <v>1.2870656239114286</v>
      </c>
      <c r="AI104" s="182">
        <f t="shared" si="80"/>
        <v>1.37185939605003</v>
      </c>
      <c r="AJ104" s="182">
        <f t="shared" si="81"/>
        <v>1.4617502428142952</v>
      </c>
      <c r="AK104" s="182">
        <f t="shared" si="82"/>
        <v>1.5569904252744142</v>
      </c>
      <c r="AM104" s="181" t="s">
        <v>178</v>
      </c>
      <c r="AN104" s="184">
        <f>IFERROR(VLOOKUP($M104,Batch!$A$11:$E$854,5,FALSE),"")</f>
        <v>22098</v>
      </c>
      <c r="AO104" s="182">
        <f t="shared" si="83"/>
        <v>2.3447476575903839E-8</v>
      </c>
      <c r="AP104" s="182">
        <f t="shared" si="84"/>
        <v>2.8270578041097838E-2</v>
      </c>
      <c r="AQ104" s="182">
        <f t="shared" si="85"/>
        <v>3.0070609333629802E-2</v>
      </c>
      <c r="AR104" s="182">
        <f t="shared" si="86"/>
        <v>3.1974353953677259E-2</v>
      </c>
      <c r="AS104" s="182">
        <f t="shared" si="87"/>
        <v>3.3986540870866805E-2</v>
      </c>
      <c r="AT104" s="182">
        <f t="shared" si="88"/>
        <v>3.6111977537516125E-2</v>
      </c>
      <c r="AU104" s="182">
        <f t="shared" si="89"/>
        <v>3.8355535102827368E-2</v>
      </c>
      <c r="AV104" s="182">
        <f t="shared" si="90"/>
        <v>4.0882454044131544E-2</v>
      </c>
      <c r="AW104" s="182">
        <f t="shared" si="91"/>
        <v>4.3561269688365482E-2</v>
      </c>
      <c r="AX104" s="182">
        <f t="shared" si="92"/>
        <v>4.6399499607401966E-2</v>
      </c>
    </row>
    <row r="105" spans="1:50" ht="15.75">
      <c r="A105" s="181" t="s">
        <v>179</v>
      </c>
      <c r="B105" s="182">
        <v>9.9999999999999995E-7</v>
      </c>
      <c r="C105" s="182">
        <v>34.776405831368308</v>
      </c>
      <c r="D105" s="182">
        <v>36.990673210240168</v>
      </c>
      <c r="E105" s="182">
        <v>39.332521169974477</v>
      </c>
      <c r="F105" s="182">
        <v>41.807766944540049</v>
      </c>
      <c r="G105" s="182">
        <v>44.42232431159546</v>
      </c>
      <c r="H105" s="182">
        <v>47.182185404066786</v>
      </c>
      <c r="I105" s="182">
        <v>50.093400133283978</v>
      </c>
      <c r="J105" s="182">
        <v>53.162053147551084</v>
      </c>
      <c r="K105" s="182">
        <v>56.394238272767346</v>
      </c>
      <c r="M105" s="181" t="s">
        <v>179</v>
      </c>
      <c r="N105" s="183">
        <f>IFERROR(VLOOKUP($M105,Batch!$A$11:$E$854,3,FALSE),"")</f>
        <v>0</v>
      </c>
      <c r="O105" s="182">
        <f t="shared" si="63"/>
        <v>0</v>
      </c>
      <c r="P105" s="182">
        <f t="shared" si="64"/>
        <v>0</v>
      </c>
      <c r="Q105" s="182">
        <f t="shared" si="65"/>
        <v>0</v>
      </c>
      <c r="R105" s="182">
        <f t="shared" si="66"/>
        <v>0</v>
      </c>
      <c r="S105" s="182">
        <f t="shared" si="67"/>
        <v>0</v>
      </c>
      <c r="T105" s="182">
        <f t="shared" si="68"/>
        <v>0</v>
      </c>
      <c r="U105" s="182">
        <f t="shared" si="69"/>
        <v>0</v>
      </c>
      <c r="V105" s="182">
        <f t="shared" si="70"/>
        <v>0</v>
      </c>
      <c r="W105" s="182">
        <f t="shared" si="71"/>
        <v>0</v>
      </c>
      <c r="X105" s="182">
        <f t="shared" si="72"/>
        <v>0</v>
      </c>
      <c r="Z105" s="181" t="s">
        <v>179</v>
      </c>
      <c r="AA105" s="183">
        <f>IFERROR(VLOOKUP($M105,Batch!$A$11:$E$854,4,FALSE),"")</f>
        <v>0</v>
      </c>
      <c r="AB105" s="182">
        <f t="shared" si="73"/>
        <v>0</v>
      </c>
      <c r="AC105" s="182">
        <f t="shared" si="74"/>
        <v>0</v>
      </c>
      <c r="AD105" s="182">
        <f t="shared" si="75"/>
        <v>0</v>
      </c>
      <c r="AE105" s="182">
        <f t="shared" si="76"/>
        <v>0</v>
      </c>
      <c r="AF105" s="182">
        <f t="shared" si="77"/>
        <v>0</v>
      </c>
      <c r="AG105" s="182">
        <f t="shared" si="78"/>
        <v>0</v>
      </c>
      <c r="AH105" s="182">
        <f t="shared" si="79"/>
        <v>0</v>
      </c>
      <c r="AI105" s="182">
        <f t="shared" si="80"/>
        <v>0</v>
      </c>
      <c r="AJ105" s="182">
        <f t="shared" si="81"/>
        <v>0</v>
      </c>
      <c r="AK105" s="182">
        <f t="shared" si="82"/>
        <v>0</v>
      </c>
      <c r="AM105" s="181" t="s">
        <v>179</v>
      </c>
      <c r="AN105" s="184">
        <f>IFERROR(VLOOKUP($M105,Batch!$A$11:$E$854,5,FALSE),"")</f>
        <v>3311</v>
      </c>
      <c r="AO105" s="182">
        <f t="shared" si="83"/>
        <v>3.5131955354700701E-9</v>
      </c>
      <c r="AP105" s="182">
        <f t="shared" si="84"/>
        <v>0.12217631370645846</v>
      </c>
      <c r="AQ105" s="182">
        <f t="shared" si="85"/>
        <v>0.12995546797624807</v>
      </c>
      <c r="AR105" s="182">
        <f t="shared" si="86"/>
        <v>0.13818283777313636</v>
      </c>
      <c r="AS105" s="182">
        <f t="shared" si="87"/>
        <v>0.1468788601775313</v>
      </c>
      <c r="AT105" s="182">
        <f t="shared" si="88"/>
        <v>0.15606431144670072</v>
      </c>
      <c r="AU105" s="182">
        <f t="shared" si="89"/>
        <v>0.16576024311528856</v>
      </c>
      <c r="AV105" s="182">
        <f t="shared" si="90"/>
        <v>0.17598790970476913</v>
      </c>
      <c r="AW105" s="182">
        <f t="shared" si="91"/>
        <v>0.18676868777439909</v>
      </c>
      <c r="AX105" s="182">
        <f t="shared" si="92"/>
        <v>0.19812398612612159</v>
      </c>
    </row>
    <row r="106" spans="1:50" ht="15.75">
      <c r="A106" s="181" t="s">
        <v>180</v>
      </c>
      <c r="B106" s="182">
        <v>43.531685669776742</v>
      </c>
      <c r="C106" s="182">
        <v>47.382739250402693</v>
      </c>
      <c r="D106" s="182">
        <v>51.426685011051703</v>
      </c>
      <c r="E106" s="182">
        <v>55.64334631601767</v>
      </c>
      <c r="F106" s="182">
        <v>60.005848558518991</v>
      </c>
      <c r="G106" s="182">
        <v>64.480178214869071</v>
      </c>
      <c r="H106" s="182">
        <v>69.024967540834723</v>
      </c>
      <c r="I106" s="182">
        <v>73.591579184895807</v>
      </c>
      <c r="J106" s="182">
        <v>78.124563662871807</v>
      </c>
      <c r="K106" s="182">
        <v>82.562553516297129</v>
      </c>
      <c r="M106" s="181" t="s">
        <v>180</v>
      </c>
      <c r="N106" s="183">
        <f>IFERROR(VLOOKUP($M106,Batch!$A$11:$E$854,3,FALSE),"")</f>
        <v>1</v>
      </c>
      <c r="O106" s="182">
        <f t="shared" si="63"/>
        <v>46.919284433322275</v>
      </c>
      <c r="P106" s="182">
        <f t="shared" si="64"/>
        <v>51.07002372901654</v>
      </c>
      <c r="Q106" s="182">
        <f t="shared" si="65"/>
        <v>55.428665910165776</v>
      </c>
      <c r="R106" s="182">
        <f t="shared" si="66"/>
        <v>59.973464212429562</v>
      </c>
      <c r="S106" s="182">
        <f t="shared" si="67"/>
        <v>64.675452669978199</v>
      </c>
      <c r="T106" s="182">
        <f t="shared" si="68"/>
        <v>69.497970855633724</v>
      </c>
      <c r="U106" s="182">
        <f t="shared" si="69"/>
        <v>74.396431822482</v>
      </c>
      <c r="V106" s="182">
        <f t="shared" si="70"/>
        <v>79.318413301664222</v>
      </c>
      <c r="W106" s="182">
        <f t="shared" si="71"/>
        <v>84.204150777290025</v>
      </c>
      <c r="X106" s="182">
        <f t="shared" si="72"/>
        <v>88.987501227457159</v>
      </c>
      <c r="Z106" s="181" t="s">
        <v>180</v>
      </c>
      <c r="AA106" s="183">
        <f>IFERROR(VLOOKUP($M106,Batch!$A$11:$E$854,4,FALSE),"")</f>
        <v>0</v>
      </c>
      <c r="AB106" s="182">
        <f t="shared" si="73"/>
        <v>0</v>
      </c>
      <c r="AC106" s="182">
        <f t="shared" si="74"/>
        <v>0</v>
      </c>
      <c r="AD106" s="182">
        <f t="shared" si="75"/>
        <v>0</v>
      </c>
      <c r="AE106" s="182">
        <f t="shared" si="76"/>
        <v>0</v>
      </c>
      <c r="AF106" s="182">
        <f t="shared" si="77"/>
        <v>0</v>
      </c>
      <c r="AG106" s="182">
        <f t="shared" si="78"/>
        <v>0</v>
      </c>
      <c r="AH106" s="182">
        <f t="shared" si="79"/>
        <v>0</v>
      </c>
      <c r="AI106" s="182">
        <f t="shared" si="80"/>
        <v>0</v>
      </c>
      <c r="AJ106" s="182">
        <f t="shared" si="81"/>
        <v>0</v>
      </c>
      <c r="AK106" s="182">
        <f t="shared" si="82"/>
        <v>0</v>
      </c>
      <c r="AM106" s="181" t="s">
        <v>180</v>
      </c>
      <c r="AN106" s="184">
        <f>IFERROR(VLOOKUP($M106,Batch!$A$11:$E$854,5,FALSE),"")</f>
        <v>4825</v>
      </c>
      <c r="AO106" s="182">
        <f t="shared" si="83"/>
        <v>0.22286709063034876</v>
      </c>
      <c r="AP106" s="182">
        <f t="shared" si="84"/>
        <v>0.24258314559514829</v>
      </c>
      <c r="AQ106" s="182">
        <f t="shared" si="85"/>
        <v>0.26328674143518965</v>
      </c>
      <c r="AR106" s="182">
        <f t="shared" si="86"/>
        <v>0.28487458079294253</v>
      </c>
      <c r="AS106" s="182">
        <f t="shared" si="87"/>
        <v>0.30720907502847511</v>
      </c>
      <c r="AT106" s="182">
        <f t="shared" si="88"/>
        <v>0.33011608673016424</v>
      </c>
      <c r="AU106" s="182">
        <f t="shared" si="89"/>
        <v>0.35338382743493224</v>
      </c>
      <c r="AV106" s="182">
        <f t="shared" si="90"/>
        <v>0.37676329081870769</v>
      </c>
      <c r="AW106" s="182">
        <f t="shared" si="91"/>
        <v>0.39997059480740765</v>
      </c>
      <c r="AX106" s="182">
        <f t="shared" si="92"/>
        <v>0.42269155935683717</v>
      </c>
    </row>
    <row r="107" spans="1:50" ht="15.75">
      <c r="A107" s="181" t="s">
        <v>181</v>
      </c>
      <c r="B107" s="182">
        <v>40.264745109330647</v>
      </c>
      <c r="C107" s="182">
        <v>40.513634861780822</v>
      </c>
      <c r="D107" s="182">
        <v>40.479378731518544</v>
      </c>
      <c r="E107" s="182">
        <v>40.158021517694323</v>
      </c>
      <c r="F107" s="182">
        <v>39.554998384269759</v>
      </c>
      <c r="G107" s="182">
        <v>38.685556080768684</v>
      </c>
      <c r="H107" s="182">
        <v>37.574558966174422</v>
      </c>
      <c r="I107" s="182">
        <v>36.255631387334482</v>
      </c>
      <c r="J107" s="182">
        <v>34.769655046531142</v>
      </c>
      <c r="K107" s="182">
        <v>33.162713286528636</v>
      </c>
      <c r="M107" s="181" t="s">
        <v>181</v>
      </c>
      <c r="N107" s="183">
        <f>IFERROR(VLOOKUP($M107,Batch!$A$11:$E$854,3,FALSE),"")</f>
        <v>1</v>
      </c>
      <c r="O107" s="182">
        <f t="shared" si="63"/>
        <v>43.398113336363153</v>
      </c>
      <c r="P107" s="182">
        <f t="shared" si="64"/>
        <v>43.666371477716417</v>
      </c>
      <c r="Q107" s="182">
        <f t="shared" si="65"/>
        <v>43.629449564525338</v>
      </c>
      <c r="R107" s="182">
        <f t="shared" si="66"/>
        <v>43.283084605573457</v>
      </c>
      <c r="S107" s="182">
        <f t="shared" si="67"/>
        <v>42.633134724660295</v>
      </c>
      <c r="T107" s="182">
        <f t="shared" si="68"/>
        <v>41.696033160393235</v>
      </c>
      <c r="U107" s="182">
        <f t="shared" si="69"/>
        <v>40.498579195029343</v>
      </c>
      <c r="V107" s="182">
        <f t="shared" si="70"/>
        <v>39.07701379349681</v>
      </c>
      <c r="W107" s="182">
        <f t="shared" si="71"/>
        <v>37.475400037387537</v>
      </c>
      <c r="X107" s="182">
        <f t="shared" si="72"/>
        <v>35.743407436014706</v>
      </c>
      <c r="Z107" s="181" t="s">
        <v>181</v>
      </c>
      <c r="AA107" s="183">
        <f>IFERROR(VLOOKUP($M107,Batch!$A$11:$E$854,4,FALSE),"")</f>
        <v>0.15</v>
      </c>
      <c r="AB107" s="182">
        <f t="shared" si="73"/>
        <v>6.5097170004544722</v>
      </c>
      <c r="AC107" s="182">
        <f t="shared" si="74"/>
        <v>6.5499557216574624</v>
      </c>
      <c r="AD107" s="182">
        <f t="shared" si="75"/>
        <v>6.5444174346788007</v>
      </c>
      <c r="AE107" s="182">
        <f t="shared" si="76"/>
        <v>6.4924626908360175</v>
      </c>
      <c r="AF107" s="182">
        <f t="shared" si="77"/>
        <v>6.3949702086990436</v>
      </c>
      <c r="AG107" s="182">
        <f t="shared" si="78"/>
        <v>6.2544049740589847</v>
      </c>
      <c r="AH107" s="182">
        <f t="shared" si="79"/>
        <v>6.0747868792544013</v>
      </c>
      <c r="AI107" s="182">
        <f t="shared" si="80"/>
        <v>5.8615520690245217</v>
      </c>
      <c r="AJ107" s="182">
        <f t="shared" si="81"/>
        <v>5.6213100056081302</v>
      </c>
      <c r="AK107" s="182">
        <f t="shared" si="82"/>
        <v>5.3615111154022062</v>
      </c>
      <c r="AM107" s="181" t="s">
        <v>181</v>
      </c>
      <c r="AN107" s="184">
        <f>IFERROR(VLOOKUP($M107,Batch!$A$11:$E$854,5,FALSE),"")</f>
        <v>5069</v>
      </c>
      <c r="AO107" s="182">
        <f t="shared" si="83"/>
        <v>0.21656605570667314</v>
      </c>
      <c r="AP107" s="182">
        <f t="shared" si="84"/>
        <v>0.21790472237021682</v>
      </c>
      <c r="AQ107" s="182">
        <f t="shared" si="85"/>
        <v>0.21772047396644495</v>
      </c>
      <c r="AR107" s="182">
        <f t="shared" si="86"/>
        <v>0.21599203723893493</v>
      </c>
      <c r="AS107" s="182">
        <f t="shared" si="87"/>
        <v>0.21274864550378211</v>
      </c>
      <c r="AT107" s="182">
        <f t="shared" si="88"/>
        <v>0.20807230420763123</v>
      </c>
      <c r="AU107" s="182">
        <f t="shared" si="89"/>
        <v>0.20209674761697452</v>
      </c>
      <c r="AV107" s="182">
        <f t="shared" si="90"/>
        <v>0.19500282605515823</v>
      </c>
      <c r="AW107" s="182">
        <f t="shared" si="91"/>
        <v>0.18701042391459086</v>
      </c>
      <c r="AX107" s="182">
        <f t="shared" si="92"/>
        <v>0.17836740288542163</v>
      </c>
    </row>
    <row r="108" spans="1:50" ht="15.75">
      <c r="A108" s="181" t="s">
        <v>182</v>
      </c>
      <c r="B108" s="182">
        <v>9.9999999999999995E-7</v>
      </c>
      <c r="C108" s="182">
        <v>34.291655506197344</v>
      </c>
      <c r="D108" s="182">
        <v>37.814501300758401</v>
      </c>
      <c r="E108" s="182">
        <v>41.619563274569174</v>
      </c>
      <c r="F108" s="182">
        <v>45.712940501162684</v>
      </c>
      <c r="G108" s="182">
        <v>50.097226349719378</v>
      </c>
      <c r="H108" s="182">
        <v>54.770777553474993</v>
      </c>
      <c r="I108" s="182">
        <v>59.726974357043837</v>
      </c>
      <c r="J108" s="182">
        <v>64.953506380796313</v>
      </c>
      <c r="K108" s="182">
        <v>70.431727174823678</v>
      </c>
      <c r="M108" s="181" t="s">
        <v>182</v>
      </c>
      <c r="N108" s="183">
        <f>IFERROR(VLOOKUP($M108,Batch!$A$11:$E$854,3,FALSE),"")</f>
        <v>1</v>
      </c>
      <c r="O108" s="182">
        <f t="shared" si="63"/>
        <v>1.0778191496934722E-6</v>
      </c>
      <c r="P108" s="182">
        <f t="shared" si="64"/>
        <v>36.960202979271095</v>
      </c>
      <c r="Q108" s="182">
        <f t="shared" si="65"/>
        <v>40.75719363806612</v>
      </c>
      <c r="R108" s="182">
        <f t="shared" si="66"/>
        <v>44.858362299209809</v>
      </c>
      <c r="S108" s="182">
        <f t="shared" si="67"/>
        <v>49.270282660951452</v>
      </c>
      <c r="T108" s="182">
        <f t="shared" si="68"/>
        <v>53.995749906255945</v>
      </c>
      <c r="U108" s="182">
        <f t="shared" si="69"/>
        <v>59.032992890736729</v>
      </c>
      <c r="V108" s="182">
        <f t="shared" si="70"/>
        <v>64.374876715272805</v>
      </c>
      <c r="W108" s="182">
        <f t="shared" si="71"/>
        <v>70.008133016959405</v>
      </c>
      <c r="X108" s="182">
        <f t="shared" si="72"/>
        <v>75.912664295011069</v>
      </c>
      <c r="Z108" s="181" t="s">
        <v>182</v>
      </c>
      <c r="AA108" s="183">
        <f>IFERROR(VLOOKUP($M108,Batch!$A$11:$E$854,4,FALSE),"")</f>
        <v>0.05</v>
      </c>
      <c r="AB108" s="182">
        <f t="shared" si="73"/>
        <v>5.3890957484673608E-8</v>
      </c>
      <c r="AC108" s="182">
        <f t="shared" si="74"/>
        <v>1.8480101489635548</v>
      </c>
      <c r="AD108" s="182">
        <f t="shared" si="75"/>
        <v>2.0378596819033059</v>
      </c>
      <c r="AE108" s="182">
        <f t="shared" si="76"/>
        <v>2.2429181149604904</v>
      </c>
      <c r="AF108" s="182">
        <f t="shared" si="77"/>
        <v>2.4635141330475725</v>
      </c>
      <c r="AG108" s="182">
        <f t="shared" si="78"/>
        <v>2.6997874953127976</v>
      </c>
      <c r="AH108" s="182">
        <f t="shared" si="79"/>
        <v>2.9516496445368365</v>
      </c>
      <c r="AI108" s="182">
        <f t="shared" si="80"/>
        <v>3.2187438357636404</v>
      </c>
      <c r="AJ108" s="182">
        <f t="shared" si="81"/>
        <v>3.5004066508479705</v>
      </c>
      <c r="AK108" s="182">
        <f t="shared" si="82"/>
        <v>3.7956332147505538</v>
      </c>
      <c r="AM108" s="181" t="s">
        <v>182</v>
      </c>
      <c r="AN108" s="184">
        <f>IFERROR(VLOOKUP($M108,Batch!$A$11:$E$854,5,FALSE),"")</f>
        <v>3429</v>
      </c>
      <c r="AO108" s="182">
        <f t="shared" si="83"/>
        <v>3.6384015376402506E-9</v>
      </c>
      <c r="AP108" s="182">
        <f t="shared" si="84"/>
        <v>0.12476681212197821</v>
      </c>
      <c r="AQ108" s="182">
        <f t="shared" si="85"/>
        <v>0.13758433967777864</v>
      </c>
      <c r="AR108" s="182">
        <f t="shared" si="86"/>
        <v>0.15142868301410822</v>
      </c>
      <c r="AS108" s="182">
        <f t="shared" si="87"/>
        <v>0.16632203300948761</v>
      </c>
      <c r="AT108" s="182">
        <f t="shared" si="88"/>
        <v>0.1822738253823307</v>
      </c>
      <c r="AU108" s="182">
        <f t="shared" si="89"/>
        <v>0.19927808126831556</v>
      </c>
      <c r="AV108" s="182">
        <f t="shared" si="90"/>
        <v>0.21731071533926813</v>
      </c>
      <c r="AW108" s="182">
        <f t="shared" si="91"/>
        <v>0.23632693749101516</v>
      </c>
      <c r="AX108" s="182">
        <f t="shared" si="92"/>
        <v>0.2562589044515371</v>
      </c>
    </row>
    <row r="109" spans="1:50" ht="15.75">
      <c r="A109" s="181" t="s">
        <v>183</v>
      </c>
      <c r="B109" s="182">
        <v>69.964889325502952</v>
      </c>
      <c r="C109" s="182">
        <v>76.15437023830259</v>
      </c>
      <c r="D109" s="182">
        <v>82.653870848695476</v>
      </c>
      <c r="E109" s="182">
        <v>89.430962913611779</v>
      </c>
      <c r="F109" s="182">
        <v>96.442453093298823</v>
      </c>
      <c r="G109" s="182">
        <v>103.63367425544396</v>
      </c>
      <c r="H109" s="182">
        <v>110.9381394353825</v>
      </c>
      <c r="I109" s="182">
        <v>118.27767782801385</v>
      </c>
      <c r="J109" s="182">
        <v>125.56317004905149</v>
      </c>
      <c r="K109" s="182">
        <v>132.6959852420589</v>
      </c>
      <c r="M109" s="181" t="s">
        <v>183</v>
      </c>
      <c r="N109" s="183">
        <f>IFERROR(VLOOKUP($M109,Batch!$A$11:$E$854,3,FALSE),"")</f>
        <v>1</v>
      </c>
      <c r="O109" s="182">
        <f t="shared" si="63"/>
        <v>75.409497521211478</v>
      </c>
      <c r="P109" s="182">
        <f t="shared" si="64"/>
        <v>82.080638575689164</v>
      </c>
      <c r="Q109" s="182">
        <f t="shared" si="65"/>
        <v>89.085924797015025</v>
      </c>
      <c r="R109" s="182">
        <f t="shared" si="66"/>
        <v>96.390404403817499</v>
      </c>
      <c r="S109" s="182">
        <f t="shared" si="67"/>
        <v>103.94752278737191</v>
      </c>
      <c r="T109" s="182">
        <f t="shared" si="68"/>
        <v>111.69835866561289</v>
      </c>
      <c r="U109" s="182">
        <f t="shared" si="69"/>
        <v>119.57125111481982</v>
      </c>
      <c r="V109" s="182">
        <f t="shared" si="70"/>
        <v>127.48194614430834</v>
      </c>
      <c r="W109" s="182">
        <f t="shared" si="71"/>
        <v>135.33438917508553</v>
      </c>
      <c r="X109" s="182">
        <f t="shared" si="72"/>
        <v>143.02227398133346</v>
      </c>
      <c r="Z109" s="181" t="s">
        <v>183</v>
      </c>
      <c r="AA109" s="183">
        <f>IFERROR(VLOOKUP($M109,Batch!$A$11:$E$854,4,FALSE),"")</f>
        <v>0.04</v>
      </c>
      <c r="AB109" s="182">
        <f t="shared" si="73"/>
        <v>3.0163799008484591</v>
      </c>
      <c r="AC109" s="182">
        <f t="shared" si="74"/>
        <v>3.2832255430275668</v>
      </c>
      <c r="AD109" s="182">
        <f t="shared" si="75"/>
        <v>3.563436991880601</v>
      </c>
      <c r="AE109" s="182">
        <f t="shared" si="76"/>
        <v>3.8556161761526995</v>
      </c>
      <c r="AF109" s="182">
        <f t="shared" si="77"/>
        <v>4.1579009114948766</v>
      </c>
      <c r="AG109" s="182">
        <f t="shared" si="78"/>
        <v>4.4679343466245154</v>
      </c>
      <c r="AH109" s="182">
        <f t="shared" si="79"/>
        <v>4.7828500445927924</v>
      </c>
      <c r="AI109" s="182">
        <f t="shared" si="80"/>
        <v>5.0992778457723338</v>
      </c>
      <c r="AJ109" s="182">
        <f t="shared" si="81"/>
        <v>5.4133755670034214</v>
      </c>
      <c r="AK109" s="182">
        <f t="shared" si="82"/>
        <v>5.7208909592533379</v>
      </c>
      <c r="AM109" s="181" t="s">
        <v>183</v>
      </c>
      <c r="AN109" s="184">
        <f>IFERROR(VLOOKUP($M109,Batch!$A$11:$E$854,5,FALSE),"")</f>
        <v>5069</v>
      </c>
      <c r="AO109" s="182">
        <f t="shared" si="83"/>
        <v>0.37630984818197399</v>
      </c>
      <c r="AP109" s="182">
        <f t="shared" si="84"/>
        <v>0.40960029779284546</v>
      </c>
      <c r="AQ109" s="182">
        <f t="shared" si="85"/>
        <v>0.44455820470207663</v>
      </c>
      <c r="AR109" s="182">
        <f t="shared" si="86"/>
        <v>0.481009151893589</v>
      </c>
      <c r="AS109" s="182">
        <f t="shared" si="87"/>
        <v>0.51872082171089084</v>
      </c>
      <c r="AT109" s="182">
        <f t="shared" si="88"/>
        <v>0.55739918409891542</v>
      </c>
      <c r="AU109" s="182">
        <f t="shared" si="89"/>
        <v>0.59668663541074407</v>
      </c>
      <c r="AV109" s="182">
        <f t="shared" si="90"/>
        <v>0.63616272984730193</v>
      </c>
      <c r="AW109" s="182">
        <f t="shared" si="91"/>
        <v>0.67534813409877825</v>
      </c>
      <c r="AX109" s="182">
        <f t="shared" si="92"/>
        <v>0.71371235690063284</v>
      </c>
    </row>
    <row r="110" spans="1:50" ht="15.75">
      <c r="A110" s="181" t="s">
        <v>184</v>
      </c>
      <c r="B110" s="182">
        <v>54.002962484794409</v>
      </c>
      <c r="C110" s="182">
        <v>57.394565088287806</v>
      </c>
      <c r="D110" s="182">
        <v>59.783607992942805</v>
      </c>
      <c r="E110" s="182">
        <v>60.992781668290604</v>
      </c>
      <c r="F110" s="182">
        <v>60.942669903761811</v>
      </c>
      <c r="G110" s="182">
        <v>59.668598504681881</v>
      </c>
      <c r="H110" s="182">
        <v>57.316890179412376</v>
      </c>
      <c r="I110" s="182">
        <v>54.120902557106021</v>
      </c>
      <c r="J110" s="182">
        <v>50.363233424357134</v>
      </c>
      <c r="K110" s="182">
        <v>46.33398908153756</v>
      </c>
      <c r="M110" s="181" t="s">
        <v>184</v>
      </c>
      <c r="N110" s="183">
        <f>IFERROR(VLOOKUP($M110,Batch!$A$11:$E$854,3,FALSE),"")</f>
        <v>1</v>
      </c>
      <c r="O110" s="182">
        <f t="shared" si="63"/>
        <v>58.205427106289584</v>
      </c>
      <c r="P110" s="182">
        <f t="shared" si="64"/>
        <v>61.860961340485005</v>
      </c>
      <c r="Q110" s="182">
        <f t="shared" si="65"/>
        <v>64.435917532561476</v>
      </c>
      <c r="R110" s="182">
        <f t="shared" si="66"/>
        <v>65.739188075156576</v>
      </c>
      <c r="S110" s="182">
        <f t="shared" si="67"/>
        <v>65.685176655722515</v>
      </c>
      <c r="T110" s="182">
        <f t="shared" si="68"/>
        <v>64.311958103717416</v>
      </c>
      <c r="U110" s="182">
        <f t="shared" si="69"/>
        <v>61.777241836248372</v>
      </c>
      <c r="V110" s="182">
        <f t="shared" si="70"/>
        <v>58.332545174743274</v>
      </c>
      <c r="W110" s="182">
        <f t="shared" si="71"/>
        <v>54.282457425254464</v>
      </c>
      <c r="X110" s="182">
        <f t="shared" si="72"/>
        <v>49.939660713769435</v>
      </c>
      <c r="Z110" s="181" t="s">
        <v>184</v>
      </c>
      <c r="AA110" s="183">
        <f>IFERROR(VLOOKUP($M110,Batch!$A$11:$E$854,4,FALSE),"")</f>
        <v>-0.83</v>
      </c>
      <c r="AB110" s="182">
        <f t="shared" si="73"/>
        <v>-48.310504498220354</v>
      </c>
      <c r="AC110" s="182">
        <f t="shared" si="74"/>
        <v>-51.344597912602552</v>
      </c>
      <c r="AD110" s="182">
        <f t="shared" si="75"/>
        <v>-53.481811552026031</v>
      </c>
      <c r="AE110" s="182">
        <f t="shared" si="76"/>
        <v>-54.56352610237996</v>
      </c>
      <c r="AF110" s="182">
        <f t="shared" si="77"/>
        <v>-54.518696624249685</v>
      </c>
      <c r="AG110" s="182">
        <f t="shared" si="78"/>
        <v>-53.378925226085443</v>
      </c>
      <c r="AH110" s="182">
        <f t="shared" si="79"/>
        <v>-51.275110724086147</v>
      </c>
      <c r="AI110" s="182">
        <f t="shared" si="80"/>
        <v>-48.416012495036917</v>
      </c>
      <c r="AJ110" s="182">
        <f t="shared" si="81"/>
        <v>-45.054439662961201</v>
      </c>
      <c r="AK110" s="182">
        <f t="shared" si="82"/>
        <v>-41.449918392428629</v>
      </c>
      <c r="AM110" s="181" t="s">
        <v>184</v>
      </c>
      <c r="AN110" s="184">
        <f>IFERROR(VLOOKUP($M110,Batch!$A$11:$E$854,5,FALSE),"")</f>
        <v>4210</v>
      </c>
      <c r="AO110" s="182">
        <f t="shared" si="83"/>
        <v>0.24123639076494549</v>
      </c>
      <c r="AP110" s="182">
        <f t="shared" si="84"/>
        <v>0.25638700349672133</v>
      </c>
      <c r="AQ110" s="182">
        <f t="shared" si="85"/>
        <v>0.26705908630817543</v>
      </c>
      <c r="AR110" s="182">
        <f t="shared" si="86"/>
        <v>0.27246058059343836</v>
      </c>
      <c r="AS110" s="182">
        <f t="shared" si="87"/>
        <v>0.27223672655555675</v>
      </c>
      <c r="AT110" s="182">
        <f t="shared" si="88"/>
        <v>0.26654532794057473</v>
      </c>
      <c r="AU110" s="182">
        <f t="shared" si="89"/>
        <v>0.25604002226073119</v>
      </c>
      <c r="AV110" s="182">
        <f t="shared" si="90"/>
        <v>0.24176324033137475</v>
      </c>
      <c r="AW110" s="182">
        <f t="shared" si="91"/>
        <v>0.22497737345363772</v>
      </c>
      <c r="AX110" s="182">
        <f t="shared" si="92"/>
        <v>0.20697835417676838</v>
      </c>
    </row>
    <row r="111" spans="1:50" ht="15.75">
      <c r="A111" s="181" t="s">
        <v>47</v>
      </c>
      <c r="B111" s="182">
        <v>11.422926878234932</v>
      </c>
      <c r="C111" s="182">
        <v>12.14033249372584</v>
      </c>
      <c r="D111" s="182">
        <v>12.645672592734742</v>
      </c>
      <c r="E111" s="182">
        <v>12.901441940212182</v>
      </c>
      <c r="F111" s="182">
        <v>12.890842095396019</v>
      </c>
      <c r="G111" s="182">
        <v>12.621345316706549</v>
      </c>
      <c r="H111" s="182">
        <v>12.123902380199985</v>
      </c>
      <c r="I111" s="182">
        <v>11.447874043354043</v>
      </c>
      <c r="J111" s="182">
        <v>10.653036542576617</v>
      </c>
      <c r="K111" s="182">
        <v>9.8007543457336315</v>
      </c>
      <c r="M111" s="181" t="s">
        <v>47</v>
      </c>
      <c r="N111" s="183">
        <f>IFERROR(VLOOKUP($M111,Batch!$A$11:$E$854,3,FALSE),"")</f>
        <v>1</v>
      </c>
      <c r="O111" s="182">
        <f t="shared" si="63"/>
        <v>12.311849334909883</v>
      </c>
      <c r="P111" s="182">
        <f t="shared" si="64"/>
        <v>13.085082845383615</v>
      </c>
      <c r="Q111" s="182">
        <f t="shared" si="65"/>
        <v>13.629748081203406</v>
      </c>
      <c r="R111" s="182">
        <f t="shared" si="66"/>
        <v>13.905421181819193</v>
      </c>
      <c r="S111" s="182">
        <f t="shared" si="67"/>
        <v>13.893996466092554</v>
      </c>
      <c r="T111" s="182">
        <f t="shared" si="68"/>
        <v>13.60352767724034</v>
      </c>
      <c r="U111" s="182">
        <f t="shared" si="69"/>
        <v>13.067374154393811</v>
      </c>
      <c r="V111" s="182">
        <f t="shared" si="70"/>
        <v>12.338737867205825</v>
      </c>
      <c r="W111" s="182">
        <f t="shared" si="71"/>
        <v>11.482046787973415</v>
      </c>
      <c r="X111" s="182">
        <f t="shared" si="72"/>
        <v>10.563440715273225</v>
      </c>
      <c r="Z111" s="181" t="s">
        <v>47</v>
      </c>
      <c r="AA111" s="183">
        <f>IFERROR(VLOOKUP($M111,Batch!$A$11:$E$854,4,FALSE),"")</f>
        <v>1.17</v>
      </c>
      <c r="AB111" s="182">
        <f t="shared" si="73"/>
        <v>14.404863721844563</v>
      </c>
      <c r="AC111" s="182">
        <f t="shared" si="74"/>
        <v>15.309546929098829</v>
      </c>
      <c r="AD111" s="182">
        <f t="shared" si="75"/>
        <v>15.946805255007984</v>
      </c>
      <c r="AE111" s="182">
        <f t="shared" si="76"/>
        <v>16.269342782728454</v>
      </c>
      <c r="AF111" s="182">
        <f t="shared" si="77"/>
        <v>16.255975865328288</v>
      </c>
      <c r="AG111" s="182">
        <f t="shared" si="78"/>
        <v>15.916127382371196</v>
      </c>
      <c r="AH111" s="182">
        <f t="shared" si="79"/>
        <v>15.288827760640757</v>
      </c>
      <c r="AI111" s="182">
        <f t="shared" si="80"/>
        <v>14.436323304630815</v>
      </c>
      <c r="AJ111" s="182">
        <f t="shared" si="81"/>
        <v>13.433994741928895</v>
      </c>
      <c r="AK111" s="182">
        <f t="shared" si="82"/>
        <v>12.359225636869672</v>
      </c>
      <c r="AM111" s="181" t="s">
        <v>47</v>
      </c>
      <c r="AN111" s="184">
        <f>IFERROR(VLOOKUP($M111,Batch!$A$11:$E$854,5,FALSE),"")</f>
        <v>1836</v>
      </c>
      <c r="AO111" s="182">
        <f t="shared" si="83"/>
        <v>2.2253238116789798E-2</v>
      </c>
      <c r="AP111" s="182">
        <f t="shared" si="84"/>
        <v>2.3650830709127935E-2</v>
      </c>
      <c r="AQ111" s="182">
        <f t="shared" si="85"/>
        <v>2.4635294119695166E-2</v>
      </c>
      <c r="AR111" s="182">
        <f t="shared" si="86"/>
        <v>2.5133563630921424E-2</v>
      </c>
      <c r="AS111" s="182">
        <f t="shared" si="87"/>
        <v>2.5112913855849805E-2</v>
      </c>
      <c r="AT111" s="182">
        <f t="shared" si="88"/>
        <v>2.4587901654352526E-2</v>
      </c>
      <c r="AU111" s="182">
        <f t="shared" si="89"/>
        <v>2.3618822868013815E-2</v>
      </c>
      <c r="AV111" s="182">
        <f t="shared" si="90"/>
        <v>2.2301838200783353E-2</v>
      </c>
      <c r="AW111" s="182">
        <f t="shared" si="91"/>
        <v>2.0753398964718908E-2</v>
      </c>
      <c r="AX111" s="182">
        <f t="shared" si="92"/>
        <v>1.9093050538153623E-2</v>
      </c>
    </row>
    <row r="112" spans="1:50" ht="15.75">
      <c r="A112" s="181" t="s">
        <v>185</v>
      </c>
      <c r="B112" s="182">
        <v>129.01760993555726</v>
      </c>
      <c r="C112" s="182">
        <v>131.76973819489723</v>
      </c>
      <c r="D112" s="182">
        <v>134.58057324596618</v>
      </c>
      <c r="E112" s="182">
        <v>137.451367387738</v>
      </c>
      <c r="F112" s="182">
        <v>140.38339963249638</v>
      </c>
      <c r="G112" s="182">
        <v>143.37797627566772</v>
      </c>
      <c r="H112" s="182">
        <v>146.43643147780901</v>
      </c>
      <c r="I112" s="182">
        <v>149.56012785901063</v>
      </c>
      <c r="J112" s="182">
        <v>152.75045710597837</v>
      </c>
      <c r="K112" s="182">
        <v>156.00884059206558</v>
      </c>
      <c r="M112" s="181" t="s">
        <v>185</v>
      </c>
      <c r="N112" s="183">
        <f>IFERROR(VLOOKUP($M112,Batch!$A$11:$E$854,3,FALSE),"")</f>
        <v>1</v>
      </c>
      <c r="O112" s="182">
        <f t="shared" si="63"/>
        <v>139.05765063622638</v>
      </c>
      <c r="P112" s="182">
        <f t="shared" si="64"/>
        <v>142.02394717655557</v>
      </c>
      <c r="Q112" s="182">
        <f t="shared" si="65"/>
        <v>145.05351902122732</v>
      </c>
      <c r="R112" s="182">
        <f t="shared" si="66"/>
        <v>148.14771592205682</v>
      </c>
      <c r="S112" s="182">
        <f t="shared" si="67"/>
        <v>151.30791642297615</v>
      </c>
      <c r="T112" s="182">
        <f t="shared" si="68"/>
        <v>154.53552847421102</v>
      </c>
      <c r="U112" s="182">
        <f t="shared" si="69"/>
        <v>157.83199005955851</v>
      </c>
      <c r="V112" s="182">
        <f t="shared" si="70"/>
        <v>161.19876983704583</v>
      </c>
      <c r="W112" s="182">
        <f t="shared" si="71"/>
        <v>164.63736779325481</v>
      </c>
      <c r="X112" s="182">
        <f t="shared" si="72"/>
        <v>168.14931591160456</v>
      </c>
      <c r="Z112" s="181" t="s">
        <v>185</v>
      </c>
      <c r="AA112" s="183">
        <f>IFERROR(VLOOKUP($M112,Batch!$A$11:$E$854,4,FALSE),"")</f>
        <v>0</v>
      </c>
      <c r="AB112" s="182">
        <f t="shared" si="73"/>
        <v>0</v>
      </c>
      <c r="AC112" s="182">
        <f t="shared" si="74"/>
        <v>0</v>
      </c>
      <c r="AD112" s="182">
        <f t="shared" si="75"/>
        <v>0</v>
      </c>
      <c r="AE112" s="182">
        <f t="shared" si="76"/>
        <v>0</v>
      </c>
      <c r="AF112" s="182">
        <f t="shared" si="77"/>
        <v>0</v>
      </c>
      <c r="AG112" s="182">
        <f t="shared" si="78"/>
        <v>0</v>
      </c>
      <c r="AH112" s="182">
        <f t="shared" si="79"/>
        <v>0</v>
      </c>
      <c r="AI112" s="182">
        <f t="shared" si="80"/>
        <v>0</v>
      </c>
      <c r="AJ112" s="182">
        <f t="shared" si="81"/>
        <v>0</v>
      </c>
      <c r="AK112" s="182">
        <f t="shared" si="82"/>
        <v>0</v>
      </c>
      <c r="AM112" s="181" t="s">
        <v>185</v>
      </c>
      <c r="AN112" s="184">
        <f>IFERROR(VLOOKUP($M112,Batch!$A$11:$E$854,5,FALSE),"")</f>
        <v>3666</v>
      </c>
      <c r="AO112" s="182">
        <f t="shared" si="83"/>
        <v>0.50186232510483852</v>
      </c>
      <c r="AP112" s="182">
        <f t="shared" si="84"/>
        <v>0.51256775894374607</v>
      </c>
      <c r="AQ112" s="182">
        <f t="shared" si="85"/>
        <v>0.52350155484122274</v>
      </c>
      <c r="AR112" s="182">
        <f t="shared" si="86"/>
        <v>0.53466858408325091</v>
      </c>
      <c r="AS112" s="182">
        <f t="shared" si="87"/>
        <v>0.54607382186723863</v>
      </c>
      <c r="AT112" s="182">
        <f t="shared" si="88"/>
        <v>0.55772234951859767</v>
      </c>
      <c r="AU112" s="182">
        <f t="shared" si="89"/>
        <v>0.56961935675460451</v>
      </c>
      <c r="AV112" s="182">
        <f t="shared" si="90"/>
        <v>0.58177014399655114</v>
      </c>
      <c r="AW112" s="182">
        <f t="shared" si="91"/>
        <v>0.59418012473121928</v>
      </c>
      <c r="AX112" s="182">
        <f t="shared" si="92"/>
        <v>0.60685482792272727</v>
      </c>
    </row>
    <row r="113" spans="1:50" ht="15.75">
      <c r="A113" s="181" t="s">
        <v>48</v>
      </c>
      <c r="B113" s="182">
        <v>9.9999999999999995E-7</v>
      </c>
      <c r="C113" s="182">
        <v>37.082224255186844</v>
      </c>
      <c r="D113" s="182">
        <v>40.891750387477146</v>
      </c>
      <c r="E113" s="182">
        <v>45.006458742465554</v>
      </c>
      <c r="F113" s="182">
        <v>49.43294472096207</v>
      </c>
      <c r="G113" s="182">
        <v>54.1740127340138</v>
      </c>
      <c r="H113" s="182">
        <v>59.227885789936799</v>
      </c>
      <c r="I113" s="182">
        <v>64.587405434287746</v>
      </c>
      <c r="J113" s="182">
        <v>70.239259499679221</v>
      </c>
      <c r="K113" s="182">
        <v>76.163284134968023</v>
      </c>
      <c r="M113" s="181" t="s">
        <v>48</v>
      </c>
      <c r="N113" s="183">
        <f>IFERROR(VLOOKUP($M113,Batch!$A$11:$E$854,3,FALSE),"")</f>
        <v>1</v>
      </c>
      <c r="O113" s="182">
        <f t="shared" si="63"/>
        <v>1.0778191496934722E-6</v>
      </c>
      <c r="P113" s="182">
        <f t="shared" si="64"/>
        <v>39.967931415468136</v>
      </c>
      <c r="Q113" s="182">
        <f t="shared" si="65"/>
        <v>44.073911632108327</v>
      </c>
      <c r="R113" s="182">
        <f t="shared" si="66"/>
        <v>48.508823092518561</v>
      </c>
      <c r="S113" s="182">
        <f t="shared" si="67"/>
        <v>53.279774445991748</v>
      </c>
      <c r="T113" s="182">
        <f t="shared" si="68"/>
        <v>58.38978834045809</v>
      </c>
      <c r="U113" s="182">
        <f t="shared" si="69"/>
        <v>63.836949500251762</v>
      </c>
      <c r="V113" s="182">
        <f t="shared" si="70"/>
        <v>69.613542406091568</v>
      </c>
      <c r="W113" s="182">
        <f t="shared" si="71"/>
        <v>75.705218949043399</v>
      </c>
      <c r="X113" s="182">
        <f t="shared" si="72"/>
        <v>82.090246144213552</v>
      </c>
      <c r="Z113" s="181" t="s">
        <v>48</v>
      </c>
      <c r="AA113" s="183">
        <f>IFERROR(VLOOKUP($M113,Batch!$A$11:$E$854,4,FALSE),"")</f>
        <v>0</v>
      </c>
      <c r="AB113" s="182">
        <f t="shared" si="73"/>
        <v>0</v>
      </c>
      <c r="AC113" s="182">
        <f t="shared" si="74"/>
        <v>0</v>
      </c>
      <c r="AD113" s="182">
        <f t="shared" si="75"/>
        <v>0</v>
      </c>
      <c r="AE113" s="182">
        <f t="shared" si="76"/>
        <v>0</v>
      </c>
      <c r="AF113" s="182">
        <f t="shared" si="77"/>
        <v>0</v>
      </c>
      <c r="AG113" s="182">
        <f t="shared" si="78"/>
        <v>0</v>
      </c>
      <c r="AH113" s="182">
        <f t="shared" si="79"/>
        <v>0</v>
      </c>
      <c r="AI113" s="182">
        <f t="shared" si="80"/>
        <v>0</v>
      </c>
      <c r="AJ113" s="182">
        <f t="shared" si="81"/>
        <v>0</v>
      </c>
      <c r="AK113" s="182">
        <f t="shared" si="82"/>
        <v>0</v>
      </c>
      <c r="AM113" s="181" t="s">
        <v>48</v>
      </c>
      <c r="AN113" s="184">
        <f>IFERROR(VLOOKUP($M113,Batch!$A$11:$E$854,5,FALSE),"")</f>
        <v>3429</v>
      </c>
      <c r="AO113" s="182">
        <f t="shared" si="83"/>
        <v>3.6384015376402506E-9</v>
      </c>
      <c r="AP113" s="182">
        <f t="shared" si="84"/>
        <v>0.13492002174919243</v>
      </c>
      <c r="AQ113" s="182">
        <f t="shared" si="85"/>
        <v>0.14878060748659816</v>
      </c>
      <c r="AR113" s="182">
        <f t="shared" si="86"/>
        <v>0.16375156869232921</v>
      </c>
      <c r="AS113" s="182">
        <f t="shared" si="87"/>
        <v>0.17985690208283392</v>
      </c>
      <c r="AT113" s="182">
        <f t="shared" si="88"/>
        <v>0.19710681123157833</v>
      </c>
      <c r="AU113" s="182">
        <f t="shared" si="89"/>
        <v>0.21549483072928721</v>
      </c>
      <c r="AV113" s="182">
        <f t="shared" si="90"/>
        <v>0.23499491524430682</v>
      </c>
      <c r="AW113" s="182">
        <f t="shared" si="91"/>
        <v>0.25555862976634547</v>
      </c>
      <c r="AX113" s="182">
        <f t="shared" si="92"/>
        <v>0.27711261010839894</v>
      </c>
    </row>
    <row r="114" spans="1:50" ht="15.75">
      <c r="A114" s="181" t="s">
        <v>186</v>
      </c>
      <c r="B114" s="182">
        <v>149.55007761088766</v>
      </c>
      <c r="C114" s="182">
        <v>158.94242220162272</v>
      </c>
      <c r="D114" s="182">
        <v>165.55838427791608</v>
      </c>
      <c r="E114" s="182">
        <v>168.90694162871372</v>
      </c>
      <c r="F114" s="182">
        <v>168.76816742208365</v>
      </c>
      <c r="G114" s="182">
        <v>165.23988919720171</v>
      </c>
      <c r="H114" s="182">
        <v>158.72731754594739</v>
      </c>
      <c r="I114" s="182">
        <v>149.87668834030089</v>
      </c>
      <c r="J114" s="182">
        <v>139.4705979226342</v>
      </c>
      <c r="K114" s="182">
        <v>128.31243591714113</v>
      </c>
      <c r="M114" s="181" t="s">
        <v>186</v>
      </c>
      <c r="N114" s="183">
        <f>IFERROR(VLOOKUP($M114,Batch!$A$11:$E$854,3,FALSE),"")</f>
        <v>1</v>
      </c>
      <c r="O114" s="182">
        <f t="shared" si="63"/>
        <v>161.1879374871597</v>
      </c>
      <c r="P114" s="182">
        <f t="shared" si="64"/>
        <v>171.31118634757385</v>
      </c>
      <c r="Q114" s="182">
        <f t="shared" si="65"/>
        <v>178.44199696704862</v>
      </c>
      <c r="R114" s="182">
        <f t="shared" si="66"/>
        <v>182.05113620358517</v>
      </c>
      <c r="S114" s="182">
        <f t="shared" si="67"/>
        <v>181.90156270619576</v>
      </c>
      <c r="T114" s="182">
        <f t="shared" si="68"/>
        <v>178.0987168699715</v>
      </c>
      <c r="U114" s="182">
        <f t="shared" si="69"/>
        <v>171.07934243049877</v>
      </c>
      <c r="V114" s="182">
        <f t="shared" si="70"/>
        <v>161.53996478581664</v>
      </c>
      <c r="W114" s="182">
        <f t="shared" si="71"/>
        <v>150.32408126021375</v>
      </c>
      <c r="X114" s="182">
        <f t="shared" si="72"/>
        <v>138.29760057531118</v>
      </c>
      <c r="Z114" s="181" t="s">
        <v>186</v>
      </c>
      <c r="AA114" s="183">
        <f>IFERROR(VLOOKUP($M114,Batch!$A$11:$E$854,4,FALSE),"")</f>
        <v>-0.83</v>
      </c>
      <c r="AB114" s="182">
        <f t="shared" si="73"/>
        <v>-133.78598811434256</v>
      </c>
      <c r="AC114" s="182">
        <f t="shared" si="74"/>
        <v>-142.18828466848629</v>
      </c>
      <c r="AD114" s="182">
        <f t="shared" si="75"/>
        <v>-148.10685748265033</v>
      </c>
      <c r="AE114" s="182">
        <f t="shared" si="76"/>
        <v>-151.10244304897566</v>
      </c>
      <c r="AF114" s="182">
        <f t="shared" si="77"/>
        <v>-150.97829704614247</v>
      </c>
      <c r="AG114" s="182">
        <f t="shared" si="78"/>
        <v>-147.82193500207634</v>
      </c>
      <c r="AH114" s="182">
        <f t="shared" si="79"/>
        <v>-141.99585421731396</v>
      </c>
      <c r="AI114" s="182">
        <f t="shared" si="80"/>
        <v>-134.07817077222779</v>
      </c>
      <c r="AJ114" s="182">
        <f t="shared" si="81"/>
        <v>-124.7689874459774</v>
      </c>
      <c r="AK114" s="182">
        <f t="shared" si="82"/>
        <v>-114.78700847750828</v>
      </c>
      <c r="AM114" s="181" t="s">
        <v>186</v>
      </c>
      <c r="AN114" s="184">
        <f>IFERROR(VLOOKUP($M114,Batch!$A$11:$E$854,5,FALSE),"")</f>
        <v>4210</v>
      </c>
      <c r="AO114" s="182">
        <f t="shared" si="83"/>
        <v>0.6680544788931938</v>
      </c>
      <c r="AP114" s="182">
        <f t="shared" si="84"/>
        <v>0.7100109791597774</v>
      </c>
      <c r="AQ114" s="182">
        <f t="shared" si="85"/>
        <v>0.73956511358660915</v>
      </c>
      <c r="AR114" s="182">
        <f t="shared" si="86"/>
        <v>0.75452343906372166</v>
      </c>
      <c r="AS114" s="182">
        <f t="shared" si="87"/>
        <v>0.75390352142960793</v>
      </c>
      <c r="AT114" s="182">
        <f t="shared" si="88"/>
        <v>0.7381423656444096</v>
      </c>
      <c r="AU114" s="182">
        <f t="shared" si="89"/>
        <v>0.70905008612013221</v>
      </c>
      <c r="AV114" s="182">
        <f t="shared" si="90"/>
        <v>0.66951348021318491</v>
      </c>
      <c r="AW114" s="182">
        <f t="shared" si="91"/>
        <v>0.623028480523799</v>
      </c>
      <c r="AX114" s="182">
        <f t="shared" si="92"/>
        <v>0.57318390522788598</v>
      </c>
    </row>
    <row r="115" spans="1:50" ht="15.75">
      <c r="A115" s="181" t="s">
        <v>49</v>
      </c>
      <c r="B115" s="182">
        <v>28.391845366507873</v>
      </c>
      <c r="C115" s="182">
        <v>30.174967110803721</v>
      </c>
      <c r="D115" s="182">
        <v>31.430997032162502</v>
      </c>
      <c r="E115" s="182">
        <v>32.066715341531044</v>
      </c>
      <c r="F115" s="182">
        <v>32.040369278202675</v>
      </c>
      <c r="G115" s="182">
        <v>31.370531245543763</v>
      </c>
      <c r="H115" s="182">
        <v>30.134129832621628</v>
      </c>
      <c r="I115" s="182">
        <v>28.453851896177955</v>
      </c>
      <c r="J115" s="182">
        <v>26.478272112280994</v>
      </c>
      <c r="K115" s="182">
        <v>24.359912728618998</v>
      </c>
      <c r="M115" s="181" t="s">
        <v>49</v>
      </c>
      <c r="N115" s="183">
        <f>IFERROR(VLOOKUP($M115,Batch!$A$11:$E$854,3,FALSE),"")</f>
        <v>1</v>
      </c>
      <c r="O115" s="182">
        <f t="shared" si="63"/>
        <v>30.601274631158063</v>
      </c>
      <c r="P115" s="182">
        <f t="shared" si="64"/>
        <v>32.523157393394953</v>
      </c>
      <c r="Q115" s="182">
        <f t="shared" si="65"/>
        <v>33.876930495223434</v>
      </c>
      <c r="R115" s="182">
        <f t="shared" si="66"/>
        <v>34.562119862871612</v>
      </c>
      <c r="S115" s="182">
        <f t="shared" si="67"/>
        <v>34.533723571297259</v>
      </c>
      <c r="T115" s="182">
        <f t="shared" si="68"/>
        <v>33.811759312504478</v>
      </c>
      <c r="U115" s="182">
        <f t="shared" si="69"/>
        <v>32.479142192948935</v>
      </c>
      <c r="V115" s="182">
        <f t="shared" si="70"/>
        <v>30.668106456242516</v>
      </c>
      <c r="W115" s="182">
        <f t="shared" si="71"/>
        <v>28.538788733411078</v>
      </c>
      <c r="X115" s="182">
        <f t="shared" si="72"/>
        <v>26.255580423767316</v>
      </c>
      <c r="Z115" s="181" t="s">
        <v>49</v>
      </c>
      <c r="AA115" s="183">
        <f>IFERROR(VLOOKUP($M115,Batch!$A$11:$E$854,4,FALSE),"")</f>
        <v>1.17</v>
      </c>
      <c r="AB115" s="182">
        <f t="shared" si="73"/>
        <v>35.803491318454931</v>
      </c>
      <c r="AC115" s="182">
        <f t="shared" si="74"/>
        <v>38.05209415027209</v>
      </c>
      <c r="AD115" s="182">
        <f t="shared" si="75"/>
        <v>39.636008679411418</v>
      </c>
      <c r="AE115" s="182">
        <f t="shared" si="76"/>
        <v>40.437680239559782</v>
      </c>
      <c r="AF115" s="182">
        <f t="shared" si="77"/>
        <v>40.404456578417793</v>
      </c>
      <c r="AG115" s="182">
        <f t="shared" si="78"/>
        <v>39.55975839563024</v>
      </c>
      <c r="AH115" s="182">
        <f t="shared" si="79"/>
        <v>38.000596365750255</v>
      </c>
      <c r="AI115" s="182">
        <f t="shared" si="80"/>
        <v>35.881684553803744</v>
      </c>
      <c r="AJ115" s="182">
        <f t="shared" si="81"/>
        <v>33.390382818090956</v>
      </c>
      <c r="AK115" s="182">
        <f t="shared" si="82"/>
        <v>30.719029095807759</v>
      </c>
      <c r="AM115" s="181" t="s">
        <v>49</v>
      </c>
      <c r="AN115" s="184">
        <f>IFERROR(VLOOKUP($M115,Batch!$A$11:$E$854,5,FALSE),"")</f>
        <v>1836</v>
      </c>
      <c r="AO115" s="182">
        <f t="shared" si="83"/>
        <v>5.5310736228191819E-2</v>
      </c>
      <c r="AP115" s="182">
        <f t="shared" si="84"/>
        <v>5.8784472267126561E-2</v>
      </c>
      <c r="AQ115" s="182">
        <f t="shared" si="85"/>
        <v>6.1231369916017818E-2</v>
      </c>
      <c r="AR115" s="182">
        <f t="shared" si="86"/>
        <v>6.2469825792027693E-2</v>
      </c>
      <c r="AS115" s="182">
        <f t="shared" si="87"/>
        <v>6.24185004857436E-2</v>
      </c>
      <c r="AT115" s="182">
        <f t="shared" si="88"/>
        <v>6.1113575277052766E-2</v>
      </c>
      <c r="AU115" s="182">
        <f t="shared" si="89"/>
        <v>5.8704916327995127E-2</v>
      </c>
      <c r="AV115" s="182">
        <f t="shared" si="90"/>
        <v>5.5431532420293271E-2</v>
      </c>
      <c r="AW115" s="182">
        <f t="shared" si="91"/>
        <v>5.1582864927416143E-2</v>
      </c>
      <c r="AX115" s="182">
        <f t="shared" si="92"/>
        <v>4.7456045568063765E-2</v>
      </c>
    </row>
    <row r="116" spans="1:50" ht="15.75">
      <c r="A116" s="181" t="s">
        <v>187</v>
      </c>
      <c r="B116" s="182">
        <v>80.623105869094545</v>
      </c>
      <c r="C116" s="182">
        <v>89.672465743594657</v>
      </c>
      <c r="D116" s="182">
        <v>99.609445640652879</v>
      </c>
      <c r="E116" s="182">
        <v>110.49399902017825</v>
      </c>
      <c r="F116" s="182">
        <v>122.38449573401731</v>
      </c>
      <c r="G116" s="182">
        <v>135.33634979672172</v>
      </c>
      <c r="H116" s="182">
        <v>149.40045121728349</v>
      </c>
      <c r="I116" s="182">
        <v>164.62141888250923</v>
      </c>
      <c r="J116" s="182">
        <v>181.0357056169899</v>
      </c>
      <c r="K116" s="182">
        <v>198.66960266218018</v>
      </c>
      <c r="M116" s="181" t="s">
        <v>187</v>
      </c>
      <c r="N116" s="183">
        <f>IFERROR(VLOOKUP($M116,Batch!$A$11:$E$854,3,FALSE),"")</f>
        <v>1</v>
      </c>
      <c r="O116" s="182">
        <f t="shared" si="63"/>
        <v>86.897127413474266</v>
      </c>
      <c r="P116" s="182">
        <f t="shared" si="64"/>
        <v>96.6507007786782</v>
      </c>
      <c r="Q116" s="182">
        <f t="shared" si="65"/>
        <v>107.36096800184663</v>
      </c>
      <c r="R116" s="182">
        <f t="shared" si="66"/>
        <v>119.09254807015986</v>
      </c>
      <c r="S116" s="182">
        <f t="shared" si="67"/>
        <v>131.9083531277029</v>
      </c>
      <c r="T116" s="182">
        <f t="shared" si="68"/>
        <v>145.86810946052091</v>
      </c>
      <c r="U116" s="182">
        <f t="shared" si="69"/>
        <v>161.02666729483357</v>
      </c>
      <c r="V116" s="182">
        <f t="shared" si="70"/>
        <v>177.43211772127901</v>
      </c>
      <c r="W116" s="182">
        <f t="shared" si="71"/>
        <v>195.1237502922618</v>
      </c>
      <c r="X116" s="182">
        <f t="shared" si="72"/>
        <v>214.12990221129101</v>
      </c>
      <c r="Z116" s="181" t="s">
        <v>187</v>
      </c>
      <c r="AA116" s="183">
        <f>IFERROR(VLOOKUP($M116,Batch!$A$11:$E$854,4,FALSE),"")</f>
        <v>0</v>
      </c>
      <c r="AB116" s="182">
        <f t="shared" si="73"/>
        <v>0</v>
      </c>
      <c r="AC116" s="182">
        <f t="shared" si="74"/>
        <v>0</v>
      </c>
      <c r="AD116" s="182">
        <f t="shared" si="75"/>
        <v>0</v>
      </c>
      <c r="AE116" s="182">
        <f t="shared" si="76"/>
        <v>0</v>
      </c>
      <c r="AF116" s="182">
        <f t="shared" si="77"/>
        <v>0</v>
      </c>
      <c r="AG116" s="182">
        <f t="shared" si="78"/>
        <v>0</v>
      </c>
      <c r="AH116" s="182">
        <f t="shared" si="79"/>
        <v>0</v>
      </c>
      <c r="AI116" s="182">
        <f t="shared" si="80"/>
        <v>0</v>
      </c>
      <c r="AJ116" s="182">
        <f t="shared" si="81"/>
        <v>0</v>
      </c>
      <c r="AK116" s="182">
        <f t="shared" si="82"/>
        <v>0</v>
      </c>
      <c r="AM116" s="181" t="s">
        <v>187</v>
      </c>
      <c r="AN116" s="184">
        <f>IFERROR(VLOOKUP($M116,Batch!$A$11:$E$854,5,FALSE),"")</f>
        <v>6421</v>
      </c>
      <c r="AO116" s="182">
        <f t="shared" si="83"/>
        <v>0.54929460805065289</v>
      </c>
      <c r="AP116" s="182">
        <f t="shared" si="84"/>
        <v>0.61094895058421572</v>
      </c>
      <c r="AQ116" s="182">
        <f t="shared" si="85"/>
        <v>0.67865075168605304</v>
      </c>
      <c r="AR116" s="182">
        <f t="shared" si="86"/>
        <v>0.75280848125951361</v>
      </c>
      <c r="AS116" s="182">
        <f t="shared" si="87"/>
        <v>0.83381981990182075</v>
      </c>
      <c r="AT116" s="182">
        <f t="shared" si="88"/>
        <v>0.92206230974652992</v>
      </c>
      <c r="AU116" s="182">
        <f t="shared" si="89"/>
        <v>1.0178826703505421</v>
      </c>
      <c r="AV116" s="182">
        <f t="shared" si="90"/>
        <v>1.1215848953851002</v>
      </c>
      <c r="AW116" s="182">
        <f t="shared" si="91"/>
        <v>1.2334173421887134</v>
      </c>
      <c r="AX116" s="182">
        <f t="shared" si="92"/>
        <v>1.3535591360507679</v>
      </c>
    </row>
    <row r="117" spans="1:50" ht="15.75">
      <c r="A117" s="181" t="s">
        <v>50</v>
      </c>
      <c r="B117" s="182">
        <v>11.446490339439352</v>
      </c>
      <c r="C117" s="182">
        <v>12.589173902213066</v>
      </c>
      <c r="D117" s="182">
        <v>13.818720276906232</v>
      </c>
      <c r="E117" s="182">
        <v>15.13720156379588</v>
      </c>
      <c r="F117" s="182">
        <v>16.54604094028187</v>
      </c>
      <c r="G117" s="182">
        <v>18.045940655744101</v>
      </c>
      <c r="H117" s="182">
        <v>19.636824808576698</v>
      </c>
      <c r="I117" s="182">
        <v>21.317800848569981</v>
      </c>
      <c r="J117" s="182">
        <v>23.08714313794836</v>
      </c>
      <c r="K117" s="182">
        <v>24.942300980513515</v>
      </c>
      <c r="M117" s="181" t="s">
        <v>50</v>
      </c>
      <c r="N117" s="183">
        <f>IFERROR(VLOOKUP($M117,Batch!$A$11:$E$854,3,FALSE),"")</f>
        <v>1</v>
      </c>
      <c r="O117" s="182">
        <f t="shared" si="63"/>
        <v>12.337246484629066</v>
      </c>
      <c r="P117" s="182">
        <f t="shared" si="64"/>
        <v>13.568852710626537</v>
      </c>
      <c r="Q117" s="182">
        <f t="shared" si="65"/>
        <v>14.894081338707018</v>
      </c>
      <c r="R117" s="182">
        <f t="shared" si="66"/>
        <v>16.315165718229174</v>
      </c>
      <c r="S117" s="182">
        <f t="shared" si="67"/>
        <v>17.833639777047985</v>
      </c>
      <c r="T117" s="182">
        <f t="shared" si="68"/>
        <v>19.450260412992964</v>
      </c>
      <c r="U117" s="182">
        <f t="shared" si="69"/>
        <v>21.164945817859817</v>
      </c>
      <c r="V117" s="182">
        <f t="shared" si="70"/>
        <v>22.976733983940477</v>
      </c>
      <c r="W117" s="182">
        <f t="shared" si="71"/>
        <v>24.883764985794983</v>
      </c>
      <c r="X117" s="182">
        <f t="shared" si="72"/>
        <v>26.883289634215735</v>
      </c>
      <c r="Z117" s="181" t="s">
        <v>50</v>
      </c>
      <c r="AA117" s="183">
        <f>IFERROR(VLOOKUP($M117,Batch!$A$11:$E$854,4,FALSE),"")</f>
        <v>1.4</v>
      </c>
      <c r="AB117" s="182">
        <f t="shared" si="73"/>
        <v>17.27214507848069</v>
      </c>
      <c r="AC117" s="182">
        <f t="shared" si="74"/>
        <v>18.99639379487715</v>
      </c>
      <c r="AD117" s="182">
        <f t="shared" si="75"/>
        <v>20.851713874189823</v>
      </c>
      <c r="AE117" s="182">
        <f t="shared" si="76"/>
        <v>22.84123200552084</v>
      </c>
      <c r="AF117" s="182">
        <f t="shared" si="77"/>
        <v>24.967095687867175</v>
      </c>
      <c r="AG117" s="182">
        <f t="shared" si="78"/>
        <v>27.230364578190152</v>
      </c>
      <c r="AH117" s="182">
        <f t="shared" si="79"/>
        <v>29.630924145003743</v>
      </c>
      <c r="AI117" s="182">
        <f t="shared" si="80"/>
        <v>32.167427577516662</v>
      </c>
      <c r="AJ117" s="182">
        <f t="shared" si="81"/>
        <v>34.837270980112976</v>
      </c>
      <c r="AK117" s="182">
        <f t="shared" si="82"/>
        <v>37.636605487902024</v>
      </c>
      <c r="AM117" s="181" t="s">
        <v>50</v>
      </c>
      <c r="AN117" s="184">
        <f>IFERROR(VLOOKUP($M117,Batch!$A$11:$E$854,5,FALSE),"")</f>
        <v>4029</v>
      </c>
      <c r="AO117" s="182">
        <f t="shared" si="83"/>
        <v>4.893422954794345E-2</v>
      </c>
      <c r="AP117" s="182">
        <f t="shared" si="84"/>
        <v>5.3819250030489853E-2</v>
      </c>
      <c r="AQ117" s="182">
        <f t="shared" si="85"/>
        <v>5.9075612701916705E-2</v>
      </c>
      <c r="AR117" s="182">
        <f t="shared" si="86"/>
        <v>6.4712175878406136E-2</v>
      </c>
      <c r="AS117" s="182">
        <f t="shared" si="87"/>
        <v>7.0735023703438565E-2</v>
      </c>
      <c r="AT117" s="182">
        <f t="shared" si="88"/>
        <v>7.7147158322766668E-2</v>
      </c>
      <c r="AU117" s="182">
        <f t="shared" si="89"/>
        <v>8.3948255253820284E-2</v>
      </c>
      <c r="AV117" s="182">
        <f t="shared" si="90"/>
        <v>9.1134498806763636E-2</v>
      </c>
      <c r="AW117" s="182">
        <f t="shared" si="91"/>
        <v>9.8698511807238154E-2</v>
      </c>
      <c r="AX117" s="182">
        <f t="shared" si="92"/>
        <v>0.10662938992128873</v>
      </c>
    </row>
    <row r="118" spans="1:50" ht="15.75">
      <c r="A118" s="181" t="s">
        <v>188</v>
      </c>
      <c r="B118" s="182">
        <v>46.778856458540226</v>
      </c>
      <c r="C118" s="182">
        <v>47.7767156877064</v>
      </c>
      <c r="D118" s="182">
        <v>48.795860666816338</v>
      </c>
      <c r="E118" s="182">
        <v>49.836745451048813</v>
      </c>
      <c r="F118" s="182">
        <v>50.899833781222284</v>
      </c>
      <c r="G118" s="182">
        <v>51.985599290403385</v>
      </c>
      <c r="H118" s="182">
        <v>53.094525714922533</v>
      </c>
      <c r="I118" s="182">
        <v>54.227107109890859</v>
      </c>
      <c r="J118" s="182">
        <v>55.383848069314375</v>
      </c>
      <c r="K118" s="182">
        <v>56.565263950903606</v>
      </c>
      <c r="M118" s="181" t="s">
        <v>188</v>
      </c>
      <c r="N118" s="183">
        <f>IFERROR(VLOOKUP($M118,Batch!$A$11:$E$854,3,FALSE),"")</f>
        <v>1</v>
      </c>
      <c r="O118" s="182">
        <f t="shared" si="63"/>
        <v>50.419147291776817</v>
      </c>
      <c r="P118" s="182">
        <f t="shared" si="64"/>
        <v>51.494659077670484</v>
      </c>
      <c r="Q118" s="182">
        <f t="shared" si="65"/>
        <v>52.593113052469128</v>
      </c>
      <c r="R118" s="182">
        <f t="shared" si="66"/>
        <v>53.714998605539449</v>
      </c>
      <c r="S118" s="182">
        <f t="shared" si="67"/>
        <v>54.860815565616072</v>
      </c>
      <c r="T118" s="182">
        <f t="shared" si="68"/>
        <v>56.03107442348815</v>
      </c>
      <c r="U118" s="182">
        <f t="shared" si="69"/>
        <v>57.226296559435994</v>
      </c>
      <c r="V118" s="182">
        <f t="shared" si="70"/>
        <v>58.447014475519403</v>
      </c>
      <c r="W118" s="182">
        <f t="shared" si="71"/>
        <v>59.693772032820867</v>
      </c>
      <c r="X118" s="182">
        <f t="shared" si="72"/>
        <v>60.967124693749739</v>
      </c>
      <c r="Z118" s="181" t="s">
        <v>188</v>
      </c>
      <c r="AA118" s="183">
        <f>IFERROR(VLOOKUP($M118,Batch!$A$11:$E$854,4,FALSE),"")</f>
        <v>0</v>
      </c>
      <c r="AB118" s="182">
        <f t="shared" si="73"/>
        <v>0</v>
      </c>
      <c r="AC118" s="182">
        <f t="shared" si="74"/>
        <v>0</v>
      </c>
      <c r="AD118" s="182">
        <f t="shared" si="75"/>
        <v>0</v>
      </c>
      <c r="AE118" s="182">
        <f t="shared" si="76"/>
        <v>0</v>
      </c>
      <c r="AF118" s="182">
        <f t="shared" si="77"/>
        <v>0</v>
      </c>
      <c r="AG118" s="182">
        <f t="shared" si="78"/>
        <v>0</v>
      </c>
      <c r="AH118" s="182">
        <f t="shared" si="79"/>
        <v>0</v>
      </c>
      <c r="AI118" s="182">
        <f t="shared" si="80"/>
        <v>0</v>
      </c>
      <c r="AJ118" s="182">
        <f t="shared" si="81"/>
        <v>0</v>
      </c>
      <c r="AK118" s="182">
        <f t="shared" si="82"/>
        <v>0</v>
      </c>
      <c r="AM118" s="181" t="s">
        <v>188</v>
      </c>
      <c r="AN118" s="184">
        <f>IFERROR(VLOOKUP($M118,Batch!$A$11:$E$854,5,FALSE),"")</f>
        <v>3666</v>
      </c>
      <c r="AO118" s="182">
        <f t="shared" si="83"/>
        <v>0.18196388601334917</v>
      </c>
      <c r="AP118" s="182">
        <f t="shared" si="84"/>
        <v>0.18584543329303291</v>
      </c>
      <c r="AQ118" s="182">
        <f t="shared" si="85"/>
        <v>0.18980977947097336</v>
      </c>
      <c r="AR118" s="182">
        <f t="shared" si="86"/>
        <v>0.19385869076488185</v>
      </c>
      <c r="AS118" s="182">
        <f t="shared" si="87"/>
        <v>0.19799397106839364</v>
      </c>
      <c r="AT118" s="182">
        <f t="shared" si="88"/>
        <v>0.20221746275474903</v>
      </c>
      <c r="AU118" s="182">
        <f t="shared" si="89"/>
        <v>0.2065310474976175</v>
      </c>
      <c r="AV118" s="182">
        <f t="shared" si="90"/>
        <v>0.21093664710943166</v>
      </c>
      <c r="AW118" s="182">
        <f t="shared" si="91"/>
        <v>0.21543622439760379</v>
      </c>
      <c r="AX118" s="182">
        <f t="shared" si="92"/>
        <v>0.22003178403900706</v>
      </c>
    </row>
    <row r="119" spans="1:50" ht="15.75">
      <c r="A119" s="181" t="s">
        <v>189</v>
      </c>
      <c r="B119" s="182">
        <v>10.449244563250945</v>
      </c>
      <c r="C119" s="182">
        <v>11.105499024758311</v>
      </c>
      <c r="D119" s="182">
        <v>11.567764286407026</v>
      </c>
      <c r="E119" s="182">
        <v>11.801732033208172</v>
      </c>
      <c r="F119" s="182">
        <v>11.792035711766463</v>
      </c>
      <c r="G119" s="182">
        <v>11.545510650409355</v>
      </c>
      <c r="H119" s="182">
        <v>11.090469402642741</v>
      </c>
      <c r="I119" s="182">
        <v>10.47206524942605</v>
      </c>
      <c r="J119" s="182">
        <v>9.7449791424938965</v>
      </c>
      <c r="K119" s="182">
        <v>8.965344885297883</v>
      </c>
      <c r="M119" s="181" t="s">
        <v>189</v>
      </c>
      <c r="N119" s="183">
        <f>IFERROR(VLOOKUP($M119,Batch!$A$11:$E$854,3,FALSE),"")</f>
        <v>1</v>
      </c>
      <c r="O119" s="182">
        <f t="shared" si="63"/>
        <v>11.262395890102271</v>
      </c>
      <c r="P119" s="182">
        <f t="shared" si="64"/>
        <v>11.969719515786688</v>
      </c>
      <c r="Q119" s="182">
        <f t="shared" si="65"/>
        <v>12.467957867029735</v>
      </c>
      <c r="R119" s="182">
        <f t="shared" si="66"/>
        <v>12.720132784942644</v>
      </c>
      <c r="S119" s="182">
        <f t="shared" si="67"/>
        <v>12.709681904011187</v>
      </c>
      <c r="T119" s="182">
        <f t="shared" si="68"/>
        <v>12.443972472001137</v>
      </c>
      <c r="U119" s="182">
        <f t="shared" si="69"/>
        <v>11.953520301257869</v>
      </c>
      <c r="V119" s="182">
        <f t="shared" si="70"/>
        <v>11.286992462670945</v>
      </c>
      <c r="W119" s="182">
        <f t="shared" si="71"/>
        <v>10.503325133143393</v>
      </c>
      <c r="X119" s="182">
        <f t="shared" si="72"/>
        <v>9.6630204009804839</v>
      </c>
      <c r="Z119" s="181" t="s">
        <v>189</v>
      </c>
      <c r="AA119" s="183">
        <f>IFERROR(VLOOKUP($M119,Batch!$A$11:$E$854,4,FALSE),"")</f>
        <v>-0.83</v>
      </c>
      <c r="AB119" s="182">
        <f t="shared" si="73"/>
        <v>-9.3477885887848835</v>
      </c>
      <c r="AC119" s="182">
        <f t="shared" si="74"/>
        <v>-9.9348671981029497</v>
      </c>
      <c r="AD119" s="182">
        <f t="shared" si="75"/>
        <v>-10.34840502963468</v>
      </c>
      <c r="AE119" s="182">
        <f t="shared" si="76"/>
        <v>-10.557710211502394</v>
      </c>
      <c r="AF119" s="182">
        <f t="shared" si="77"/>
        <v>-10.549035980329284</v>
      </c>
      <c r="AG119" s="182">
        <f t="shared" si="78"/>
        <v>-10.328497151760944</v>
      </c>
      <c r="AH119" s="182">
        <f t="shared" si="79"/>
        <v>-9.9214218500440321</v>
      </c>
      <c r="AI119" s="182">
        <f t="shared" si="80"/>
        <v>-9.368203744016883</v>
      </c>
      <c r="AJ119" s="182">
        <f t="shared" si="81"/>
        <v>-8.7177598605090143</v>
      </c>
      <c r="AK119" s="182">
        <f t="shared" si="82"/>
        <v>-8.020306932813801</v>
      </c>
      <c r="AM119" s="181" t="s">
        <v>189</v>
      </c>
      <c r="AN119" s="184">
        <f>IFERROR(VLOOKUP($M119,Batch!$A$11:$E$854,5,FALSE),"")</f>
        <v>4210</v>
      </c>
      <c r="AO119" s="182">
        <f t="shared" si="83"/>
        <v>4.6677773378981754E-2</v>
      </c>
      <c r="AP119" s="182">
        <f t="shared" si="84"/>
        <v>4.9609324731595163E-2</v>
      </c>
      <c r="AQ119" s="182">
        <f t="shared" si="85"/>
        <v>5.1674307802247042E-2</v>
      </c>
      <c r="AR119" s="182">
        <f t="shared" si="86"/>
        <v>5.2719464071398159E-2</v>
      </c>
      <c r="AS119" s="182">
        <f t="shared" si="87"/>
        <v>5.2676149677508124E-2</v>
      </c>
      <c r="AT119" s="182">
        <f t="shared" si="88"/>
        <v>5.1574898684997469E-2</v>
      </c>
      <c r="AU119" s="182">
        <f t="shared" si="89"/>
        <v>4.9542185974258614E-2</v>
      </c>
      <c r="AV119" s="182">
        <f t="shared" si="90"/>
        <v>4.6779715563527877E-2</v>
      </c>
      <c r="AW119" s="182">
        <f t="shared" si="91"/>
        <v>4.3531752486297898E-2</v>
      </c>
      <c r="AX119" s="182">
        <f t="shared" si="92"/>
        <v>4.0049051803430137E-2</v>
      </c>
    </row>
    <row r="120" spans="1:50" ht="15.75">
      <c r="A120" s="181" t="s">
        <v>51</v>
      </c>
      <c r="B120" s="182">
        <v>2.6979570630607768</v>
      </c>
      <c r="C120" s="182">
        <v>2.8673995858069472</v>
      </c>
      <c r="D120" s="182">
        <v>2.9867548004469593</v>
      </c>
      <c r="E120" s="182">
        <v>3.0471644244336127</v>
      </c>
      <c r="F120" s="182">
        <v>3.0446608693908503</v>
      </c>
      <c r="G120" s="182">
        <v>2.9810089923117111</v>
      </c>
      <c r="H120" s="182">
        <v>2.8635189918657895</v>
      </c>
      <c r="I120" s="182">
        <v>2.703849281496026</v>
      </c>
      <c r="J120" s="182">
        <v>2.5161182846974723</v>
      </c>
      <c r="K120" s="182">
        <v>2.3148195460112637</v>
      </c>
      <c r="M120" s="181" t="s">
        <v>51</v>
      </c>
      <c r="N120" s="183">
        <f>IFERROR(VLOOKUP($M120,Batch!$A$11:$E$854,3,FALSE),"")</f>
        <v>1</v>
      </c>
      <c r="O120" s="182">
        <f t="shared" si="63"/>
        <v>2.9079097876176641</v>
      </c>
      <c r="P120" s="182">
        <f t="shared" si="64"/>
        <v>3.0905381834058581</v>
      </c>
      <c r="Q120" s="182">
        <f t="shared" si="65"/>
        <v>3.2191815193606379</v>
      </c>
      <c r="R120" s="182">
        <f t="shared" si="66"/>
        <v>3.2842921689192348</v>
      </c>
      <c r="S120" s="182">
        <f t="shared" si="67"/>
        <v>3.2815937893518341</v>
      </c>
      <c r="T120" s="182">
        <f t="shared" si="68"/>
        <v>3.2129885773220028</v>
      </c>
      <c r="U120" s="182">
        <f t="shared" si="69"/>
        <v>3.0863556049438938</v>
      </c>
      <c r="V120" s="182">
        <f t="shared" si="70"/>
        <v>2.9142605334813525</v>
      </c>
      <c r="W120" s="182">
        <f t="shared" si="71"/>
        <v>2.7119204701408273</v>
      </c>
      <c r="X120" s="182">
        <f t="shared" si="72"/>
        <v>2.4949568347756896</v>
      </c>
      <c r="Z120" s="181" t="s">
        <v>51</v>
      </c>
      <c r="AA120" s="183">
        <f>IFERROR(VLOOKUP($M120,Batch!$A$11:$E$854,4,FALSE),"")</f>
        <v>1.17</v>
      </c>
      <c r="AB120" s="182">
        <f t="shared" si="73"/>
        <v>3.4022544515126665</v>
      </c>
      <c r="AC120" s="182">
        <f t="shared" si="74"/>
        <v>3.6159296745848541</v>
      </c>
      <c r="AD120" s="182">
        <f t="shared" si="75"/>
        <v>3.7664423776519462</v>
      </c>
      <c r="AE120" s="182">
        <f t="shared" si="76"/>
        <v>3.8426218376355048</v>
      </c>
      <c r="AF120" s="182">
        <f t="shared" si="77"/>
        <v>3.8394647335416452</v>
      </c>
      <c r="AG120" s="182">
        <f t="shared" si="78"/>
        <v>3.759196635466743</v>
      </c>
      <c r="AH120" s="182">
        <f t="shared" si="79"/>
        <v>3.6110360577843559</v>
      </c>
      <c r="AI120" s="182">
        <f t="shared" si="80"/>
        <v>3.4096848241731821</v>
      </c>
      <c r="AJ120" s="182">
        <f t="shared" si="81"/>
        <v>3.1729469500647678</v>
      </c>
      <c r="AK120" s="182">
        <f t="shared" si="82"/>
        <v>2.9190994966875565</v>
      </c>
      <c r="AM120" s="181" t="s">
        <v>51</v>
      </c>
      <c r="AN120" s="184">
        <f>IFERROR(VLOOKUP($M120,Batch!$A$11:$E$854,5,FALSE),"")</f>
        <v>1836</v>
      </c>
      <c r="AO120" s="182">
        <f t="shared" si="83"/>
        <v>5.2559454851770389E-3</v>
      </c>
      <c r="AP120" s="182">
        <f t="shared" si="84"/>
        <v>5.5860399387241966E-3</v>
      </c>
      <c r="AQ120" s="182">
        <f t="shared" si="85"/>
        <v>5.8185582801420629E-3</v>
      </c>
      <c r="AR120" s="182">
        <f t="shared" si="86"/>
        <v>5.9362435075317405E-3</v>
      </c>
      <c r="AS120" s="182">
        <f t="shared" si="87"/>
        <v>5.93136628060917E-3</v>
      </c>
      <c r="AT120" s="182">
        <f t="shared" si="88"/>
        <v>5.8073647534767833E-3</v>
      </c>
      <c r="AU120" s="182">
        <f t="shared" si="89"/>
        <v>5.5784800740828772E-3</v>
      </c>
      <c r="AV120" s="182">
        <f t="shared" si="90"/>
        <v>5.2674242367503838E-3</v>
      </c>
      <c r="AW120" s="182">
        <f t="shared" si="91"/>
        <v>4.9017016318354829E-3</v>
      </c>
      <c r="AX120" s="182">
        <f t="shared" si="92"/>
        <v>4.5095474306973389E-3</v>
      </c>
    </row>
    <row r="121" spans="1:50" ht="15.75">
      <c r="A121" s="181" t="s">
        <v>190</v>
      </c>
      <c r="B121" s="182">
        <v>95.825041389343482</v>
      </c>
      <c r="C121" s="182">
        <v>96.417367772266374</v>
      </c>
      <c r="D121" s="182">
        <v>96.335842480319073</v>
      </c>
      <c r="E121" s="182">
        <v>95.571052631734261</v>
      </c>
      <c r="F121" s="182">
        <v>94.135933234796894</v>
      </c>
      <c r="G121" s="182">
        <v>92.066769640381636</v>
      </c>
      <c r="H121" s="182">
        <v>89.422735903166569</v>
      </c>
      <c r="I121" s="182">
        <v>86.283853749840915</v>
      </c>
      <c r="J121" s="182">
        <v>82.747416502456772</v>
      </c>
      <c r="K121" s="182">
        <v>78.923096734769416</v>
      </c>
      <c r="M121" s="181" t="s">
        <v>190</v>
      </c>
      <c r="N121" s="183">
        <f>IFERROR(VLOOKUP($M121,Batch!$A$11:$E$854,3,FALSE),"")</f>
        <v>1</v>
      </c>
      <c r="O121" s="182">
        <f t="shared" si="63"/>
        <v>103.28206462960397</v>
      </c>
      <c r="P121" s="182">
        <f t="shared" si="64"/>
        <v>103.92048534798693</v>
      </c>
      <c r="Q121" s="182">
        <f t="shared" si="65"/>
        <v>103.83261582714178</v>
      </c>
      <c r="R121" s="182">
        <f t="shared" si="66"/>
        <v>103.0083106828459</v>
      </c>
      <c r="S121" s="182">
        <f t="shared" si="67"/>
        <v>101.46151151473026</v>
      </c>
      <c r="T121" s="182">
        <f t="shared" si="68"/>
        <v>99.231327368820914</v>
      </c>
      <c r="U121" s="182">
        <f t="shared" si="69"/>
        <v>96.381537174414916</v>
      </c>
      <c r="V121" s="182">
        <f t="shared" si="70"/>
        <v>92.998389880929452</v>
      </c>
      <c r="W121" s="182">
        <f t="shared" si="71"/>
        <v>89.18675009400954</v>
      </c>
      <c r="X121" s="182">
        <f t="shared" si="72"/>
        <v>85.064825013844825</v>
      </c>
      <c r="Z121" s="181" t="s">
        <v>190</v>
      </c>
      <c r="AA121" s="183">
        <f>IFERROR(VLOOKUP($M121,Batch!$A$11:$E$854,4,FALSE),"")</f>
        <v>0.57999999999999996</v>
      </c>
      <c r="AB121" s="182">
        <f t="shared" si="73"/>
        <v>59.903597485170302</v>
      </c>
      <c r="AC121" s="182">
        <f t="shared" si="74"/>
        <v>60.27388150183242</v>
      </c>
      <c r="AD121" s="182">
        <f t="shared" si="75"/>
        <v>60.222917179742225</v>
      </c>
      <c r="AE121" s="182">
        <f t="shared" si="76"/>
        <v>59.744820196050618</v>
      </c>
      <c r="AF121" s="182">
        <f t="shared" si="77"/>
        <v>58.847676678543543</v>
      </c>
      <c r="AG121" s="182">
        <f t="shared" si="78"/>
        <v>57.55416987391613</v>
      </c>
      <c r="AH121" s="182">
        <f t="shared" si="79"/>
        <v>55.901291561160647</v>
      </c>
      <c r="AI121" s="182">
        <f t="shared" si="80"/>
        <v>53.939066130939075</v>
      </c>
      <c r="AJ121" s="182">
        <f t="shared" si="81"/>
        <v>51.728315054525531</v>
      </c>
      <c r="AK121" s="182">
        <f t="shared" si="82"/>
        <v>49.337598508029991</v>
      </c>
      <c r="AM121" s="181" t="s">
        <v>190</v>
      </c>
      <c r="AN121" s="184">
        <f>IFERROR(VLOOKUP($M121,Batch!$A$11:$E$854,5,FALSE),"")</f>
        <v>3558</v>
      </c>
      <c r="AO121" s="182">
        <f t="shared" si="83"/>
        <v>0.36176629381576342</v>
      </c>
      <c r="AP121" s="182">
        <f t="shared" si="84"/>
        <v>0.36400249133963053</v>
      </c>
      <c r="AQ121" s="182">
        <f t="shared" si="85"/>
        <v>0.36369471059367509</v>
      </c>
      <c r="AR121" s="182">
        <f t="shared" si="86"/>
        <v>0.36080741532034155</v>
      </c>
      <c r="AS121" s="182">
        <f t="shared" si="87"/>
        <v>0.35538943878846929</v>
      </c>
      <c r="AT121" s="182">
        <f t="shared" si="88"/>
        <v>0.34757776833159271</v>
      </c>
      <c r="AU121" s="182">
        <f t="shared" si="89"/>
        <v>0.33759580253259319</v>
      </c>
      <c r="AV121" s="182">
        <f t="shared" si="90"/>
        <v>0.32574564575865267</v>
      </c>
      <c r="AW121" s="182">
        <f t="shared" si="91"/>
        <v>0.3123946074731585</v>
      </c>
      <c r="AX121" s="182">
        <f t="shared" si="92"/>
        <v>0.2979567322720269</v>
      </c>
    </row>
    <row r="122" spans="1:50" ht="15.75">
      <c r="A122" s="181" t="s">
        <v>191</v>
      </c>
      <c r="B122" s="182">
        <v>36.288106418271397</v>
      </c>
      <c r="C122" s="182">
        <v>39.49835293195612</v>
      </c>
      <c r="D122" s="182">
        <v>42.869394780079013</v>
      </c>
      <c r="E122" s="182">
        <v>46.384412675897529</v>
      </c>
      <c r="F122" s="182">
        <v>50.021003889633711</v>
      </c>
      <c r="G122" s="182">
        <v>53.750814675086168</v>
      </c>
      <c r="H122" s="182">
        <v>57.539360792053273</v>
      </c>
      <c r="I122" s="182">
        <v>61.346098040127686</v>
      </c>
      <c r="J122" s="182">
        <v>65.124803610524907</v>
      </c>
      <c r="K122" s="182">
        <v>68.824321458420172</v>
      </c>
      <c r="M122" s="181" t="s">
        <v>191</v>
      </c>
      <c r="N122" s="183">
        <f>IFERROR(VLOOKUP($M122,Batch!$A$11:$E$854,3,FALSE),"")</f>
        <v>1</v>
      </c>
      <c r="O122" s="182">
        <f t="shared" si="63"/>
        <v>39.112016003727504</v>
      </c>
      <c r="P122" s="182">
        <f t="shared" si="64"/>
        <v>42.572081171413608</v>
      </c>
      <c r="Q122" s="182">
        <f t="shared" si="65"/>
        <v>46.205454629738533</v>
      </c>
      <c r="R122" s="182">
        <f t="shared" si="66"/>
        <v>49.99400822936699</v>
      </c>
      <c r="S122" s="182">
        <f t="shared" si="67"/>
        <v>53.913595879138867</v>
      </c>
      <c r="T122" s="182">
        <f t="shared" si="68"/>
        <v>57.933657368432776</v>
      </c>
      <c r="U122" s="182">
        <f t="shared" si="69"/>
        <v>62.017024922796772</v>
      </c>
      <c r="V122" s="182">
        <f t="shared" si="70"/>
        <v>66.119999226622795</v>
      </c>
      <c r="W122" s="182">
        <f t="shared" si="71"/>
        <v>70.192760451450326</v>
      </c>
      <c r="X122" s="182">
        <f t="shared" si="72"/>
        <v>74.180171632544614</v>
      </c>
      <c r="Z122" s="181" t="s">
        <v>191</v>
      </c>
      <c r="AA122" s="183">
        <f>IFERROR(VLOOKUP($M122,Batch!$A$11:$E$854,4,FALSE),"")</f>
        <v>1.82</v>
      </c>
      <c r="AB122" s="182">
        <f t="shared" si="73"/>
        <v>71.18386912678406</v>
      </c>
      <c r="AC122" s="182">
        <f t="shared" si="74"/>
        <v>77.481187731972767</v>
      </c>
      <c r="AD122" s="182">
        <f t="shared" si="75"/>
        <v>84.093927426124139</v>
      </c>
      <c r="AE122" s="182">
        <f t="shared" si="76"/>
        <v>90.98909497744792</v>
      </c>
      <c r="AF122" s="182">
        <f t="shared" si="77"/>
        <v>98.122744500032752</v>
      </c>
      <c r="AG122" s="182">
        <f t="shared" si="78"/>
        <v>105.43925641054766</v>
      </c>
      <c r="AH122" s="182">
        <f t="shared" si="79"/>
        <v>112.87098535949012</v>
      </c>
      <c r="AI122" s="182">
        <f t="shared" si="80"/>
        <v>120.3383985924535</v>
      </c>
      <c r="AJ122" s="182">
        <f t="shared" si="81"/>
        <v>127.75082402163959</v>
      </c>
      <c r="AK122" s="182">
        <f t="shared" si="82"/>
        <v>135.00791237123121</v>
      </c>
      <c r="AM122" s="181" t="s">
        <v>191</v>
      </c>
      <c r="AN122" s="184">
        <f>IFERROR(VLOOKUP($M122,Batch!$A$11:$E$854,5,FALSE),"")</f>
        <v>31603</v>
      </c>
      <c r="AO122" s="182">
        <f t="shared" si="83"/>
        <v>1.2168463929191569</v>
      </c>
      <c r="AP122" s="182">
        <f t="shared" si="84"/>
        <v>1.3244953522098972</v>
      </c>
      <c r="AQ122" s="182">
        <f t="shared" si="85"/>
        <v>1.4375362495768222</v>
      </c>
      <c r="AR122" s="182">
        <f t="shared" si="86"/>
        <v>1.5554050851195724</v>
      </c>
      <c r="AS122" s="182">
        <f t="shared" si="87"/>
        <v>1.6773506297547773</v>
      </c>
      <c r="AT122" s="182">
        <f t="shared" si="88"/>
        <v>1.8024220994047766</v>
      </c>
      <c r="AU122" s="182">
        <f t="shared" si="89"/>
        <v>1.9294631365892929</v>
      </c>
      <c r="AV122" s="182">
        <f t="shared" si="90"/>
        <v>2.0571141756299518</v>
      </c>
      <c r="AW122" s="182">
        <f t="shared" si="91"/>
        <v>2.183825230492991</v>
      </c>
      <c r="AX122" s="182">
        <f t="shared" si="92"/>
        <v>2.3078808893047915</v>
      </c>
    </row>
    <row r="123" spans="1:50" ht="15.75">
      <c r="A123" s="181" t="s">
        <v>52</v>
      </c>
      <c r="B123" s="182">
        <v>145.34625605513449</v>
      </c>
      <c r="C123" s="182">
        <v>147.35660053088696</v>
      </c>
      <c r="D123" s="182">
        <v>149.41800422708653</v>
      </c>
      <c r="E123" s="182">
        <v>151.5314949912337</v>
      </c>
      <c r="F123" s="182">
        <v>153.69812305615611</v>
      </c>
      <c r="G123" s="182">
        <v>155.91896151406948</v>
      </c>
      <c r="H123" s="182">
        <v>158.19510680077823</v>
      </c>
      <c r="I123" s="182">
        <v>160.52767919022892</v>
      </c>
      <c r="J123" s="182">
        <v>162.91782329963996</v>
      </c>
      <c r="K123" s="182">
        <v>165.36670860543117</v>
      </c>
      <c r="M123" s="181" t="s">
        <v>52</v>
      </c>
      <c r="N123" s="183">
        <f>IFERROR(VLOOKUP($M123,Batch!$A$11:$E$854,3,FALSE),"")</f>
        <v>1</v>
      </c>
      <c r="O123" s="182">
        <f t="shared" si="63"/>
        <v>156.65697811247475</v>
      </c>
      <c r="P123" s="182">
        <f t="shared" si="64"/>
        <v>158.82376588592123</v>
      </c>
      <c r="Q123" s="182">
        <f t="shared" si="65"/>
        <v>161.04558626493403</v>
      </c>
      <c r="R123" s="182">
        <f t="shared" si="66"/>
        <v>163.32354708323214</v>
      </c>
      <c r="S123" s="182">
        <f t="shared" si="67"/>
        <v>165.65878030186883</v>
      </c>
      <c r="T123" s="182">
        <f t="shared" si="68"/>
        <v>168.05244252018358</v>
      </c>
      <c r="U123" s="182">
        <f t="shared" si="69"/>
        <v>170.50571549768281</v>
      </c>
      <c r="V123" s="182">
        <f t="shared" si="70"/>
        <v>173.01980668707901</v>
      </c>
      <c r="W123" s="182">
        <f t="shared" si="71"/>
        <v>175.59594977872931</v>
      </c>
      <c r="X123" s="182">
        <f t="shared" si="72"/>
        <v>178.23540525671402</v>
      </c>
      <c r="Z123" s="181" t="s">
        <v>52</v>
      </c>
      <c r="AA123" s="183">
        <f>IFERROR(VLOOKUP($M123,Batch!$A$11:$E$854,4,FALSE),"")</f>
        <v>5.63</v>
      </c>
      <c r="AB123" s="182">
        <f t="shared" si="73"/>
        <v>881.97878677323274</v>
      </c>
      <c r="AC123" s="182">
        <f t="shared" si="74"/>
        <v>894.17780193773649</v>
      </c>
      <c r="AD123" s="182">
        <f t="shared" si="75"/>
        <v>906.68665067157849</v>
      </c>
      <c r="AE123" s="182">
        <f t="shared" si="76"/>
        <v>919.51157007859695</v>
      </c>
      <c r="AF123" s="182">
        <f t="shared" si="77"/>
        <v>932.65893309952139</v>
      </c>
      <c r="AG123" s="182">
        <f t="shared" si="78"/>
        <v>946.13525138863349</v>
      </c>
      <c r="AH123" s="182">
        <f t="shared" si="79"/>
        <v>959.94717825195426</v>
      </c>
      <c r="AI123" s="182">
        <f t="shared" si="80"/>
        <v>974.10151164825493</v>
      </c>
      <c r="AJ123" s="182">
        <f t="shared" si="81"/>
        <v>988.60519725424592</v>
      </c>
      <c r="AK123" s="182">
        <f t="shared" si="82"/>
        <v>1003.4653315952999</v>
      </c>
      <c r="AM123" s="181" t="s">
        <v>52</v>
      </c>
      <c r="AN123" s="184">
        <f>IFERROR(VLOOKUP($M123,Batch!$A$11:$E$854,5,FALSE),"")</f>
        <v>2066</v>
      </c>
      <c r="AO123" s="182">
        <f t="shared" si="83"/>
        <v>0.3186231361280002</v>
      </c>
      <c r="AP123" s="182">
        <f t="shared" si="84"/>
        <v>0.32303014514871331</v>
      </c>
      <c r="AQ123" s="182">
        <f t="shared" si="85"/>
        <v>0.32754908446187875</v>
      </c>
      <c r="AR123" s="182">
        <f t="shared" si="86"/>
        <v>0.33218220727994902</v>
      </c>
      <c r="AS123" s="182">
        <f t="shared" si="87"/>
        <v>0.33693181588773219</v>
      </c>
      <c r="AT123" s="182">
        <f t="shared" si="88"/>
        <v>0.3418002626816119</v>
      </c>
      <c r="AU123" s="182">
        <f t="shared" si="89"/>
        <v>0.34678995123099565</v>
      </c>
      <c r="AV123" s="182">
        <f t="shared" si="90"/>
        <v>0.35190333736245849</v>
      </c>
      <c r="AW123" s="182">
        <f t="shared" si="91"/>
        <v>0.3571429302670705</v>
      </c>
      <c r="AX123" s="182">
        <f t="shared" si="92"/>
        <v>0.36251129363140089</v>
      </c>
    </row>
    <row r="124" spans="1:50" ht="15.75">
      <c r="A124" s="181" t="s">
        <v>53</v>
      </c>
      <c r="B124" s="182">
        <v>262.07790988499289</v>
      </c>
      <c r="C124" s="182">
        <v>282.10499981021212</v>
      </c>
      <c r="D124" s="182">
        <v>302.69980147815204</v>
      </c>
      <c r="E124" s="182">
        <v>323.72562231937223</v>
      </c>
      <c r="F124" s="182">
        <v>345.02704488617854</v>
      </c>
      <c r="G124" s="182">
        <v>366.43244087577813</v>
      </c>
      <c r="H124" s="182">
        <v>387.7574368837133</v>
      </c>
      <c r="I124" s="182">
        <v>408.8092631233535</v>
      </c>
      <c r="J124" s="182">
        <v>429.39184448851023</v>
      </c>
      <c r="K124" s="182">
        <v>449.31142397031681</v>
      </c>
      <c r="M124" s="181" t="s">
        <v>53</v>
      </c>
      <c r="N124" s="183">
        <f>IFERROR(VLOOKUP($M124,Batch!$A$11:$E$854,3,FALSE),"")</f>
        <v>1</v>
      </c>
      <c r="O124" s="182">
        <f t="shared" si="63"/>
        <v>282.47258998568549</v>
      </c>
      <c r="P124" s="182">
        <f t="shared" si="64"/>
        <v>304.05817101971996</v>
      </c>
      <c r="Q124" s="182">
        <f t="shared" si="65"/>
        <v>326.25564264156463</v>
      </c>
      <c r="R124" s="182">
        <f t="shared" si="66"/>
        <v>348.9176749822559</v>
      </c>
      <c r="S124" s="182">
        <f t="shared" si="67"/>
        <v>371.87675614047242</v>
      </c>
      <c r="T124" s="182">
        <f t="shared" si="68"/>
        <v>394.94790184483469</v>
      </c>
      <c r="U124" s="182">
        <f t="shared" si="69"/>
        <v>417.93239090932406</v>
      </c>
      <c r="V124" s="182">
        <f t="shared" si="70"/>
        <v>440.62245236642781</v>
      </c>
      <c r="W124" s="182">
        <f t="shared" si="71"/>
        <v>462.80675271191774</v>
      </c>
      <c r="X124" s="182">
        <f t="shared" si="72"/>
        <v>484.27645693125004</v>
      </c>
      <c r="Z124" s="181" t="s">
        <v>53</v>
      </c>
      <c r="AA124" s="183">
        <f>IFERROR(VLOOKUP($M124,Batch!$A$11:$E$854,4,FALSE),"")</f>
        <v>2.96</v>
      </c>
      <c r="AB124" s="182">
        <f t="shared" si="73"/>
        <v>836.11886635762892</v>
      </c>
      <c r="AC124" s="182">
        <f t="shared" si="74"/>
        <v>900.01218621837108</v>
      </c>
      <c r="AD124" s="182">
        <f t="shared" si="75"/>
        <v>965.71670221903139</v>
      </c>
      <c r="AE124" s="182">
        <f t="shared" si="76"/>
        <v>1032.7963179474773</v>
      </c>
      <c r="AF124" s="182">
        <f t="shared" si="77"/>
        <v>1100.7551981757983</v>
      </c>
      <c r="AG124" s="182">
        <f t="shared" si="78"/>
        <v>1169.0457894607107</v>
      </c>
      <c r="AH124" s="182">
        <f t="shared" si="79"/>
        <v>1237.0798770915992</v>
      </c>
      <c r="AI124" s="182">
        <f t="shared" si="80"/>
        <v>1304.2424590046262</v>
      </c>
      <c r="AJ124" s="182">
        <f t="shared" si="81"/>
        <v>1369.9079880272764</v>
      </c>
      <c r="AK124" s="182">
        <f t="shared" si="82"/>
        <v>1433.4583125165</v>
      </c>
      <c r="AM124" s="181" t="s">
        <v>53</v>
      </c>
      <c r="AN124" s="184">
        <f>IFERROR(VLOOKUP($M124,Batch!$A$11:$E$854,5,FALSE),"")</f>
        <v>1517</v>
      </c>
      <c r="AO124" s="182">
        <f t="shared" si="83"/>
        <v>0.42185105420118768</v>
      </c>
      <c r="AP124" s="182">
        <f t="shared" si="84"/>
        <v>0.45408745673218748</v>
      </c>
      <c r="AQ124" s="182">
        <f t="shared" si="85"/>
        <v>0.48723767072197904</v>
      </c>
      <c r="AR124" s="182">
        <f t="shared" si="86"/>
        <v>0.52108167036012609</v>
      </c>
      <c r="AS124" s="182">
        <f t="shared" si="87"/>
        <v>0.55536928952549391</v>
      </c>
      <c r="AT124" s="182">
        <f t="shared" si="88"/>
        <v>0.58982426845816704</v>
      </c>
      <c r="AU124" s="182">
        <f t="shared" si="89"/>
        <v>0.62414983237437527</v>
      </c>
      <c r="AV124" s="182">
        <f t="shared" si="90"/>
        <v>0.6580356913387938</v>
      </c>
      <c r="AW124" s="182">
        <f t="shared" si="91"/>
        <v>0.69116623504193664</v>
      </c>
      <c r="AX124" s="182">
        <f t="shared" si="92"/>
        <v>0.723229584476202</v>
      </c>
    </row>
    <row r="125" spans="1:50" ht="15.75">
      <c r="A125" s="181" t="s">
        <v>192</v>
      </c>
      <c r="B125" s="182">
        <v>68.316995907231288</v>
      </c>
      <c r="C125" s="182">
        <v>74.360695057820621</v>
      </c>
      <c r="D125" s="182">
        <v>80.707111966071267</v>
      </c>
      <c r="E125" s="182">
        <v>87.324582176133532</v>
      </c>
      <c r="F125" s="182">
        <v>94.170929687394008</v>
      </c>
      <c r="G125" s="182">
        <v>101.19277495061787</v>
      </c>
      <c r="H125" s="182">
        <v>108.32519697848315</v>
      </c>
      <c r="I125" s="182">
        <v>115.49186613445926</v>
      </c>
      <c r="J125" s="182">
        <v>122.60576207633947</v>
      </c>
      <c r="K125" s="182">
        <v>129.57057701488182</v>
      </c>
      <c r="M125" s="181" t="s">
        <v>192</v>
      </c>
      <c r="N125" s="183">
        <f>IFERROR(VLOOKUP($M125,Batch!$A$11:$E$854,3,FALSE),"")</f>
        <v>1</v>
      </c>
      <c r="O125" s="182">
        <f t="shared" si="63"/>
        <v>73.633366438344439</v>
      </c>
      <c r="P125" s="182">
        <f t="shared" si="64"/>
        <v>80.147381117835806</v>
      </c>
      <c r="Q125" s="182">
        <f t="shared" si="65"/>
        <v>86.987670793486785</v>
      </c>
      <c r="R125" s="182">
        <f t="shared" si="66"/>
        <v>94.120106908417981</v>
      </c>
      <c r="S125" s="182">
        <f t="shared" si="67"/>
        <v>101.49923136151077</v>
      </c>
      <c r="T125" s="182">
        <f t="shared" si="68"/>
        <v>109.06751065239784</v>
      </c>
      <c r="U125" s="182">
        <f t="shared" si="69"/>
        <v>116.75497169772659</v>
      </c>
      <c r="V125" s="182">
        <f t="shared" si="70"/>
        <v>124.47934495355518</v>
      </c>
      <c r="W125" s="182">
        <f t="shared" si="71"/>
        <v>132.14683822864038</v>
      </c>
      <c r="X125" s="182">
        <f t="shared" si="72"/>
        <v>139.65364914347248</v>
      </c>
      <c r="Z125" s="181" t="s">
        <v>192</v>
      </c>
      <c r="AA125" s="183">
        <f>IFERROR(VLOOKUP($M125,Batch!$A$11:$E$854,4,FALSE),"")</f>
        <v>0.82</v>
      </c>
      <c r="AB125" s="182">
        <f t="shared" si="73"/>
        <v>60.37936047944244</v>
      </c>
      <c r="AC125" s="182">
        <f t="shared" si="74"/>
        <v>65.720852516625357</v>
      </c>
      <c r="AD125" s="182">
        <f t="shared" si="75"/>
        <v>71.329890050659159</v>
      </c>
      <c r="AE125" s="182">
        <f t="shared" si="76"/>
        <v>77.178487664902747</v>
      </c>
      <c r="AF125" s="182">
        <f t="shared" si="77"/>
        <v>83.229369716438811</v>
      </c>
      <c r="AG125" s="182">
        <f t="shared" si="78"/>
        <v>89.435358734966229</v>
      </c>
      <c r="AH125" s="182">
        <f t="shared" si="79"/>
        <v>95.739076792135791</v>
      </c>
      <c r="AI125" s="182">
        <f t="shared" si="80"/>
        <v>102.07306286191525</v>
      </c>
      <c r="AJ125" s="182">
        <f t="shared" si="81"/>
        <v>108.36040734748509</v>
      </c>
      <c r="AK125" s="182">
        <f t="shared" si="82"/>
        <v>114.51599229764741</v>
      </c>
      <c r="AM125" s="181" t="s">
        <v>192</v>
      </c>
      <c r="AN125" s="184">
        <f>IFERROR(VLOOKUP($M125,Batch!$A$11:$E$854,5,FALSE),"")</f>
        <v>8067</v>
      </c>
      <c r="AO125" s="182">
        <f t="shared" si="83"/>
        <v>0.58476848529154424</v>
      </c>
      <c r="AP125" s="182">
        <f t="shared" si="84"/>
        <v>0.63650033841118392</v>
      </c>
      <c r="AQ125" s="182">
        <f t="shared" si="85"/>
        <v>0.69082334476096319</v>
      </c>
      <c r="AR125" s="182">
        <f t="shared" si="86"/>
        <v>0.74746646818598539</v>
      </c>
      <c r="AS125" s="182">
        <f t="shared" si="87"/>
        <v>0.80606869755473243</v>
      </c>
      <c r="AT125" s="182">
        <f t="shared" si="88"/>
        <v>0.86617312345927355</v>
      </c>
      <c r="AU125" s="182">
        <f t="shared" si="89"/>
        <v>0.9272240460050839</v>
      </c>
      <c r="AV125" s="182">
        <f t="shared" si="90"/>
        <v>0.98856811143525292</v>
      </c>
      <c r="AW125" s="182">
        <f t="shared" si="91"/>
        <v>1.0494604574644</v>
      </c>
      <c r="AX125" s="182">
        <f t="shared" si="92"/>
        <v>1.1090767246591382</v>
      </c>
    </row>
    <row r="126" spans="1:50" ht="15.75">
      <c r="A126" s="181" t="s">
        <v>193</v>
      </c>
      <c r="B126" s="182">
        <v>1.3157366155752337</v>
      </c>
      <c r="C126" s="182">
        <v>1.3875442393895387</v>
      </c>
      <c r="D126" s="182">
        <v>1.4624597764117728</v>
      </c>
      <c r="E126" s="182">
        <v>1.5405303738721154</v>
      </c>
      <c r="F126" s="182">
        <v>1.6217942025815928</v>
      </c>
      <c r="G126" s="182">
        <v>1.7062794143956319</v>
      </c>
      <c r="H126" s="182">
        <v>1.8163877033734743</v>
      </c>
      <c r="I126" s="182">
        <v>1.9326002236197704</v>
      </c>
      <c r="J126" s="182">
        <v>2.0551393925235106</v>
      </c>
      <c r="K126" s="182">
        <v>2.1842220491112077</v>
      </c>
      <c r="M126" s="181" t="s">
        <v>193</v>
      </c>
      <c r="N126" s="183">
        <f>IFERROR(VLOOKUP($M126,Batch!$A$11:$E$854,3,FALSE),"")</f>
        <v>1</v>
      </c>
      <c r="O126" s="182">
        <f t="shared" si="63"/>
        <v>1.4181261202198652</v>
      </c>
      <c r="P126" s="182">
        <f t="shared" si="64"/>
        <v>1.4955217522609083</v>
      </c>
      <c r="Q126" s="182">
        <f t="shared" si="65"/>
        <v>1.5762671526730425</v>
      </c>
      <c r="R126" s="182">
        <f t="shared" si="66"/>
        <v>1.6604131376438103</v>
      </c>
      <c r="S126" s="182">
        <f t="shared" si="67"/>
        <v>1.748000848404295</v>
      </c>
      <c r="T126" s="182">
        <f t="shared" si="68"/>
        <v>1.8390606275633756</v>
      </c>
      <c r="U126" s="182">
        <f t="shared" si="69"/>
        <v>1.9577374499636768</v>
      </c>
      <c r="V126" s="182">
        <f t="shared" si="70"/>
        <v>2.0829935297192752</v>
      </c>
      <c r="W126" s="182">
        <f t="shared" si="71"/>
        <v>2.215068592551249</v>
      </c>
      <c r="X126" s="182">
        <f t="shared" si="72"/>
        <v>2.354196351714775</v>
      </c>
      <c r="Z126" s="181" t="s">
        <v>193</v>
      </c>
      <c r="AA126" s="183">
        <f>IFERROR(VLOOKUP($M126,Batch!$A$11:$E$854,4,FALSE),"")</f>
        <v>0.82</v>
      </c>
      <c r="AB126" s="182">
        <f t="shared" si="73"/>
        <v>1.1628634185802895</v>
      </c>
      <c r="AC126" s="182">
        <f t="shared" si="74"/>
        <v>1.2263278368539448</v>
      </c>
      <c r="AD126" s="182">
        <f t="shared" si="75"/>
        <v>1.2925390651918947</v>
      </c>
      <c r="AE126" s="182">
        <f t="shared" si="76"/>
        <v>1.3615387728679242</v>
      </c>
      <c r="AF126" s="182">
        <f t="shared" si="77"/>
        <v>1.4333606956915219</v>
      </c>
      <c r="AG126" s="182">
        <f t="shared" si="78"/>
        <v>1.5080297146019679</v>
      </c>
      <c r="AH126" s="182">
        <f t="shared" si="79"/>
        <v>1.6053447089702149</v>
      </c>
      <c r="AI126" s="182">
        <f t="shared" si="80"/>
        <v>1.7080546943698054</v>
      </c>
      <c r="AJ126" s="182">
        <f t="shared" si="81"/>
        <v>1.8163562458920242</v>
      </c>
      <c r="AK126" s="182">
        <f t="shared" si="82"/>
        <v>1.9304410084061154</v>
      </c>
      <c r="AM126" s="181" t="s">
        <v>193</v>
      </c>
      <c r="AN126" s="184">
        <f>IFERROR(VLOOKUP($M126,Batch!$A$11:$E$854,5,FALSE),"")</f>
        <v>8067</v>
      </c>
      <c r="AO126" s="182">
        <f t="shared" si="83"/>
        <v>1.1262223953426381E-2</v>
      </c>
      <c r="AP126" s="182">
        <f t="shared" si="84"/>
        <v>1.1876870936254728E-2</v>
      </c>
      <c r="AQ126" s="182">
        <f t="shared" si="85"/>
        <v>1.2518120518844428E-2</v>
      </c>
      <c r="AR126" s="182">
        <f t="shared" si="86"/>
        <v>1.3186376264232937E-2</v>
      </c>
      <c r="AS126" s="182">
        <f t="shared" si="87"/>
        <v>1.3881964900594545E-2</v>
      </c>
      <c r="AT126" s="182">
        <f t="shared" si="88"/>
        <v>1.4605127397509922E-2</v>
      </c>
      <c r="AU126" s="182">
        <f t="shared" si="89"/>
        <v>1.5547614058531284E-2</v>
      </c>
      <c r="AV126" s="182">
        <f t="shared" si="90"/>
        <v>1.6542350705450303E-2</v>
      </c>
      <c r="AW126" s="182">
        <f t="shared" si="91"/>
        <v>1.7591241149726117E-2</v>
      </c>
      <c r="AX126" s="182">
        <f t="shared" si="92"/>
        <v>1.8696141454076387E-2</v>
      </c>
    </row>
    <row r="127" spans="1:50" ht="15.75">
      <c r="A127" s="181" t="s">
        <v>194</v>
      </c>
      <c r="B127" s="182">
        <v>3.7473589432695062</v>
      </c>
      <c r="C127" s="182">
        <v>3.9518747544965316</v>
      </c>
      <c r="D127" s="182">
        <v>4.1652422357438112</v>
      </c>
      <c r="E127" s="182">
        <v>4.3875956673776209</v>
      </c>
      <c r="F127" s="182">
        <v>4.6190437639601143</v>
      </c>
      <c r="G127" s="182">
        <v>4.8596667049937539</v>
      </c>
      <c r="H127" s="182">
        <v>5.1095131347271145</v>
      </c>
      <c r="I127" s="182">
        <v>5.3685971687905161</v>
      </c>
      <c r="J127" s="182">
        <v>5.636895450932828</v>
      </c>
      <c r="K127" s="182">
        <v>5.914344308588559</v>
      </c>
      <c r="M127" s="181" t="s">
        <v>194</v>
      </c>
      <c r="N127" s="183">
        <f>IFERROR(VLOOKUP($M127,Batch!$A$11:$E$854,3,FALSE),"")</f>
        <v>1</v>
      </c>
      <c r="O127" s="182">
        <f t="shared" si="63"/>
        <v>4.0389752298309674</v>
      </c>
      <c r="P127" s="182">
        <f t="shared" si="64"/>
        <v>4.2594062875865504</v>
      </c>
      <c r="Q127" s="182">
        <f t="shared" si="65"/>
        <v>4.4893778447967314</v>
      </c>
      <c r="R127" s="182">
        <f t="shared" si="66"/>
        <v>4.72903463141171</v>
      </c>
      <c r="S127" s="182">
        <f t="shared" si="67"/>
        <v>4.9784938220684252</v>
      </c>
      <c r="T127" s="182">
        <f t="shared" si="68"/>
        <v>5.2378418357700456</v>
      </c>
      <c r="U127" s="182">
        <f t="shared" si="69"/>
        <v>5.5071311022192058</v>
      </c>
      <c r="V127" s="182">
        <f t="shared" si="70"/>
        <v>5.7863768355125762</v>
      </c>
      <c r="W127" s="182">
        <f t="shared" si="71"/>
        <v>6.0755538618354219</v>
      </c>
      <c r="X127" s="182">
        <f t="shared" si="72"/>
        <v>6.3745935536773475</v>
      </c>
      <c r="Z127" s="181" t="s">
        <v>194</v>
      </c>
      <c r="AA127" s="183">
        <f>IFERROR(VLOOKUP($M127,Batch!$A$11:$E$854,4,FALSE),"")</f>
        <v>0.82</v>
      </c>
      <c r="AB127" s="182">
        <f t="shared" si="73"/>
        <v>3.3119596884613935</v>
      </c>
      <c r="AC127" s="182">
        <f t="shared" si="74"/>
        <v>3.4927131558209714</v>
      </c>
      <c r="AD127" s="182">
        <f t="shared" si="75"/>
        <v>3.6812898327333197</v>
      </c>
      <c r="AE127" s="182">
        <f t="shared" si="76"/>
        <v>3.8778083977576014</v>
      </c>
      <c r="AF127" s="182">
        <f t="shared" si="77"/>
        <v>4.082364934096109</v>
      </c>
      <c r="AG127" s="182">
        <f t="shared" si="78"/>
        <v>4.2950303053314371</v>
      </c>
      <c r="AH127" s="182">
        <f t="shared" si="79"/>
        <v>4.5158475038197485</v>
      </c>
      <c r="AI127" s="182">
        <f t="shared" si="80"/>
        <v>4.7448290051203124</v>
      </c>
      <c r="AJ127" s="182">
        <f t="shared" si="81"/>
        <v>4.9819541667050462</v>
      </c>
      <c r="AK127" s="182">
        <f t="shared" si="82"/>
        <v>5.227166714015425</v>
      </c>
      <c r="AM127" s="181" t="s">
        <v>194</v>
      </c>
      <c r="AN127" s="184">
        <f>IFERROR(VLOOKUP($M127,Batch!$A$11:$E$854,5,FALSE),"")</f>
        <v>16131</v>
      </c>
      <c r="AO127" s="182">
        <f t="shared" si="83"/>
        <v>6.4140113912923707E-2</v>
      </c>
      <c r="AP127" s="182">
        <f t="shared" si="84"/>
        <v>6.7640623906143213E-2</v>
      </c>
      <c r="AQ127" s="182">
        <f t="shared" si="85"/>
        <v>7.1292639835146762E-2</v>
      </c>
      <c r="AR127" s="182">
        <f t="shared" si="86"/>
        <v>7.5098460054087102E-2</v>
      </c>
      <c r="AS127" s="182">
        <f t="shared" si="87"/>
        <v>7.9059945330642548E-2</v>
      </c>
      <c r="AT127" s="182">
        <f t="shared" si="88"/>
        <v>8.317846802398636E-2</v>
      </c>
      <c r="AU127" s="182">
        <f t="shared" si="89"/>
        <v>8.7454860733208226E-2</v>
      </c>
      <c r="AV127" s="182">
        <f t="shared" si="90"/>
        <v>9.1889365062635425E-2</v>
      </c>
      <c r="AW127" s="182">
        <f t="shared" si="91"/>
        <v>9.6481581244690126E-2</v>
      </c>
      <c r="AX127" s="182">
        <f t="shared" si="92"/>
        <v>0.10123041945433406</v>
      </c>
    </row>
    <row r="128" spans="1:50" ht="15.75">
      <c r="A128" s="181" t="s">
        <v>195</v>
      </c>
      <c r="B128" s="182">
        <v>2.2834756352405323</v>
      </c>
      <c r="C128" s="182">
        <v>2.4080985707607967</v>
      </c>
      <c r="D128" s="182">
        <v>2.538115324468333</v>
      </c>
      <c r="E128" s="182">
        <v>2.6736077209092595</v>
      </c>
      <c r="F128" s="182">
        <v>2.8146420059537056</v>
      </c>
      <c r="G128" s="182">
        <v>2.9612670374621204</v>
      </c>
      <c r="H128" s="182">
        <v>3.113512457098969</v>
      </c>
      <c r="I128" s="182">
        <v>3.2713868663082013</v>
      </c>
      <c r="J128" s="182">
        <v>3.4348760328181842</v>
      </c>
      <c r="K128" s="182">
        <v>3.6039411573694542</v>
      </c>
      <c r="M128" s="181" t="s">
        <v>195</v>
      </c>
      <c r="N128" s="183">
        <f>IFERROR(VLOOKUP($M128,Batch!$A$11:$E$854,3,FALSE),"")</f>
        <v>1</v>
      </c>
      <c r="O128" s="182">
        <f t="shared" si="63"/>
        <v>2.4611737675207119</v>
      </c>
      <c r="P128" s="182">
        <f t="shared" si="64"/>
        <v>2.5954947539154674</v>
      </c>
      <c r="Q128" s="182">
        <f t="shared" si="65"/>
        <v>2.7356293008424299</v>
      </c>
      <c r="R128" s="182">
        <f t="shared" si="66"/>
        <v>2.88166560036432</v>
      </c>
      <c r="S128" s="182">
        <f t="shared" si="67"/>
        <v>3.0336750535485519</v>
      </c>
      <c r="T128" s="182">
        <f t="shared" si="68"/>
        <v>3.1917103203327302</v>
      </c>
      <c r="U128" s="182">
        <f t="shared" si="69"/>
        <v>3.355803349070444</v>
      </c>
      <c r="V128" s="182">
        <f t="shared" si="70"/>
        <v>3.525963410562698</v>
      </c>
      <c r="W128" s="182">
        <f t="shared" si="71"/>
        <v>3.7021751649945824</v>
      </c>
      <c r="X128" s="182">
        <f t="shared" si="72"/>
        <v>3.8843967937812529</v>
      </c>
      <c r="Z128" s="181" t="s">
        <v>195</v>
      </c>
      <c r="AA128" s="183">
        <f>IFERROR(VLOOKUP($M128,Batch!$A$11:$E$854,4,FALSE),"")</f>
        <v>0.86</v>
      </c>
      <c r="AB128" s="182">
        <f t="shared" si="73"/>
        <v>2.1166094400678119</v>
      </c>
      <c r="AC128" s="182">
        <f t="shared" si="74"/>
        <v>2.2321254883673021</v>
      </c>
      <c r="AD128" s="182">
        <f t="shared" si="75"/>
        <v>2.35264119872449</v>
      </c>
      <c r="AE128" s="182">
        <f t="shared" si="76"/>
        <v>2.4782324163133151</v>
      </c>
      <c r="AF128" s="182">
        <f t="shared" si="77"/>
        <v>2.6089605460517546</v>
      </c>
      <c r="AG128" s="182">
        <f t="shared" si="78"/>
        <v>2.7448708754861477</v>
      </c>
      <c r="AH128" s="182">
        <f t="shared" si="79"/>
        <v>2.8859908802005818</v>
      </c>
      <c r="AI128" s="182">
        <f t="shared" si="80"/>
        <v>3.0323285330839203</v>
      </c>
      <c r="AJ128" s="182">
        <f t="shared" si="81"/>
        <v>3.1838706418953406</v>
      </c>
      <c r="AK128" s="182">
        <f t="shared" si="82"/>
        <v>3.3405812426518775</v>
      </c>
      <c r="AM128" s="181" t="s">
        <v>195</v>
      </c>
      <c r="AN128" s="184">
        <f>IFERROR(VLOOKUP($M128,Batch!$A$11:$E$854,5,FALSE),"")</f>
        <v>4872</v>
      </c>
      <c r="AO128" s="182">
        <f t="shared" si="83"/>
        <v>1.1804478434099106E-2</v>
      </c>
      <c r="AP128" s="182">
        <f t="shared" si="84"/>
        <v>1.2448719490162805E-2</v>
      </c>
      <c r="AQ128" s="182">
        <f t="shared" si="85"/>
        <v>1.3120844010138476E-2</v>
      </c>
      <c r="AR128" s="182">
        <f t="shared" si="86"/>
        <v>1.3821274987849718E-2</v>
      </c>
      <c r="AS128" s="182">
        <f t="shared" si="87"/>
        <v>1.4550354882805719E-2</v>
      </c>
      <c r="AT128" s="182">
        <f t="shared" si="88"/>
        <v>1.5308336266810224E-2</v>
      </c>
      <c r="AU128" s="182">
        <f t="shared" si="89"/>
        <v>1.60953723731115E-2</v>
      </c>
      <c r="AV128" s="182">
        <f t="shared" si="90"/>
        <v>1.6911507667066682E-2</v>
      </c>
      <c r="AW128" s="182">
        <f t="shared" si="91"/>
        <v>1.7756668574628827E-2</v>
      </c>
      <c r="AX128" s="182">
        <f t="shared" si="92"/>
        <v>1.8630654522157241E-2</v>
      </c>
    </row>
    <row r="129" spans="1:50" ht="15.75">
      <c r="A129" s="181" t="s">
        <v>196</v>
      </c>
      <c r="B129" s="182">
        <v>4.6249207282426728</v>
      </c>
      <c r="C129" s="182">
        <v>4.8773303396293981</v>
      </c>
      <c r="D129" s="182">
        <v>5.1406645175644599</v>
      </c>
      <c r="E129" s="182">
        <v>5.4150889883790603</v>
      </c>
      <c r="F129" s="182">
        <v>5.70073792556434</v>
      </c>
      <c r="G129" s="182">
        <v>5.9977102851713537</v>
      </c>
      <c r="H129" s="182">
        <v>6.3060661030271881</v>
      </c>
      <c r="I129" s="182">
        <v>6.6258228003803152</v>
      </c>
      <c r="J129" s="182">
        <v>6.9569515513798796</v>
      </c>
      <c r="K129" s="182">
        <v>7.2993737725294983</v>
      </c>
      <c r="M129" s="181" t="s">
        <v>196</v>
      </c>
      <c r="N129" s="183">
        <f>IFERROR(VLOOKUP($M129,Batch!$A$11:$E$854,3,FALSE),"")</f>
        <v>1</v>
      </c>
      <c r="O129" s="182">
        <f t="shared" si="63"/>
        <v>4.9848281267142314</v>
      </c>
      <c r="P129" s="182">
        <f t="shared" si="64"/>
        <v>5.2568800394335318</v>
      </c>
      <c r="Q129" s="182">
        <f t="shared" si="65"/>
        <v>5.5407066591807297</v>
      </c>
      <c r="R129" s="182">
        <f t="shared" si="66"/>
        <v>5.8364866089692029</v>
      </c>
      <c r="S129" s="182">
        <f t="shared" si="67"/>
        <v>6.1443645035570853</v>
      </c>
      <c r="T129" s="182">
        <f t="shared" si="68"/>
        <v>6.4644469996711811</v>
      </c>
      <c r="U129" s="182">
        <f t="shared" si="69"/>
        <v>6.7967988050755919</v>
      </c>
      <c r="V129" s="182">
        <f t="shared" si="70"/>
        <v>7.1414386967255323</v>
      </c>
      <c r="W129" s="182">
        <f t="shared" si="71"/>
        <v>7.4983356055669441</v>
      </c>
      <c r="X129" s="182">
        <f t="shared" si="72"/>
        <v>7.8674048328025759</v>
      </c>
      <c r="Z129" s="181" t="s">
        <v>196</v>
      </c>
      <c r="AA129" s="183">
        <f>IFERROR(VLOOKUP($M129,Batch!$A$11:$E$854,4,FALSE),"")</f>
        <v>0.86</v>
      </c>
      <c r="AB129" s="182">
        <f t="shared" si="73"/>
        <v>4.2869521889742392</v>
      </c>
      <c r="AC129" s="182">
        <f t="shared" si="74"/>
        <v>4.5209168339128372</v>
      </c>
      <c r="AD129" s="182">
        <f t="shared" si="75"/>
        <v>4.7650077268954272</v>
      </c>
      <c r="AE129" s="182">
        <f t="shared" si="76"/>
        <v>5.0193784837135142</v>
      </c>
      <c r="AF129" s="182">
        <f t="shared" si="77"/>
        <v>5.2841534730590931</v>
      </c>
      <c r="AG129" s="182">
        <f t="shared" si="78"/>
        <v>5.5594244197172156</v>
      </c>
      <c r="AH129" s="182">
        <f t="shared" si="79"/>
        <v>5.8452469723650085</v>
      </c>
      <c r="AI129" s="182">
        <f t="shared" si="80"/>
        <v>6.141637279183958</v>
      </c>
      <c r="AJ129" s="182">
        <f t="shared" si="81"/>
        <v>6.4485686207875714</v>
      </c>
      <c r="AK129" s="182">
        <f t="shared" si="82"/>
        <v>6.7659681562102154</v>
      </c>
      <c r="AM129" s="181" t="s">
        <v>196</v>
      </c>
      <c r="AN129" s="184">
        <f>IFERROR(VLOOKUP($M129,Batch!$A$11:$E$854,5,FALSE),"")</f>
        <v>4872</v>
      </c>
      <c r="AO129" s="182">
        <f t="shared" si="83"/>
        <v>2.390863127830474E-2</v>
      </c>
      <c r="AP129" s="182">
        <f t="shared" si="84"/>
        <v>2.5213468417002772E-2</v>
      </c>
      <c r="AQ129" s="182">
        <f t="shared" si="85"/>
        <v>2.6574780347124686E-2</v>
      </c>
      <c r="AR129" s="182">
        <f t="shared" si="86"/>
        <v>2.7993423794651019E-2</v>
      </c>
      <c r="AS129" s="182">
        <f t="shared" si="87"/>
        <v>2.9470092372448992E-2</v>
      </c>
      <c r="AT129" s="182">
        <f t="shared" si="88"/>
        <v>3.1005297636040628E-2</v>
      </c>
      <c r="AU129" s="182">
        <f t="shared" si="89"/>
        <v>3.259934994197853E-2</v>
      </c>
      <c r="AV129" s="182">
        <f t="shared" si="90"/>
        <v>3.4252339349796823E-2</v>
      </c>
      <c r="AW129" s="182">
        <f t="shared" si="91"/>
        <v>3.5964116843613954E-2</v>
      </c>
      <c r="AX129" s="182">
        <f t="shared" si="92"/>
        <v>3.7734276184285542E-2</v>
      </c>
    </row>
    <row r="130" spans="1:50" ht="15.75">
      <c r="A130" s="181" t="s">
        <v>197</v>
      </c>
      <c r="B130" s="182">
        <v>22.908656977144009</v>
      </c>
      <c r="C130" s="182">
        <v>24.158919531847268</v>
      </c>
      <c r="D130" s="182">
        <v>25.463294829748794</v>
      </c>
      <c r="E130" s="182">
        <v>26.8226037644156</v>
      </c>
      <c r="F130" s="182">
        <v>28.237510938478625</v>
      </c>
      <c r="G130" s="182">
        <v>29.70850651174008</v>
      </c>
      <c r="H130" s="182">
        <v>31.23588786014432</v>
      </c>
      <c r="I130" s="182">
        <v>32.819741276501269</v>
      </c>
      <c r="J130" s="182">
        <v>34.459923977492444</v>
      </c>
      <c r="K130" s="182">
        <v>36.156046714854263</v>
      </c>
      <c r="M130" s="181" t="s">
        <v>197</v>
      </c>
      <c r="N130" s="183">
        <f>IFERROR(VLOOKUP($M130,Batch!$A$11:$E$854,3,FALSE),"")</f>
        <v>1</v>
      </c>
      <c r="O130" s="182">
        <f t="shared" si="63"/>
        <v>24.691389183724784</v>
      </c>
      <c r="P130" s="182">
        <f t="shared" si="64"/>
        <v>26.038946107328638</v>
      </c>
      <c r="Q130" s="182">
        <f t="shared" si="65"/>
        <v>27.444826781794031</v>
      </c>
      <c r="R130" s="182">
        <f t="shared" si="66"/>
        <v>28.909915981927348</v>
      </c>
      <c r="S130" s="182">
        <f t="shared" si="67"/>
        <v>30.434930029171152</v>
      </c>
      <c r="T130" s="182">
        <f t="shared" si="68"/>
        <v>32.020397227146674</v>
      </c>
      <c r="U130" s="182">
        <f t="shared" si="69"/>
        <v>33.666638093341398</v>
      </c>
      <c r="V130" s="182">
        <f t="shared" si="70"/>
        <v>35.37374563579835</v>
      </c>
      <c r="W130" s="182">
        <f t="shared" si="71"/>
        <v>37.141565959922602</v>
      </c>
      <c r="X130" s="182">
        <f t="shared" si="72"/>
        <v>38.969679526481677</v>
      </c>
      <c r="Z130" s="181" t="s">
        <v>197</v>
      </c>
      <c r="AA130" s="183">
        <f>IFERROR(VLOOKUP($M130,Batch!$A$11:$E$854,4,FALSE),"")</f>
        <v>0.82</v>
      </c>
      <c r="AB130" s="182">
        <f t="shared" si="73"/>
        <v>20.246939130654322</v>
      </c>
      <c r="AC130" s="182">
        <f t="shared" si="74"/>
        <v>21.351935808009483</v>
      </c>
      <c r="AD130" s="182">
        <f t="shared" si="75"/>
        <v>22.504757961071103</v>
      </c>
      <c r="AE130" s="182">
        <f t="shared" si="76"/>
        <v>23.706131105180422</v>
      </c>
      <c r="AF130" s="182">
        <f t="shared" si="77"/>
        <v>24.956642623920342</v>
      </c>
      <c r="AG130" s="182">
        <f t="shared" si="78"/>
        <v>26.256725726260271</v>
      </c>
      <c r="AH130" s="182">
        <f t="shared" si="79"/>
        <v>27.606643236539945</v>
      </c>
      <c r="AI130" s="182">
        <f t="shared" si="80"/>
        <v>29.006471421354647</v>
      </c>
      <c r="AJ130" s="182">
        <f t="shared" si="81"/>
        <v>30.456084087136528</v>
      </c>
      <c r="AK130" s="182">
        <f t="shared" si="82"/>
        <v>31.955137211714977</v>
      </c>
      <c r="AM130" s="181" t="s">
        <v>197</v>
      </c>
      <c r="AN130" s="184">
        <f>IFERROR(VLOOKUP($M130,Batch!$A$11:$E$854,5,FALSE),"")</f>
        <v>8067</v>
      </c>
      <c r="AO130" s="182">
        <f t="shared" si="83"/>
        <v>0.19608972061328722</v>
      </c>
      <c r="AP130" s="182">
        <f t="shared" si="84"/>
        <v>0.20679151056499046</v>
      </c>
      <c r="AQ130" s="182">
        <f t="shared" si="85"/>
        <v>0.21795648579664942</v>
      </c>
      <c r="AR130" s="182">
        <f t="shared" si="86"/>
        <v>0.22959167285680285</v>
      </c>
      <c r="AS130" s="182">
        <f t="shared" si="87"/>
        <v>0.24170276050076925</v>
      </c>
      <c r="AT130" s="182">
        <f t="shared" si="88"/>
        <v>0.25429394431708829</v>
      </c>
      <c r="AU130" s="182">
        <f t="shared" si="89"/>
        <v>0.26736776973502308</v>
      </c>
      <c r="AV130" s="182">
        <f t="shared" si="90"/>
        <v>0.28092497538944877</v>
      </c>
      <c r="AW130" s="182">
        <f t="shared" si="91"/>
        <v>0.29496433910740871</v>
      </c>
      <c r="AX130" s="182">
        <f t="shared" si="92"/>
        <v>0.30948252906620682</v>
      </c>
    </row>
    <row r="131" spans="1:50" ht="15.75">
      <c r="A131" s="181" t="s">
        <v>198</v>
      </c>
      <c r="B131" s="182">
        <v>12.56916653561562</v>
      </c>
      <c r="C131" s="182">
        <v>13.255141199210616</v>
      </c>
      <c r="D131" s="182">
        <v>13.970805603310113</v>
      </c>
      <c r="E131" s="182">
        <v>14.716610143062201</v>
      </c>
      <c r="F131" s="182">
        <v>15.492919462328658</v>
      </c>
      <c r="G131" s="182">
        <v>16.300002494386067</v>
      </c>
      <c r="H131" s="182">
        <v>17.138022398854492</v>
      </c>
      <c r="I131" s="182">
        <v>18.007026521534236</v>
      </c>
      <c r="J131" s="182">
        <v>18.906936522289076</v>
      </c>
      <c r="K131" s="182">
        <v>19.837538834420023</v>
      </c>
      <c r="M131" s="181" t="s">
        <v>198</v>
      </c>
      <c r="N131" s="183">
        <f>IFERROR(VLOOKUP($M131,Batch!$A$11:$E$854,3,FALSE),"")</f>
        <v>1</v>
      </c>
      <c r="O131" s="182">
        <f t="shared" si="63"/>
        <v>13.547288387772873</v>
      </c>
      <c r="P131" s="182">
        <f t="shared" si="64"/>
        <v>14.286645016400097</v>
      </c>
      <c r="Q131" s="182">
        <f t="shared" si="65"/>
        <v>15.058001815892503</v>
      </c>
      <c r="R131" s="182">
        <f t="shared" si="66"/>
        <v>15.86184423076563</v>
      </c>
      <c r="S131" s="182">
        <f t="shared" si="67"/>
        <v>16.698565281156519</v>
      </c>
      <c r="T131" s="182">
        <f t="shared" si="68"/>
        <v>17.568454828500666</v>
      </c>
      <c r="U131" s="182">
        <f t="shared" si="69"/>
        <v>18.471688729361027</v>
      </c>
      <c r="V131" s="182">
        <f t="shared" si="70"/>
        <v>19.408318013947831</v>
      </c>
      <c r="W131" s="182">
        <f t="shared" si="71"/>
        <v>20.378258245762066</v>
      </c>
      <c r="X131" s="182">
        <f t="shared" si="72"/>
        <v>21.381279238525821</v>
      </c>
      <c r="Z131" s="181" t="s">
        <v>198</v>
      </c>
      <c r="AA131" s="183">
        <f>IFERROR(VLOOKUP($M131,Batch!$A$11:$E$854,4,FALSE),"")</f>
        <v>0.82</v>
      </c>
      <c r="AB131" s="182">
        <f t="shared" si="73"/>
        <v>11.108776477973755</v>
      </c>
      <c r="AC131" s="182">
        <f t="shared" si="74"/>
        <v>11.715048913448079</v>
      </c>
      <c r="AD131" s="182">
        <f t="shared" si="75"/>
        <v>12.347561489031852</v>
      </c>
      <c r="AE131" s="182">
        <f t="shared" si="76"/>
        <v>13.006712269227815</v>
      </c>
      <c r="AF131" s="182">
        <f t="shared" si="77"/>
        <v>13.692823530548344</v>
      </c>
      <c r="AG131" s="182">
        <f t="shared" si="78"/>
        <v>14.406132959370545</v>
      </c>
      <c r="AH131" s="182">
        <f t="shared" si="79"/>
        <v>15.146784758076043</v>
      </c>
      <c r="AI131" s="182">
        <f t="shared" si="80"/>
        <v>15.914820771437221</v>
      </c>
      <c r="AJ131" s="182">
        <f t="shared" si="81"/>
        <v>16.710171761524894</v>
      </c>
      <c r="AK131" s="182">
        <f t="shared" si="82"/>
        <v>17.532648975591172</v>
      </c>
      <c r="AM131" s="181" t="s">
        <v>198</v>
      </c>
      <c r="AN131" s="184">
        <f>IFERROR(VLOOKUP($M131,Batch!$A$11:$E$854,5,FALSE),"")</f>
        <v>8067</v>
      </c>
      <c r="AO131" s="182">
        <f t="shared" si="83"/>
        <v>0.10758746602953478</v>
      </c>
      <c r="AP131" s="182">
        <f t="shared" si="84"/>
        <v>0.11345915812682096</v>
      </c>
      <c r="AQ131" s="182">
        <f t="shared" si="85"/>
        <v>0.11958498353826943</v>
      </c>
      <c r="AR131" s="182">
        <f t="shared" si="86"/>
        <v>0.12596879748153186</v>
      </c>
      <c r="AS131" s="182">
        <f t="shared" si="87"/>
        <v>0.13261372117462861</v>
      </c>
      <c r="AT131" s="182">
        <f t="shared" si="88"/>
        <v>0.1395220565879948</v>
      </c>
      <c r="AU131" s="182">
        <f t="shared" si="89"/>
        <v>0.1466952003082721</v>
      </c>
      <c r="AV131" s="182">
        <f t="shared" si="90"/>
        <v>0.15413355759818556</v>
      </c>
      <c r="AW131" s="182">
        <f t="shared" si="91"/>
        <v>0.16183645789483658</v>
      </c>
      <c r="AX131" s="182">
        <f t="shared" si="92"/>
        <v>0.16980207314543372</v>
      </c>
    </row>
    <row r="132" spans="1:50" ht="15.75">
      <c r="A132" s="181" t="s">
        <v>200</v>
      </c>
      <c r="B132" s="182">
        <v>18.473968956054851</v>
      </c>
      <c r="C132" s="182">
        <v>19.650235043356666</v>
      </c>
      <c r="D132" s="182">
        <v>20.89427465796539</v>
      </c>
      <c r="E132" s="182">
        <v>22.209178038713379</v>
      </c>
      <c r="F132" s="182">
        <v>23.598086710501384</v>
      </c>
      <c r="G132" s="182">
        <v>25.064183822220429</v>
      </c>
      <c r="H132" s="182">
        <v>26.610683215882815</v>
      </c>
      <c r="I132" s="182">
        <v>28.240817186522769</v>
      </c>
      <c r="J132" s="182">
        <v>29.957822904508951</v>
      </c>
      <c r="K132" s="182">
        <v>31.764927486329697</v>
      </c>
      <c r="M132" s="181" t="s">
        <v>200</v>
      </c>
      <c r="N132" s="183">
        <f>IFERROR(VLOOKUP($M132,Batch!$A$11:$E$854,3,FALSE),"")</f>
        <v>1</v>
      </c>
      <c r="O132" s="182">
        <f t="shared" si="63"/>
        <v>19.911597511678639</v>
      </c>
      <c r="P132" s="182">
        <f t="shared" si="64"/>
        <v>21.17939962570755</v>
      </c>
      <c r="Q132" s="182">
        <f t="shared" si="65"/>
        <v>22.52024934531012</v>
      </c>
      <c r="R132" s="182">
        <f t="shared" si="66"/>
        <v>23.937477389076989</v>
      </c>
      <c r="S132" s="182">
        <f t="shared" si="67"/>
        <v>25.434469752705429</v>
      </c>
      <c r="T132" s="182">
        <f t="shared" si="68"/>
        <v>27.014657295026502</v>
      </c>
      <c r="U132" s="182">
        <f t="shared" si="69"/>
        <v>28.681503956505168</v>
      </c>
      <c r="V132" s="182">
        <f t="shared" si="70"/>
        <v>30.438493566626764</v>
      </c>
      <c r="W132" s="182">
        <f t="shared" si="71"/>
        <v>32.289115209605463</v>
      </c>
      <c r="X132" s="182">
        <f t="shared" si="72"/>
        <v>34.236847133390675</v>
      </c>
      <c r="Z132" s="181" t="s">
        <v>200</v>
      </c>
      <c r="AA132" s="183">
        <f>IFERROR(VLOOKUP($M132,Batch!$A$11:$E$854,4,FALSE),"")</f>
        <v>0.62</v>
      </c>
      <c r="AB132" s="182">
        <f t="shared" si="73"/>
        <v>12.345190457240758</v>
      </c>
      <c r="AC132" s="182">
        <f t="shared" si="74"/>
        <v>13.131227767938681</v>
      </c>
      <c r="AD132" s="182">
        <f t="shared" si="75"/>
        <v>13.962554594092275</v>
      </c>
      <c r="AE132" s="182">
        <f t="shared" si="76"/>
        <v>14.841235981227735</v>
      </c>
      <c r="AF132" s="182">
        <f t="shared" si="77"/>
        <v>15.769371246677364</v>
      </c>
      <c r="AG132" s="182">
        <f t="shared" si="78"/>
        <v>16.749087522916433</v>
      </c>
      <c r="AH132" s="182">
        <f t="shared" si="79"/>
        <v>17.782532453033202</v>
      </c>
      <c r="AI132" s="182">
        <f t="shared" si="80"/>
        <v>18.871866011308594</v>
      </c>
      <c r="AJ132" s="182">
        <f t="shared" si="81"/>
        <v>20.019251429955389</v>
      </c>
      <c r="AK132" s="182">
        <f t="shared" si="82"/>
        <v>21.226845222702217</v>
      </c>
      <c r="AM132" s="181" t="s">
        <v>200</v>
      </c>
      <c r="AN132" s="184">
        <f>IFERROR(VLOOKUP($M132,Batch!$A$11:$E$854,5,FALSE),"")</f>
        <v>4304</v>
      </c>
      <c r="AO132" s="182">
        <f t="shared" si="83"/>
        <v>8.4367584196309561E-2</v>
      </c>
      <c r="AP132" s="182">
        <f t="shared" si="84"/>
        <v>8.9739398363247097E-2</v>
      </c>
      <c r="AQ132" s="182">
        <f t="shared" si="85"/>
        <v>9.5420723106117059E-2</v>
      </c>
      <c r="AR132" s="182">
        <f t="shared" si="86"/>
        <v>0.10142567103848375</v>
      </c>
      <c r="AS132" s="182">
        <f t="shared" si="87"/>
        <v>0.10776858898896853</v>
      </c>
      <c r="AT132" s="182">
        <f t="shared" si="88"/>
        <v>0.11446401387612486</v>
      </c>
      <c r="AU132" s="182">
        <f t="shared" si="89"/>
        <v>0.12152662278895351</v>
      </c>
      <c r="AV132" s="182">
        <f t="shared" si="90"/>
        <v>0.12897117708837791</v>
      </c>
      <c r="AW132" s="182">
        <f t="shared" si="91"/>
        <v>0.13681246040017356</v>
      </c>
      <c r="AX132" s="182">
        <f t="shared" si="92"/>
        <v>0.14506521043569473</v>
      </c>
    </row>
    <row r="133" spans="1:50" ht="15.75">
      <c r="A133" s="181" t="s">
        <v>201</v>
      </c>
      <c r="B133" s="182">
        <v>0.46901115902100032</v>
      </c>
      <c r="C133" s="182">
        <v>0.49887382265515712</v>
      </c>
      <c r="D133" s="182">
        <v>0.53045709871801117</v>
      </c>
      <c r="E133" s="182">
        <v>0.56383944119526863</v>
      </c>
      <c r="F133" s="182">
        <v>0.59910060610678106</v>
      </c>
      <c r="G133" s="182">
        <v>0.63632140620882549</v>
      </c>
      <c r="H133" s="182">
        <v>0.6755834334847316</v>
      </c>
      <c r="I133" s="182">
        <v>0.71696874839719216</v>
      </c>
      <c r="J133" s="182">
        <v>0.760559535182316</v>
      </c>
      <c r="K133" s="182">
        <v>0.80643772283154469</v>
      </c>
      <c r="M133" s="181" t="s">
        <v>201</v>
      </c>
      <c r="N133" s="183">
        <f>IFERROR(VLOOKUP($M133,Batch!$A$11:$E$854,3,FALSE),"")</f>
        <v>1</v>
      </c>
      <c r="O133" s="182">
        <f t="shared" si="63"/>
        <v>0.50550920861276438</v>
      </c>
      <c r="P133" s="182">
        <f t="shared" si="64"/>
        <v>0.53769575933851343</v>
      </c>
      <c r="Q133" s="182">
        <f t="shared" si="65"/>
        <v>0.571736819089113</v>
      </c>
      <c r="R133" s="182">
        <f t="shared" si="66"/>
        <v>0.60771694707272694</v>
      </c>
      <c r="S133" s="182">
        <f t="shared" si="67"/>
        <v>0.64572210585485457</v>
      </c>
      <c r="T133" s="182">
        <f t="shared" si="68"/>
        <v>0.68583939697175078</v>
      </c>
      <c r="U133" s="182">
        <f t="shared" si="69"/>
        <v>0.72815676182550981</v>
      </c>
      <c r="V133" s="182">
        <f t="shared" si="70"/>
        <v>0.77276264675425466</v>
      </c>
      <c r="W133" s="182">
        <f t="shared" si="71"/>
        <v>0.81974563150146629</v>
      </c>
      <c r="X133" s="182">
        <f t="shared" si="72"/>
        <v>0.86919402070303553</v>
      </c>
      <c r="Z133" s="181" t="s">
        <v>201</v>
      </c>
      <c r="AA133" s="183">
        <f>IFERROR(VLOOKUP($M133,Batch!$A$11:$E$854,4,FALSE),"")</f>
        <v>0.69</v>
      </c>
      <c r="AB133" s="182">
        <f t="shared" si="73"/>
        <v>0.34880135394280742</v>
      </c>
      <c r="AC133" s="182">
        <f t="shared" si="74"/>
        <v>0.37101007394357433</v>
      </c>
      <c r="AD133" s="182">
        <f t="shared" si="75"/>
        <v>0.39449840517148793</v>
      </c>
      <c r="AE133" s="182">
        <f t="shared" si="76"/>
        <v>0.41932469348018159</v>
      </c>
      <c r="AF133" s="182">
        <f t="shared" si="77"/>
        <v>0.44554825303984963</v>
      </c>
      <c r="AG133" s="182">
        <f t="shared" si="78"/>
        <v>0.473229183910508</v>
      </c>
      <c r="AH133" s="182">
        <f t="shared" si="79"/>
        <v>0.5024281656596018</v>
      </c>
      <c r="AI133" s="182">
        <f t="shared" si="80"/>
        <v>0.53320622626043568</v>
      </c>
      <c r="AJ133" s="182">
        <f t="shared" si="81"/>
        <v>0.56562448573601165</v>
      </c>
      <c r="AK133" s="182">
        <f t="shared" si="82"/>
        <v>0.59974387428509446</v>
      </c>
      <c r="AM133" s="181" t="s">
        <v>201</v>
      </c>
      <c r="AN133" s="184">
        <f>IFERROR(VLOOKUP($M133,Batch!$A$11:$E$854,5,FALSE),"")</f>
        <v>11048</v>
      </c>
      <c r="AO133" s="182">
        <f t="shared" si="83"/>
        <v>5.4980664298454936E-3</v>
      </c>
      <c r="AP133" s="182">
        <f t="shared" si="84"/>
        <v>5.8481367965622349E-3</v>
      </c>
      <c r="AQ133" s="182">
        <f t="shared" si="85"/>
        <v>6.21837734740155E-3</v>
      </c>
      <c r="AR133" s="182">
        <f t="shared" si="86"/>
        <v>6.6097077731145058E-3</v>
      </c>
      <c r="AS133" s="182">
        <f t="shared" si="87"/>
        <v>7.0230630277781829E-3</v>
      </c>
      <c r="AT133" s="182">
        <f t="shared" si="88"/>
        <v>7.4593904532496902E-3</v>
      </c>
      <c r="AU133" s="182">
        <f t="shared" si="89"/>
        <v>7.9196465260133481E-3</v>
      </c>
      <c r="AV133" s="182">
        <f t="shared" si="90"/>
        <v>8.4047932143858414E-3</v>
      </c>
      <c r="AW133" s="182">
        <f t="shared" si="91"/>
        <v>8.9157939376396586E-3</v>
      </c>
      <c r="AX133" s="182">
        <f t="shared" si="92"/>
        <v>9.4536091228964395E-3</v>
      </c>
    </row>
    <row r="134" spans="1:50" ht="15.75">
      <c r="A134" s="181" t="s">
        <v>202</v>
      </c>
      <c r="B134" s="182">
        <v>9.9999999999999995E-7</v>
      </c>
      <c r="C134" s="182">
        <v>4.4397878765614864</v>
      </c>
      <c r="D134" s="182">
        <v>4.8747824021752253</v>
      </c>
      <c r="E134" s="182">
        <v>5.3404744839711604</v>
      </c>
      <c r="F134" s="182">
        <v>5.8365856392691358</v>
      </c>
      <c r="G134" s="182">
        <v>6.3622678442210514</v>
      </c>
      <c r="H134" s="182">
        <v>6.9160170070237657</v>
      </c>
      <c r="I134" s="182">
        <v>7.4955928465507311</v>
      </c>
      <c r="J134" s="182">
        <v>8.2391394391578725</v>
      </c>
      <c r="K134" s="182">
        <v>9.0355132449120354</v>
      </c>
      <c r="M134" s="181" t="s">
        <v>202</v>
      </c>
      <c r="N134" s="183">
        <f>IFERROR(VLOOKUP($M134,Batch!$A$11:$E$854,3,FALSE),"")</f>
        <v>1</v>
      </c>
      <c r="O134" s="182">
        <f t="shared" si="63"/>
        <v>1.0778191496934722E-6</v>
      </c>
      <c r="P134" s="182">
        <f t="shared" si="64"/>
        <v>4.7852883939348878</v>
      </c>
      <c r="Q134" s="182">
        <f t="shared" si="65"/>
        <v>5.2541338236532029</v>
      </c>
      <c r="R134" s="182">
        <f t="shared" si="66"/>
        <v>5.7560656672734805</v>
      </c>
      <c r="S134" s="182">
        <f t="shared" si="67"/>
        <v>6.2907837708301901</v>
      </c>
      <c r="T134" s="182">
        <f t="shared" si="68"/>
        <v>6.8573741179804539</v>
      </c>
      <c r="U134" s="182">
        <f t="shared" si="69"/>
        <v>7.4542155697759478</v>
      </c>
      <c r="V134" s="182">
        <f t="shared" si="70"/>
        <v>8.0788935083177815</v>
      </c>
      <c r="W134" s="182">
        <f t="shared" si="71"/>
        <v>8.8803022645190897</v>
      </c>
      <c r="X134" s="182">
        <f t="shared" si="72"/>
        <v>9.7386492026751963</v>
      </c>
      <c r="Z134" s="181" t="s">
        <v>202</v>
      </c>
      <c r="AA134" s="183">
        <f>IFERROR(VLOOKUP($M134,Batch!$A$11:$E$854,4,FALSE),"")</f>
        <v>2.72</v>
      </c>
      <c r="AB134" s="182">
        <f t="shared" si="73"/>
        <v>2.9316680871662444E-6</v>
      </c>
      <c r="AC134" s="182">
        <f t="shared" si="74"/>
        <v>13.015984431502897</v>
      </c>
      <c r="AD134" s="182">
        <f t="shared" si="75"/>
        <v>14.291244000336713</v>
      </c>
      <c r="AE134" s="182">
        <f t="shared" si="76"/>
        <v>15.656498614983869</v>
      </c>
      <c r="AF134" s="182">
        <f t="shared" si="77"/>
        <v>17.110931856658119</v>
      </c>
      <c r="AG134" s="182">
        <f t="shared" si="78"/>
        <v>18.652057600906836</v>
      </c>
      <c r="AH134" s="182">
        <f t="shared" si="79"/>
        <v>20.27546634979058</v>
      </c>
      <c r="AI134" s="182">
        <f t="shared" si="80"/>
        <v>21.974590342624367</v>
      </c>
      <c r="AJ134" s="182">
        <f t="shared" si="81"/>
        <v>24.154422159491922</v>
      </c>
      <c r="AK134" s="182">
        <f t="shared" si="82"/>
        <v>26.489125831276535</v>
      </c>
      <c r="AM134" s="181" t="s">
        <v>202</v>
      </c>
      <c r="AN134" s="184">
        <f>IFERROR(VLOOKUP($M134,Batch!$A$11:$E$854,5,FALSE),"")</f>
        <v>11611</v>
      </c>
      <c r="AO134" s="182">
        <f t="shared" si="83"/>
        <v>1.2320058399982779E-8</v>
      </c>
      <c r="AP134" s="182">
        <f t="shared" si="84"/>
        <v>5.4698445922773051E-2</v>
      </c>
      <c r="AQ134" s="182">
        <f t="shared" si="85"/>
        <v>6.0057603882007128E-2</v>
      </c>
      <c r="AR134" s="182">
        <f t="shared" si="86"/>
        <v>6.5794957526142589E-2</v>
      </c>
      <c r="AS134" s="182">
        <f t="shared" si="87"/>
        <v>7.1907075932296588E-2</v>
      </c>
      <c r="AT134" s="182">
        <f t="shared" si="88"/>
        <v>7.8383511397135897E-2</v>
      </c>
      <c r="AU134" s="182">
        <f t="shared" si="89"/>
        <v>8.5205733421806915E-2</v>
      </c>
      <c r="AV134" s="182">
        <f t="shared" si="90"/>
        <v>9.2346141611998167E-2</v>
      </c>
      <c r="AW134" s="182">
        <f t="shared" si="91"/>
        <v>0.10150667905602637</v>
      </c>
      <c r="AX134" s="182">
        <f t="shared" si="92"/>
        <v>0.11131805085113419</v>
      </c>
    </row>
    <row r="135" spans="1:50" ht="15.75">
      <c r="A135" s="181" t="s">
        <v>203</v>
      </c>
      <c r="B135" s="182">
        <v>9.9999999999999995E-7</v>
      </c>
      <c r="C135" s="182">
        <v>1.4016445702402349</v>
      </c>
      <c r="D135" s="182">
        <v>1.538941712727911</v>
      </c>
      <c r="E135" s="182">
        <v>1.6859216897956011</v>
      </c>
      <c r="F135" s="182">
        <v>1.8424951066546245</v>
      </c>
      <c r="G135" s="182">
        <v>2.0083926248537867</v>
      </c>
      <c r="H135" s="182">
        <v>2.1831376647496818</v>
      </c>
      <c r="I135" s="182">
        <v>2.3660211419811468</v>
      </c>
      <c r="J135" s="182">
        <v>2.5560801423430415</v>
      </c>
      <c r="K135" s="182">
        <v>2.7520827258139335</v>
      </c>
      <c r="M135" s="181" t="s">
        <v>203</v>
      </c>
      <c r="N135" s="183">
        <f>IFERROR(VLOOKUP($M135,Batch!$A$11:$E$854,3,FALSE),"")</f>
        <v>1</v>
      </c>
      <c r="O135" s="182">
        <f t="shared" si="63"/>
        <v>1.0778191496934722E-6</v>
      </c>
      <c r="P135" s="182">
        <f t="shared" si="64"/>
        <v>1.5107193588688022</v>
      </c>
      <c r="Q135" s="182">
        <f t="shared" si="65"/>
        <v>1.6587008482402128</v>
      </c>
      <c r="R135" s="182">
        <f t="shared" si="66"/>
        <v>1.8171186821452765</v>
      </c>
      <c r="S135" s="182">
        <f t="shared" si="67"/>
        <v>1.9858765091688706</v>
      </c>
      <c r="T135" s="182">
        <f t="shared" si="68"/>
        <v>2.1646840311705491</v>
      </c>
      <c r="U135" s="182">
        <f t="shared" si="69"/>
        <v>2.3530275814842945</v>
      </c>
      <c r="V135" s="182">
        <f t="shared" si="70"/>
        <v>2.5501428954068976</v>
      </c>
      <c r="W135" s="182">
        <f t="shared" si="71"/>
        <v>2.7549921255685463</v>
      </c>
      <c r="X135" s="182">
        <f t="shared" si="72"/>
        <v>2.9662474634228668</v>
      </c>
      <c r="Z135" s="181" t="s">
        <v>203</v>
      </c>
      <c r="AA135" s="183">
        <f>IFERROR(VLOOKUP($M135,Batch!$A$11:$E$854,4,FALSE),"")</f>
        <v>0.9</v>
      </c>
      <c r="AB135" s="182">
        <f t="shared" si="73"/>
        <v>9.7003723472412486E-7</v>
      </c>
      <c r="AC135" s="182">
        <f t="shared" si="74"/>
        <v>1.359647422981922</v>
      </c>
      <c r="AD135" s="182">
        <f t="shared" si="75"/>
        <v>1.4928307634161915</v>
      </c>
      <c r="AE135" s="182">
        <f t="shared" si="76"/>
        <v>1.6354068139307489</v>
      </c>
      <c r="AF135" s="182">
        <f t="shared" si="77"/>
        <v>1.7872888582519835</v>
      </c>
      <c r="AG135" s="182">
        <f t="shared" si="78"/>
        <v>1.9482156280534941</v>
      </c>
      <c r="AH135" s="182">
        <f t="shared" si="79"/>
        <v>2.1177248233358652</v>
      </c>
      <c r="AI135" s="182">
        <f t="shared" si="80"/>
        <v>2.2951286058662079</v>
      </c>
      <c r="AJ135" s="182">
        <f t="shared" si="81"/>
        <v>2.4794929130116916</v>
      </c>
      <c r="AK135" s="182">
        <f t="shared" si="82"/>
        <v>2.6696227170805806</v>
      </c>
      <c r="AM135" s="181" t="s">
        <v>203</v>
      </c>
      <c r="AN135" s="184">
        <f>IFERROR(VLOOKUP($M135,Batch!$A$11:$E$854,5,FALSE),"")</f>
        <v>7348</v>
      </c>
      <c r="AO135" s="182">
        <f t="shared" si="83"/>
        <v>7.7967263046312526E-9</v>
      </c>
      <c r="AP135" s="182">
        <f t="shared" si="84"/>
        <v>1.0928239090535606E-2</v>
      </c>
      <c r="AQ135" s="182">
        <f t="shared" si="85"/>
        <v>1.1998707332919975E-2</v>
      </c>
      <c r="AR135" s="182">
        <f t="shared" si="86"/>
        <v>1.3144669986377732E-2</v>
      </c>
      <c r="AS135" s="182">
        <f t="shared" si="87"/>
        <v>1.4365430064208476E-2</v>
      </c>
      <c r="AT135" s="182">
        <f t="shared" si="88"/>
        <v>1.5658887608224925E-2</v>
      </c>
      <c r="AU135" s="182">
        <f t="shared" si="89"/>
        <v>1.7021326857385086E-2</v>
      </c>
      <c r="AV135" s="182">
        <f t="shared" si="90"/>
        <v>1.8447219274998077E-2</v>
      </c>
      <c r="AW135" s="182">
        <f t="shared" si="91"/>
        <v>1.992905728255159E-2</v>
      </c>
      <c r="AX135" s="182">
        <f t="shared" si="92"/>
        <v>2.1457235780874773E-2</v>
      </c>
    </row>
    <row r="136" spans="1:50" ht="15.75">
      <c r="A136" s="181" t="s">
        <v>204</v>
      </c>
      <c r="B136" s="182">
        <v>9.9999999999999995E-7</v>
      </c>
      <c r="C136" s="182">
        <v>5.2123659192428686</v>
      </c>
      <c r="D136" s="182">
        <v>5.7229396848798562</v>
      </c>
      <c r="E136" s="182">
        <v>6.2695214928109602</v>
      </c>
      <c r="F136" s="182">
        <v>6.8517789061547045</v>
      </c>
      <c r="G136" s="182">
        <v>7.4687103225123321</v>
      </c>
      <c r="H136" s="182">
        <v>8.118543461275884</v>
      </c>
      <c r="I136" s="182">
        <v>8.7986414148894259</v>
      </c>
      <c r="J136" s="182">
        <v>9.5054233460332913</v>
      </c>
      <c r="K136" s="182">
        <v>10.234307977600142</v>
      </c>
      <c r="M136" s="181" t="s">
        <v>204</v>
      </c>
      <c r="N136" s="183">
        <f>IFERROR(VLOOKUP($M136,Batch!$A$11:$E$854,3,FALSE),"")</f>
        <v>1</v>
      </c>
      <c r="O136" s="182">
        <f t="shared" si="63"/>
        <v>1.0778191496934722E-6</v>
      </c>
      <c r="P136" s="182">
        <f t="shared" si="64"/>
        <v>5.6179878029695818</v>
      </c>
      <c r="Q136" s="182">
        <f t="shared" si="65"/>
        <v>6.168293984904234</v>
      </c>
      <c r="R136" s="182">
        <f t="shared" si="66"/>
        <v>6.7574103243664574</v>
      </c>
      <c r="S136" s="182">
        <f t="shared" si="67"/>
        <v>7.3849785145193323</v>
      </c>
      <c r="T136" s="182">
        <f t="shared" si="68"/>
        <v>8.0499190091171009</v>
      </c>
      <c r="U136" s="182">
        <f t="shared" si="69"/>
        <v>8.7503216101818708</v>
      </c>
      <c r="V136" s="182">
        <f t="shared" si="70"/>
        <v>9.4833442082538895</v>
      </c>
      <c r="W136" s="182">
        <f t="shared" si="71"/>
        <v>10.24512730829808</v>
      </c>
      <c r="X136" s="182">
        <f t="shared" si="72"/>
        <v>11.030733122118104</v>
      </c>
      <c r="Z136" s="181" t="s">
        <v>204</v>
      </c>
      <c r="AA136" s="183">
        <f>IFERROR(VLOOKUP($M136,Batch!$A$11:$E$854,4,FALSE),"")</f>
        <v>0.9</v>
      </c>
      <c r="AB136" s="182">
        <f t="shared" si="73"/>
        <v>9.7003723472412486E-7</v>
      </c>
      <c r="AC136" s="182">
        <f t="shared" si="74"/>
        <v>5.0561890226726245</v>
      </c>
      <c r="AD136" s="182">
        <f t="shared" si="75"/>
        <v>5.551464586413811</v>
      </c>
      <c r="AE136" s="182">
        <f t="shared" si="76"/>
        <v>6.0816692919298116</v>
      </c>
      <c r="AF136" s="182">
        <f t="shared" si="77"/>
        <v>6.6464806630673987</v>
      </c>
      <c r="AG136" s="182">
        <f t="shared" si="78"/>
        <v>7.2449271082053901</v>
      </c>
      <c r="AH136" s="182">
        <f t="shared" si="79"/>
        <v>7.8752894491636845</v>
      </c>
      <c r="AI136" s="182">
        <f t="shared" si="80"/>
        <v>8.5350097874284998</v>
      </c>
      <c r="AJ136" s="182">
        <f t="shared" si="81"/>
        <v>9.2206145774682735</v>
      </c>
      <c r="AK136" s="182">
        <f t="shared" si="82"/>
        <v>9.9276598099062934</v>
      </c>
      <c r="AM136" s="181" t="s">
        <v>204</v>
      </c>
      <c r="AN136" s="184">
        <f>IFERROR(VLOOKUP($M136,Batch!$A$11:$E$854,5,FALSE),"")</f>
        <v>7348</v>
      </c>
      <c r="AO136" s="182">
        <f t="shared" si="83"/>
        <v>7.7967263046312526E-9</v>
      </c>
      <c r="AP136" s="182">
        <f t="shared" si="84"/>
        <v>4.063939047192433E-2</v>
      </c>
      <c r="AQ136" s="182">
        <f t="shared" si="85"/>
        <v>4.4620194380920859E-2</v>
      </c>
      <c r="AR136" s="182">
        <f t="shared" si="86"/>
        <v>4.8881743140450212E-2</v>
      </c>
      <c r="AS136" s="182">
        <f t="shared" si="87"/>
        <v>5.3421444831133931E-2</v>
      </c>
      <c r="AT136" s="182">
        <f t="shared" si="88"/>
        <v>5.8231490233202864E-2</v>
      </c>
      <c r="AU136" s="182">
        <f t="shared" si="89"/>
        <v>6.3298061359821745E-2</v>
      </c>
      <c r="AV136" s="182">
        <f t="shared" si="90"/>
        <v>6.8600598964486323E-2</v>
      </c>
      <c r="AW136" s="182">
        <f t="shared" si="91"/>
        <v>7.4111184238673772E-2</v>
      </c>
      <c r="AX136" s="182">
        <f t="shared" si="92"/>
        <v>7.9794098218652507E-2</v>
      </c>
    </row>
    <row r="137" spans="1:50" ht="15.75">
      <c r="A137" s="181" t="s">
        <v>205</v>
      </c>
      <c r="B137" s="182">
        <v>1.0606132070233849</v>
      </c>
      <c r="C137" s="182">
        <v>1.1847030490585739</v>
      </c>
      <c r="D137" s="182">
        <v>1.3220223805583711</v>
      </c>
      <c r="E137" s="182">
        <v>1.4737065795160045</v>
      </c>
      <c r="F137" s="182">
        <v>1.6409319121494126</v>
      </c>
      <c r="G137" s="182">
        <v>1.8249050208630377</v>
      </c>
      <c r="H137" s="182">
        <v>2.0268498049233536</v>
      </c>
      <c r="I137" s="182">
        <v>2.2479915921016942</v>
      </c>
      <c r="J137" s="182">
        <v>2.4895386030871345</v>
      </c>
      <c r="K137" s="182">
        <v>2.7526608421102452</v>
      </c>
      <c r="M137" s="181" t="s">
        <v>205</v>
      </c>
      <c r="N137" s="183">
        <f>IFERROR(VLOOKUP($M137,Batch!$A$11:$E$854,3,FALSE),"")</f>
        <v>1</v>
      </c>
      <c r="O137" s="182">
        <f t="shared" si="63"/>
        <v>1.1431492249476112</v>
      </c>
      <c r="P137" s="182">
        <f t="shared" si="64"/>
        <v>1.2768956329755761</v>
      </c>
      <c r="Q137" s="182">
        <f t="shared" si="65"/>
        <v>1.4249010380891634</v>
      </c>
      <c r="R137" s="182">
        <f t="shared" si="66"/>
        <v>1.5883891724316153</v>
      </c>
      <c r="S137" s="182">
        <f t="shared" si="67"/>
        <v>1.7686278382577632</v>
      </c>
      <c r="T137" s="182">
        <f t="shared" si="68"/>
        <v>1.9669175778579475</v>
      </c>
      <c r="U137" s="182">
        <f t="shared" si="69"/>
        <v>2.1845775332988691</v>
      </c>
      <c r="V137" s="182">
        <f t="shared" si="70"/>
        <v>2.4229283863171229</v>
      </c>
      <c r="W137" s="182">
        <f t="shared" si="71"/>
        <v>2.6832723803084497</v>
      </c>
      <c r="X137" s="182">
        <f t="shared" si="72"/>
        <v>2.9668705682377814</v>
      </c>
      <c r="Z137" s="181" t="s">
        <v>205</v>
      </c>
      <c r="AA137" s="183">
        <f>IFERROR(VLOOKUP($M137,Batch!$A$11:$E$854,4,FALSE),"")</f>
        <v>0.9</v>
      </c>
      <c r="AB137" s="182">
        <f t="shared" si="73"/>
        <v>1.0288343024528501</v>
      </c>
      <c r="AC137" s="182">
        <f t="shared" si="74"/>
        <v>1.1492060696780184</v>
      </c>
      <c r="AD137" s="182">
        <f t="shared" si="75"/>
        <v>1.2824109342802472</v>
      </c>
      <c r="AE137" s="182">
        <f t="shared" si="76"/>
        <v>1.4295502551884538</v>
      </c>
      <c r="AF137" s="182">
        <f t="shared" si="77"/>
        <v>1.591765054431987</v>
      </c>
      <c r="AG137" s="182">
        <f t="shared" si="78"/>
        <v>1.7702258200721528</v>
      </c>
      <c r="AH137" s="182">
        <f t="shared" si="79"/>
        <v>1.966119779968982</v>
      </c>
      <c r="AI137" s="182">
        <f t="shared" si="80"/>
        <v>2.1806355476854105</v>
      </c>
      <c r="AJ137" s="182">
        <f t="shared" si="81"/>
        <v>2.4149451422776047</v>
      </c>
      <c r="AK137" s="182">
        <f t="shared" si="82"/>
        <v>2.6701835114140033</v>
      </c>
      <c r="AM137" s="181" t="s">
        <v>205</v>
      </c>
      <c r="AN137" s="184">
        <f>IFERROR(VLOOKUP($M137,Batch!$A$11:$E$854,5,FALSE),"")</f>
        <v>7348</v>
      </c>
      <c r="AO137" s="182">
        <f t="shared" si="83"/>
        <v>8.2693108902385376E-3</v>
      </c>
      <c r="AP137" s="182">
        <f t="shared" si="84"/>
        <v>9.2368054257718317E-3</v>
      </c>
      <c r="AQ137" s="182">
        <f t="shared" si="85"/>
        <v>1.0307446669810679E-2</v>
      </c>
      <c r="AR137" s="182">
        <f t="shared" si="86"/>
        <v>1.149008685382058E-2</v>
      </c>
      <c r="AS137" s="182">
        <f t="shared" si="87"/>
        <v>1.2793897003564184E-2</v>
      </c>
      <c r="AT137" s="182">
        <f t="shared" si="88"/>
        <v>1.4228284979616489E-2</v>
      </c>
      <c r="AU137" s="182">
        <f t="shared" si="89"/>
        <v>1.5802793189582633E-2</v>
      </c>
      <c r="AV137" s="182">
        <f t="shared" si="90"/>
        <v>1.7526975178729164E-2</v>
      </c>
      <c r="AW137" s="182">
        <f t="shared" si="91"/>
        <v>1.9410251113084403E-2</v>
      </c>
      <c r="AX137" s="182">
        <f t="shared" si="92"/>
        <v>2.1461743195409364E-2</v>
      </c>
    </row>
    <row r="138" spans="1:50" ht="15.75">
      <c r="A138" s="181" t="s">
        <v>206</v>
      </c>
      <c r="B138" s="182">
        <v>9.9999999999999995E-7</v>
      </c>
      <c r="C138" s="182">
        <v>5.4112974679427603</v>
      </c>
      <c r="D138" s="182">
        <v>5.9413574384044567</v>
      </c>
      <c r="E138" s="182">
        <v>6.5087997091709733</v>
      </c>
      <c r="F138" s="182">
        <v>7.1132791558049817</v>
      </c>
      <c r="G138" s="182">
        <v>7.7537559494440762</v>
      </c>
      <c r="H138" s="182">
        <v>8.42839016984572</v>
      </c>
      <c r="I138" s="182">
        <v>9.1344442710659539</v>
      </c>
      <c r="J138" s="182">
        <v>9.8682007520273007</v>
      </c>
      <c r="K138" s="182">
        <v>10.624903489772356</v>
      </c>
      <c r="M138" s="181" t="s">
        <v>206</v>
      </c>
      <c r="N138" s="183">
        <f>IFERROR(VLOOKUP($M138,Batch!$A$11:$E$854,3,FALSE),"")</f>
        <v>1</v>
      </c>
      <c r="O138" s="182">
        <f t="shared" si="63"/>
        <v>1.0778191496934722E-6</v>
      </c>
      <c r="P138" s="182">
        <f t="shared" si="64"/>
        <v>5.8324000356365051</v>
      </c>
      <c r="Q138" s="182">
        <f t="shared" si="65"/>
        <v>6.4037088222860774</v>
      </c>
      <c r="R138" s="182">
        <f t="shared" si="66"/>
        <v>7.0153089680637777</v>
      </c>
      <c r="S138" s="182">
        <f t="shared" si="67"/>
        <v>7.6668284912420246</v>
      </c>
      <c r="T138" s="182">
        <f t="shared" si="68"/>
        <v>8.3571466443605154</v>
      </c>
      <c r="U138" s="182">
        <f t="shared" si="69"/>
        <v>9.0842803261479332</v>
      </c>
      <c r="V138" s="182">
        <f t="shared" si="70"/>
        <v>9.845278957162714</v>
      </c>
      <c r="W138" s="182">
        <f t="shared" si="71"/>
        <v>10.636135743554547</v>
      </c>
      <c r="X138" s="182">
        <f t="shared" si="72"/>
        <v>11.451724444921645</v>
      </c>
      <c r="Z138" s="181" t="s">
        <v>206</v>
      </c>
      <c r="AA138" s="183">
        <f>IFERROR(VLOOKUP($M138,Batch!$A$11:$E$854,4,FALSE),"")</f>
        <v>0.9</v>
      </c>
      <c r="AB138" s="182">
        <f t="shared" si="73"/>
        <v>9.7003723472412486E-7</v>
      </c>
      <c r="AC138" s="182">
        <f t="shared" si="74"/>
        <v>5.2491600320728544</v>
      </c>
      <c r="AD138" s="182">
        <f t="shared" si="75"/>
        <v>5.76333794005747</v>
      </c>
      <c r="AE138" s="182">
        <f t="shared" si="76"/>
        <v>6.3137780712573992</v>
      </c>
      <c r="AF138" s="182">
        <f t="shared" si="77"/>
        <v>6.9001456421178222</v>
      </c>
      <c r="AG138" s="182">
        <f t="shared" si="78"/>
        <v>7.5214319799244631</v>
      </c>
      <c r="AH138" s="182">
        <f t="shared" si="79"/>
        <v>8.1758522935331399</v>
      </c>
      <c r="AI138" s="182">
        <f t="shared" si="80"/>
        <v>8.8607510614464431</v>
      </c>
      <c r="AJ138" s="182">
        <f t="shared" si="81"/>
        <v>9.5725221691990932</v>
      </c>
      <c r="AK138" s="182">
        <f t="shared" si="82"/>
        <v>10.306552000429482</v>
      </c>
      <c r="AM138" s="181" t="s">
        <v>206</v>
      </c>
      <c r="AN138" s="184">
        <f>IFERROR(VLOOKUP($M138,Batch!$A$11:$E$854,5,FALSE),"")</f>
        <v>7348</v>
      </c>
      <c r="AO138" s="182">
        <f t="shared" si="83"/>
        <v>7.7967263046312526E-9</v>
      </c>
      <c r="AP138" s="182">
        <f t="shared" si="84"/>
        <v>4.2190405310493805E-2</v>
      </c>
      <c r="AQ138" s="182">
        <f t="shared" si="85"/>
        <v>4.6323137825224583E-2</v>
      </c>
      <c r="AR138" s="182">
        <f t="shared" si="86"/>
        <v>5.074732990406957E-2</v>
      </c>
      <c r="AS138" s="182">
        <f t="shared" si="87"/>
        <v>5.5460290706249887E-2</v>
      </c>
      <c r="AT138" s="182">
        <f t="shared" si="88"/>
        <v>6.0453912970721703E-2</v>
      </c>
      <c r="AU138" s="182">
        <f t="shared" si="89"/>
        <v>6.571385134293159E-2</v>
      </c>
      <c r="AV138" s="182">
        <f t="shared" si="90"/>
        <v>7.1218761926408164E-2</v>
      </c>
      <c r="AW138" s="182">
        <f t="shared" si="91"/>
        <v>7.693966038271316E-2</v>
      </c>
      <c r="AX138" s="182">
        <f t="shared" si="92"/>
        <v>8.2839464522876521E-2</v>
      </c>
    </row>
    <row r="139" spans="1:50" ht="15.75">
      <c r="A139" s="181" t="s">
        <v>207</v>
      </c>
      <c r="B139" s="182">
        <v>9.9999999999999995E-7</v>
      </c>
      <c r="C139" s="182">
        <v>1.0104285252400657E-2</v>
      </c>
      <c r="D139" s="182">
        <v>1.1093873228057114E-2</v>
      </c>
      <c r="E139" s="182">
        <v>1.2153217325457323E-2</v>
      </c>
      <c r="F139" s="182">
        <v>1.3281664982809974E-2</v>
      </c>
      <c r="G139" s="182">
        <v>1.4477265682565634E-2</v>
      </c>
      <c r="H139" s="182">
        <v>1.5736574271933854E-2</v>
      </c>
      <c r="I139" s="182">
        <v>1.7054469011281496E-2</v>
      </c>
      <c r="J139" s="182">
        <v>1.8423998089760106E-2</v>
      </c>
      <c r="K139" s="182">
        <v>1.9836270409479318E-2</v>
      </c>
      <c r="M139" s="181" t="s">
        <v>207</v>
      </c>
      <c r="N139" s="183">
        <f>IFERROR(VLOOKUP($M139,Batch!$A$11:$E$854,3,FALSE),"")</f>
        <v>1</v>
      </c>
      <c r="O139" s="182">
        <f t="shared" ref="O139:O202" si="93">($N139*B139)/(1-$M$10/100)</f>
        <v>1.0778191496934722E-6</v>
      </c>
      <c r="P139" s="182">
        <f t="shared" ref="P139:P202" si="94">($N139*C139)/(1-$M$10/100)</f>
        <v>1.0890592139002767E-2</v>
      </c>
      <c r="Q139" s="182">
        <f t="shared" ref="Q139:Q202" si="95">($N139*D139)/(1-$M$10/100)</f>
        <v>1.1957189009471694E-2</v>
      </c>
      <c r="R139" s="182">
        <f t="shared" ref="R139:R202" si="96">($N139*E139)/(1-$M$10/100)</f>
        <v>1.3098970363764386E-2</v>
      </c>
      <c r="S139" s="182">
        <f t="shared" ref="S139:S202" si="97">($N139*F139)/(1-$M$10/100)</f>
        <v>1.4315232858285811E-2</v>
      </c>
      <c r="T139" s="182">
        <f t="shared" ref="T139:T202" si="98">($N139*G139)/(1-$M$10/100)</f>
        <v>1.5603874187869377E-2</v>
      </c>
      <c r="U139" s="182">
        <f t="shared" ref="U139:U202" si="99">($N139*H139)/(1-$M$10/100)</f>
        <v>1.6961181100863917E-2</v>
      </c>
      <c r="V139" s="182">
        <f t="shared" ref="V139:V202" si="100">($N139*I139)/(1-$M$10/100)</f>
        <v>1.8381633288213094E-2</v>
      </c>
      <c r="W139" s="182">
        <f t="shared" ref="W139:W202" si="101">($N139*J139)/(1-$M$10/100)</f>
        <v>1.9857737955059393E-2</v>
      </c>
      <c r="X139" s="182">
        <f t="shared" ref="X139:X202" si="102">($N139*K139)/(1-$M$10/100)</f>
        <v>2.1379912105834783E-2</v>
      </c>
      <c r="Z139" s="181" t="s">
        <v>207</v>
      </c>
      <c r="AA139" s="183">
        <f>IFERROR(VLOOKUP($M139,Batch!$A$11:$E$854,4,FALSE),"")</f>
        <v>0.94</v>
      </c>
      <c r="AB139" s="182">
        <f t="shared" ref="AB139:AB202" si="103">($AA139*B139)/(1-$Z$10/100)</f>
        <v>1.0131500007118636E-6</v>
      </c>
      <c r="AC139" s="182">
        <f t="shared" ref="AC139:AC202" si="104">($AA139*C139)/(1-$Z$10/100)</f>
        <v>1.0237156610662599E-2</v>
      </c>
      <c r="AD139" s="182">
        <f t="shared" ref="AD139:AD202" si="105">($AA139*D139)/(1-$Z$10/100)</f>
        <v>1.1239757668903392E-2</v>
      </c>
      <c r="AE139" s="182">
        <f t="shared" ref="AE139:AE202" si="106">($AA139*E139)/(1-$Z$10/100)</f>
        <v>1.2313032141938523E-2</v>
      </c>
      <c r="AF139" s="182">
        <f t="shared" ref="AF139:AF202" si="107">($AA139*F139)/(1-$Z$10/100)</f>
        <v>1.3456318886788662E-2</v>
      </c>
      <c r="AG139" s="182">
        <f t="shared" ref="AG139:AG202" si="108">($AA139*G139)/(1-$Z$10/100)</f>
        <v>1.4667641736597212E-2</v>
      </c>
      <c r="AH139" s="182">
        <f t="shared" ref="AH139:AH202" si="109">($AA139*H139)/(1-$Z$10/100)</f>
        <v>1.5943510234812081E-2</v>
      </c>
      <c r="AI139" s="182">
        <f t="shared" ref="AI139:AI202" si="110">($AA139*I139)/(1-$Z$10/100)</f>
        <v>1.7278735290920305E-2</v>
      </c>
      <c r="AJ139" s="182">
        <f t="shared" ref="AJ139:AJ202" si="111">($AA139*J139)/(1-$Z$10/100)</f>
        <v>1.8666273677755828E-2</v>
      </c>
      <c r="AK139" s="182">
        <f t="shared" ref="AK139:AK202" si="112">($AA139*K139)/(1-$Z$10/100)</f>
        <v>2.0097117379484695E-2</v>
      </c>
      <c r="AM139" s="181" t="s">
        <v>207</v>
      </c>
      <c r="AN139" s="184">
        <f>IFERROR(VLOOKUP($M139,Batch!$A$11:$E$854,5,FALSE),"")</f>
        <v>11487</v>
      </c>
      <c r="AO139" s="182">
        <f t="shared" ref="AO139:AO202" si="113">(($AN139*B139)/(1-$AM$10/100))/1000000</f>
        <v>1.218848599092259E-8</v>
      </c>
      <c r="AP139" s="182">
        <f t="shared" ref="AP139:AP202" si="114">(($AN139*C139)/(1-$AM$10/100))/1000000</f>
        <v>1.2315593924717115E-4</v>
      </c>
      <c r="AQ139" s="182">
        <f t="shared" ref="AQ139:AQ202" si="115">(($AN139*D139)/(1-$AM$10/100))/1000000</f>
        <v>1.3521751842524531E-4</v>
      </c>
      <c r="AR139" s="182">
        <f t="shared" ref="AR139:AR202" si="116">(($AN139*E139)/(1-$AM$10/100))/1000000</f>
        <v>1.4812931911597428E-4</v>
      </c>
      <c r="AS139" s="182">
        <f t="shared" ref="AS139:AS202" si="117">(($AN139*F139)/(1-$AM$10/100))/1000000</f>
        <v>1.6188338757910651E-4</v>
      </c>
      <c r="AT139" s="182">
        <f t="shared" ref="AT139:AT202" si="118">(($AN139*G139)/(1-$AM$10/100))/1000000</f>
        <v>1.7645594995881558E-4</v>
      </c>
      <c r="AU139" s="182">
        <f t="shared" ref="AU139:AU202" si="119">(($AN139*H139)/(1-$AM$10/100))/1000000</f>
        <v>1.9180501505857865E-4</v>
      </c>
      <c r="AV139" s="182">
        <f t="shared" ref="AV139:AV202" si="120">(($AN139*I139)/(1-$AM$10/100))/1000000</f>
        <v>2.0786815662662795E-4</v>
      </c>
      <c r="AW139" s="182">
        <f t="shared" ref="AW139:AW202" si="121">(($AN139*J139)/(1-$AM$10/100))/1000000</f>
        <v>2.2456064261382563E-4</v>
      </c>
      <c r="AX139" s="182">
        <f t="shared" ref="AX139:AX202" si="122">(($AN139*K139)/(1-$AM$10/100))/1000000</f>
        <v>2.41774103998091E-4</v>
      </c>
    </row>
    <row r="140" spans="1:50" ht="15.75">
      <c r="A140" s="181" t="s">
        <v>208</v>
      </c>
      <c r="B140" s="182">
        <v>9.9999999999999995E-7</v>
      </c>
      <c r="C140" s="182">
        <v>5.0777337910734945E-2</v>
      </c>
      <c r="D140" s="182">
        <v>5.5750341124432785E-2</v>
      </c>
      <c r="E140" s="182">
        <v>6.1073891663017667E-2</v>
      </c>
      <c r="F140" s="182">
        <v>6.6744710190073692E-2</v>
      </c>
      <c r="G140" s="182">
        <v>7.2752994717015421E-2</v>
      </c>
      <c r="H140" s="182">
        <v>7.9081432224363979E-2</v>
      </c>
      <c r="I140" s="182">
        <v>8.5704284295443037E-2</v>
      </c>
      <c r="J140" s="182">
        <v>9.2586615807210643E-2</v>
      </c>
      <c r="K140" s="182">
        <v>9.9683746085012528E-2</v>
      </c>
      <c r="M140" s="181" t="s">
        <v>208</v>
      </c>
      <c r="N140" s="183">
        <f>IFERROR(VLOOKUP($M140,Batch!$A$11:$E$854,3,FALSE),"")</f>
        <v>1</v>
      </c>
      <c r="O140" s="182">
        <f t="shared" si="93"/>
        <v>1.0778191496934722E-6</v>
      </c>
      <c r="P140" s="182">
        <f t="shared" si="94"/>
        <v>5.4728787170646449E-2</v>
      </c>
      <c r="Q140" s="182">
        <f t="shared" si="95"/>
        <v>6.0088785265857154E-2</v>
      </c>
      <c r="R140" s="182">
        <f t="shared" si="96"/>
        <v>6.5826609980704942E-2</v>
      </c>
      <c r="S140" s="182">
        <f t="shared" si="97"/>
        <v>7.1938726783602455E-2</v>
      </c>
      <c r="T140" s="182">
        <f t="shared" si="98"/>
        <v>7.841457090354724E-2</v>
      </c>
      <c r="U140" s="182">
        <f t="shared" si="99"/>
        <v>8.5235482036605928E-2</v>
      </c>
      <c r="V140" s="182">
        <f t="shared" si="100"/>
        <v>9.2373718824402012E-2</v>
      </c>
      <c r="W140" s="182">
        <f t="shared" si="101"/>
        <v>9.979162752232397E-2</v>
      </c>
      <c r="X140" s="182">
        <f t="shared" si="102"/>
        <v>0.10744105044360819</v>
      </c>
      <c r="Z140" s="181" t="s">
        <v>208</v>
      </c>
      <c r="AA140" s="183">
        <f>IFERROR(VLOOKUP($M140,Batch!$A$11:$E$854,4,FALSE),"")</f>
        <v>0.94</v>
      </c>
      <c r="AB140" s="182">
        <f t="shared" si="103"/>
        <v>1.0131500007118636E-6</v>
      </c>
      <c r="AC140" s="182">
        <f t="shared" si="104"/>
        <v>5.1445059940407656E-2</v>
      </c>
      <c r="AD140" s="182">
        <f t="shared" si="105"/>
        <v>5.648345814990572E-2</v>
      </c>
      <c r="AE140" s="182">
        <f t="shared" si="106"/>
        <v>6.187701338186264E-2</v>
      </c>
      <c r="AF140" s="182">
        <f t="shared" si="107"/>
        <v>6.7622403176586299E-2</v>
      </c>
      <c r="AG140" s="182">
        <f t="shared" si="108"/>
        <v>7.3709696649334397E-2</v>
      </c>
      <c r="AH140" s="182">
        <f t="shared" si="109"/>
        <v>8.0121353114409571E-2</v>
      </c>
      <c r="AI140" s="182">
        <f t="shared" si="110"/>
        <v>8.6831295694937888E-2</v>
      </c>
      <c r="AJ140" s="182">
        <f t="shared" si="111"/>
        <v>9.3804129870984507E-2</v>
      </c>
      <c r="AK140" s="182">
        <f t="shared" si="112"/>
        <v>0.10099458741699169</v>
      </c>
      <c r="AM140" s="181" t="s">
        <v>208</v>
      </c>
      <c r="AN140" s="184">
        <f>IFERROR(VLOOKUP($M140,Batch!$A$11:$E$854,5,FALSE),"")</f>
        <v>11487</v>
      </c>
      <c r="AO140" s="182">
        <f t="shared" si="113"/>
        <v>1.218848599092259E-8</v>
      </c>
      <c r="AP140" s="182">
        <f t="shared" si="114"/>
        <v>6.1889887178133538E-4</v>
      </c>
      <c r="AQ140" s="182">
        <f t="shared" si="115"/>
        <v>6.7951225178430451E-4</v>
      </c>
      <c r="AR140" s="182">
        <f t="shared" si="116"/>
        <v>7.4439827294581478E-4</v>
      </c>
      <c r="AS140" s="182">
        <f t="shared" si="117"/>
        <v>8.1351696511990145E-4</v>
      </c>
      <c r="AT140" s="182">
        <f t="shared" si="118"/>
        <v>8.8674885690600777E-4</v>
      </c>
      <c r="AU140" s="182">
        <f t="shared" si="119"/>
        <v>9.6388292880875473E-4</v>
      </c>
      <c r="AV140" s="182">
        <f t="shared" si="120"/>
        <v>1.0446054684970542E-3</v>
      </c>
      <c r="AW140" s="182">
        <f t="shared" si="121"/>
        <v>1.128490669713119E-3</v>
      </c>
      <c r="AX140" s="182">
        <f t="shared" si="122"/>
        <v>1.2149939426798599E-3</v>
      </c>
    </row>
    <row r="141" spans="1:50" ht="15.75">
      <c r="A141" s="181" t="s">
        <v>209</v>
      </c>
      <c r="B141" s="182">
        <v>9.9999999999999995E-7</v>
      </c>
      <c r="C141" s="182">
        <v>48.765636282370636</v>
      </c>
      <c r="D141" s="182">
        <v>53.542441083901217</v>
      </c>
      <c r="E141" s="182">
        <v>58.656128429934775</v>
      </c>
      <c r="F141" s="182">
        <v>64.103588121321792</v>
      </c>
      <c r="G141" s="182">
        <v>69.875449407997124</v>
      </c>
      <c r="H141" s="182">
        <v>75.955131260758861</v>
      </c>
      <c r="I141" s="182">
        <v>82.317963409565493</v>
      </c>
      <c r="J141" s="182">
        <v>88.930444405550489</v>
      </c>
      <c r="K141" s="182">
        <v>95.749712926890595</v>
      </c>
      <c r="M141" s="181" t="s">
        <v>209</v>
      </c>
      <c r="N141" s="183">
        <f>IFERROR(VLOOKUP($M141,Batch!$A$11:$E$854,3,FALSE),"")</f>
        <v>1</v>
      </c>
      <c r="O141" s="182">
        <f t="shared" si="93"/>
        <v>1.0778191496934722E-6</v>
      </c>
      <c r="P141" s="182">
        <f t="shared" si="94"/>
        <v>52.560536632125853</v>
      </c>
      <c r="Q141" s="182">
        <f t="shared" si="95"/>
        <v>57.709068321563237</v>
      </c>
      <c r="R141" s="182">
        <f t="shared" si="96"/>
        <v>63.2206984686634</v>
      </c>
      <c r="S141" s="182">
        <f t="shared" si="97"/>
        <v>69.092074841223621</v>
      </c>
      <c r="T141" s="182">
        <f t="shared" si="98"/>
        <v>75.3130974653767</v>
      </c>
      <c r="U141" s="182">
        <f t="shared" si="99"/>
        <v>81.865894990327178</v>
      </c>
      <c r="V141" s="182">
        <f t="shared" si="100"/>
        <v>88.723877326596238</v>
      </c>
      <c r="W141" s="182">
        <f t="shared" si="101"/>
        <v>95.850935971053033</v>
      </c>
      <c r="X141" s="182">
        <f t="shared" si="102"/>
        <v>103.20087417025528</v>
      </c>
      <c r="Z141" s="181" t="s">
        <v>209</v>
      </c>
      <c r="AA141" s="183">
        <f>IFERROR(VLOOKUP($M141,Batch!$A$11:$E$854,4,FALSE),"")</f>
        <v>0.9</v>
      </c>
      <c r="AB141" s="182">
        <f t="shared" si="103"/>
        <v>9.7003723472412486E-7</v>
      </c>
      <c r="AC141" s="182">
        <f t="shared" si="104"/>
        <v>47.30448296891327</v>
      </c>
      <c r="AD141" s="182">
        <f t="shared" si="105"/>
        <v>51.938161489406916</v>
      </c>
      <c r="AE141" s="182">
        <f t="shared" si="106"/>
        <v>56.898628621797059</v>
      </c>
      <c r="AF141" s="182">
        <f t="shared" si="107"/>
        <v>62.182867357101252</v>
      </c>
      <c r="AG141" s="182">
        <f t="shared" si="108"/>
        <v>67.781787718839027</v>
      </c>
      <c r="AH141" s="182">
        <f t="shared" si="109"/>
        <v>73.679305491294471</v>
      </c>
      <c r="AI141" s="182">
        <f t="shared" si="110"/>
        <v>79.851489593936606</v>
      </c>
      <c r="AJ141" s="182">
        <f t="shared" si="111"/>
        <v>86.265842373947734</v>
      </c>
      <c r="AK141" s="182">
        <f t="shared" si="112"/>
        <v>92.880786753229756</v>
      </c>
      <c r="AM141" s="181" t="s">
        <v>209</v>
      </c>
      <c r="AN141" s="184">
        <f>IFERROR(VLOOKUP($M141,Batch!$A$11:$E$854,5,FALSE),"")</f>
        <v>7348</v>
      </c>
      <c r="AO141" s="182">
        <f t="shared" si="113"/>
        <v>7.7967263046312526E-9</v>
      </c>
      <c r="AP141" s="182">
        <f t="shared" si="114"/>
        <v>0.38021231916483933</v>
      </c>
      <c r="AQ141" s="182">
        <f t="shared" si="115"/>
        <v>0.41745575881302166</v>
      </c>
      <c r="AR141" s="182">
        <f t="shared" si="116"/>
        <v>0.45732577945750147</v>
      </c>
      <c r="AS141" s="182">
        <f t="shared" si="117"/>
        <v>0.49979813172675708</v>
      </c>
      <c r="AT141" s="182">
        <f t="shared" si="118"/>
        <v>0.54479975444726148</v>
      </c>
      <c r="AU141" s="182">
        <f t="shared" si="119"/>
        <v>0.59220136987247818</v>
      </c>
      <c r="AV141" s="182">
        <f t="shared" si="120"/>
        <v>0.64181063065903221</v>
      </c>
      <c r="AW141" s="182">
        <f t="shared" si="121"/>
        <v>0.69336633517930268</v>
      </c>
      <c r="AX141" s="182">
        <f t="shared" si="122"/>
        <v>0.74653430543797905</v>
      </c>
    </row>
    <row r="142" spans="1:50" ht="15.75">
      <c r="A142" s="181" t="s">
        <v>210</v>
      </c>
      <c r="B142" s="182">
        <v>9.9999999999999995E-7</v>
      </c>
      <c r="C142" s="182">
        <v>9.2302708924170727</v>
      </c>
      <c r="D142" s="182">
        <v>10.134176254913358</v>
      </c>
      <c r="E142" s="182">
        <v>11.101781117273458</v>
      </c>
      <c r="F142" s="182">
        <v>12.132485366374643</v>
      </c>
      <c r="G142" s="182">
        <v>13.224502830261596</v>
      </c>
      <c r="H142" s="182">
        <v>14.374681663130763</v>
      </c>
      <c r="I142" s="182">
        <v>15.578338216235542</v>
      </c>
      <c r="J142" s="182">
        <v>16.829116950922423</v>
      </c>
      <c r="K142" s="182">
        <v>18.118890832453634</v>
      </c>
      <c r="M142" s="181" t="s">
        <v>210</v>
      </c>
      <c r="N142" s="183">
        <f>IFERROR(VLOOKUP($M142,Batch!$A$11:$E$854,3,FALSE),"")</f>
        <v>1</v>
      </c>
      <c r="O142" s="182">
        <f t="shared" si="93"/>
        <v>1.0778191496934722E-6</v>
      </c>
      <c r="P142" s="182">
        <f t="shared" si="94"/>
        <v>9.9485627247053756</v>
      </c>
      <c r="Q142" s="182">
        <f t="shared" si="95"/>
        <v>10.922809233914492</v>
      </c>
      <c r="R142" s="182">
        <f t="shared" si="96"/>
        <v>11.965712283902723</v>
      </c>
      <c r="S142" s="182">
        <f t="shared" si="97"/>
        <v>13.076625061254413</v>
      </c>
      <c r="T142" s="182">
        <f t="shared" si="98"/>
        <v>14.253622395631469</v>
      </c>
      <c r="U142" s="182">
        <f t="shared" si="99"/>
        <v>15.493307167269945</v>
      </c>
      <c r="V142" s="182">
        <f t="shared" si="100"/>
        <v>16.790631249860315</v>
      </c>
      <c r="W142" s="182">
        <f t="shared" si="101"/>
        <v>18.138744522135205</v>
      </c>
      <c r="X142" s="182">
        <f t="shared" si="102"/>
        <v>19.528887510424024</v>
      </c>
      <c r="Z142" s="181" t="s">
        <v>210</v>
      </c>
      <c r="AA142" s="183">
        <f>IFERROR(VLOOKUP($M142,Batch!$A$11:$E$854,4,FALSE),"")</f>
        <v>1.91</v>
      </c>
      <c r="AB142" s="182">
        <f t="shared" si="103"/>
        <v>2.0586345759145316E-6</v>
      </c>
      <c r="AC142" s="182">
        <f t="shared" si="104"/>
        <v>19.001754804187268</v>
      </c>
      <c r="AD142" s="182">
        <f t="shared" si="105"/>
        <v>20.862565636776679</v>
      </c>
      <c r="AE142" s="182">
        <f t="shared" si="106"/>
        <v>22.854510462254204</v>
      </c>
      <c r="AF142" s="182">
        <f t="shared" si="107"/>
        <v>24.976353866995929</v>
      </c>
      <c r="AG142" s="182">
        <f t="shared" si="108"/>
        <v>27.224418775656105</v>
      </c>
      <c r="AH142" s="182">
        <f t="shared" si="109"/>
        <v>29.592216689485593</v>
      </c>
      <c r="AI142" s="182">
        <f t="shared" si="110"/>
        <v>32.070105687233202</v>
      </c>
      <c r="AJ142" s="182">
        <f t="shared" si="111"/>
        <v>34.645002037278239</v>
      </c>
      <c r="AK142" s="182">
        <f t="shared" si="112"/>
        <v>37.300175144909886</v>
      </c>
      <c r="AM142" s="181" t="s">
        <v>210</v>
      </c>
      <c r="AN142" s="184">
        <f>IFERROR(VLOOKUP($M142,Batch!$A$11:$E$854,5,FALSE),"")</f>
        <v>15560</v>
      </c>
      <c r="AO142" s="182">
        <f t="shared" si="113"/>
        <v>1.6510215201423829E-8</v>
      </c>
      <c r="AP142" s="182">
        <f t="shared" si="114"/>
        <v>0.15239375880124426</v>
      </c>
      <c r="AQ142" s="182">
        <f t="shared" si="115"/>
        <v>0.16731743085777892</v>
      </c>
      <c r="AR142" s="182">
        <f t="shared" si="116"/>
        <v>0.18329279536528825</v>
      </c>
      <c r="AS142" s="182">
        <f t="shared" si="117"/>
        <v>0.20030994432697077</v>
      </c>
      <c r="AT142" s="182">
        <f t="shared" si="118"/>
        <v>0.21833938765945743</v>
      </c>
      <c r="AU142" s="182">
        <f t="shared" si="119"/>
        <v>0.23732908771024988</v>
      </c>
      <c r="AV142" s="182">
        <f t="shared" si="120"/>
        <v>0.25720171643061379</v>
      </c>
      <c r="AW142" s="182">
        <f t="shared" si="121"/>
        <v>0.27785234250965879</v>
      </c>
      <c r="AX142" s="182">
        <f t="shared" si="122"/>
        <v>0.2991467868549148</v>
      </c>
    </row>
    <row r="143" spans="1:50" ht="15.75">
      <c r="A143" s="181" t="s">
        <v>211</v>
      </c>
      <c r="B143" s="182">
        <v>9.9999999999999995E-7</v>
      </c>
      <c r="C143" s="182">
        <v>1.1610123694537844</v>
      </c>
      <c r="D143" s="182">
        <v>1.2747385480466424</v>
      </c>
      <c r="E143" s="182">
        <v>1.3964852269556713</v>
      </c>
      <c r="F143" s="182">
        <v>1.526178358553087</v>
      </c>
      <c r="G143" s="182">
        <v>1.6635948440019621</v>
      </c>
      <c r="H143" s="182">
        <v>1.808339922124768</v>
      </c>
      <c r="I143" s="182">
        <v>1.9598262430813407</v>
      </c>
      <c r="J143" s="182">
        <v>2.1172562043077887</v>
      </c>
      <c r="K143" s="182">
        <v>2.2796093633655095</v>
      </c>
      <c r="M143" s="181" t="s">
        <v>211</v>
      </c>
      <c r="N143" s="183">
        <f>IFERROR(VLOOKUP($M143,Batch!$A$11:$E$854,3,FALSE),"")</f>
        <v>1</v>
      </c>
      <c r="O143" s="182">
        <f t="shared" si="93"/>
        <v>1.0778191496934722E-6</v>
      </c>
      <c r="P143" s="182">
        <f t="shared" si="94"/>
        <v>1.2513613648282813</v>
      </c>
      <c r="Q143" s="182">
        <f t="shared" si="95"/>
        <v>1.3739376179371234</v>
      </c>
      <c r="R143" s="182">
        <f t="shared" si="96"/>
        <v>1.5051585198768571</v>
      </c>
      <c r="S143" s="182">
        <f t="shared" si="97"/>
        <v>1.6449442606962674</v>
      </c>
      <c r="T143" s="182">
        <f t="shared" si="98"/>
        <v>1.7930543801966392</v>
      </c>
      <c r="U143" s="182">
        <f t="shared" si="99"/>
        <v>1.9490633972212772</v>
      </c>
      <c r="V143" s="182">
        <f t="shared" si="100"/>
        <v>2.1123382548648828</v>
      </c>
      <c r="W143" s="182">
        <f t="shared" si="101"/>
        <v>2.2820192818102494</v>
      </c>
      <c r="X143" s="182">
        <f t="shared" si="102"/>
        <v>2.4570066256558909</v>
      </c>
      <c r="Z143" s="181" t="s">
        <v>211</v>
      </c>
      <c r="AA143" s="183">
        <f>IFERROR(VLOOKUP($M143,Batch!$A$11:$E$854,4,FALSE),"")</f>
        <v>0.9</v>
      </c>
      <c r="AB143" s="182">
        <f t="shared" si="103"/>
        <v>9.7003723472412486E-7</v>
      </c>
      <c r="AC143" s="182">
        <f t="shared" si="104"/>
        <v>1.126225228345453</v>
      </c>
      <c r="AD143" s="182">
        <f t="shared" si="105"/>
        <v>1.2365438561434112</v>
      </c>
      <c r="AE143" s="182">
        <f t="shared" si="106"/>
        <v>1.3546426678891716</v>
      </c>
      <c r="AF143" s="182">
        <f t="shared" si="107"/>
        <v>1.4804498346266406</v>
      </c>
      <c r="AG143" s="182">
        <f t="shared" si="108"/>
        <v>1.6137489421769755</v>
      </c>
      <c r="AH143" s="182">
        <f t="shared" si="109"/>
        <v>1.7541570574991494</v>
      </c>
      <c r="AI143" s="182">
        <f t="shared" si="110"/>
        <v>1.9011044293783945</v>
      </c>
      <c r="AJ143" s="182">
        <f t="shared" si="111"/>
        <v>2.0538173536292241</v>
      </c>
      <c r="AK143" s="182">
        <f t="shared" si="112"/>
        <v>2.2113059630903016</v>
      </c>
      <c r="AM143" s="181" t="s">
        <v>211</v>
      </c>
      <c r="AN143" s="184">
        <f>IFERROR(VLOOKUP($M143,Batch!$A$11:$E$854,5,FALSE),"")</f>
        <v>7348</v>
      </c>
      <c r="AO143" s="182">
        <f t="shared" si="113"/>
        <v>7.7967263046312526E-9</v>
      </c>
      <c r="AP143" s="182">
        <f t="shared" si="114"/>
        <v>9.0520956809225783E-3</v>
      </c>
      <c r="AQ143" s="182">
        <f t="shared" si="115"/>
        <v>9.9387875690827056E-3</v>
      </c>
      <c r="AR143" s="182">
        <f t="shared" si="116"/>
        <v>1.0888013103034227E-2</v>
      </c>
      <c r="AS143" s="182">
        <f t="shared" si="117"/>
        <v>1.1899194953689801E-2</v>
      </c>
      <c r="AT143" s="182">
        <f t="shared" si="118"/>
        <v>1.2970593680479023E-2</v>
      </c>
      <c r="AU143" s="182">
        <f t="shared" si="119"/>
        <v>1.4099131438545008E-2</v>
      </c>
      <c r="AV143" s="182">
        <f t="shared" si="120"/>
        <v>1.528022882193893E-2</v>
      </c>
      <c r="AW143" s="182">
        <f t="shared" si="121"/>
        <v>1.6507667141770255E-2</v>
      </c>
      <c r="AX143" s="182">
        <f t="shared" si="122"/>
        <v>1.7773490287635571E-2</v>
      </c>
    </row>
    <row r="144" spans="1:50" ht="15.75">
      <c r="A144" s="181" t="s">
        <v>212</v>
      </c>
      <c r="B144" s="182">
        <v>9.9999999999999995E-7</v>
      </c>
      <c r="C144" s="182">
        <v>4.3175146641825348</v>
      </c>
      <c r="D144" s="182">
        <v>4.7404338825256707</v>
      </c>
      <c r="E144" s="182">
        <v>5.1931793358342784</v>
      </c>
      <c r="F144" s="182">
        <v>5.6754756594979403</v>
      </c>
      <c r="G144" s="182">
        <v>6.1864932047331118</v>
      </c>
      <c r="H144" s="182">
        <v>6.7247639534396688</v>
      </c>
      <c r="I144" s="182">
        <v>7.2881036984423604</v>
      </c>
      <c r="J144" s="182">
        <v>7.8735463552649181</v>
      </c>
      <c r="K144" s="182">
        <v>8.4772971536632546</v>
      </c>
      <c r="M144" s="181" t="s">
        <v>212</v>
      </c>
      <c r="N144" s="183">
        <f>IFERROR(VLOOKUP($M144,Batch!$A$11:$E$854,3,FALSE),"")</f>
        <v>1</v>
      </c>
      <c r="O144" s="182">
        <f t="shared" si="93"/>
        <v>1.0778191496934722E-6</v>
      </c>
      <c r="P144" s="182">
        <f t="shared" si="94"/>
        <v>4.6534999841383167</v>
      </c>
      <c r="Q144" s="182">
        <f t="shared" si="95"/>
        <v>5.1093304164419431</v>
      </c>
      <c r="R144" s="182">
        <f t="shared" si="96"/>
        <v>5.5973081359546129</v>
      </c>
      <c r="S144" s="182">
        <f t="shared" si="97"/>
        <v>6.117136349426068</v>
      </c>
      <c r="T144" s="182">
        <f t="shared" si="98"/>
        <v>6.6679208455098866</v>
      </c>
      <c r="U144" s="182">
        <f t="shared" si="99"/>
        <v>7.2480793661856557</v>
      </c>
      <c r="V144" s="182">
        <f t="shared" si="100"/>
        <v>7.855257731132995</v>
      </c>
      <c r="W144" s="182">
        <f t="shared" si="101"/>
        <v>8.4862590377037712</v>
      </c>
      <c r="X144" s="182">
        <f t="shared" si="102"/>
        <v>9.1369932098602202</v>
      </c>
      <c r="Z144" s="181" t="s">
        <v>212</v>
      </c>
      <c r="AA144" s="183">
        <f>IFERROR(VLOOKUP($M144,Batch!$A$11:$E$854,4,FALSE),"")</f>
        <v>0.9</v>
      </c>
      <c r="AB144" s="182">
        <f t="shared" si="103"/>
        <v>9.7003723472412486E-7</v>
      </c>
      <c r="AC144" s="182">
        <f t="shared" si="104"/>
        <v>4.1881499857244853</v>
      </c>
      <c r="AD144" s="182">
        <f t="shared" si="105"/>
        <v>4.5983973747977487</v>
      </c>
      <c r="AE144" s="182">
        <f t="shared" si="106"/>
        <v>5.0375773223591516</v>
      </c>
      <c r="AF144" s="182">
        <f t="shared" si="107"/>
        <v>5.5054227144834611</v>
      </c>
      <c r="AG144" s="182">
        <f t="shared" si="108"/>
        <v>6.0011287609588972</v>
      </c>
      <c r="AH144" s="182">
        <f t="shared" si="109"/>
        <v>6.5232714295670906</v>
      </c>
      <c r="AI144" s="182">
        <f t="shared" si="110"/>
        <v>7.0697319580196947</v>
      </c>
      <c r="AJ144" s="182">
        <f t="shared" si="111"/>
        <v>7.6376331339333943</v>
      </c>
      <c r="AK144" s="182">
        <f t="shared" si="112"/>
        <v>8.2232938888741991</v>
      </c>
      <c r="AM144" s="181" t="s">
        <v>212</v>
      </c>
      <c r="AN144" s="184">
        <f>IFERROR(VLOOKUP($M144,Batch!$A$11:$E$854,5,FALSE),"")</f>
        <v>7348</v>
      </c>
      <c r="AO144" s="182">
        <f t="shared" si="113"/>
        <v>7.7967263046312526E-9</v>
      </c>
      <c r="AP144" s="182">
        <f t="shared" si="114"/>
        <v>3.3662480152863133E-2</v>
      </c>
      <c r="AQ144" s="182">
        <f t="shared" si="115"/>
        <v>3.6959865547253154E-2</v>
      </c>
      <c r="AR144" s="182">
        <f t="shared" si="116"/>
        <v>4.0489797932366581E-2</v>
      </c>
      <c r="AS144" s="182">
        <f t="shared" si="117"/>
        <v>4.4250130365701995E-2</v>
      </c>
      <c r="AT144" s="182">
        <f t="shared" si="118"/>
        <v>4.8234394302765146E-2</v>
      </c>
      <c r="AU144" s="182">
        <f t="shared" si="119"/>
        <v>5.2431144008219119E-2</v>
      </c>
      <c r="AV144" s="182">
        <f t="shared" si="120"/>
        <v>5.6823349816525863E-2</v>
      </c>
      <c r="AW144" s="182">
        <f t="shared" si="121"/>
        <v>6.1387885978827515E-2</v>
      </c>
      <c r="AX144" s="182">
        <f t="shared" si="122"/>
        <v>6.6095165710141943E-2</v>
      </c>
    </row>
    <row r="145" spans="1:50" ht="15.75">
      <c r="A145" s="181" t="s">
        <v>213</v>
      </c>
      <c r="B145" s="182">
        <v>9.9999999999999995E-7</v>
      </c>
      <c r="C145" s="182">
        <v>0.59817932601771173</v>
      </c>
      <c r="D145" s="182">
        <v>0.66816523377627624</v>
      </c>
      <c r="E145" s="182">
        <v>0.74561249223186532</v>
      </c>
      <c r="F145" s="182">
        <v>0.83116144759011523</v>
      </c>
      <c r="G145" s="182">
        <v>0.92547550676393642</v>
      </c>
      <c r="H145" s="182">
        <v>1.0292352086486154</v>
      </c>
      <c r="I145" s="182">
        <v>1.1431308249034948</v>
      </c>
      <c r="J145" s="182">
        <v>1.2678534328558722</v>
      </c>
      <c r="K145" s="182">
        <v>1.4040844615438619</v>
      </c>
      <c r="M145" s="181" t="s">
        <v>213</v>
      </c>
      <c r="N145" s="183">
        <f>IFERROR(VLOOKUP($M145,Batch!$A$11:$E$854,3,FALSE),"")</f>
        <v>1</v>
      </c>
      <c r="O145" s="182">
        <f t="shared" si="93"/>
        <v>1.0778191496934722E-6</v>
      </c>
      <c r="P145" s="182">
        <f t="shared" si="94"/>
        <v>0.64472913253262432</v>
      </c>
      <c r="Q145" s="182">
        <f t="shared" si="95"/>
        <v>0.72016128412348612</v>
      </c>
      <c r="R145" s="182">
        <f t="shared" si="96"/>
        <v>0.80363542237817975</v>
      </c>
      <c r="S145" s="182">
        <f t="shared" si="97"/>
        <v>0.89584172469957346</v>
      </c>
      <c r="T145" s="182">
        <f t="shared" si="98"/>
        <v>0.99749522376244115</v>
      </c>
      <c r="U145" s="182">
        <f t="shared" si="99"/>
        <v>1.1093294174202342</v>
      </c>
      <c r="V145" s="182">
        <f t="shared" si="100"/>
        <v>1.2320882936858821</v>
      </c>
      <c r="W145" s="182">
        <f t="shared" si="101"/>
        <v>1.3665167089366659</v>
      </c>
      <c r="X145" s="182">
        <f t="shared" si="102"/>
        <v>1.5133491204390219</v>
      </c>
      <c r="Z145" s="181" t="s">
        <v>213</v>
      </c>
      <c r="AA145" s="183">
        <f>IFERROR(VLOOKUP($M145,Batch!$A$11:$E$854,4,FALSE),"")</f>
        <v>0.9</v>
      </c>
      <c r="AB145" s="182">
        <f t="shared" si="103"/>
        <v>9.7003723472412486E-7</v>
      </c>
      <c r="AC145" s="182">
        <f t="shared" si="104"/>
        <v>0.58025621927936188</v>
      </c>
      <c r="AD145" s="182">
        <f t="shared" si="105"/>
        <v>0.64814515571113751</v>
      </c>
      <c r="AE145" s="182">
        <f t="shared" si="106"/>
        <v>0.7232718801403617</v>
      </c>
      <c r="AF145" s="182">
        <f t="shared" si="107"/>
        <v>0.80625755222961604</v>
      </c>
      <c r="AG145" s="182">
        <f t="shared" si="108"/>
        <v>0.89774570138619703</v>
      </c>
      <c r="AH145" s="182">
        <f t="shared" si="109"/>
        <v>0.99839647567821066</v>
      </c>
      <c r="AI145" s="182">
        <f t="shared" si="110"/>
        <v>1.1088794643172939</v>
      </c>
      <c r="AJ145" s="182">
        <f t="shared" si="111"/>
        <v>1.2298650380429992</v>
      </c>
      <c r="AK145" s="182">
        <f t="shared" si="112"/>
        <v>1.3620142083951197</v>
      </c>
      <c r="AM145" s="181" t="s">
        <v>213</v>
      </c>
      <c r="AN145" s="184">
        <f>IFERROR(VLOOKUP($M145,Batch!$A$11:$E$854,5,FALSE),"")</f>
        <v>7348</v>
      </c>
      <c r="AO145" s="182">
        <f t="shared" si="113"/>
        <v>7.7967263046312526E-9</v>
      </c>
      <c r="AP145" s="182">
        <f t="shared" si="114"/>
        <v>4.6638404860488867E-3</v>
      </c>
      <c r="AQ145" s="182">
        <f t="shared" si="115"/>
        <v>5.2095014540235835E-3</v>
      </c>
      <c r="AR145" s="182">
        <f t="shared" si="116"/>
        <v>5.8133365312458491E-3</v>
      </c>
      <c r="AS145" s="182">
        <f t="shared" si="117"/>
        <v>6.4803383218212411E-3</v>
      </c>
      <c r="AT145" s="182">
        <f t="shared" si="118"/>
        <v>7.2156792278783213E-3</v>
      </c>
      <c r="AU145" s="182">
        <f t="shared" si="119"/>
        <v>8.0246652249232955E-3</v>
      </c>
      <c r="AV145" s="182">
        <f t="shared" si="120"/>
        <v>8.9126781721598995E-3</v>
      </c>
      <c r="AW145" s="182">
        <f t="shared" si="121"/>
        <v>9.8851062103644128E-3</v>
      </c>
      <c r="AX145" s="182">
        <f t="shared" si="122"/>
        <v>1.0947262255243034E-2</v>
      </c>
    </row>
    <row r="146" spans="1:50" ht="15.75">
      <c r="A146" s="181" t="s">
        <v>214</v>
      </c>
      <c r="B146" s="182">
        <v>9.9999999999999995E-7</v>
      </c>
      <c r="C146" s="182">
        <v>4.4822936547108592</v>
      </c>
      <c r="D146" s="182">
        <v>4.9213536872246397</v>
      </c>
      <c r="E146" s="182">
        <v>5.391378280169155</v>
      </c>
      <c r="F146" s="182">
        <v>5.8920815595770808</v>
      </c>
      <c r="G146" s="182">
        <v>6.4226022129185587</v>
      </c>
      <c r="H146" s="182">
        <v>6.9814161948279105</v>
      </c>
      <c r="I146" s="182">
        <v>7.5662559373352103</v>
      </c>
      <c r="J146" s="182">
        <v>8.3167477075773331</v>
      </c>
      <c r="K146" s="182">
        <v>9.1205430341151779</v>
      </c>
      <c r="M146" s="181" t="s">
        <v>214</v>
      </c>
      <c r="N146" s="183">
        <f>IFERROR(VLOOKUP($M146,Batch!$A$11:$E$854,3,FALSE),"")</f>
        <v>1</v>
      </c>
      <c r="O146" s="182">
        <f t="shared" si="93"/>
        <v>1.0778191496934722E-6</v>
      </c>
      <c r="P146" s="182">
        <f t="shared" si="94"/>
        <v>4.8311019355969043</v>
      </c>
      <c r="Q146" s="182">
        <f t="shared" si="95"/>
        <v>5.3043292465052954</v>
      </c>
      <c r="R146" s="182">
        <f t="shared" si="96"/>
        <v>5.8109307536077726</v>
      </c>
      <c r="S146" s="182">
        <f t="shared" si="97"/>
        <v>6.3505983364679564</v>
      </c>
      <c r="T146" s="182">
        <f t="shared" si="98"/>
        <v>6.9224036559472939</v>
      </c>
      <c r="U146" s="182">
        <f t="shared" si="99"/>
        <v>7.5247040667656542</v>
      </c>
      <c r="V146" s="182">
        <f t="shared" si="100"/>
        <v>8.1550555407418219</v>
      </c>
      <c r="W146" s="182">
        <f t="shared" si="101"/>
        <v>8.9639499423961357</v>
      </c>
      <c r="X146" s="182">
        <f t="shared" si="102"/>
        <v>9.8302959377727426</v>
      </c>
      <c r="Z146" s="181" t="s">
        <v>214</v>
      </c>
      <c r="AA146" s="183">
        <f>IFERROR(VLOOKUP($M146,Batch!$A$11:$E$854,4,FALSE),"")</f>
        <v>0.9</v>
      </c>
      <c r="AB146" s="182">
        <f t="shared" si="103"/>
        <v>9.7003723472412486E-7</v>
      </c>
      <c r="AC146" s="182">
        <f t="shared" si="104"/>
        <v>4.3479917420372134</v>
      </c>
      <c r="AD146" s="182">
        <f t="shared" si="105"/>
        <v>4.7738963218547665</v>
      </c>
      <c r="AE146" s="182">
        <f t="shared" si="106"/>
        <v>5.2298376782469953</v>
      </c>
      <c r="AF146" s="182">
        <f t="shared" si="107"/>
        <v>5.7155385028211612</v>
      </c>
      <c r="AG146" s="182">
        <f t="shared" si="108"/>
        <v>6.2301632903525652</v>
      </c>
      <c r="AH146" s="182">
        <f t="shared" si="109"/>
        <v>6.7722336600890891</v>
      </c>
      <c r="AI146" s="182">
        <f t="shared" si="110"/>
        <v>7.3395499866676399</v>
      </c>
      <c r="AJ146" s="182">
        <f t="shared" si="111"/>
        <v>8.0675549481565216</v>
      </c>
      <c r="AK146" s="182">
        <f t="shared" si="112"/>
        <v>8.847266343995468</v>
      </c>
      <c r="AM146" s="181" t="s">
        <v>214</v>
      </c>
      <c r="AN146" s="184">
        <f>IFERROR(VLOOKUP($M146,Batch!$A$11:$E$854,5,FALSE),"")</f>
        <v>7348</v>
      </c>
      <c r="AO146" s="182">
        <f t="shared" si="113"/>
        <v>7.7967263046312526E-9</v>
      </c>
      <c r="AP146" s="182">
        <f t="shared" si="114"/>
        <v>3.4947216842765902E-2</v>
      </c>
      <c r="AQ146" s="182">
        <f t="shared" si="115"/>
        <v>3.8370447747578355E-2</v>
      </c>
      <c r="AR146" s="182">
        <f t="shared" si="116"/>
        <v>4.2035100855212455E-2</v>
      </c>
      <c r="AS146" s="182">
        <f t="shared" si="117"/>
        <v>4.5938947284587361E-2</v>
      </c>
      <c r="AT146" s="182">
        <f t="shared" si="118"/>
        <v>5.0075271617645016E-2</v>
      </c>
      <c r="AU146" s="182">
        <f t="shared" si="119"/>
        <v>5.4432191289793395E-2</v>
      </c>
      <c r="AV146" s="182">
        <f t="shared" si="120"/>
        <v>5.8992026694193823E-2</v>
      </c>
      <c r="AW146" s="182">
        <f t="shared" si="121"/>
        <v>6.4843405620649858E-2</v>
      </c>
      <c r="AX146" s="182">
        <f t="shared" si="122"/>
        <v>7.1110377786607129E-2</v>
      </c>
    </row>
    <row r="147" spans="1:50" ht="15.75">
      <c r="A147" s="181" t="s">
        <v>215</v>
      </c>
      <c r="B147" s="182">
        <v>9.9999999999999995E-7</v>
      </c>
      <c r="C147" s="182">
        <v>4.1234389868546319</v>
      </c>
      <c r="D147" s="182">
        <v>4.527392681575761</v>
      </c>
      <c r="E147" s="182">
        <v>4.9598441207158368</v>
      </c>
      <c r="F147" s="182">
        <v>5.4205324650892788</v>
      </c>
      <c r="G147" s="182">
        <v>5.9086677088909108</v>
      </c>
      <c r="H147" s="182">
        <v>6.4228503465372464</v>
      </c>
      <c r="I147" s="182">
        <v>6.9609970060918567</v>
      </c>
      <c r="J147" s="182">
        <v>7.5202776488797545</v>
      </c>
      <c r="K147" s="182">
        <v>8.0970707779464757</v>
      </c>
      <c r="M147" s="181" t="s">
        <v>215</v>
      </c>
      <c r="N147" s="183">
        <f>IFERROR(VLOOKUP($M147,Batch!$A$11:$E$854,3,FALSE),"")</f>
        <v>1</v>
      </c>
      <c r="O147" s="182">
        <f t="shared" si="93"/>
        <v>1.0778191496934722E-6</v>
      </c>
      <c r="P147" s="182">
        <f t="shared" si="94"/>
        <v>4.4443215026245717</v>
      </c>
      <c r="Q147" s="182">
        <f t="shared" si="95"/>
        <v>4.8797105303844353</v>
      </c>
      <c r="R147" s="182">
        <f t="shared" si="96"/>
        <v>5.3458149728021107</v>
      </c>
      <c r="S147" s="182">
        <f t="shared" si="97"/>
        <v>5.8423536924083868</v>
      </c>
      <c r="T147" s="182">
        <f t="shared" si="98"/>
        <v>6.3684752058180774</v>
      </c>
      <c r="U147" s="182">
        <f t="shared" si="99"/>
        <v>6.9226710991131979</v>
      </c>
      <c r="V147" s="182">
        <f t="shared" si="100"/>
        <v>7.50269587412473</v>
      </c>
      <c r="W147" s="182">
        <f t="shared" si="101"/>
        <v>8.1054992609744012</v>
      </c>
      <c r="X147" s="182">
        <f t="shared" si="102"/>
        <v>8.7271779408941317</v>
      </c>
      <c r="Z147" s="181" t="s">
        <v>215</v>
      </c>
      <c r="AA147" s="183">
        <f>IFERROR(VLOOKUP($M147,Batch!$A$11:$E$854,4,FALSE),"")</f>
        <v>0.93</v>
      </c>
      <c r="AB147" s="182">
        <f t="shared" si="103"/>
        <v>1.0023718092149292E-6</v>
      </c>
      <c r="AC147" s="182">
        <f t="shared" si="104"/>
        <v>4.133218997440852</v>
      </c>
      <c r="AD147" s="182">
        <f t="shared" si="105"/>
        <v>4.5381307932575252</v>
      </c>
      <c r="AE147" s="182">
        <f t="shared" si="106"/>
        <v>4.9716079247059621</v>
      </c>
      <c r="AF147" s="182">
        <f t="shared" si="107"/>
        <v>5.4333889339398009</v>
      </c>
      <c r="AG147" s="182">
        <f t="shared" si="108"/>
        <v>5.9226819414108132</v>
      </c>
      <c r="AH147" s="182">
        <f t="shared" si="109"/>
        <v>6.4380841221752743</v>
      </c>
      <c r="AI147" s="182">
        <f t="shared" si="110"/>
        <v>6.9775071629359999</v>
      </c>
      <c r="AJ147" s="182">
        <f t="shared" si="111"/>
        <v>7.5381143127061936</v>
      </c>
      <c r="AK147" s="182">
        <f t="shared" si="112"/>
        <v>8.1162754850315437</v>
      </c>
      <c r="AM147" s="181" t="s">
        <v>215</v>
      </c>
      <c r="AN147" s="184">
        <f>IFERROR(VLOOKUP($M147,Batch!$A$11:$E$854,5,FALSE),"")</f>
        <v>5759</v>
      </c>
      <c r="AO147" s="182">
        <f t="shared" si="113"/>
        <v>6.1106895465938179E-9</v>
      </c>
      <c r="AP147" s="182">
        <f t="shared" si="114"/>
        <v>2.5197055512990011E-2</v>
      </c>
      <c r="AQ147" s="182">
        <f t="shared" si="115"/>
        <v>2.7665491132630362E-2</v>
      </c>
      <c r="AR147" s="182">
        <f t="shared" si="116"/>
        <v>3.0308067621193074E-2</v>
      </c>
      <c r="AS147" s="182">
        <f t="shared" si="117"/>
        <v>3.3123191071393478E-2</v>
      </c>
      <c r="AT147" s="182">
        <f t="shared" si="118"/>
        <v>3.6106034003016138E-2</v>
      </c>
      <c r="AU147" s="182">
        <f t="shared" si="119"/>
        <v>3.9248044471921636E-2</v>
      </c>
      <c r="AV147" s="182">
        <f t="shared" si="120"/>
        <v>4.2536491638996379E-2</v>
      </c>
      <c r="AW147" s="182">
        <f t="shared" si="121"/>
        <v>4.5954082016492655E-2</v>
      </c>
      <c r="AX147" s="182">
        <f t="shared" si="122"/>
        <v>4.9478685760827805E-2</v>
      </c>
    </row>
    <row r="148" spans="1:50" ht="15.75">
      <c r="A148" s="181" t="s">
        <v>216</v>
      </c>
      <c r="B148" s="182">
        <v>9.9999999999999995E-7</v>
      </c>
      <c r="C148" s="182">
        <v>6.0625711514403916E-3</v>
      </c>
      <c r="D148" s="182">
        <v>6.6563239368342669E-3</v>
      </c>
      <c r="E148" s="182">
        <v>7.2919303952743908E-3</v>
      </c>
      <c r="F148" s="182">
        <v>7.9689989896859804E-3</v>
      </c>
      <c r="G148" s="182">
        <v>8.6863594095393775E-3</v>
      </c>
      <c r="H148" s="182">
        <v>9.4419445631603073E-3</v>
      </c>
      <c r="I148" s="182">
        <v>1.0232681406768895E-2</v>
      </c>
      <c r="J148" s="182">
        <v>1.1054398853856059E-2</v>
      </c>
      <c r="K148" s="182">
        <v>1.1901762245687585E-2</v>
      </c>
      <c r="M148" s="181" t="s">
        <v>216</v>
      </c>
      <c r="N148" s="183">
        <f>IFERROR(VLOOKUP($M148,Batch!$A$11:$E$854,3,FALSE),"")</f>
        <v>1</v>
      </c>
      <c r="O148" s="182">
        <f t="shared" si="93"/>
        <v>1.0778191496934722E-6</v>
      </c>
      <c r="P148" s="182">
        <f t="shared" si="94"/>
        <v>6.5343552834016575E-3</v>
      </c>
      <c r="Q148" s="182">
        <f t="shared" si="95"/>
        <v>7.1743134056830148E-3</v>
      </c>
      <c r="R148" s="182">
        <f t="shared" si="96"/>
        <v>7.859382218258628E-3</v>
      </c>
      <c r="S148" s="182">
        <f t="shared" si="97"/>
        <v>8.5891397149714822E-3</v>
      </c>
      <c r="T148" s="182">
        <f t="shared" si="98"/>
        <v>9.3623245127216221E-3</v>
      </c>
      <c r="U148" s="182">
        <f t="shared" si="99"/>
        <v>1.0176708660518344E-2</v>
      </c>
      <c r="V148" s="182">
        <f t="shared" si="100"/>
        <v>1.1028979972927852E-2</v>
      </c>
      <c r="W148" s="182">
        <f t="shared" si="101"/>
        <v>1.191464277303563E-2</v>
      </c>
      <c r="X148" s="182">
        <f t="shared" si="102"/>
        <v>1.2827947263500863E-2</v>
      </c>
      <c r="Z148" s="181" t="s">
        <v>216</v>
      </c>
      <c r="AA148" s="183">
        <f>IFERROR(VLOOKUP($M148,Batch!$A$11:$E$854,4,FALSE),"")</f>
        <v>0.94</v>
      </c>
      <c r="AB148" s="182">
        <f t="shared" si="103"/>
        <v>1.0131500007118636E-6</v>
      </c>
      <c r="AC148" s="182">
        <f t="shared" si="104"/>
        <v>6.1422939663975575E-3</v>
      </c>
      <c r="AD148" s="182">
        <f t="shared" si="105"/>
        <v>6.743854601342034E-3</v>
      </c>
      <c r="AE148" s="182">
        <f t="shared" si="106"/>
        <v>7.3878192851631096E-3</v>
      </c>
      <c r="AF148" s="182">
        <f t="shared" si="107"/>
        <v>8.0737913320731922E-3</v>
      </c>
      <c r="AG148" s="182">
        <f t="shared" si="108"/>
        <v>8.8005850419583236E-3</v>
      </c>
      <c r="AH148" s="182">
        <f t="shared" si="109"/>
        <v>9.5661061408872441E-3</v>
      </c>
      <c r="AI148" s="182">
        <f t="shared" si="110"/>
        <v>1.0367241174552183E-2</v>
      </c>
      <c r="AJ148" s="182">
        <f t="shared" si="111"/>
        <v>1.1199764206653492E-2</v>
      </c>
      <c r="AK148" s="182">
        <f t="shared" si="112"/>
        <v>1.2058270427690811E-2</v>
      </c>
      <c r="AM148" s="181" t="s">
        <v>216</v>
      </c>
      <c r="AN148" s="184">
        <f>IFERROR(VLOOKUP($M148,Batch!$A$11:$E$854,5,FALSE),"")</f>
        <v>11487</v>
      </c>
      <c r="AO148" s="182">
        <f t="shared" si="113"/>
        <v>1.218848599092259E-8</v>
      </c>
      <c r="AP148" s="182">
        <f t="shared" si="114"/>
        <v>7.3893563548302647E-5</v>
      </c>
      <c r="AQ148" s="182">
        <f t="shared" si="115"/>
        <v>8.1130511055147166E-5</v>
      </c>
      <c r="AR148" s="182">
        <f t="shared" si="116"/>
        <v>8.8877591469584529E-5</v>
      </c>
      <c r="AS148" s="182">
        <f t="shared" si="117"/>
        <v>9.7130032547463843E-5</v>
      </c>
      <c r="AT148" s="182">
        <f t="shared" si="118"/>
        <v>1.0587356997528933E-4</v>
      </c>
      <c r="AU148" s="182">
        <f t="shared" si="119"/>
        <v>1.1508300903514712E-4</v>
      </c>
      <c r="AV148" s="182">
        <f t="shared" si="120"/>
        <v>1.2472089397597675E-4</v>
      </c>
      <c r="AW148" s="182">
        <f t="shared" si="121"/>
        <v>1.347363855682953E-4</v>
      </c>
      <c r="AX148" s="182">
        <f t="shared" si="122"/>
        <v>1.4506446239885451E-4</v>
      </c>
    </row>
    <row r="149" spans="1:50" ht="15.75">
      <c r="A149" s="181" t="s">
        <v>217</v>
      </c>
      <c r="B149" s="182">
        <v>9.9999999999999995E-7</v>
      </c>
      <c r="C149" s="182">
        <v>3.0466402746440954E-2</v>
      </c>
      <c r="D149" s="182">
        <v>3.3450204674659659E-2</v>
      </c>
      <c r="E149" s="182">
        <v>3.6644334997810592E-2</v>
      </c>
      <c r="F149" s="182">
        <v>4.0046826114044212E-2</v>
      </c>
      <c r="G149" s="182">
        <v>4.3651796830209241E-2</v>
      </c>
      <c r="H149" s="182">
        <v>4.7448859334618371E-2</v>
      </c>
      <c r="I149" s="182">
        <v>5.1422570577265798E-2</v>
      </c>
      <c r="J149" s="182">
        <v>5.5551969484326356E-2</v>
      </c>
      <c r="K149" s="182">
        <v>5.9810247651007509E-2</v>
      </c>
      <c r="M149" s="181" t="s">
        <v>217</v>
      </c>
      <c r="N149" s="183">
        <f>IFERROR(VLOOKUP($M149,Batch!$A$11:$E$854,3,FALSE),"")</f>
        <v>1</v>
      </c>
      <c r="O149" s="182">
        <f t="shared" si="93"/>
        <v>1.0778191496934722E-6</v>
      </c>
      <c r="P149" s="182">
        <f t="shared" si="94"/>
        <v>3.2837272302387852E-2</v>
      </c>
      <c r="Q149" s="182">
        <f t="shared" si="95"/>
        <v>3.6053271159514282E-2</v>
      </c>
      <c r="R149" s="182">
        <f t="shared" si="96"/>
        <v>3.9495965988422956E-2</v>
      </c>
      <c r="S149" s="182">
        <f t="shared" si="97"/>
        <v>4.3163236070161468E-2</v>
      </c>
      <c r="T149" s="182">
        <f t="shared" si="98"/>
        <v>4.7048742542128326E-2</v>
      </c>
      <c r="U149" s="182">
        <f t="shared" si="99"/>
        <v>5.1141289221963544E-2</v>
      </c>
      <c r="V149" s="182">
        <f t="shared" si="100"/>
        <v>5.5424231294641184E-2</v>
      </c>
      <c r="W149" s="182">
        <f t="shared" si="101"/>
        <v>5.9874976513394344E-2</v>
      </c>
      <c r="X149" s="182">
        <f t="shared" si="102"/>
        <v>6.4464630266164905E-2</v>
      </c>
      <c r="Z149" s="181" t="s">
        <v>217</v>
      </c>
      <c r="AA149" s="183">
        <f>IFERROR(VLOOKUP($M149,Batch!$A$11:$E$854,4,FALSE),"")</f>
        <v>0.94</v>
      </c>
      <c r="AB149" s="182">
        <f t="shared" si="103"/>
        <v>1.0131500007118636E-6</v>
      </c>
      <c r="AC149" s="182">
        <f t="shared" si="104"/>
        <v>3.0867035964244581E-2</v>
      </c>
      <c r="AD149" s="182">
        <f t="shared" si="105"/>
        <v>3.3890074889943424E-2</v>
      </c>
      <c r="AE149" s="182">
        <f t="shared" si="106"/>
        <v>3.7126208029117577E-2</v>
      </c>
      <c r="AF149" s="182">
        <f t="shared" si="107"/>
        <v>4.0573441905951781E-2</v>
      </c>
      <c r="AG149" s="182">
        <f t="shared" si="108"/>
        <v>4.4225817989600624E-2</v>
      </c>
      <c r="AH149" s="182">
        <f t="shared" si="109"/>
        <v>4.8072811868645725E-2</v>
      </c>
      <c r="AI149" s="182">
        <f t="shared" si="110"/>
        <v>5.2098777416962713E-2</v>
      </c>
      <c r="AJ149" s="182">
        <f t="shared" si="111"/>
        <v>5.6282477922590689E-2</v>
      </c>
      <c r="AK149" s="182">
        <f t="shared" si="112"/>
        <v>6.059675245019501E-2</v>
      </c>
      <c r="AM149" s="181" t="s">
        <v>217</v>
      </c>
      <c r="AN149" s="184">
        <f>IFERROR(VLOOKUP($M149,Batch!$A$11:$E$854,5,FALSE),"")</f>
        <v>11487</v>
      </c>
      <c r="AO149" s="182">
        <f t="shared" si="113"/>
        <v>1.218848599092259E-8</v>
      </c>
      <c r="AP149" s="182">
        <f t="shared" si="114"/>
        <v>3.7133932306880108E-4</v>
      </c>
      <c r="AQ149" s="182">
        <f t="shared" si="115"/>
        <v>4.0770735107058254E-4</v>
      </c>
      <c r="AR149" s="182">
        <f t="shared" si="116"/>
        <v>4.4663896376748874E-4</v>
      </c>
      <c r="AS149" s="182">
        <f t="shared" si="117"/>
        <v>4.881101790719408E-4</v>
      </c>
      <c r="AT149" s="182">
        <f t="shared" si="118"/>
        <v>5.320493141436044E-4</v>
      </c>
      <c r="AU149" s="182">
        <f t="shared" si="119"/>
        <v>5.7832975728525267E-4</v>
      </c>
      <c r="AV149" s="182">
        <f t="shared" si="120"/>
        <v>6.2676328109823238E-4</v>
      </c>
      <c r="AW149" s="182">
        <f t="shared" si="121"/>
        <v>6.7709440182787105E-4</v>
      </c>
      <c r="AX149" s="182">
        <f t="shared" si="122"/>
        <v>7.2899636560791578E-4</v>
      </c>
    </row>
    <row r="150" spans="1:50" ht="15.75">
      <c r="A150" s="181" t="s">
        <v>218</v>
      </c>
      <c r="B150" s="182">
        <v>9.9999999999999995E-7</v>
      </c>
      <c r="C150" s="182">
        <v>101.34347376107519</v>
      </c>
      <c r="D150" s="182">
        <v>111.27050494472653</v>
      </c>
      <c r="E150" s="182">
        <v>121.89763664817249</v>
      </c>
      <c r="F150" s="182">
        <v>133.21840533663871</v>
      </c>
      <c r="G150" s="182">
        <v>145.21333696168162</v>
      </c>
      <c r="H150" s="182">
        <v>157.84797326076313</v>
      </c>
      <c r="I150" s="182">
        <v>171.07104512195866</v>
      </c>
      <c r="J150" s="182">
        <v>184.81293070778196</v>
      </c>
      <c r="K150" s="182">
        <v>198.98455673682639</v>
      </c>
      <c r="M150" s="181" t="s">
        <v>218</v>
      </c>
      <c r="N150" s="183">
        <f>IFERROR(VLOOKUP($M150,Batch!$A$11:$E$854,3,FALSE),"")</f>
        <v>1</v>
      </c>
      <c r="O150" s="182">
        <f t="shared" si="93"/>
        <v>1.0778191496934722E-6</v>
      </c>
      <c r="P150" s="182">
        <f t="shared" si="94"/>
        <v>109.22993671614476</v>
      </c>
      <c r="Q150" s="182">
        <f t="shared" si="95"/>
        <v>119.92948102548843</v>
      </c>
      <c r="R150" s="182">
        <f t="shared" si="96"/>
        <v>131.38360708177711</v>
      </c>
      <c r="S150" s="182">
        <f t="shared" si="97"/>
        <v>143.58534836345626</v>
      </c>
      <c r="T150" s="182">
        <f t="shared" si="98"/>
        <v>156.51371536819133</v>
      </c>
      <c r="U150" s="182">
        <f t="shared" si="99"/>
        <v>170.13156832075364</v>
      </c>
      <c r="V150" s="182">
        <f t="shared" si="100"/>
        <v>184.38364839052309</v>
      </c>
      <c r="W150" s="182">
        <f t="shared" si="101"/>
        <v>199.19491582782015</v>
      </c>
      <c r="X150" s="182">
        <f t="shared" si="102"/>
        <v>214.46936574421869</v>
      </c>
      <c r="Z150" s="181" t="s">
        <v>218</v>
      </c>
      <c r="AA150" s="183">
        <f>IFERROR(VLOOKUP($M150,Batch!$A$11:$E$854,4,FALSE),"")</f>
        <v>0.9</v>
      </c>
      <c r="AB150" s="182">
        <f t="shared" si="103"/>
        <v>9.7003723472412486E-7</v>
      </c>
      <c r="AC150" s="182">
        <f t="shared" si="104"/>
        <v>98.3069430445303</v>
      </c>
      <c r="AD150" s="182">
        <f t="shared" si="105"/>
        <v>107.93653292293959</v>
      </c>
      <c r="AE150" s="182">
        <f t="shared" si="106"/>
        <v>118.2452463735994</v>
      </c>
      <c r="AF150" s="182">
        <f t="shared" si="107"/>
        <v>129.22681352711061</v>
      </c>
      <c r="AG150" s="182">
        <f t="shared" si="108"/>
        <v>140.86234383137219</v>
      </c>
      <c r="AH150" s="182">
        <f t="shared" si="109"/>
        <v>153.1184114886783</v>
      </c>
      <c r="AI150" s="182">
        <f t="shared" si="110"/>
        <v>165.94528355147079</v>
      </c>
      <c r="AJ150" s="182">
        <f t="shared" si="111"/>
        <v>179.27542424503815</v>
      </c>
      <c r="AK150" s="182">
        <f t="shared" si="112"/>
        <v>193.02242916979682</v>
      </c>
      <c r="AM150" s="181" t="s">
        <v>218</v>
      </c>
      <c r="AN150" s="184">
        <f>IFERROR(VLOOKUP($M150,Batch!$A$11:$E$854,5,FALSE),"")</f>
        <v>7348</v>
      </c>
      <c r="AO150" s="182">
        <f t="shared" si="113"/>
        <v>7.7967263046312526E-9</v>
      </c>
      <c r="AP150" s="182">
        <f t="shared" si="114"/>
        <v>0.79014732767568208</v>
      </c>
      <c r="AQ150" s="182">
        <f t="shared" si="115"/>
        <v>0.86754567283215123</v>
      </c>
      <c r="AR150" s="182">
        <f t="shared" si="116"/>
        <v>0.95040251012718913</v>
      </c>
      <c r="AS150" s="182">
        <f t="shared" si="117"/>
        <v>1.0386674451491995</v>
      </c>
      <c r="AT150" s="182">
        <f t="shared" si="118"/>
        <v>1.1321886440724249</v>
      </c>
      <c r="AU150" s="182">
        <f t="shared" si="119"/>
        <v>1.2306974452549224</v>
      </c>
      <c r="AV150" s="182">
        <f t="shared" si="120"/>
        <v>1.3337941174631349</v>
      </c>
      <c r="AW150" s="182">
        <f t="shared" si="121"/>
        <v>1.4409358382853565</v>
      </c>
      <c r="AX150" s="182">
        <f t="shared" si="122"/>
        <v>1.5514281277254041</v>
      </c>
    </row>
    <row r="151" spans="1:50" ht="15.75">
      <c r="A151" s="181" t="s">
        <v>219</v>
      </c>
      <c r="B151" s="182">
        <v>9.9999999999999995E-7</v>
      </c>
      <c r="C151" s="182">
        <v>1.8137165788543212</v>
      </c>
      <c r="D151" s="182">
        <v>1.9913779552448716</v>
      </c>
      <c r="E151" s="182">
        <v>2.1815688401720017</v>
      </c>
      <c r="F151" s="182">
        <v>2.3841735575122951</v>
      </c>
      <c r="G151" s="182">
        <v>2.5988435855187793</v>
      </c>
      <c r="H151" s="182">
        <v>2.8249622340413669</v>
      </c>
      <c r="I151" s="182">
        <v>3.061611953731989</v>
      </c>
      <c r="J151" s="182">
        <v>3.3075467415061581</v>
      </c>
      <c r="K151" s="182">
        <v>3.5611724770794098</v>
      </c>
      <c r="M151" s="181" t="s">
        <v>219</v>
      </c>
      <c r="N151" s="183">
        <f>IFERROR(VLOOKUP($M151,Batch!$A$11:$E$854,3,FALSE),"")</f>
        <v>1</v>
      </c>
      <c r="O151" s="182">
        <f t="shared" si="93"/>
        <v>1.0778191496934722E-6</v>
      </c>
      <c r="P151" s="182">
        <f t="shared" si="94"/>
        <v>1.9548584608057178</v>
      </c>
      <c r="Q151" s="182">
        <f t="shared" si="95"/>
        <v>2.1463452944403527</v>
      </c>
      <c r="R151" s="182">
        <f t="shared" si="96"/>
        <v>2.3513366723119611</v>
      </c>
      <c r="S151" s="182">
        <f t="shared" si="97"/>
        <v>2.5697079164795626</v>
      </c>
      <c r="T151" s="182">
        <f t="shared" si="98"/>
        <v>2.8010833835301852</v>
      </c>
      <c r="U151" s="182">
        <f t="shared" si="99"/>
        <v>3.0447983930106375</v>
      </c>
      <c r="V151" s="182">
        <f t="shared" si="100"/>
        <v>3.2998639926627824</v>
      </c>
      <c r="W151" s="182">
        <f t="shared" si="101"/>
        <v>3.564937216501582</v>
      </c>
      <c r="X151" s="182">
        <f t="shared" si="102"/>
        <v>3.8382998911575252</v>
      </c>
      <c r="Z151" s="181" t="s">
        <v>219</v>
      </c>
      <c r="AA151" s="183">
        <f>IFERROR(VLOOKUP($M151,Batch!$A$11:$E$854,4,FALSE),"")</f>
        <v>0.9</v>
      </c>
      <c r="AB151" s="182">
        <f t="shared" si="103"/>
        <v>9.7003723472412486E-7</v>
      </c>
      <c r="AC151" s="182">
        <f t="shared" si="104"/>
        <v>1.7593726147251461</v>
      </c>
      <c r="AD151" s="182">
        <f t="shared" si="105"/>
        <v>1.9317107649963177</v>
      </c>
      <c r="AE151" s="182">
        <f t="shared" si="106"/>
        <v>2.1162030050807652</v>
      </c>
      <c r="AF151" s="182">
        <f t="shared" si="107"/>
        <v>2.3127371248316062</v>
      </c>
      <c r="AG151" s="182">
        <f t="shared" si="108"/>
        <v>2.5209750451771664</v>
      </c>
      <c r="AH151" s="182">
        <f t="shared" si="109"/>
        <v>2.740318553709574</v>
      </c>
      <c r="AI151" s="182">
        <f t="shared" si="110"/>
        <v>2.9698775933965043</v>
      </c>
      <c r="AJ151" s="182">
        <f t="shared" si="111"/>
        <v>3.2084434948514242</v>
      </c>
      <c r="AK151" s="182">
        <f t="shared" si="112"/>
        <v>3.4544699020417728</v>
      </c>
      <c r="AM151" s="181" t="s">
        <v>219</v>
      </c>
      <c r="AN151" s="184">
        <f>IFERROR(VLOOKUP($M151,Batch!$A$11:$E$854,5,FALSE),"")</f>
        <v>7348</v>
      </c>
      <c r="AO151" s="182">
        <f t="shared" si="113"/>
        <v>7.7967263046312526E-9</v>
      </c>
      <c r="AP151" s="182">
        <f t="shared" si="114"/>
        <v>1.4141051759499288E-2</v>
      </c>
      <c r="AQ151" s="182">
        <f t="shared" si="115"/>
        <v>1.5526228886120487E-2</v>
      </c>
      <c r="AR151" s="182">
        <f t="shared" si="116"/>
        <v>1.7009095161532938E-2</v>
      </c>
      <c r="AS151" s="182">
        <f t="shared" si="117"/>
        <v>1.8588748690662384E-2</v>
      </c>
      <c r="AT151" s="182">
        <f t="shared" si="118"/>
        <v>2.0262472144836466E-2</v>
      </c>
      <c r="AU151" s="182">
        <f t="shared" si="119"/>
        <v>2.2025457359740194E-2</v>
      </c>
      <c r="AV151" s="182">
        <f t="shared" si="120"/>
        <v>2.3870550454235678E-2</v>
      </c>
      <c r="AW151" s="182">
        <f t="shared" si="121"/>
        <v>2.5788036683298446E-2</v>
      </c>
      <c r="AX151" s="182">
        <f t="shared" si="122"/>
        <v>2.7765487127373867E-2</v>
      </c>
    </row>
    <row r="152" spans="1:50" ht="15.75">
      <c r="A152" s="181" t="s">
        <v>220</v>
      </c>
      <c r="B152" s="182">
        <v>9.9999999999999995E-7</v>
      </c>
      <c r="C152" s="182">
        <v>6.7447586431109192</v>
      </c>
      <c r="D152" s="182">
        <v>7.4054368978766529</v>
      </c>
      <c r="E152" s="182">
        <v>8.1127092633106628</v>
      </c>
      <c r="F152" s="182">
        <v>8.8661455688216275</v>
      </c>
      <c r="G152" s="182">
        <v>9.6644497491408021</v>
      </c>
      <c r="H152" s="182">
        <v>10.505328487733278</v>
      </c>
      <c r="I152" s="182">
        <v>11.385369647902497</v>
      </c>
      <c r="J152" s="182">
        <v>12.299939655598671</v>
      </c>
      <c r="K152" s="182">
        <v>13.243110375912437</v>
      </c>
      <c r="M152" s="181" t="s">
        <v>220</v>
      </c>
      <c r="N152" s="183">
        <f>IFERROR(VLOOKUP($M152,Batch!$A$11:$E$854,3,FALSE),"")</f>
        <v>1</v>
      </c>
      <c r="O152" s="182">
        <f t="shared" si="93"/>
        <v>1.0778191496934722E-6</v>
      </c>
      <c r="P152" s="182">
        <f t="shared" si="94"/>
        <v>7.2696300256055082</v>
      </c>
      <c r="Q152" s="182">
        <f t="shared" si="95"/>
        <v>7.9817217003780785</v>
      </c>
      <c r="R152" s="182">
        <f t="shared" si="96"/>
        <v>8.7440333998918529</v>
      </c>
      <c r="S152" s="182">
        <f t="shared" si="97"/>
        <v>9.5561014780458731</v>
      </c>
      <c r="T152" s="182">
        <f t="shared" si="98"/>
        <v>10.41652901087423</v>
      </c>
      <c r="U152" s="182">
        <f t="shared" si="99"/>
        <v>11.322844217899291</v>
      </c>
      <c r="V152" s="182">
        <f t="shared" si="100"/>
        <v>12.271369432848136</v>
      </c>
      <c r="W152" s="182">
        <f t="shared" si="101"/>
        <v>13.257110500878378</v>
      </c>
      <c r="X152" s="182">
        <f t="shared" si="102"/>
        <v>14.273677964662742</v>
      </c>
      <c r="Z152" s="181" t="s">
        <v>220</v>
      </c>
      <c r="AA152" s="183">
        <f>IFERROR(VLOOKUP($M152,Batch!$A$11:$E$854,4,FALSE),"")</f>
        <v>0.9</v>
      </c>
      <c r="AB152" s="182">
        <f t="shared" si="103"/>
        <v>9.7003723472412486E-7</v>
      </c>
      <c r="AC152" s="182">
        <f t="shared" si="104"/>
        <v>6.5426670230449568</v>
      </c>
      <c r="AD152" s="182">
        <f t="shared" si="105"/>
        <v>7.1835495303402706</v>
      </c>
      <c r="AE152" s="182">
        <f t="shared" si="106"/>
        <v>7.8696300599026676</v>
      </c>
      <c r="AF152" s="182">
        <f t="shared" si="107"/>
        <v>8.6004913302412866</v>
      </c>
      <c r="AG152" s="182">
        <f t="shared" si="108"/>
        <v>9.3748761097868076</v>
      </c>
      <c r="AH152" s="182">
        <f t="shared" si="109"/>
        <v>10.190559796109362</v>
      </c>
      <c r="AI152" s="182">
        <f t="shared" si="110"/>
        <v>11.044232489563322</v>
      </c>
      <c r="AJ152" s="182">
        <f t="shared" si="111"/>
        <v>11.93139945079054</v>
      </c>
      <c r="AK152" s="182">
        <f t="shared" si="112"/>
        <v>12.846310168196467</v>
      </c>
      <c r="AM152" s="181" t="s">
        <v>220</v>
      </c>
      <c r="AN152" s="184">
        <f>IFERROR(VLOOKUP($M152,Batch!$A$11:$E$854,5,FALSE),"")</f>
        <v>7348</v>
      </c>
      <c r="AO152" s="182">
        <f t="shared" si="113"/>
        <v>7.7967263046312526E-9</v>
      </c>
      <c r="AP152" s="182">
        <f t="shared" si="114"/>
        <v>5.2587037131131893E-2</v>
      </c>
      <c r="AQ152" s="182">
        <f t="shared" si="115"/>
        <v>5.7738164658961762E-2</v>
      </c>
      <c r="AR152" s="182">
        <f t="shared" si="116"/>
        <v>6.3252573715079877E-2</v>
      </c>
      <c r="AS152" s="182">
        <f t="shared" si="117"/>
        <v>6.9126910377121403E-2</v>
      </c>
      <c r="AT152" s="182">
        <f t="shared" si="118"/>
        <v>7.5351069578912994E-2</v>
      </c>
      <c r="AU152" s="182">
        <f t="shared" si="119"/>
        <v>8.1907170959102105E-2</v>
      </c>
      <c r="AV152" s="182">
        <f t="shared" si="120"/>
        <v>8.8768611021751653E-2</v>
      </c>
      <c r="AW152" s="182">
        <f t="shared" si="121"/>
        <v>9.5899263058183234E-2</v>
      </c>
      <c r="AX152" s="182">
        <f t="shared" si="122"/>
        <v>0.10325290702301156</v>
      </c>
    </row>
    <row r="153" spans="1:50" ht="15.75">
      <c r="A153" s="181" t="s">
        <v>221</v>
      </c>
      <c r="B153" s="182">
        <v>9.9999999999999995E-7</v>
      </c>
      <c r="C153" s="182">
        <v>0.93446703076265647</v>
      </c>
      <c r="D153" s="182">
        <v>1.0437979965346804</v>
      </c>
      <c r="E153" s="182">
        <v>1.1647849756927657</v>
      </c>
      <c r="F153" s="182">
        <v>1.2984283077528642</v>
      </c>
      <c r="G153" s="182">
        <v>1.4457643573319574</v>
      </c>
      <c r="H153" s="182">
        <v>1.6078562523803719</v>
      </c>
      <c r="I153" s="182">
        <v>1.7857823252306873</v>
      </c>
      <c r="J153" s="182">
        <v>1.9806221668182289</v>
      </c>
      <c r="K153" s="182">
        <v>2.1934402956614822</v>
      </c>
      <c r="M153" s="181" t="s">
        <v>221</v>
      </c>
      <c r="N153" s="183">
        <f>IFERROR(VLOOKUP($M153,Batch!$A$11:$E$854,3,FALSE),"")</f>
        <v>1</v>
      </c>
      <c r="O153" s="182">
        <f t="shared" si="93"/>
        <v>1.0778191496934722E-6</v>
      </c>
      <c r="P153" s="182">
        <f t="shared" si="94"/>
        <v>1.0071864605131902</v>
      </c>
      <c r="Q153" s="182">
        <f t="shared" si="95"/>
        <v>1.1250254690767592</v>
      </c>
      <c r="R153" s="182">
        <f t="shared" si="96"/>
        <v>1.2554275520769085</v>
      </c>
      <c r="S153" s="182">
        <f t="shared" si="97"/>
        <v>1.3994708946001262</v>
      </c>
      <c r="T153" s="182">
        <f t="shared" si="98"/>
        <v>1.5582725102766595</v>
      </c>
      <c r="U153" s="182">
        <f t="shared" si="99"/>
        <v>1.7329782587699452</v>
      </c>
      <c r="V153" s="182">
        <f t="shared" si="100"/>
        <v>1.9247503873177709</v>
      </c>
      <c r="W153" s="182">
        <f t="shared" si="101"/>
        <v>2.1347524997040659</v>
      </c>
      <c r="X153" s="182">
        <f t="shared" si="102"/>
        <v>2.3641319543732568</v>
      </c>
      <c r="Z153" s="181" t="s">
        <v>221</v>
      </c>
      <c r="AA153" s="183">
        <f>IFERROR(VLOOKUP($M153,Batch!$A$11:$E$854,4,FALSE),"")</f>
        <v>0.9</v>
      </c>
      <c r="AB153" s="182">
        <f t="shared" si="103"/>
        <v>9.7003723472412486E-7</v>
      </c>
      <c r="AC153" s="182">
        <f t="shared" si="104"/>
        <v>0.90646781446187108</v>
      </c>
      <c r="AD153" s="182">
        <f t="shared" si="105"/>
        <v>1.0125229221690832</v>
      </c>
      <c r="AE153" s="182">
        <f t="shared" si="106"/>
        <v>1.1298847968692176</v>
      </c>
      <c r="AF153" s="182">
        <f t="shared" si="107"/>
        <v>1.2595238051401136</v>
      </c>
      <c r="AG153" s="182">
        <f t="shared" si="108"/>
        <v>1.4024452592489935</v>
      </c>
      <c r="AH153" s="182">
        <f t="shared" si="109"/>
        <v>1.5596804328929508</v>
      </c>
      <c r="AI153" s="182">
        <f t="shared" si="110"/>
        <v>1.7322753485859939</v>
      </c>
      <c r="AJ153" s="182">
        <f t="shared" si="111"/>
        <v>1.9212772497336592</v>
      </c>
      <c r="AK153" s="182">
        <f t="shared" si="112"/>
        <v>2.1277187589359312</v>
      </c>
      <c r="AM153" s="181" t="s">
        <v>221</v>
      </c>
      <c r="AN153" s="184">
        <f>IFERROR(VLOOKUP($M153,Batch!$A$11:$E$854,5,FALSE),"")</f>
        <v>7348</v>
      </c>
      <c r="AO153" s="182">
        <f t="shared" si="113"/>
        <v>7.7967263046312526E-9</v>
      </c>
      <c r="AP153" s="182">
        <f t="shared" si="114"/>
        <v>7.2857836795578654E-3</v>
      </c>
      <c r="AQ153" s="182">
        <f t="shared" si="115"/>
        <v>8.1382072963033427E-3</v>
      </c>
      <c r="AR153" s="182">
        <f t="shared" si="116"/>
        <v>9.0815096592230596E-3</v>
      </c>
      <c r="AS153" s="182">
        <f t="shared" si="117"/>
        <v>1.0123490141734599E-2</v>
      </c>
      <c r="AT153" s="182">
        <f t="shared" si="118"/>
        <v>1.1272228995108369E-2</v>
      </c>
      <c r="AU153" s="182">
        <f t="shared" si="119"/>
        <v>1.2536015136999871E-2</v>
      </c>
      <c r="AV153" s="182">
        <f t="shared" si="120"/>
        <v>1.3923256029471661E-2</v>
      </c>
      <c r="AW153" s="182">
        <f t="shared" si="121"/>
        <v>1.5442368947567434E-2</v>
      </c>
      <c r="AX153" s="182">
        <f t="shared" si="122"/>
        <v>1.710165365082203E-2</v>
      </c>
    </row>
    <row r="154" spans="1:50" ht="15.75">
      <c r="A154" s="181" t="s">
        <v>222</v>
      </c>
      <c r="B154" s="182">
        <v>9.9999999999999995E-7</v>
      </c>
      <c r="C154" s="182">
        <v>7.0021742954342212</v>
      </c>
      <c r="D154" s="182">
        <v>7.688067525698008</v>
      </c>
      <c r="E154" s="182">
        <v>8.4223331442567098</v>
      </c>
      <c r="F154" s="182">
        <v>9.2045245629347363</v>
      </c>
      <c r="G154" s="182">
        <v>10.033296251759817</v>
      </c>
      <c r="H154" s="182">
        <v>10.906267369112305</v>
      </c>
      <c r="I154" s="182">
        <v>11.819895553117833</v>
      </c>
      <c r="J154" s="182">
        <v>12.992302938118431</v>
      </c>
      <c r="K154" s="182">
        <v>14.247980367543017</v>
      </c>
      <c r="M154" s="181" t="s">
        <v>222</v>
      </c>
      <c r="N154" s="183">
        <f>IFERROR(VLOOKUP($M154,Batch!$A$11:$E$854,3,FALSE),"")</f>
        <v>1</v>
      </c>
      <c r="O154" s="182">
        <f t="shared" si="93"/>
        <v>1.0778191496934722E-6</v>
      </c>
      <c r="P154" s="182">
        <f t="shared" si="94"/>
        <v>7.5470775451104002</v>
      </c>
      <c r="Q154" s="182">
        <f t="shared" si="95"/>
        <v>8.2863464033338232</v>
      </c>
      <c r="R154" s="182">
        <f t="shared" si="96"/>
        <v>9.0777519479779141</v>
      </c>
      <c r="S154" s="182">
        <f t="shared" si="97"/>
        <v>9.9208128377549958</v>
      </c>
      <c r="T154" s="182">
        <f t="shared" si="98"/>
        <v>10.814078834694467</v>
      </c>
      <c r="U154" s="182">
        <f t="shared" si="99"/>
        <v>11.754983822106286</v>
      </c>
      <c r="V154" s="182">
        <f t="shared" si="100"/>
        <v>12.739709774527116</v>
      </c>
      <c r="W154" s="182">
        <f t="shared" si="101"/>
        <v>14.003352905322808</v>
      </c>
      <c r="X154" s="182">
        <f t="shared" si="102"/>
        <v>15.3567460845945</v>
      </c>
      <c r="Z154" s="181" t="s">
        <v>222</v>
      </c>
      <c r="AA154" s="183">
        <f>IFERROR(VLOOKUP($M154,Batch!$A$11:$E$854,4,FALSE),"")</f>
        <v>0.9</v>
      </c>
      <c r="AB154" s="182">
        <f t="shared" si="103"/>
        <v>9.7003723472412486E-7</v>
      </c>
      <c r="AC154" s="182">
        <f t="shared" si="104"/>
        <v>6.7923697905993601</v>
      </c>
      <c r="AD154" s="182">
        <f t="shared" si="105"/>
        <v>7.4577117630004413</v>
      </c>
      <c r="AE154" s="182">
        <f t="shared" si="106"/>
        <v>8.1699767531801228</v>
      </c>
      <c r="AF154" s="182">
        <f t="shared" si="107"/>
        <v>8.928731553979496</v>
      </c>
      <c r="AG154" s="182">
        <f t="shared" si="108"/>
        <v>9.7326709512250211</v>
      </c>
      <c r="AH154" s="182">
        <f t="shared" si="109"/>
        <v>10.579485439895658</v>
      </c>
      <c r="AI154" s="182">
        <f t="shared" si="110"/>
        <v>11.465738797074403</v>
      </c>
      <c r="AJ154" s="182">
        <f t="shared" si="111"/>
        <v>12.603017614790529</v>
      </c>
      <c r="AK154" s="182">
        <f t="shared" si="112"/>
        <v>13.821071476135049</v>
      </c>
      <c r="AM154" s="181" t="s">
        <v>222</v>
      </c>
      <c r="AN154" s="184">
        <f>IFERROR(VLOOKUP($M154,Batch!$A$11:$E$854,5,FALSE),"")</f>
        <v>7348</v>
      </c>
      <c r="AO154" s="182">
        <f t="shared" si="113"/>
        <v>7.7967263046312526E-9</v>
      </c>
      <c r="AP154" s="182">
        <f t="shared" si="114"/>
        <v>5.4594036518824801E-2</v>
      </c>
      <c r="AQ154" s="182">
        <f t="shared" si="115"/>
        <v>5.9941758309390962E-2</v>
      </c>
      <c r="AR154" s="182">
        <f t="shared" si="116"/>
        <v>6.5666626372193934E-2</v>
      </c>
      <c r="AS154" s="182">
        <f t="shared" si="117"/>
        <v>7.1765158781457741E-2</v>
      </c>
      <c r="AT154" s="182">
        <f t="shared" si="118"/>
        <v>7.8226864808253901E-2</v>
      </c>
      <c r="AU154" s="182">
        <f t="shared" si="119"/>
        <v>8.503318168209939E-2</v>
      </c>
      <c r="AV154" s="182">
        <f t="shared" si="120"/>
        <v>9.2156490576987771E-2</v>
      </c>
      <c r="AW154" s="182">
        <f t="shared" si="121"/>
        <v>0.10129743007536589</v>
      </c>
      <c r="AX154" s="182">
        <f t="shared" si="122"/>
        <v>0.11108760331949229</v>
      </c>
    </row>
    <row r="155" spans="1:50" ht="15.75">
      <c r="A155" s="181" t="s">
        <v>223</v>
      </c>
      <c r="B155" s="182">
        <v>9.9999999999999995E-7</v>
      </c>
      <c r="C155" s="182">
        <v>4.0417141009602628E-2</v>
      </c>
      <c r="D155" s="182">
        <v>4.4375492912228455E-2</v>
      </c>
      <c r="E155" s="182">
        <v>4.8612869301829294E-2</v>
      </c>
      <c r="F155" s="182">
        <v>5.3126659931239897E-2</v>
      </c>
      <c r="G155" s="182">
        <v>5.7909062730262535E-2</v>
      </c>
      <c r="H155" s="182">
        <v>6.2946297087735414E-2</v>
      </c>
      <c r="I155" s="182">
        <v>6.8217876045125983E-2</v>
      </c>
      <c r="J155" s="182">
        <v>7.3695992359040424E-2</v>
      </c>
      <c r="K155" s="182">
        <v>7.9345081637917272E-2</v>
      </c>
      <c r="M155" s="181" t="s">
        <v>223</v>
      </c>
      <c r="N155" s="183">
        <f>IFERROR(VLOOKUP($M155,Batch!$A$11:$E$854,3,FALSE),"")</f>
        <v>1</v>
      </c>
      <c r="O155" s="182">
        <f t="shared" si="93"/>
        <v>1.0778191496934722E-6</v>
      </c>
      <c r="P155" s="182">
        <f t="shared" si="94"/>
        <v>4.3562368556011068E-2</v>
      </c>
      <c r="Q155" s="182">
        <f t="shared" si="95"/>
        <v>4.7828756037886777E-2</v>
      </c>
      <c r="R155" s="182">
        <f t="shared" si="96"/>
        <v>5.2395881455057546E-2</v>
      </c>
      <c r="S155" s="182">
        <f t="shared" si="97"/>
        <v>5.7260931433143245E-2</v>
      </c>
      <c r="T155" s="182">
        <f t="shared" si="98"/>
        <v>6.2415496751477506E-2</v>
      </c>
      <c r="U155" s="182">
        <f t="shared" si="99"/>
        <v>6.7844724403455667E-2</v>
      </c>
      <c r="V155" s="182">
        <f t="shared" si="100"/>
        <v>7.3526533152852375E-2</v>
      </c>
      <c r="W155" s="182">
        <f t="shared" si="101"/>
        <v>7.9430951820237572E-2</v>
      </c>
      <c r="X155" s="182">
        <f t="shared" si="102"/>
        <v>8.5519648423339131E-2</v>
      </c>
      <c r="Z155" s="181" t="s">
        <v>223</v>
      </c>
      <c r="AA155" s="183">
        <f>IFERROR(VLOOKUP($M155,Batch!$A$11:$E$854,4,FALSE),"")</f>
        <v>0.94</v>
      </c>
      <c r="AB155" s="182">
        <f t="shared" si="103"/>
        <v>1.0131500007118636E-6</v>
      </c>
      <c r="AC155" s="182">
        <f t="shared" si="104"/>
        <v>4.0948626442650397E-2</v>
      </c>
      <c r="AD155" s="182">
        <f t="shared" si="105"/>
        <v>4.4959030675613569E-2</v>
      </c>
      <c r="AE155" s="182">
        <f t="shared" si="106"/>
        <v>4.9252128567754093E-2</v>
      </c>
      <c r="AF155" s="182">
        <f t="shared" si="107"/>
        <v>5.3825275547154647E-2</v>
      </c>
      <c r="AG155" s="182">
        <f t="shared" si="108"/>
        <v>5.867056694638885E-2</v>
      </c>
      <c r="AH155" s="182">
        <f t="shared" si="109"/>
        <v>6.3774040939248322E-2</v>
      </c>
      <c r="AI155" s="182">
        <f t="shared" si="110"/>
        <v>6.9114941163681221E-2</v>
      </c>
      <c r="AJ155" s="182">
        <f t="shared" si="111"/>
        <v>7.4665094711023311E-2</v>
      </c>
      <c r="AK155" s="182">
        <f t="shared" si="112"/>
        <v>8.0388469517938779E-2</v>
      </c>
      <c r="AM155" s="181" t="s">
        <v>223</v>
      </c>
      <c r="AN155" s="184">
        <f>IFERROR(VLOOKUP($M155,Batch!$A$11:$E$854,5,FALSE),"")</f>
        <v>11487</v>
      </c>
      <c r="AO155" s="182">
        <f t="shared" si="113"/>
        <v>1.218848599092259E-8</v>
      </c>
      <c r="AP155" s="182">
        <f t="shared" si="114"/>
        <v>4.926237569886846E-4</v>
      </c>
      <c r="AQ155" s="182">
        <f t="shared" si="115"/>
        <v>5.4087007370098123E-4</v>
      </c>
      <c r="AR155" s="182">
        <f t="shared" si="116"/>
        <v>5.9251727646389711E-4</v>
      </c>
      <c r="AS155" s="182">
        <f t="shared" si="117"/>
        <v>6.4753355031642605E-4</v>
      </c>
      <c r="AT155" s="182">
        <f t="shared" si="118"/>
        <v>7.0582379983526232E-4</v>
      </c>
      <c r="AU155" s="182">
        <f t="shared" si="119"/>
        <v>7.672200602343146E-4</v>
      </c>
      <c r="AV155" s="182">
        <f t="shared" si="120"/>
        <v>8.314726265065118E-4</v>
      </c>
      <c r="AW155" s="182">
        <f t="shared" si="121"/>
        <v>8.9824257045530251E-4</v>
      </c>
      <c r="AX155" s="182">
        <f t="shared" si="122"/>
        <v>9.6709641599236401E-4</v>
      </c>
    </row>
    <row r="156" spans="1:50" ht="15.75">
      <c r="A156" s="181" t="s">
        <v>224</v>
      </c>
      <c r="B156" s="182">
        <v>9.9999999999999995E-7</v>
      </c>
      <c r="C156" s="182">
        <v>0.20310935164293978</v>
      </c>
      <c r="D156" s="182">
        <v>0.22300136449773114</v>
      </c>
      <c r="E156" s="182">
        <v>0.24429556665207067</v>
      </c>
      <c r="F156" s="182">
        <v>0.26697884076029477</v>
      </c>
      <c r="G156" s="182">
        <v>0.29101197886806168</v>
      </c>
      <c r="H156" s="182">
        <v>0.31632572889745592</v>
      </c>
      <c r="I156" s="182">
        <v>0.34281713718177215</v>
      </c>
      <c r="J156" s="182">
        <v>0.37034646322884257</v>
      </c>
      <c r="K156" s="182">
        <v>0.39873498434005011</v>
      </c>
      <c r="M156" s="181" t="s">
        <v>224</v>
      </c>
      <c r="N156" s="183">
        <f>IFERROR(VLOOKUP($M156,Batch!$A$11:$E$854,3,FALSE),"")</f>
        <v>1</v>
      </c>
      <c r="O156" s="182">
        <f t="shared" si="93"/>
        <v>1.0778191496934722E-6</v>
      </c>
      <c r="P156" s="182">
        <f t="shared" si="94"/>
        <v>0.2189151486825858</v>
      </c>
      <c r="Q156" s="182">
        <f t="shared" si="95"/>
        <v>0.24035514106342862</v>
      </c>
      <c r="R156" s="182">
        <f t="shared" si="96"/>
        <v>0.26330643992281977</v>
      </c>
      <c r="S156" s="182">
        <f t="shared" si="97"/>
        <v>0.28775490713440982</v>
      </c>
      <c r="T156" s="182">
        <f t="shared" si="98"/>
        <v>0.31365828361418896</v>
      </c>
      <c r="U156" s="182">
        <f t="shared" si="99"/>
        <v>0.34094192814642371</v>
      </c>
      <c r="V156" s="182">
        <f t="shared" si="100"/>
        <v>0.36949487529760805</v>
      </c>
      <c r="W156" s="182">
        <f t="shared" si="101"/>
        <v>0.39916651008929588</v>
      </c>
      <c r="X156" s="182">
        <f t="shared" si="102"/>
        <v>0.42976420177443275</v>
      </c>
      <c r="Z156" s="181" t="s">
        <v>224</v>
      </c>
      <c r="AA156" s="183">
        <f>IFERROR(VLOOKUP($M156,Batch!$A$11:$E$854,4,FALSE),"")</f>
        <v>0.94</v>
      </c>
      <c r="AB156" s="182">
        <f t="shared" si="103"/>
        <v>1.0131500007118636E-6</v>
      </c>
      <c r="AC156" s="182">
        <f t="shared" si="104"/>
        <v>0.20578023976163062</v>
      </c>
      <c r="AD156" s="182">
        <f t="shared" si="105"/>
        <v>0.22593383259962288</v>
      </c>
      <c r="AE156" s="182">
        <f t="shared" si="106"/>
        <v>0.24750805352745056</v>
      </c>
      <c r="AF156" s="182">
        <f t="shared" si="107"/>
        <v>0.27048961270634519</v>
      </c>
      <c r="AG156" s="182">
        <f t="shared" si="108"/>
        <v>0.29483878659733759</v>
      </c>
      <c r="AH156" s="182">
        <f t="shared" si="109"/>
        <v>0.32048541245763829</v>
      </c>
      <c r="AI156" s="182">
        <f t="shared" si="110"/>
        <v>0.34732518277975155</v>
      </c>
      <c r="AJ156" s="182">
        <f t="shared" si="111"/>
        <v>0.37521651948393803</v>
      </c>
      <c r="AK156" s="182">
        <f t="shared" si="112"/>
        <v>0.40397834966796675</v>
      </c>
      <c r="AM156" s="181" t="s">
        <v>224</v>
      </c>
      <c r="AN156" s="184">
        <f>IFERROR(VLOOKUP($M156,Batch!$A$11:$E$854,5,FALSE),"")</f>
        <v>11487</v>
      </c>
      <c r="AO156" s="182">
        <f t="shared" si="113"/>
        <v>1.218848599092259E-8</v>
      </c>
      <c r="AP156" s="182">
        <f t="shared" si="114"/>
        <v>2.4755954871253415E-3</v>
      </c>
      <c r="AQ156" s="182">
        <f t="shared" si="115"/>
        <v>2.7180490071372181E-3</v>
      </c>
      <c r="AR156" s="182">
        <f t="shared" si="116"/>
        <v>2.9775930917832591E-3</v>
      </c>
      <c r="AS156" s="182">
        <f t="shared" si="117"/>
        <v>3.2540678604796058E-3</v>
      </c>
      <c r="AT156" s="182">
        <f t="shared" si="118"/>
        <v>3.5469954276240311E-3</v>
      </c>
      <c r="AU156" s="182">
        <f t="shared" si="119"/>
        <v>3.8555317152350189E-3</v>
      </c>
      <c r="AV156" s="182">
        <f t="shared" si="120"/>
        <v>4.1784218739882167E-3</v>
      </c>
      <c r="AW156" s="182">
        <f t="shared" si="121"/>
        <v>4.5139626788524758E-3</v>
      </c>
      <c r="AX156" s="182">
        <f t="shared" si="122"/>
        <v>4.8599757707194395E-3</v>
      </c>
    </row>
    <row r="157" spans="1:50" ht="15.75">
      <c r="A157" s="181" t="s">
        <v>54</v>
      </c>
      <c r="B157" s="182">
        <v>9.9999999999999995E-7</v>
      </c>
      <c r="C157" s="182">
        <v>4.393944143867027</v>
      </c>
      <c r="D157" s="182">
        <v>4.8244754202726385</v>
      </c>
      <c r="E157" s="182">
        <v>5.2853949783810537</v>
      </c>
      <c r="F157" s="182">
        <v>5.7764285641114146</v>
      </c>
      <c r="G157" s="182">
        <v>6.2967383905641201</v>
      </c>
      <c r="H157" s="182">
        <v>6.8448374872813975</v>
      </c>
      <c r="I157" s="182">
        <v>7.418510377979854</v>
      </c>
      <c r="J157" s="182">
        <v>8.0147460487866535</v>
      </c>
      <c r="K157" s="182">
        <v>8.6296900684356181</v>
      </c>
      <c r="M157" s="181" t="s">
        <v>54</v>
      </c>
      <c r="N157" s="183">
        <f>IFERROR(VLOOKUP($M157,Batch!$A$11:$E$854,3,FALSE),"")</f>
        <v>1</v>
      </c>
      <c r="O157" s="182">
        <f t="shared" si="93"/>
        <v>1.0778191496934722E-6</v>
      </c>
      <c r="P157" s="182">
        <f t="shared" si="94"/>
        <v>4.7358771409433702</v>
      </c>
      <c r="Q157" s="182">
        <f t="shared" si="95"/>
        <v>5.1999119951953121</v>
      </c>
      <c r="R157" s="182">
        <f t="shared" si="96"/>
        <v>5.6966999213928151</v>
      </c>
      <c r="S157" s="182">
        <f t="shared" si="97"/>
        <v>6.2259453232356492</v>
      </c>
      <c r="T157" s="182">
        <f t="shared" si="98"/>
        <v>6.7867452179600622</v>
      </c>
      <c r="U157" s="182">
        <f t="shared" si="99"/>
        <v>7.3774969203316383</v>
      </c>
      <c r="V157" s="182">
        <f t="shared" si="100"/>
        <v>7.9958125475864454</v>
      </c>
      <c r="W157" s="182">
        <f t="shared" si="101"/>
        <v>8.6384467713123474</v>
      </c>
      <c r="X157" s="182">
        <f t="shared" si="102"/>
        <v>9.301245211679479</v>
      </c>
      <c r="Z157" s="181" t="s">
        <v>54</v>
      </c>
      <c r="AA157" s="183">
        <f>IFERROR(VLOOKUP($M157,Batch!$A$11:$E$854,4,FALSE),"")</f>
        <v>1.28</v>
      </c>
      <c r="AB157" s="182">
        <f t="shared" si="103"/>
        <v>1.3796085116076444E-6</v>
      </c>
      <c r="AC157" s="182">
        <f t="shared" si="104"/>
        <v>6.061922740407514</v>
      </c>
      <c r="AD157" s="182">
        <f t="shared" si="105"/>
        <v>6.655887353849999</v>
      </c>
      <c r="AE157" s="182">
        <f t="shared" si="106"/>
        <v>7.2917758993828032</v>
      </c>
      <c r="AF157" s="182">
        <f t="shared" si="107"/>
        <v>7.9692100137416313</v>
      </c>
      <c r="AG157" s="182">
        <f t="shared" si="108"/>
        <v>8.6870338789888795</v>
      </c>
      <c r="AH157" s="182">
        <f t="shared" si="109"/>
        <v>9.4431960580244976</v>
      </c>
      <c r="AI157" s="182">
        <f t="shared" si="110"/>
        <v>10.234640060910651</v>
      </c>
      <c r="AJ157" s="182">
        <f t="shared" si="111"/>
        <v>11.057211867279804</v>
      </c>
      <c r="AK157" s="182">
        <f t="shared" si="112"/>
        <v>11.905593870949733</v>
      </c>
      <c r="AM157" s="181" t="s">
        <v>54</v>
      </c>
      <c r="AN157" s="184">
        <f>IFERROR(VLOOKUP($M157,Batch!$A$11:$E$854,5,FALSE),"")</f>
        <v>4046</v>
      </c>
      <c r="AO157" s="182">
        <f t="shared" si="113"/>
        <v>4.293080379496196E-9</v>
      </c>
      <c r="AP157" s="182">
        <f t="shared" si="114"/>
        <v>1.8863555392637742E-2</v>
      </c>
      <c r="AQ157" s="182">
        <f t="shared" si="115"/>
        <v>2.0711860768134128E-2</v>
      </c>
      <c r="AR157" s="182">
        <f t="shared" si="116"/>
        <v>2.269062547957542E-2</v>
      </c>
      <c r="AS157" s="182">
        <f t="shared" si="117"/>
        <v>2.4798672132148099E-2</v>
      </c>
      <c r="AT157" s="182">
        <f t="shared" si="118"/>
        <v>2.7032404039351275E-2</v>
      </c>
      <c r="AU157" s="182">
        <f t="shared" si="119"/>
        <v>2.9385437517487806E-2</v>
      </c>
      <c r="AV157" s="182">
        <f t="shared" si="120"/>
        <v>3.1848261348794218E-2</v>
      </c>
      <c r="AW157" s="182">
        <f t="shared" si="121"/>
        <v>3.4407949008690646E-2</v>
      </c>
      <c r="AX157" s="182">
        <f t="shared" si="122"/>
        <v>3.7047953113934134E-2</v>
      </c>
    </row>
    <row r="158" spans="1:50" ht="15.75">
      <c r="A158" s="181" t="s">
        <v>225</v>
      </c>
      <c r="B158" s="182">
        <v>9.9999999999999995E-7</v>
      </c>
      <c r="C158" s="182">
        <v>0.54812577829433129</v>
      </c>
      <c r="D158" s="182">
        <v>0.61225551078639429</v>
      </c>
      <c r="E158" s="182">
        <v>0.68322225432188555</v>
      </c>
      <c r="F158" s="182">
        <v>0.76161277318214349</v>
      </c>
      <c r="G158" s="182">
        <v>0.8480349627166871</v>
      </c>
      <c r="H158" s="182">
        <v>0.94311241671322232</v>
      </c>
      <c r="I158" s="182">
        <v>1.0474776473199545</v>
      </c>
      <c r="J158" s="182">
        <v>1.1617639049375765</v>
      </c>
      <c r="K158" s="182">
        <v>1.2865955990125917</v>
      </c>
      <c r="M158" s="181" t="s">
        <v>225</v>
      </c>
      <c r="N158" s="183">
        <f>IFERROR(VLOOKUP($M158,Batch!$A$11:$E$854,3,FALSE),"")</f>
        <v>1</v>
      </c>
      <c r="O158" s="182">
        <f t="shared" si="93"/>
        <v>1.0778191496934722E-6</v>
      </c>
      <c r="P158" s="182">
        <f t="shared" si="94"/>
        <v>0.59078046028626874</v>
      </c>
      <c r="Q158" s="182">
        <f t="shared" si="95"/>
        <v>0.65990071403093398</v>
      </c>
      <c r="R158" s="182">
        <f t="shared" si="96"/>
        <v>0.73639002920487184</v>
      </c>
      <c r="S158" s="182">
        <f t="shared" si="97"/>
        <v>0.8208808315868652</v>
      </c>
      <c r="T158" s="182">
        <f t="shared" si="98"/>
        <v>0.91402832242563503</v>
      </c>
      <c r="U158" s="182">
        <f t="shared" si="99"/>
        <v>1.0165046230472008</v>
      </c>
      <c r="V158" s="182">
        <f t="shared" si="100"/>
        <v>1.128991467157312</v>
      </c>
      <c r="W158" s="182">
        <f t="shared" si="101"/>
        <v>1.2521713841643867</v>
      </c>
      <c r="X158" s="182">
        <f t="shared" si="102"/>
        <v>1.3867173745271151</v>
      </c>
      <c r="Z158" s="181" t="s">
        <v>225</v>
      </c>
      <c r="AA158" s="183">
        <f>IFERROR(VLOOKUP($M158,Batch!$A$11:$E$854,4,FALSE),"")</f>
        <v>0.95</v>
      </c>
      <c r="AB158" s="182">
        <f t="shared" si="103"/>
        <v>1.0239281922087985E-6</v>
      </c>
      <c r="AC158" s="182">
        <f t="shared" si="104"/>
        <v>0.5612414372719553</v>
      </c>
      <c r="AD158" s="182">
        <f t="shared" si="105"/>
        <v>0.62690567832938726</v>
      </c>
      <c r="AE158" s="182">
        <f t="shared" si="106"/>
        <v>0.69957052774462825</v>
      </c>
      <c r="AF158" s="182">
        <f t="shared" si="107"/>
        <v>0.77983679000752193</v>
      </c>
      <c r="AG158" s="182">
        <f t="shared" si="108"/>
        <v>0.86832690630435327</v>
      </c>
      <c r="AH158" s="182">
        <f t="shared" si="109"/>
        <v>0.96567939189484076</v>
      </c>
      <c r="AI158" s="182">
        <f t="shared" si="110"/>
        <v>1.0725418937994464</v>
      </c>
      <c r="AJ158" s="182">
        <f t="shared" si="111"/>
        <v>1.1895628149561672</v>
      </c>
      <c r="AK158" s="182">
        <f t="shared" si="112"/>
        <v>1.3173815058007592</v>
      </c>
      <c r="AM158" s="181" t="s">
        <v>225</v>
      </c>
      <c r="AN158" s="184">
        <f>IFERROR(VLOOKUP($M158,Batch!$A$11:$E$854,5,FALSE),"")</f>
        <v>7712</v>
      </c>
      <c r="AO158" s="182">
        <f t="shared" si="113"/>
        <v>8.1829549892918096E-9</v>
      </c>
      <c r="AP158" s="182">
        <f t="shared" si="114"/>
        <v>4.4852885722530544E-3</v>
      </c>
      <c r="AQ158" s="182">
        <f t="shared" si="115"/>
        <v>5.0100592867109309E-3</v>
      </c>
      <c r="AR158" s="182">
        <f t="shared" si="116"/>
        <v>5.5907769547984716E-3</v>
      </c>
      <c r="AS158" s="182">
        <f t="shared" si="117"/>
        <v>6.2322430422191927E-3</v>
      </c>
      <c r="AT158" s="182">
        <f t="shared" si="118"/>
        <v>6.939431929256409E-3</v>
      </c>
      <c r="AU158" s="182">
        <f t="shared" si="119"/>
        <v>7.7174464558065186E-3</v>
      </c>
      <c r="AV158" s="182">
        <f t="shared" si="120"/>
        <v>8.5714624403084687E-3</v>
      </c>
      <c r="AW158" s="182">
        <f t="shared" si="121"/>
        <v>9.5066617422880778E-3</v>
      </c>
      <c r="AX158" s="182">
        <f t="shared" si="122"/>
        <v>1.0528153876140972E-2</v>
      </c>
    </row>
    <row r="159" spans="1:50" ht="15.75">
      <c r="A159" s="181" t="s">
        <v>226</v>
      </c>
      <c r="B159" s="182">
        <v>9.9999999999999995E-7</v>
      </c>
      <c r="C159" s="182">
        <v>3.1870502437830326</v>
      </c>
      <c r="D159" s="182">
        <v>3.4992126579803089</v>
      </c>
      <c r="E159" s="182">
        <v>3.8333856146604663</v>
      </c>
      <c r="F159" s="182">
        <v>4.1893647551922326</v>
      </c>
      <c r="G159" s="182">
        <v>4.5665364634206087</v>
      </c>
      <c r="H159" s="182">
        <v>4.9638158108512069</v>
      </c>
      <c r="I159" s="182">
        <v>5.3795891354831573</v>
      </c>
      <c r="J159" s="182">
        <v>5.811665585944672</v>
      </c>
      <c r="K159" s="182">
        <v>6.2572426133901144</v>
      </c>
      <c r="M159" s="181" t="s">
        <v>226</v>
      </c>
      <c r="N159" s="183">
        <f>IFERROR(VLOOKUP($M159,Batch!$A$11:$E$854,3,FALSE),"")</f>
        <v>1</v>
      </c>
      <c r="O159" s="182">
        <f t="shared" si="93"/>
        <v>1.0778191496934722E-6</v>
      </c>
      <c r="P159" s="182">
        <f t="shared" si="94"/>
        <v>3.4350637837846012</v>
      </c>
      <c r="Q159" s="182">
        <f t="shared" si="95"/>
        <v>3.771518411620971</v>
      </c>
      <c r="R159" s="182">
        <f t="shared" si="96"/>
        <v>4.1316964236405322</v>
      </c>
      <c r="S159" s="182">
        <f t="shared" si="97"/>
        <v>4.515377558197093</v>
      </c>
      <c r="T159" s="182">
        <f t="shared" si="98"/>
        <v>4.9219004480482358</v>
      </c>
      <c r="U159" s="182">
        <f t="shared" si="99"/>
        <v>5.3500957364866606</v>
      </c>
      <c r="V159" s="182">
        <f t="shared" si="100"/>
        <v>5.7982241877066976</v>
      </c>
      <c r="W159" s="182">
        <f t="shared" si="101"/>
        <v>6.2639244601457014</v>
      </c>
      <c r="X159" s="182">
        <f t="shared" si="102"/>
        <v>6.7441759129898928</v>
      </c>
      <c r="Z159" s="181" t="s">
        <v>226</v>
      </c>
      <c r="AA159" s="183">
        <f>IFERROR(VLOOKUP($M159,Batch!$A$11:$E$854,4,FALSE),"")</f>
        <v>0.95</v>
      </c>
      <c r="AB159" s="182">
        <f t="shared" si="103"/>
        <v>1.0239281922087985E-6</v>
      </c>
      <c r="AC159" s="182">
        <f t="shared" si="104"/>
        <v>3.2633105945953713</v>
      </c>
      <c r="AD159" s="182">
        <f t="shared" si="105"/>
        <v>3.5829424910399226</v>
      </c>
      <c r="AE159" s="182">
        <f t="shared" si="106"/>
        <v>3.9251116024585051</v>
      </c>
      <c r="AF159" s="182">
        <f t="shared" si="107"/>
        <v>4.2896086802872384</v>
      </c>
      <c r="AG159" s="182">
        <f t="shared" si="108"/>
        <v>4.6758054256458239</v>
      </c>
      <c r="AH159" s="182">
        <f t="shared" si="109"/>
        <v>5.0825909496623281</v>
      </c>
      <c r="AI159" s="182">
        <f t="shared" si="110"/>
        <v>5.5083129783213627</v>
      </c>
      <c r="AJ159" s="182">
        <f t="shared" si="111"/>
        <v>5.9507282371384154</v>
      </c>
      <c r="AK159" s="182">
        <f t="shared" si="112"/>
        <v>6.4069671173403977</v>
      </c>
      <c r="AM159" s="181" t="s">
        <v>226</v>
      </c>
      <c r="AN159" s="184">
        <f>IFERROR(VLOOKUP($M159,Batch!$A$11:$E$854,5,FALSE),"")</f>
        <v>8773</v>
      </c>
      <c r="AO159" s="182">
        <f t="shared" si="113"/>
        <v>9.3087479410084333E-9</v>
      </c>
      <c r="AP159" s="182">
        <f t="shared" si="114"/>
        <v>2.9667447394705733E-2</v>
      </c>
      <c r="AQ159" s="182">
        <f t="shared" si="115"/>
        <v>3.2573288625124854E-2</v>
      </c>
      <c r="AR159" s="182">
        <f t="shared" si="116"/>
        <v>3.568402044756197E-2</v>
      </c>
      <c r="AS159" s="182">
        <f t="shared" si="117"/>
        <v>3.8997740539028998E-2</v>
      </c>
      <c r="AT159" s="182">
        <f t="shared" si="118"/>
        <v>4.2508736901406524E-2</v>
      </c>
      <c r="AU159" s="182">
        <f t="shared" si="119"/>
        <v>4.6206910208806289E-2</v>
      </c>
      <c r="AV159" s="182">
        <f t="shared" si="120"/>
        <v>5.0077239288400181E-2</v>
      </c>
      <c r="AW159" s="182">
        <f t="shared" si="121"/>
        <v>5.4099330056992037E-2</v>
      </c>
      <c r="AX159" s="182">
        <f t="shared" si="122"/>
        <v>5.824709429378546E-2</v>
      </c>
    </row>
    <row r="160" spans="1:50" ht="15.75">
      <c r="A160" s="181" t="s">
        <v>227</v>
      </c>
      <c r="B160" s="182">
        <v>9.9999999999999995E-7</v>
      </c>
      <c r="C160" s="182">
        <v>0.52320761628798762</v>
      </c>
      <c r="D160" s="182">
        <v>0.58442196853897999</v>
      </c>
      <c r="E160" s="182">
        <v>0.65216251676947634</v>
      </c>
      <c r="F160" s="182">
        <v>0.72698935056679126</v>
      </c>
      <c r="G160" s="182">
        <v>0.80948272995402559</v>
      </c>
      <c r="H160" s="182">
        <v>0.90023789973103607</v>
      </c>
      <c r="I160" s="182">
        <v>0.99985861762358708</v>
      </c>
      <c r="J160" s="182">
        <v>1.1089493460484818</v>
      </c>
      <c r="K160" s="182">
        <v>1.2281061083839844</v>
      </c>
      <c r="M160" s="181" t="s">
        <v>227</v>
      </c>
      <c r="N160" s="183">
        <f>IFERROR(VLOOKUP($M160,Batch!$A$11:$E$854,3,FALSE),"")</f>
        <v>1</v>
      </c>
      <c r="O160" s="182">
        <f t="shared" si="93"/>
        <v>1.0778191496934722E-6</v>
      </c>
      <c r="P160" s="182">
        <f t="shared" si="94"/>
        <v>0.56392318810066733</v>
      </c>
      <c r="Q160" s="182">
        <f t="shared" si="95"/>
        <v>0.62990118919286853</v>
      </c>
      <c r="R160" s="182">
        <f t="shared" si="96"/>
        <v>0.70291324928643173</v>
      </c>
      <c r="S160" s="182">
        <f t="shared" si="97"/>
        <v>0.78356304366410845</v>
      </c>
      <c r="T160" s="182">
        <f t="shared" si="98"/>
        <v>0.87247598769059842</v>
      </c>
      <c r="U160" s="182">
        <f t="shared" si="99"/>
        <v>0.97029364760994252</v>
      </c>
      <c r="V160" s="182">
        <f t="shared" si="100"/>
        <v>1.0776667650607452</v>
      </c>
      <c r="W160" s="182">
        <f t="shared" si="101"/>
        <v>1.1952468412111068</v>
      </c>
      <c r="X160" s="182">
        <f t="shared" si="102"/>
        <v>1.3236762814717853</v>
      </c>
      <c r="Z160" s="181" t="s">
        <v>227</v>
      </c>
      <c r="AA160" s="183">
        <f>IFERROR(VLOOKUP($M160,Batch!$A$11:$E$854,4,FALSE),"")</f>
        <v>0.78</v>
      </c>
      <c r="AB160" s="182">
        <f t="shared" si="103"/>
        <v>8.4069893676090823E-7</v>
      </c>
      <c r="AC160" s="182">
        <f t="shared" si="104"/>
        <v>0.4398600867185205</v>
      </c>
      <c r="AD160" s="182">
        <f t="shared" si="105"/>
        <v>0.4913229275704375</v>
      </c>
      <c r="AE160" s="182">
        <f t="shared" si="106"/>
        <v>0.54827233444341683</v>
      </c>
      <c r="AF160" s="182">
        <f t="shared" si="107"/>
        <v>0.61117917405800459</v>
      </c>
      <c r="AG160" s="182">
        <f t="shared" si="108"/>
        <v>0.68053127039866679</v>
      </c>
      <c r="AH160" s="182">
        <f t="shared" si="109"/>
        <v>0.75682904513575522</v>
      </c>
      <c r="AI160" s="182">
        <f t="shared" si="110"/>
        <v>0.84058007674738122</v>
      </c>
      <c r="AJ160" s="182">
        <f t="shared" si="111"/>
        <v>0.93229253614466323</v>
      </c>
      <c r="AK160" s="182">
        <f t="shared" si="112"/>
        <v>1.0324674995479926</v>
      </c>
      <c r="AM160" s="181" t="s">
        <v>227</v>
      </c>
      <c r="AN160" s="184">
        <f>IFERROR(VLOOKUP($M160,Batch!$A$11:$E$854,5,FALSE),"")</f>
        <v>7485</v>
      </c>
      <c r="AO160" s="182">
        <f t="shared" si="113"/>
        <v>7.9420925952864625E-9</v>
      </c>
      <c r="AP160" s="182">
        <f t="shared" si="114"/>
        <v>4.1553633351183068E-3</v>
      </c>
      <c r="AQ160" s="182">
        <f t="shared" si="115"/>
        <v>4.641533388856171E-3</v>
      </c>
      <c r="AR160" s="182">
        <f t="shared" si="116"/>
        <v>5.1795350953582411E-3</v>
      </c>
      <c r="AS160" s="182">
        <f t="shared" si="117"/>
        <v>5.773816737988627E-3</v>
      </c>
      <c r="AT160" s="182">
        <f t="shared" si="118"/>
        <v>6.4289867955801376E-3</v>
      </c>
      <c r="AU160" s="182">
        <f t="shared" si="119"/>
        <v>7.1497727574500979E-3</v>
      </c>
      <c r="AV160" s="182">
        <f t="shared" si="120"/>
        <v>7.9409697233616492E-3</v>
      </c>
      <c r="AW160" s="182">
        <f t="shared" si="121"/>
        <v>8.8073783897994126E-3</v>
      </c>
      <c r="AX160" s="182">
        <f t="shared" si="122"/>
        <v>9.7537324296225157E-3</v>
      </c>
    </row>
    <row r="161" spans="1:50" ht="15.75">
      <c r="A161" s="181" t="s">
        <v>228</v>
      </c>
      <c r="B161" s="182">
        <v>9.9999999999999995E-7</v>
      </c>
      <c r="C161" s="182">
        <v>0.11826466407635464</v>
      </c>
      <c r="D161" s="182">
        <v>0.13210141755669855</v>
      </c>
      <c r="E161" s="182">
        <v>0.14741333758887579</v>
      </c>
      <c r="F161" s="182">
        <v>0.16432702555412468</v>
      </c>
      <c r="G161" s="182">
        <v>0.18297364211328529</v>
      </c>
      <c r="H161" s="182">
        <v>0.20348773505218254</v>
      </c>
      <c r="I161" s="182">
        <v>0.22600577639912442</v>
      </c>
      <c r="J161" s="182">
        <v>0.25066439746918479</v>
      </c>
      <c r="K161" s="182">
        <v>0.27759832203628731</v>
      </c>
      <c r="M161" s="181" t="s">
        <v>228</v>
      </c>
      <c r="N161" s="183">
        <f>IFERROR(VLOOKUP($M161,Batch!$A$11:$E$854,3,FALSE),"")</f>
        <v>1</v>
      </c>
      <c r="O161" s="182">
        <f t="shared" si="93"/>
        <v>1.0778191496934722E-6</v>
      </c>
      <c r="P161" s="182">
        <f t="shared" si="94"/>
        <v>0.12746791967356066</v>
      </c>
      <c r="Q161" s="182">
        <f t="shared" si="95"/>
        <v>0.14238143754426313</v>
      </c>
      <c r="R161" s="182">
        <f t="shared" si="96"/>
        <v>0.15888491817351885</v>
      </c>
      <c r="S161" s="182">
        <f t="shared" si="97"/>
        <v>0.17711481495440412</v>
      </c>
      <c r="T161" s="182">
        <f t="shared" si="98"/>
        <v>0.19721249535885885</v>
      </c>
      <c r="U161" s="182">
        <f t="shared" si="99"/>
        <v>0.21932297756699393</v>
      </c>
      <c r="V161" s="182">
        <f t="shared" si="100"/>
        <v>0.24359335374431729</v>
      </c>
      <c r="W161" s="182">
        <f t="shared" si="101"/>
        <v>0.27017088773866327</v>
      </c>
      <c r="X161" s="182">
        <f t="shared" si="102"/>
        <v>0.29920078741348582</v>
      </c>
      <c r="Z161" s="181" t="s">
        <v>228</v>
      </c>
      <c r="AA161" s="183">
        <f>IFERROR(VLOOKUP($M161,Batch!$A$11:$E$854,4,FALSE),"")</f>
        <v>0.78</v>
      </c>
      <c r="AB161" s="182">
        <f t="shared" si="103"/>
        <v>8.4069893676090823E-7</v>
      </c>
      <c r="AC161" s="182">
        <f t="shared" si="104"/>
        <v>9.9424977345377336E-2</v>
      </c>
      <c r="AD161" s="182">
        <f t="shared" si="105"/>
        <v>0.11105752128452524</v>
      </c>
      <c r="AE161" s="182">
        <f t="shared" si="106"/>
        <v>0.12393023617534471</v>
      </c>
      <c r="AF161" s="182">
        <f t="shared" si="107"/>
        <v>0.13814955566443521</v>
      </c>
      <c r="AG161" s="182">
        <f t="shared" si="108"/>
        <v>0.15382574637990989</v>
      </c>
      <c r="AH161" s="182">
        <f t="shared" si="109"/>
        <v>0.17107192250225525</v>
      </c>
      <c r="AI161" s="182">
        <f t="shared" si="110"/>
        <v>0.1900028159205675</v>
      </c>
      <c r="AJ161" s="182">
        <f t="shared" si="111"/>
        <v>0.21073329243615735</v>
      </c>
      <c r="AK161" s="182">
        <f t="shared" si="112"/>
        <v>0.23337661418251898</v>
      </c>
      <c r="AM161" s="181" t="s">
        <v>228</v>
      </c>
      <c r="AN161" s="184">
        <f>IFERROR(VLOOKUP($M161,Batch!$A$11:$E$854,5,FALSE),"")</f>
        <v>7485</v>
      </c>
      <c r="AO161" s="182">
        <f t="shared" si="113"/>
        <v>7.9420925952864625E-9</v>
      </c>
      <c r="AP161" s="182">
        <f t="shared" si="114"/>
        <v>9.3926891284485704E-4</v>
      </c>
      <c r="AQ161" s="182">
        <f t="shared" si="115"/>
        <v>1.0491616902039004E-3</v>
      </c>
      <c r="AR161" s="182">
        <f t="shared" si="116"/>
        <v>1.1707703769110738E-3</v>
      </c>
      <c r="AS161" s="182">
        <f t="shared" si="117"/>
        <v>1.3051004528588628E-3</v>
      </c>
      <c r="AT161" s="182">
        <f t="shared" si="118"/>
        <v>1.4531936081605182E-3</v>
      </c>
      <c r="AU161" s="182">
        <f t="shared" si="119"/>
        <v>1.6161184337895522E-3</v>
      </c>
      <c r="AV161" s="182">
        <f t="shared" si="120"/>
        <v>1.7949588032314539E-3</v>
      </c>
      <c r="AW161" s="182">
        <f t="shared" si="121"/>
        <v>1.9907998550419553E-3</v>
      </c>
      <c r="AX161" s="182">
        <f t="shared" si="122"/>
        <v>2.2047115779083443E-3</v>
      </c>
    </row>
    <row r="162" spans="1:50" ht="15.75">
      <c r="A162" s="181" t="s">
        <v>229</v>
      </c>
      <c r="B162" s="182">
        <v>9.9999999999999995E-7</v>
      </c>
      <c r="C162" s="182">
        <v>0.38322892959984084</v>
      </c>
      <c r="D162" s="182">
        <v>0.42806602668900645</v>
      </c>
      <c r="E162" s="182">
        <v>0.4776833047650777</v>
      </c>
      <c r="F162" s="182">
        <v>0.53249100734581845</v>
      </c>
      <c r="G162" s="182">
        <v>0.59291415199714215</v>
      </c>
      <c r="H162" s="182">
        <v>0.6593887320425359</v>
      </c>
      <c r="I162" s="182">
        <v>0.73235697618773576</v>
      </c>
      <c r="J162" s="182">
        <v>0.81226162929685219</v>
      </c>
      <c r="K162" s="182">
        <v>0.89953925497132714</v>
      </c>
      <c r="M162" s="181" t="s">
        <v>229</v>
      </c>
      <c r="N162" s="183">
        <f>IFERROR(VLOOKUP($M162,Batch!$A$11:$E$854,3,FALSE),"")</f>
        <v>1</v>
      </c>
      <c r="O162" s="182">
        <f t="shared" si="93"/>
        <v>1.0778191496934722E-6</v>
      </c>
      <c r="P162" s="182">
        <f t="shared" si="94"/>
        <v>0.41305147903923994</v>
      </c>
      <c r="Q162" s="182">
        <f t="shared" si="95"/>
        <v>0.4613777608986081</v>
      </c>
      <c r="R162" s="182">
        <f t="shared" si="96"/>
        <v>0.51485621336466381</v>
      </c>
      <c r="S162" s="182">
        <f t="shared" si="97"/>
        <v>0.57392900475689046</v>
      </c>
      <c r="T162" s="182">
        <f t="shared" si="98"/>
        <v>0.63905422714678584</v>
      </c>
      <c r="U162" s="182">
        <f t="shared" si="99"/>
        <v>0.71070180248754278</v>
      </c>
      <c r="V162" s="182">
        <f t="shared" si="100"/>
        <v>0.78934837334674779</v>
      </c>
      <c r="W162" s="182">
        <f t="shared" si="101"/>
        <v>0.87547113861736758</v>
      </c>
      <c r="X162" s="182">
        <f t="shared" si="102"/>
        <v>0.96954063490909526</v>
      </c>
      <c r="Z162" s="181" t="s">
        <v>229</v>
      </c>
      <c r="AA162" s="183">
        <f>IFERROR(VLOOKUP($M162,Batch!$A$11:$E$854,4,FALSE),"")</f>
        <v>0.87</v>
      </c>
      <c r="AB162" s="182">
        <f t="shared" si="103"/>
        <v>9.3770266023332068E-7</v>
      </c>
      <c r="AC162" s="182">
        <f t="shared" si="104"/>
        <v>0.35935478676413879</v>
      </c>
      <c r="AD162" s="182">
        <f t="shared" si="105"/>
        <v>0.40139865198178903</v>
      </c>
      <c r="AE162" s="182">
        <f t="shared" si="106"/>
        <v>0.44792490562725745</v>
      </c>
      <c r="AF162" s="182">
        <f t="shared" si="107"/>
        <v>0.49931823413849474</v>
      </c>
      <c r="AG162" s="182">
        <f t="shared" si="108"/>
        <v>0.55597717761770371</v>
      </c>
      <c r="AH162" s="182">
        <f t="shared" si="109"/>
        <v>0.61831056816416219</v>
      </c>
      <c r="AI162" s="182">
        <f t="shared" si="110"/>
        <v>0.68673308481167061</v>
      </c>
      <c r="AJ162" s="182">
        <f t="shared" si="111"/>
        <v>0.76165989059710981</v>
      </c>
      <c r="AK162" s="182">
        <f t="shared" si="112"/>
        <v>0.84350035237091281</v>
      </c>
      <c r="AM162" s="181" t="s">
        <v>229</v>
      </c>
      <c r="AN162" s="184">
        <f>IFERROR(VLOOKUP($M162,Batch!$A$11:$E$854,5,FALSE),"")</f>
        <v>9272</v>
      </c>
      <c r="AO162" s="182">
        <f t="shared" si="113"/>
        <v>9.8382207806941962E-9</v>
      </c>
      <c r="AP162" s="182">
        <f t="shared" si="114"/>
        <v>3.7702908189523481E-3</v>
      </c>
      <c r="AQ162" s="182">
        <f t="shared" si="115"/>
        <v>4.2114080792809809E-3</v>
      </c>
      <c r="AR162" s="182">
        <f t="shared" si="116"/>
        <v>4.6995538155304674E-3</v>
      </c>
      <c r="AS162" s="182">
        <f t="shared" si="117"/>
        <v>5.2387640940024177E-3</v>
      </c>
      <c r="AT162" s="182">
        <f t="shared" si="118"/>
        <v>5.833220331345962E-3</v>
      </c>
      <c r="AU162" s="182">
        <f t="shared" si="119"/>
        <v>6.4872119261364753E-3</v>
      </c>
      <c r="AV162" s="182">
        <f t="shared" si="120"/>
        <v>7.205089622016549E-3</v>
      </c>
      <c r="AW162" s="182">
        <f t="shared" si="121"/>
        <v>7.9912092407088183E-3</v>
      </c>
      <c r="AX162" s="182">
        <f t="shared" si="122"/>
        <v>8.8498657913090879E-3</v>
      </c>
    </row>
    <row r="163" spans="1:50" ht="15.75">
      <c r="A163" s="181" t="s">
        <v>230</v>
      </c>
      <c r="B163" s="182">
        <v>9.9999999999999995E-7</v>
      </c>
      <c r="C163" s="182">
        <v>0.15125202865476334</v>
      </c>
      <c r="D163" s="182">
        <v>0.16894824459756336</v>
      </c>
      <c r="E163" s="182">
        <v>0.18853109282660899</v>
      </c>
      <c r="F163" s="182">
        <v>0.21016248743426538</v>
      </c>
      <c r="G163" s="182">
        <v>0.23401017350471878</v>
      </c>
      <c r="H163" s="182">
        <v>0.26024622801223701</v>
      </c>
      <c r="I163" s="182">
        <v>0.28904518889930181</v>
      </c>
      <c r="J163" s="182">
        <v>0.32058179782475188</v>
      </c>
      <c r="K163" s="182">
        <v>0.35502835683901912</v>
      </c>
      <c r="M163" s="181" t="s">
        <v>230</v>
      </c>
      <c r="N163" s="183">
        <f>IFERROR(VLOOKUP($M163,Batch!$A$11:$E$854,3,FALSE),"")</f>
        <v>1</v>
      </c>
      <c r="O163" s="182">
        <f t="shared" si="93"/>
        <v>1.0778191496934722E-6</v>
      </c>
      <c r="P163" s="182">
        <f t="shared" si="94"/>
        <v>0.16302233291408971</v>
      </c>
      <c r="Q163" s="182">
        <f t="shared" si="95"/>
        <v>0.18209565333435049</v>
      </c>
      <c r="R163" s="182">
        <f t="shared" si="96"/>
        <v>0.20320242216115678</v>
      </c>
      <c r="S163" s="182">
        <f t="shared" si="97"/>
        <v>0.22651715350386495</v>
      </c>
      <c r="T163" s="182">
        <f t="shared" si="98"/>
        <v>0.25222064622647788</v>
      </c>
      <c r="U163" s="182">
        <f t="shared" si="99"/>
        <v>0.28049836818708279</v>
      </c>
      <c r="V163" s="182">
        <f t="shared" si="100"/>
        <v>0.3115384397224345</v>
      </c>
      <c r="W163" s="182">
        <f t="shared" si="101"/>
        <v>0.34552920073867865</v>
      </c>
      <c r="X163" s="182">
        <f t="shared" si="102"/>
        <v>0.3826563616853022</v>
      </c>
      <c r="Z163" s="181" t="s">
        <v>230</v>
      </c>
      <c r="AA163" s="183">
        <f>IFERROR(VLOOKUP($M163,Batch!$A$11:$E$854,4,FALSE),"")</f>
        <v>0.87</v>
      </c>
      <c r="AB163" s="182">
        <f t="shared" si="103"/>
        <v>9.3770266023332068E-7</v>
      </c>
      <c r="AC163" s="182">
        <f t="shared" si="104"/>
        <v>0.14182942963525805</v>
      </c>
      <c r="AD163" s="182">
        <f t="shared" si="105"/>
        <v>0.15842321840088494</v>
      </c>
      <c r="AE163" s="182">
        <f t="shared" si="106"/>
        <v>0.17678610728020641</v>
      </c>
      <c r="AF163" s="182">
        <f t="shared" si="107"/>
        <v>0.1970699235483625</v>
      </c>
      <c r="AG163" s="182">
        <f t="shared" si="108"/>
        <v>0.21943196221703576</v>
      </c>
      <c r="AH163" s="182">
        <f t="shared" si="109"/>
        <v>0.24403358032276201</v>
      </c>
      <c r="AI163" s="182">
        <f t="shared" si="110"/>
        <v>0.271038442558518</v>
      </c>
      <c r="AJ163" s="182">
        <f t="shared" si="111"/>
        <v>0.30061040464265049</v>
      </c>
      <c r="AK163" s="182">
        <f t="shared" si="112"/>
        <v>0.33291103466621291</v>
      </c>
      <c r="AM163" s="181" t="s">
        <v>230</v>
      </c>
      <c r="AN163" s="184">
        <f>IFERROR(VLOOKUP($M163,Batch!$A$11:$E$854,5,FALSE),"")</f>
        <v>11058</v>
      </c>
      <c r="AO163" s="182">
        <f t="shared" si="113"/>
        <v>1.1733287898286933E-8</v>
      </c>
      <c r="AP163" s="182">
        <f t="shared" si="114"/>
        <v>1.7746835974062833E-3</v>
      </c>
      <c r="AQ163" s="182">
        <f t="shared" si="115"/>
        <v>1.9823183937734109E-3</v>
      </c>
      <c r="AR163" s="182">
        <f t="shared" si="116"/>
        <v>2.2120895899132615E-3</v>
      </c>
      <c r="AS163" s="182">
        <f t="shared" si="117"/>
        <v>2.4658969704863458E-3</v>
      </c>
      <c r="AT163" s="182">
        <f t="shared" si="118"/>
        <v>2.7457087368589427E-3</v>
      </c>
      <c r="AU163" s="182">
        <f t="shared" si="119"/>
        <v>3.0535439177108029E-3</v>
      </c>
      <c r="AV163" s="182">
        <f t="shared" si="120"/>
        <v>3.3914504169702386E-3</v>
      </c>
      <c r="AW163" s="182">
        <f t="shared" si="121"/>
        <v>3.7614785288282294E-3</v>
      </c>
      <c r="AX163" s="182">
        <f t="shared" si="122"/>
        <v>4.1656499228479582E-3</v>
      </c>
    </row>
    <row r="164" spans="1:50" ht="15.75">
      <c r="A164" s="181" t="s">
        <v>231</v>
      </c>
      <c r="B164" s="182">
        <v>9.9999999999999995E-7</v>
      </c>
      <c r="C164" s="182">
        <v>4.4904817690979135E-2</v>
      </c>
      <c r="D164" s="182">
        <v>5.0158600782678558E-2</v>
      </c>
      <c r="E164" s="182">
        <v>5.59725011806863E-2</v>
      </c>
      <c r="F164" s="182">
        <v>6.2394589134796202E-2</v>
      </c>
      <c r="G164" s="182">
        <v>6.9474666042655175E-2</v>
      </c>
      <c r="H164" s="182">
        <v>7.7263819385383542E-2</v>
      </c>
      <c r="I164" s="182">
        <v>8.581386727449368E-2</v>
      </c>
      <c r="J164" s="182">
        <v>9.5176688302312268E-2</v>
      </c>
      <c r="K164" s="182">
        <v>0.10540343677223114</v>
      </c>
      <c r="M164" s="181" t="s">
        <v>231</v>
      </c>
      <c r="N164" s="183">
        <f>IFERROR(VLOOKUP($M164,Batch!$A$11:$E$854,3,FALSE),"")</f>
        <v>1</v>
      </c>
      <c r="O164" s="182">
        <f t="shared" si="93"/>
        <v>1.0778191496934722E-6</v>
      </c>
      <c r="P164" s="182">
        <f t="shared" si="94"/>
        <v>4.8399272420831516E-2</v>
      </c>
      <c r="Q164" s="182">
        <f t="shared" si="95"/>
        <v>5.4061900445400934E-2</v>
      </c>
      <c r="R164" s="182">
        <f t="shared" si="96"/>
        <v>6.0328233628784173E-2</v>
      </c>
      <c r="S164" s="182">
        <f t="shared" si="97"/>
        <v>6.7250083006739597E-2</v>
      </c>
      <c r="T164" s="182">
        <f t="shared" si="98"/>
        <v>7.4881125479332553E-2</v>
      </c>
      <c r="U164" s="182">
        <f t="shared" si="99"/>
        <v>8.32764241120241E-2</v>
      </c>
      <c r="V164" s="182">
        <f t="shared" si="100"/>
        <v>9.2491829457703262E-2</v>
      </c>
      <c r="W164" s="182">
        <f t="shared" si="101"/>
        <v>0.10258325725663885</v>
      </c>
      <c r="X164" s="182">
        <f t="shared" si="102"/>
        <v>0.11360584259661582</v>
      </c>
      <c r="Z164" s="181" t="s">
        <v>231</v>
      </c>
      <c r="AA164" s="183">
        <f>IFERROR(VLOOKUP($M164,Batch!$A$11:$E$854,4,FALSE),"")</f>
        <v>0.92</v>
      </c>
      <c r="AB164" s="182">
        <f t="shared" si="103"/>
        <v>9.9159361771799446E-7</v>
      </c>
      <c r="AC164" s="182">
        <f t="shared" si="104"/>
        <v>4.4527330627164997E-2</v>
      </c>
      <c r="AD164" s="182">
        <f t="shared" si="105"/>
        <v>4.9736948409768861E-2</v>
      </c>
      <c r="AE164" s="182">
        <f t="shared" si="106"/>
        <v>5.5501974938481448E-2</v>
      </c>
      <c r="AF164" s="182">
        <f t="shared" si="107"/>
        <v>6.1870076366200434E-2</v>
      </c>
      <c r="AG164" s="182">
        <f t="shared" si="108"/>
        <v>6.8890635440985948E-2</v>
      </c>
      <c r="AH164" s="182">
        <f t="shared" si="109"/>
        <v>7.6614310183062181E-2</v>
      </c>
      <c r="AI164" s="182">
        <f t="shared" si="110"/>
        <v>8.509248310108701E-2</v>
      </c>
      <c r="AJ164" s="182">
        <f t="shared" si="111"/>
        <v>9.4376596676107746E-2</v>
      </c>
      <c r="AK164" s="182">
        <f t="shared" si="112"/>
        <v>0.10451737518888655</v>
      </c>
      <c r="AM164" s="181" t="s">
        <v>231</v>
      </c>
      <c r="AN164" s="184">
        <f>IFERROR(VLOOKUP($M164,Batch!$A$11:$E$854,5,FALSE),"")</f>
        <v>9756</v>
      </c>
      <c r="AO164" s="182">
        <f t="shared" si="113"/>
        <v>1.0351777603154939E-8</v>
      </c>
      <c r="AP164" s="182">
        <f t="shared" si="114"/>
        <v>4.6484468604723352E-4</v>
      </c>
      <c r="AQ164" s="182">
        <f t="shared" si="115"/>
        <v>5.1923068018772177E-4</v>
      </c>
      <c r="AR164" s="182">
        <f t="shared" si="116"/>
        <v>5.7941488411479189E-4</v>
      </c>
      <c r="AS164" s="182">
        <f t="shared" si="117"/>
        <v>6.4589491036363782E-4</v>
      </c>
      <c r="AT164" s="182">
        <f t="shared" si="118"/>
        <v>7.1918629192702674E-4</v>
      </c>
      <c r="AU164" s="182">
        <f t="shared" si="119"/>
        <v>7.9981787504782172E-4</v>
      </c>
      <c r="AV164" s="182">
        <f t="shared" si="120"/>
        <v>8.8832606929221437E-4</v>
      </c>
      <c r="AW164" s="182">
        <f t="shared" si="121"/>
        <v>9.8524791031033478E-4</v>
      </c>
      <c r="AX164" s="182">
        <f t="shared" si="122"/>
        <v>1.0911129360743402E-3</v>
      </c>
    </row>
    <row r="165" spans="1:50" ht="15.75">
      <c r="A165" s="181" t="s">
        <v>232</v>
      </c>
      <c r="B165" s="182">
        <v>9.9999999999999995E-7</v>
      </c>
      <c r="C165" s="182">
        <v>0.4638857040309276</v>
      </c>
      <c r="D165" s="182">
        <v>0.51815949899632541</v>
      </c>
      <c r="E165" s="182">
        <v>0.57821954194885039</v>
      </c>
      <c r="F165" s="182">
        <v>0.64456241884108367</v>
      </c>
      <c r="G165" s="182">
        <v>0.71770259911298939</v>
      </c>
      <c r="H165" s="182">
        <v>0.79816783798917923</v>
      </c>
      <c r="I165" s="182">
        <v>0.8864934384143377</v>
      </c>
      <c r="J165" s="182">
        <v>0.98321532812546575</v>
      </c>
      <c r="K165" s="182">
        <v>1.0888619526494208</v>
      </c>
      <c r="M165" s="181" t="s">
        <v>232</v>
      </c>
      <c r="N165" s="183">
        <f>IFERROR(VLOOKUP($M165,Batch!$A$11:$E$854,3,FALSE),"")</f>
        <v>1</v>
      </c>
      <c r="O165" s="182">
        <f t="shared" si="93"/>
        <v>1.0778191496934722E-6</v>
      </c>
      <c r="P165" s="182">
        <f t="shared" si="94"/>
        <v>0.49998489507357208</v>
      </c>
      <c r="Q165" s="182">
        <f t="shared" si="95"/>
        <v>0.55848223061381497</v>
      </c>
      <c r="R165" s="182">
        <f t="shared" si="96"/>
        <v>0.62321609503945885</v>
      </c>
      <c r="S165" s="182">
        <f t="shared" si="97"/>
        <v>0.69472171819966444</v>
      </c>
      <c r="T165" s="182">
        <f t="shared" si="98"/>
        <v>0.77355360510875715</v>
      </c>
      <c r="U165" s="182">
        <f t="shared" si="99"/>
        <v>0.86028058045417422</v>
      </c>
      <c r="V165" s="182">
        <f t="shared" si="100"/>
        <v>0.95547960400058385</v>
      </c>
      <c r="W165" s="182">
        <f t="shared" si="101"/>
        <v>1.0597283089257776</v>
      </c>
      <c r="X165" s="182">
        <f t="shared" si="102"/>
        <v>1.1735962639381725</v>
      </c>
      <c r="Z165" s="181" t="s">
        <v>232</v>
      </c>
      <c r="AA165" s="183">
        <f>IFERROR(VLOOKUP($M165,Batch!$A$11:$E$854,4,FALSE),"")</f>
        <v>0.9</v>
      </c>
      <c r="AB165" s="182">
        <f t="shared" si="103"/>
        <v>9.7003723472412486E-7</v>
      </c>
      <c r="AC165" s="182">
        <f t="shared" si="104"/>
        <v>0.44998640556621489</v>
      </c>
      <c r="AD165" s="182">
        <f t="shared" si="105"/>
        <v>0.50263400755243348</v>
      </c>
      <c r="AE165" s="182">
        <f t="shared" si="106"/>
        <v>0.56089448553551302</v>
      </c>
      <c r="AF165" s="182">
        <f t="shared" si="107"/>
        <v>0.62524954637969798</v>
      </c>
      <c r="AG165" s="182">
        <f t="shared" si="108"/>
        <v>0.69619824459788149</v>
      </c>
      <c r="AH165" s="182">
        <f t="shared" si="109"/>
        <v>0.77425252240875686</v>
      </c>
      <c r="AI165" s="182">
        <f t="shared" si="110"/>
        <v>0.85993164360052554</v>
      </c>
      <c r="AJ165" s="182">
        <f t="shared" si="111"/>
        <v>0.95375547803320004</v>
      </c>
      <c r="AK165" s="182">
        <f t="shared" si="112"/>
        <v>1.0562366375443553</v>
      </c>
      <c r="AM165" s="181" t="s">
        <v>232</v>
      </c>
      <c r="AN165" s="184">
        <f>IFERROR(VLOOKUP($M165,Batch!$A$11:$E$854,5,FALSE),"")</f>
        <v>7186</v>
      </c>
      <c r="AO165" s="182">
        <f t="shared" si="113"/>
        <v>7.6248333186010042E-9</v>
      </c>
      <c r="AP165" s="182">
        <f t="shared" si="114"/>
        <v>3.537051172117701E-3</v>
      </c>
      <c r="AQ165" s="182">
        <f t="shared" si="115"/>
        <v>3.9508798122967854E-3</v>
      </c>
      <c r="AR165" s="182">
        <f t="shared" si="116"/>
        <v>4.4088276289178056E-3</v>
      </c>
      <c r="AS165" s="182">
        <f t="shared" si="117"/>
        <v>4.9146810070975506E-3</v>
      </c>
      <c r="AT165" s="182">
        <f t="shared" si="118"/>
        <v>5.4723626905632608E-3</v>
      </c>
      <c r="AU165" s="182">
        <f t="shared" si="119"/>
        <v>6.0858967249356223E-3</v>
      </c>
      <c r="AV165" s="182">
        <f t="shared" si="120"/>
        <v>6.7593647059428098E-3</v>
      </c>
      <c r="AW165" s="182">
        <f t="shared" si="121"/>
        <v>7.4968529932502703E-3</v>
      </c>
      <c r="AX165" s="182">
        <f t="shared" si="122"/>
        <v>8.3023908959182526E-3</v>
      </c>
    </row>
    <row r="166" spans="1:50" ht="15.75">
      <c r="A166" s="181" t="s">
        <v>233</v>
      </c>
      <c r="B166" s="182">
        <v>9.9999999999999995E-7</v>
      </c>
      <c r="C166" s="182">
        <v>0.2670857755309648</v>
      </c>
      <c r="D166" s="182">
        <v>0.29833433200377951</v>
      </c>
      <c r="E166" s="182">
        <v>0.33291436542797992</v>
      </c>
      <c r="F166" s="182">
        <v>0.37111178899966224</v>
      </c>
      <c r="G166" s="182">
        <v>0.41322281247085368</v>
      </c>
      <c r="H166" s="182">
        <v>0.45955129498666469</v>
      </c>
      <c r="I166" s="182">
        <v>0.5104054413503103</v>
      </c>
      <c r="J166" s="182">
        <v>0.56609381609400522</v>
      </c>
      <c r="K166" s="182">
        <v>0.62692067580970778</v>
      </c>
      <c r="M166" s="181" t="s">
        <v>233</v>
      </c>
      <c r="N166" s="183">
        <f>IFERROR(VLOOKUP($M166,Batch!$A$11:$E$854,3,FALSE),"")</f>
        <v>1</v>
      </c>
      <c r="O166" s="182">
        <f t="shared" si="93"/>
        <v>1.0778191496934722E-6</v>
      </c>
      <c r="P166" s="182">
        <f t="shared" si="94"/>
        <v>0.28787016347800604</v>
      </c>
      <c r="Q166" s="182">
        <f t="shared" si="95"/>
        <v>0.32155045604468363</v>
      </c>
      <c r="R166" s="182">
        <f t="shared" si="96"/>
        <v>0.35882147826632721</v>
      </c>
      <c r="S166" s="182">
        <f t="shared" si="97"/>
        <v>0.39999139286083923</v>
      </c>
      <c r="T166" s="182">
        <f t="shared" si="98"/>
        <v>0.44537946037128062</v>
      </c>
      <c r="U166" s="182">
        <f t="shared" si="99"/>
        <v>0.49531318600306096</v>
      </c>
      <c r="V166" s="182">
        <f t="shared" si="100"/>
        <v>0.5501247587951128</v>
      </c>
      <c r="W166" s="182">
        <f t="shared" si="101"/>
        <v>0.61014675550917352</v>
      </c>
      <c r="X166" s="182">
        <f t="shared" si="102"/>
        <v>0.67570710972647618</v>
      </c>
      <c r="Z166" s="181" t="s">
        <v>233</v>
      </c>
      <c r="AA166" s="183">
        <f>IFERROR(VLOOKUP($M166,Batch!$A$11:$E$854,4,FALSE),"")</f>
        <v>0.9</v>
      </c>
      <c r="AB166" s="182">
        <f t="shared" si="103"/>
        <v>9.7003723472412486E-7</v>
      </c>
      <c r="AC166" s="182">
        <f t="shared" si="104"/>
        <v>0.25908314713020547</v>
      </c>
      <c r="AD166" s="182">
        <f t="shared" si="105"/>
        <v>0.28939541044021527</v>
      </c>
      <c r="AE166" s="182">
        <f t="shared" si="106"/>
        <v>0.32293933043969447</v>
      </c>
      <c r="AF166" s="182">
        <f t="shared" si="107"/>
        <v>0.35999225357475528</v>
      </c>
      <c r="AG166" s="182">
        <f t="shared" si="108"/>
        <v>0.40084151433415255</v>
      </c>
      <c r="AH166" s="182">
        <f t="shared" si="109"/>
        <v>0.44578186740275483</v>
      </c>
      <c r="AI166" s="182">
        <f t="shared" si="110"/>
        <v>0.49511228291560155</v>
      </c>
      <c r="AJ166" s="182">
        <f t="shared" si="111"/>
        <v>0.54913207995825619</v>
      </c>
      <c r="AK166" s="182">
        <f t="shared" si="112"/>
        <v>0.60813639875382852</v>
      </c>
      <c r="AM166" s="181" t="s">
        <v>233</v>
      </c>
      <c r="AN166" s="184">
        <f>IFERROR(VLOOKUP($M166,Batch!$A$11:$E$854,5,FALSE),"")</f>
        <v>7186</v>
      </c>
      <c r="AO166" s="182">
        <f t="shared" si="113"/>
        <v>7.6248333186010042E-9</v>
      </c>
      <c r="AP166" s="182">
        <f t="shared" si="114"/>
        <v>2.0364845201928891E-3</v>
      </c>
      <c r="AQ166" s="182">
        <f t="shared" si="115"/>
        <v>2.2747495547449917E-3</v>
      </c>
      <c r="AR166" s="182">
        <f t="shared" si="116"/>
        <v>2.5384165457561715E-3</v>
      </c>
      <c r="AS166" s="182">
        <f t="shared" si="117"/>
        <v>2.8296655336902499E-3</v>
      </c>
      <c r="AT166" s="182">
        <f t="shared" si="118"/>
        <v>3.1507550685337797E-3</v>
      </c>
      <c r="AU166" s="182">
        <f t="shared" si="119"/>
        <v>3.5040020256205599E-3</v>
      </c>
      <c r="AV166" s="182">
        <f t="shared" si="120"/>
        <v>3.8917564152030969E-3</v>
      </c>
      <c r="AW166" s="182">
        <f t="shared" si="121"/>
        <v>4.3163709904075606E-3</v>
      </c>
      <c r="AX166" s="182">
        <f t="shared" si="122"/>
        <v>4.7801656570337185E-3</v>
      </c>
    </row>
    <row r="167" spans="1:50" ht="15.75">
      <c r="A167" s="181" t="s">
        <v>234</v>
      </c>
      <c r="B167" s="182">
        <v>9.9999999999999995E-7</v>
      </c>
      <c r="C167" s="182">
        <v>0.18307656414563775</v>
      </c>
      <c r="D167" s="182">
        <v>0.2044961936342572</v>
      </c>
      <c r="E167" s="182">
        <v>0.22819941667097021</v>
      </c>
      <c r="F167" s="182">
        <v>0.25438221525998922</v>
      </c>
      <c r="G167" s="182">
        <v>0.2832476292807678</v>
      </c>
      <c r="H167" s="182">
        <v>0.31500394196426607</v>
      </c>
      <c r="I167" s="182">
        <v>0.34986241531540946</v>
      </c>
      <c r="J167" s="182">
        <v>0.38803455791889452</v>
      </c>
      <c r="K167" s="182">
        <v>0.42972892543952085</v>
      </c>
      <c r="M167" s="181" t="s">
        <v>234</v>
      </c>
      <c r="N167" s="183">
        <f>IFERROR(VLOOKUP($M167,Batch!$A$11:$E$854,3,FALSE),"")</f>
        <v>1</v>
      </c>
      <c r="O167" s="182">
        <f t="shared" si="93"/>
        <v>1.0778191496934722E-6</v>
      </c>
      <c r="P167" s="182">
        <f t="shared" si="94"/>
        <v>0.19732342669625369</v>
      </c>
      <c r="Q167" s="182">
        <f t="shared" si="95"/>
        <v>0.22040991353842673</v>
      </c>
      <c r="R167" s="182">
        <f t="shared" si="96"/>
        <v>0.24595770123685148</v>
      </c>
      <c r="S167" s="182">
        <f t="shared" si="97"/>
        <v>0.27417802294866339</v>
      </c>
      <c r="T167" s="182">
        <f t="shared" si="98"/>
        <v>0.30528971894408896</v>
      </c>
      <c r="U167" s="182">
        <f t="shared" si="99"/>
        <v>0.33951728087801708</v>
      </c>
      <c r="V167" s="182">
        <f t="shared" si="100"/>
        <v>0.37708841098495904</v>
      </c>
      <c r="W167" s="182">
        <f t="shared" si="101"/>
        <v>0.41823107726782527</v>
      </c>
      <c r="X167" s="182">
        <f t="shared" si="102"/>
        <v>0.46317006501591385</v>
      </c>
      <c r="Z167" s="181" t="s">
        <v>234</v>
      </c>
      <c r="AA167" s="183">
        <f>IFERROR(VLOOKUP($M167,Batch!$A$11:$E$854,4,FALSE),"")</f>
        <v>0.9</v>
      </c>
      <c r="AB167" s="182">
        <f t="shared" si="103"/>
        <v>9.7003723472412486E-7</v>
      </c>
      <c r="AC167" s="182">
        <f t="shared" si="104"/>
        <v>0.17759108402662832</v>
      </c>
      <c r="AD167" s="182">
        <f t="shared" si="105"/>
        <v>0.19836892218458407</v>
      </c>
      <c r="AE167" s="182">
        <f t="shared" si="106"/>
        <v>0.22136193111316632</v>
      </c>
      <c r="AF167" s="182">
        <f t="shared" si="107"/>
        <v>0.24676022065379705</v>
      </c>
      <c r="AG167" s="182">
        <f t="shared" si="108"/>
        <v>0.27476074704968007</v>
      </c>
      <c r="AH167" s="182">
        <f t="shared" si="109"/>
        <v>0.30556555279021541</v>
      </c>
      <c r="AI167" s="182">
        <f t="shared" si="110"/>
        <v>0.33937956988646312</v>
      </c>
      <c r="AJ167" s="182">
        <f t="shared" si="111"/>
        <v>0.37640796954104278</v>
      </c>
      <c r="AK167" s="182">
        <f t="shared" si="112"/>
        <v>0.41685305851432247</v>
      </c>
      <c r="AM167" s="181" t="s">
        <v>234</v>
      </c>
      <c r="AN167" s="184">
        <f>IFERROR(VLOOKUP($M167,Batch!$A$11:$E$854,5,FALSE),"")</f>
        <v>7186</v>
      </c>
      <c r="AO167" s="182">
        <f t="shared" si="113"/>
        <v>7.6248333186010042E-9</v>
      </c>
      <c r="AP167" s="182">
        <f t="shared" si="114"/>
        <v>1.3959282861526526E-3</v>
      </c>
      <c r="AQ167" s="182">
        <f t="shared" si="115"/>
        <v>1.5592493907495668E-3</v>
      </c>
      <c r="AR167" s="182">
        <f t="shared" si="116"/>
        <v>1.739982515518127E-3</v>
      </c>
      <c r="AS167" s="182">
        <f t="shared" si="117"/>
        <v>1.9396219905738986E-3</v>
      </c>
      <c r="AT167" s="182">
        <f t="shared" si="118"/>
        <v>2.1597159611547435E-3</v>
      </c>
      <c r="AU167" s="182">
        <f t="shared" si="119"/>
        <v>2.4018525521797931E-3</v>
      </c>
      <c r="AV167" s="182">
        <f t="shared" si="120"/>
        <v>2.6676426012231559E-3</v>
      </c>
      <c r="AW167" s="182">
        <f t="shared" si="121"/>
        <v>2.9586988259885983E-3</v>
      </c>
      <c r="AX167" s="182">
        <f t="shared" si="122"/>
        <v>3.2766114286578653E-3</v>
      </c>
    </row>
    <row r="168" spans="1:50" ht="15.75">
      <c r="A168" s="181" t="s">
        <v>235</v>
      </c>
      <c r="B168" s="182">
        <v>9.9999999999999995E-7</v>
      </c>
      <c r="C168" s="182">
        <v>0.17282012119933807</v>
      </c>
      <c r="D168" s="182">
        <v>0.19303976526761646</v>
      </c>
      <c r="E168" s="182">
        <v>0.21541506981375694</v>
      </c>
      <c r="F168" s="182">
        <v>0.24013103740146285</v>
      </c>
      <c r="G168" s="182">
        <v>0.26737933306846939</v>
      </c>
      <c r="H168" s="182">
        <v>0.29735657145732414</v>
      </c>
      <c r="I168" s="182">
        <v>0.33026217910558758</v>
      </c>
      <c r="J168" s="182">
        <v>0.36629581531652755</v>
      </c>
      <c r="K168" s="182">
        <v>0.40565435190405219</v>
      </c>
      <c r="M168" s="181" t="s">
        <v>235</v>
      </c>
      <c r="N168" s="183">
        <f>IFERROR(VLOOKUP($M168,Batch!$A$11:$E$854,3,FALSE),"")</f>
        <v>1</v>
      </c>
      <c r="O168" s="182">
        <f t="shared" si="93"/>
        <v>1.0778191496934722E-6</v>
      </c>
      <c r="P168" s="182">
        <f t="shared" si="94"/>
        <v>0.18626883608099337</v>
      </c>
      <c r="Q168" s="182">
        <f t="shared" si="95"/>
        <v>0.20806195565776983</v>
      </c>
      <c r="R168" s="182">
        <f t="shared" si="96"/>
        <v>0.23217848737782346</v>
      </c>
      <c r="S168" s="182">
        <f t="shared" si="97"/>
        <v>0.25881783054705604</v>
      </c>
      <c r="T168" s="182">
        <f t="shared" si="98"/>
        <v>0.28818656541346538</v>
      </c>
      <c r="U168" s="182">
        <f t="shared" si="99"/>
        <v>0.32049660700389931</v>
      </c>
      <c r="V168" s="182">
        <f t="shared" si="100"/>
        <v>0.35596290105949763</v>
      </c>
      <c r="W168" s="182">
        <f t="shared" si="101"/>
        <v>0.39480064420073685</v>
      </c>
      <c r="X168" s="182">
        <f t="shared" si="102"/>
        <v>0.43722202863868204</v>
      </c>
      <c r="Z168" s="181" t="s">
        <v>235</v>
      </c>
      <c r="AA168" s="183">
        <f>IFERROR(VLOOKUP($M168,Batch!$A$11:$E$854,4,FALSE),"")</f>
        <v>0.9</v>
      </c>
      <c r="AB168" s="182">
        <f t="shared" si="103"/>
        <v>9.7003723472412486E-7</v>
      </c>
      <c r="AC168" s="182">
        <f t="shared" si="104"/>
        <v>0.16764195247289404</v>
      </c>
      <c r="AD168" s="182">
        <f t="shared" si="105"/>
        <v>0.18725576009199285</v>
      </c>
      <c r="AE168" s="182">
        <f t="shared" si="106"/>
        <v>0.20896063864004111</v>
      </c>
      <c r="AF168" s="182">
        <f t="shared" si="107"/>
        <v>0.23293604749235045</v>
      </c>
      <c r="AG168" s="182">
        <f t="shared" si="108"/>
        <v>0.25936790887211886</v>
      </c>
      <c r="AH168" s="182">
        <f t="shared" si="109"/>
        <v>0.28844694630350937</v>
      </c>
      <c r="AI168" s="182">
        <f t="shared" si="110"/>
        <v>0.32036661095354785</v>
      </c>
      <c r="AJ168" s="182">
        <f t="shared" si="111"/>
        <v>0.35532057978066317</v>
      </c>
      <c r="AK168" s="182">
        <f t="shared" si="112"/>
        <v>0.39349982577481385</v>
      </c>
      <c r="AM168" s="181" t="s">
        <v>235</v>
      </c>
      <c r="AN168" s="184">
        <f>IFERROR(VLOOKUP($M168,Batch!$A$11:$E$854,5,FALSE),"")</f>
        <v>7186</v>
      </c>
      <c r="AO168" s="182">
        <f t="shared" si="113"/>
        <v>7.6248333186010042E-9</v>
      </c>
      <c r="AP168" s="182">
        <f t="shared" si="114"/>
        <v>1.3177246182453767E-3</v>
      </c>
      <c r="AQ168" s="182">
        <f t="shared" si="115"/>
        <v>1.471896034027439E-3</v>
      </c>
      <c r="AR168" s="182">
        <f t="shared" si="116"/>
        <v>1.6425040016446954E-3</v>
      </c>
      <c r="AS168" s="182">
        <f t="shared" si="117"/>
        <v>1.8309591348088976E-3</v>
      </c>
      <c r="AT168" s="182">
        <f t="shared" si="118"/>
        <v>2.0387228474857805E-3</v>
      </c>
      <c r="AU168" s="182">
        <f t="shared" si="119"/>
        <v>2.2672942935527654E-3</v>
      </c>
      <c r="AV168" s="182">
        <f t="shared" si="120"/>
        <v>2.5181940671180564E-3</v>
      </c>
      <c r="AW168" s="182">
        <f t="shared" si="121"/>
        <v>2.7929445370895793E-3</v>
      </c>
      <c r="AX168" s="182">
        <f t="shared" si="122"/>
        <v>3.0930468182335138E-3</v>
      </c>
    </row>
    <row r="169" spans="1:50" ht="15.75">
      <c r="A169" s="181" t="s">
        <v>236</v>
      </c>
      <c r="B169" s="182">
        <v>9.9999999999999995E-7</v>
      </c>
      <c r="C169" s="182">
        <v>0.51965959314101218</v>
      </c>
      <c r="D169" s="182">
        <v>0.57055915553582393</v>
      </c>
      <c r="E169" s="182">
        <v>0.62504772132065622</v>
      </c>
      <c r="F169" s="182">
        <v>0.68309198810565142</v>
      </c>
      <c r="G169" s="182">
        <v>0.74459192442814315</v>
      </c>
      <c r="H169" s="182">
        <v>0.80937065125421537</v>
      </c>
      <c r="I169" s="182">
        <v>0.87716507886081929</v>
      </c>
      <c r="J169" s="182">
        <v>0.94761800536443186</v>
      </c>
      <c r="K169" s="182">
        <v>1.0202724892837278</v>
      </c>
      <c r="M169" s="181" t="s">
        <v>236</v>
      </c>
      <c r="N169" s="183">
        <f>IFERROR(VLOOKUP($M169,Batch!$A$11:$E$854,3,FALSE),"")</f>
        <v>1</v>
      </c>
      <c r="O169" s="182">
        <f t="shared" si="93"/>
        <v>1.0778191496934722E-6</v>
      </c>
      <c r="P169" s="182">
        <f t="shared" si="94"/>
        <v>0.5600990608093015</v>
      </c>
      <c r="Q169" s="182">
        <f t="shared" si="95"/>
        <v>0.61495958386944727</v>
      </c>
      <c r="R169" s="182">
        <f t="shared" si="96"/>
        <v>0.67368840351167203</v>
      </c>
      <c r="S169" s="182">
        <f t="shared" si="97"/>
        <v>0.73624962578245656</v>
      </c>
      <c r="T169" s="182">
        <f t="shared" si="98"/>
        <v>0.80253543485576728</v>
      </c>
      <c r="U169" s="182">
        <f t="shared" si="99"/>
        <v>0.87235518712167026</v>
      </c>
      <c r="V169" s="182">
        <f t="shared" si="100"/>
        <v>0.94542531943857566</v>
      </c>
      <c r="W169" s="182">
        <f t="shared" si="101"/>
        <v>1.0213608327761161</v>
      </c>
      <c r="X169" s="182">
        <f t="shared" si="102"/>
        <v>1.0996692268554298</v>
      </c>
      <c r="Z169" s="181" t="s">
        <v>236</v>
      </c>
      <c r="AA169" s="183">
        <f>IFERROR(VLOOKUP($M169,Batch!$A$11:$E$854,4,FALSE),"")</f>
        <v>0.96</v>
      </c>
      <c r="AB169" s="182">
        <f t="shared" si="103"/>
        <v>1.0347063837057332E-6</v>
      </c>
      <c r="AC169" s="182">
        <f t="shared" si="104"/>
        <v>0.53769509837692941</v>
      </c>
      <c r="AD169" s="182">
        <f t="shared" si="105"/>
        <v>0.59036120051466934</v>
      </c>
      <c r="AE169" s="182">
        <f t="shared" si="106"/>
        <v>0.64674086737120517</v>
      </c>
      <c r="AF169" s="182">
        <f t="shared" si="107"/>
        <v>0.70679964075115831</v>
      </c>
      <c r="AG169" s="182">
        <f t="shared" si="108"/>
        <v>0.7704340174615365</v>
      </c>
      <c r="AH169" s="182">
        <f t="shared" si="109"/>
        <v>0.83746097963680344</v>
      </c>
      <c r="AI169" s="182">
        <f t="shared" si="110"/>
        <v>0.90760830666103265</v>
      </c>
      <c r="AJ169" s="182">
        <f t="shared" si="111"/>
        <v>0.98050639946507134</v>
      </c>
      <c r="AK169" s="182">
        <f t="shared" si="112"/>
        <v>1.0556824577812125</v>
      </c>
      <c r="AM169" s="181" t="s">
        <v>236</v>
      </c>
      <c r="AN169" s="184">
        <f>IFERROR(VLOOKUP($M169,Batch!$A$11:$E$854,5,FALSE),"")</f>
        <v>8602</v>
      </c>
      <c r="AO169" s="182">
        <f t="shared" si="113"/>
        <v>9.1273053446431719E-9</v>
      </c>
      <c r="AP169" s="182">
        <f t="shared" si="114"/>
        <v>4.7430917818710571E-3</v>
      </c>
      <c r="AQ169" s="182">
        <f t="shared" si="115"/>
        <v>5.2076676297572204E-3</v>
      </c>
      <c r="AR169" s="182">
        <f t="shared" si="116"/>
        <v>5.7050014074670613E-3</v>
      </c>
      <c r="AS169" s="182">
        <f t="shared" si="117"/>
        <v>6.2347891539196428E-3</v>
      </c>
      <c r="AT169" s="182">
        <f t="shared" si="118"/>
        <v>6.796117851411136E-3</v>
      </c>
      <c r="AU169" s="182">
        <f t="shared" si="119"/>
        <v>7.3873730709899258E-3</v>
      </c>
      <c r="AV169" s="182">
        <f t="shared" si="120"/>
        <v>8.0061535124207051E-3</v>
      </c>
      <c r="AW169" s="182">
        <f t="shared" si="121"/>
        <v>8.6491988850428813E-3</v>
      </c>
      <c r="AX169" s="182">
        <f t="shared" si="122"/>
        <v>9.3123385444317634E-3</v>
      </c>
    </row>
    <row r="170" spans="1:50" ht="15.75">
      <c r="A170" s="181" t="s">
        <v>55</v>
      </c>
      <c r="B170" s="182">
        <v>9.9999999999999995E-7</v>
      </c>
      <c r="C170" s="182">
        <v>0.56687264994633513</v>
      </c>
      <c r="D170" s="182">
        <v>0.62240686877209594</v>
      </c>
      <c r="E170" s="182">
        <v>0.68185894426946325</v>
      </c>
      <c r="F170" s="182">
        <v>0.74519303661184566</v>
      </c>
      <c r="G170" s="182">
        <v>0.81230056023176411</v>
      </c>
      <c r="H170" s="182">
        <v>0.88298913971607773</v>
      </c>
      <c r="I170" s="182">
        <v>0.95697238580790212</v>
      </c>
      <c r="J170" s="182">
        <v>1.0338612612992442</v>
      </c>
      <c r="K170" s="182">
        <v>1.1131579225029531</v>
      </c>
      <c r="M170" s="181" t="s">
        <v>55</v>
      </c>
      <c r="N170" s="183">
        <f>IFERROR(VLOOKUP($M170,Batch!$A$11:$E$854,3,FALSE),"")</f>
        <v>1</v>
      </c>
      <c r="O170" s="182">
        <f t="shared" si="93"/>
        <v>1.0778191496934722E-6</v>
      </c>
      <c r="P170" s="182">
        <f t="shared" si="94"/>
        <v>0.61098619754964423</v>
      </c>
      <c r="Q170" s="182">
        <f t="shared" si="95"/>
        <v>0.67084204206331699</v>
      </c>
      <c r="R170" s="182">
        <f t="shared" si="96"/>
        <v>0.73492062752340148</v>
      </c>
      <c r="S170" s="182">
        <f t="shared" si="97"/>
        <v>0.80318332507847601</v>
      </c>
      <c r="T170" s="182">
        <f t="shared" si="98"/>
        <v>0.87551309912453101</v>
      </c>
      <c r="U170" s="182">
        <f t="shared" si="99"/>
        <v>0.95170260375735338</v>
      </c>
      <c r="V170" s="182">
        <f t="shared" si="100"/>
        <v>1.0314431631516066</v>
      </c>
      <c r="W170" s="182">
        <f t="shared" si="101"/>
        <v>1.1143154655545719</v>
      </c>
      <c r="X170" s="182">
        <f t="shared" si="102"/>
        <v>1.199782925506685</v>
      </c>
      <c r="Z170" s="181" t="s">
        <v>55</v>
      </c>
      <c r="AA170" s="183">
        <f>IFERROR(VLOOKUP($M170,Batch!$A$11:$E$854,4,FALSE),"")</f>
        <v>0.92</v>
      </c>
      <c r="AB170" s="182">
        <f t="shared" si="103"/>
        <v>9.9159361771799446E-7</v>
      </c>
      <c r="AC170" s="182">
        <f t="shared" si="104"/>
        <v>0.56210730174567269</v>
      </c>
      <c r="AD170" s="182">
        <f t="shared" si="105"/>
        <v>0.6171746786982516</v>
      </c>
      <c r="AE170" s="182">
        <f t="shared" si="106"/>
        <v>0.67612697732152938</v>
      </c>
      <c r="AF170" s="182">
        <f t="shared" si="107"/>
        <v>0.73892865907219796</v>
      </c>
      <c r="AG170" s="182">
        <f t="shared" si="108"/>
        <v>0.80547205119456855</v>
      </c>
      <c r="AH170" s="182">
        <f t="shared" si="109"/>
        <v>0.87556639545676518</v>
      </c>
      <c r="AI170" s="182">
        <f t="shared" si="110"/>
        <v>0.94892771009947796</v>
      </c>
      <c r="AJ170" s="182">
        <f t="shared" si="111"/>
        <v>1.0251702283102062</v>
      </c>
      <c r="AK170" s="182">
        <f t="shared" si="112"/>
        <v>1.1038002914661502</v>
      </c>
      <c r="AM170" s="181" t="s">
        <v>55</v>
      </c>
      <c r="AN170" s="184">
        <f>IFERROR(VLOOKUP($M170,Batch!$A$11:$E$854,5,FALSE),"")</f>
        <v>5673</v>
      </c>
      <c r="AO170" s="182">
        <f t="shared" si="113"/>
        <v>6.019437714503687E-9</v>
      </c>
      <c r="AP170" s="182">
        <f t="shared" si="114"/>
        <v>3.4122546084076164E-3</v>
      </c>
      <c r="AQ170" s="182">
        <f t="shared" si="115"/>
        <v>3.7465393796529017E-3</v>
      </c>
      <c r="AR170" s="182">
        <f t="shared" si="116"/>
        <v>4.1044074451072748E-3</v>
      </c>
      <c r="AS170" s="182">
        <f t="shared" si="117"/>
        <v>4.4856430691668711E-3</v>
      </c>
      <c r="AT170" s="182">
        <f t="shared" si="118"/>
        <v>4.8895926277715551E-3</v>
      </c>
      <c r="AU170" s="182">
        <f t="shared" si="119"/>
        <v>5.3150981291041231E-3</v>
      </c>
      <c r="AV170" s="182">
        <f t="shared" si="120"/>
        <v>5.7604356708706589E-3</v>
      </c>
      <c r="AW170" s="182">
        <f t="shared" si="121"/>
        <v>6.2232634678290218E-3</v>
      </c>
      <c r="AX170" s="182">
        <f t="shared" si="122"/>
        <v>6.7005847809128482E-3</v>
      </c>
    </row>
    <row r="171" spans="1:50" ht="15.75">
      <c r="A171" s="181" t="s">
        <v>237</v>
      </c>
      <c r="B171" s="182">
        <v>9.9999999999999995E-7</v>
      </c>
      <c r="C171" s="182">
        <v>6.6028063006828369E-2</v>
      </c>
      <c r="D171" s="182">
        <v>7.3753227896488457E-2</v>
      </c>
      <c r="E171" s="182">
        <v>8.2301989511262733E-2</v>
      </c>
      <c r="F171" s="182">
        <v>9.1745030366866653E-2</v>
      </c>
      <c r="G171" s="182">
        <v>0.10215557845955416</v>
      </c>
      <c r="H171" s="182">
        <v>0.11360875284326474</v>
      </c>
      <c r="I171" s="182">
        <v>0.12618074689117678</v>
      </c>
      <c r="J171" s="182">
        <v>0.13994784290748361</v>
      </c>
      <c r="K171" s="182">
        <v>0.15498525820162115</v>
      </c>
      <c r="M171" s="181" t="s">
        <v>237</v>
      </c>
      <c r="N171" s="183">
        <f>IFERROR(VLOOKUP($M171,Batch!$A$11:$E$854,3,FALSE),"")</f>
        <v>1</v>
      </c>
      <c r="O171" s="182">
        <f t="shared" si="93"/>
        <v>1.0778191496934722E-6</v>
      </c>
      <c r="P171" s="182">
        <f t="shared" si="94"/>
        <v>7.116631072592676E-2</v>
      </c>
      <c r="Q171" s="182">
        <f t="shared" si="95"/>
        <v>7.9492641378542062E-2</v>
      </c>
      <c r="R171" s="182">
        <f t="shared" si="96"/>
        <v>8.870666035311027E-2</v>
      </c>
      <c r="S171" s="182">
        <f t="shared" si="97"/>
        <v>9.8884550618618006E-2</v>
      </c>
      <c r="T171" s="182">
        <f t="shared" si="98"/>
        <v>0.11010523871172144</v>
      </c>
      <c r="U171" s="182">
        <f t="shared" si="99"/>
        <v>0.12244968938726344</v>
      </c>
      <c r="V171" s="182">
        <f t="shared" si="100"/>
        <v>0.13600002532193539</v>
      </c>
      <c r="W171" s="182">
        <f t="shared" si="101"/>
        <v>0.1508384650439796</v>
      </c>
      <c r="X171" s="182">
        <f t="shared" si="102"/>
        <v>0.16704607920989453</v>
      </c>
      <c r="Z171" s="181" t="s">
        <v>237</v>
      </c>
      <c r="AA171" s="183">
        <f>IFERROR(VLOOKUP($M171,Batch!$A$11:$E$854,4,FALSE),"")</f>
        <v>0.92</v>
      </c>
      <c r="AB171" s="182">
        <f t="shared" si="103"/>
        <v>9.9159361771799446E-7</v>
      </c>
      <c r="AC171" s="182">
        <f t="shared" si="104"/>
        <v>6.5473005867852624E-2</v>
      </c>
      <c r="AD171" s="182">
        <f t="shared" si="105"/>
        <v>7.3133230068258698E-2</v>
      </c>
      <c r="AE171" s="182">
        <f t="shared" si="106"/>
        <v>8.1610127524861437E-2</v>
      </c>
      <c r="AF171" s="182">
        <f t="shared" si="107"/>
        <v>9.0973786569128551E-2</v>
      </c>
      <c r="AG171" s="182">
        <f t="shared" si="108"/>
        <v>0.10129681961478372</v>
      </c>
      <c r="AH171" s="182">
        <f t="shared" si="109"/>
        <v>0.11265371423628237</v>
      </c>
      <c r="AI171" s="182">
        <f t="shared" si="110"/>
        <v>0.12512002329618058</v>
      </c>
      <c r="AJ171" s="182">
        <f t="shared" si="111"/>
        <v>0.13877138784046125</v>
      </c>
      <c r="AK171" s="182">
        <f t="shared" si="112"/>
        <v>0.15368239287310298</v>
      </c>
      <c r="AM171" s="181" t="s">
        <v>237</v>
      </c>
      <c r="AN171" s="184">
        <f>IFERROR(VLOOKUP($M171,Batch!$A$11:$E$854,5,FALSE),"")</f>
        <v>5673</v>
      </c>
      <c r="AO171" s="182">
        <f t="shared" si="113"/>
        <v>6.019437714503687E-9</v>
      </c>
      <c r="AP171" s="182">
        <f t="shared" si="114"/>
        <v>3.9745181267892844E-4</v>
      </c>
      <c r="AQ171" s="182">
        <f t="shared" si="115"/>
        <v>4.4395296156650807E-4</v>
      </c>
      <c r="AR171" s="182">
        <f t="shared" si="116"/>
        <v>4.9541169964278182E-4</v>
      </c>
      <c r="AS171" s="182">
        <f t="shared" si="117"/>
        <v>5.5225349590860319E-4</v>
      </c>
      <c r="AT171" s="182">
        <f t="shared" si="118"/>
        <v>6.1491914172638075E-4</v>
      </c>
      <c r="AU171" s="182">
        <f t="shared" si="119"/>
        <v>6.8386081156247586E-4</v>
      </c>
      <c r="AV171" s="182">
        <f t="shared" si="120"/>
        <v>7.5953714668099332E-4</v>
      </c>
      <c r="AW171" s="182">
        <f t="shared" si="121"/>
        <v>8.4240732366074413E-4</v>
      </c>
      <c r="AX171" s="182">
        <f t="shared" si="122"/>
        <v>9.329241084109302E-4</v>
      </c>
    </row>
    <row r="172" spans="1:50" ht="15.75">
      <c r="A172" s="181" t="s">
        <v>238</v>
      </c>
      <c r="B172" s="182">
        <v>9.9999999999999995E-7</v>
      </c>
      <c r="C172" s="182">
        <v>0.60580953006076244</v>
      </c>
      <c r="D172" s="182">
        <v>0.66512527097462948</v>
      </c>
      <c r="E172" s="182">
        <v>0.72861902826937408</v>
      </c>
      <c r="F172" s="182">
        <v>0.79625092889480464</v>
      </c>
      <c r="G172" s="182">
        <v>0.86790320971488821</v>
      </c>
      <c r="H172" s="182">
        <v>0.94336843516356628</v>
      </c>
      <c r="I172" s="182">
        <v>1.0223386039114892</v>
      </c>
      <c r="J172" s="182">
        <v>1.1043959692889176</v>
      </c>
      <c r="K172" s="182">
        <v>1.1890065216185319</v>
      </c>
      <c r="M172" s="181" t="s">
        <v>238</v>
      </c>
      <c r="N172" s="183">
        <f>IFERROR(VLOOKUP($M172,Batch!$A$11:$E$854,3,FALSE),"")</f>
        <v>1</v>
      </c>
      <c r="O172" s="182">
        <f t="shared" si="93"/>
        <v>1.0778191496934722E-6</v>
      </c>
      <c r="P172" s="182">
        <f t="shared" si="94"/>
        <v>0.65295311256629296</v>
      </c>
      <c r="Q172" s="182">
        <f t="shared" si="95"/>
        <v>0.71688475400151541</v>
      </c>
      <c r="R172" s="182">
        <f t="shared" si="96"/>
        <v>0.78531954149978078</v>
      </c>
      <c r="S172" s="182">
        <f t="shared" si="97"/>
        <v>0.85821449912403569</v>
      </c>
      <c r="T172" s="182">
        <f t="shared" si="98"/>
        <v>0.93544269951113601</v>
      </c>
      <c r="U172" s="182">
        <f t="shared" si="99"/>
        <v>1.0167805646356565</v>
      </c>
      <c r="V172" s="182">
        <f t="shared" si="100"/>
        <v>1.1018961247666927</v>
      </c>
      <c r="W172" s="182">
        <f t="shared" si="101"/>
        <v>1.1903391245438792</v>
      </c>
      <c r="X172" s="182">
        <f t="shared" si="102"/>
        <v>1.2815339981108791</v>
      </c>
      <c r="Z172" s="181" t="s">
        <v>238</v>
      </c>
      <c r="AA172" s="183">
        <f>IFERROR(VLOOKUP($M172,Batch!$A$11:$E$854,4,FALSE),"")</f>
        <v>4.5599999999999996</v>
      </c>
      <c r="AB172" s="182">
        <f t="shared" si="103"/>
        <v>4.9148553226022325E-6</v>
      </c>
      <c r="AC172" s="182">
        <f t="shared" si="104"/>
        <v>2.9774661933022957</v>
      </c>
      <c r="AD172" s="182">
        <f t="shared" si="105"/>
        <v>3.2689944782469098</v>
      </c>
      <c r="AE172" s="182">
        <f t="shared" si="106"/>
        <v>3.581057109239</v>
      </c>
      <c r="AF172" s="182">
        <f t="shared" si="107"/>
        <v>3.9134581160056023</v>
      </c>
      <c r="AG172" s="182">
        <f t="shared" si="108"/>
        <v>4.2656187097707798</v>
      </c>
      <c r="AH172" s="182">
        <f t="shared" si="109"/>
        <v>4.6365193747385929</v>
      </c>
      <c r="AI172" s="182">
        <f t="shared" si="110"/>
        <v>5.0246463289361181</v>
      </c>
      <c r="AJ172" s="182">
        <f t="shared" si="111"/>
        <v>5.4279464079200883</v>
      </c>
      <c r="AK172" s="182">
        <f t="shared" si="112"/>
        <v>5.843795031385608</v>
      </c>
      <c r="AM172" s="181" t="s">
        <v>238</v>
      </c>
      <c r="AN172" s="184">
        <f>IFERROR(VLOOKUP($M172,Batch!$A$11:$E$854,5,FALSE),"")</f>
        <v>36534</v>
      </c>
      <c r="AO172" s="182">
        <f t="shared" si="113"/>
        <v>3.8765051553265943E-8</v>
      </c>
      <c r="AP172" s="182">
        <f t="shared" si="114"/>
        <v>2.3484237664265269E-2</v>
      </c>
      <c r="AQ172" s="182">
        <f t="shared" si="115"/>
        <v>2.5783615418711492E-2</v>
      </c>
      <c r="AR172" s="182">
        <f t="shared" si="116"/>
        <v>2.8244954193552826E-2</v>
      </c>
      <c r="AS172" s="182">
        <f t="shared" si="117"/>
        <v>3.0866708307942997E-2</v>
      </c>
      <c r="AT172" s="182">
        <f t="shared" si="118"/>
        <v>3.3644312667842624E-2</v>
      </c>
      <c r="AU172" s="182">
        <f t="shared" si="119"/>
        <v>3.6569726022839463E-2</v>
      </c>
      <c r="AV172" s="182">
        <f t="shared" si="120"/>
        <v>3.9631008685522814E-2</v>
      </c>
      <c r="AW172" s="182">
        <f t="shared" si="121"/>
        <v>4.2811966684704009E-2</v>
      </c>
      <c r="AX172" s="182">
        <f t="shared" si="122"/>
        <v>4.609189910771181E-2</v>
      </c>
    </row>
    <row r="173" spans="1:50" ht="15.75">
      <c r="A173" s="181" t="s">
        <v>239</v>
      </c>
      <c r="B173" s="182">
        <v>9.9999999999999995E-7</v>
      </c>
      <c r="C173" s="182">
        <v>0.36243047054899791</v>
      </c>
      <c r="D173" s="182">
        <v>0.40483418525040532</v>
      </c>
      <c r="E173" s="182">
        <v>0.4517586527201452</v>
      </c>
      <c r="F173" s="182">
        <v>0.50359185189117051</v>
      </c>
      <c r="G173" s="182">
        <v>0.56073573393289433</v>
      </c>
      <c r="H173" s="182">
        <v>0.6236026301000388</v>
      </c>
      <c r="I173" s="182">
        <v>0.69261076862521043</v>
      </c>
      <c r="J173" s="182">
        <v>0.76817886588663253</v>
      </c>
      <c r="K173" s="182">
        <v>0.85071979246706786</v>
      </c>
      <c r="M173" s="181" t="s">
        <v>239</v>
      </c>
      <c r="N173" s="183">
        <f>IFERROR(VLOOKUP($M173,Batch!$A$11:$E$854,3,FALSE),"")</f>
        <v>1</v>
      </c>
      <c r="O173" s="182">
        <f t="shared" si="93"/>
        <v>1.0778191496934722E-6</v>
      </c>
      <c r="P173" s="182">
        <f t="shared" si="94"/>
        <v>0.39063450159012592</v>
      </c>
      <c r="Q173" s="182">
        <f t="shared" si="95"/>
        <v>0.43633803731344145</v>
      </c>
      <c r="R173" s="182">
        <f t="shared" si="96"/>
        <v>0.4869141269414955</v>
      </c>
      <c r="S173" s="182">
        <f t="shared" si="97"/>
        <v>0.54278094159790236</v>
      </c>
      <c r="T173" s="182">
        <f t="shared" si="98"/>
        <v>0.60437171195029726</v>
      </c>
      <c r="U173" s="182">
        <f t="shared" si="99"/>
        <v>0.67213085652103666</v>
      </c>
      <c r="V173" s="182">
        <f t="shared" si="100"/>
        <v>0.74650914970816651</v>
      </c>
      <c r="W173" s="182">
        <f t="shared" si="101"/>
        <v>0.82795789204242609</v>
      </c>
      <c r="X173" s="182">
        <f t="shared" si="102"/>
        <v>0.91692208334426217</v>
      </c>
      <c r="Z173" s="181" t="s">
        <v>239</v>
      </c>
      <c r="AA173" s="183">
        <f>IFERROR(VLOOKUP($M173,Batch!$A$11:$E$854,4,FALSE),"")</f>
        <v>0.81</v>
      </c>
      <c r="AB173" s="182">
        <f t="shared" si="103"/>
        <v>8.7303351125171242E-7</v>
      </c>
      <c r="AC173" s="182">
        <f t="shared" si="104"/>
        <v>0.31641394628800201</v>
      </c>
      <c r="AD173" s="182">
        <f t="shared" si="105"/>
        <v>0.35343381022388759</v>
      </c>
      <c r="AE173" s="182">
        <f t="shared" si="106"/>
        <v>0.39440044282261139</v>
      </c>
      <c r="AF173" s="182">
        <f t="shared" si="107"/>
        <v>0.43965256269430092</v>
      </c>
      <c r="AG173" s="182">
        <f t="shared" si="108"/>
        <v>0.48954108667974078</v>
      </c>
      <c r="AH173" s="182">
        <f t="shared" si="109"/>
        <v>0.54442599378203971</v>
      </c>
      <c r="AI173" s="182">
        <f t="shared" si="110"/>
        <v>0.60467241126361493</v>
      </c>
      <c r="AJ173" s="182">
        <f t="shared" si="111"/>
        <v>0.67064589255436524</v>
      </c>
      <c r="AK173" s="182">
        <f t="shared" si="112"/>
        <v>0.74270688750885239</v>
      </c>
      <c r="AM173" s="181" t="s">
        <v>239</v>
      </c>
      <c r="AN173" s="184">
        <f>IFERROR(VLOOKUP($M173,Batch!$A$11:$E$854,5,FALSE),"")</f>
        <v>6323</v>
      </c>
      <c r="AO173" s="182">
        <f t="shared" si="113"/>
        <v>6.7091317942546819E-9</v>
      </c>
      <c r="AP173" s="182">
        <f t="shared" si="114"/>
        <v>2.4315937931669671E-3</v>
      </c>
      <c r="AQ173" s="182">
        <f t="shared" si="115"/>
        <v>2.7160859036646843E-3</v>
      </c>
      <c r="AR173" s="182">
        <f t="shared" si="116"/>
        <v>3.0309083402943857E-3</v>
      </c>
      <c r="AS173" s="182">
        <f t="shared" si="117"/>
        <v>3.3786641048506472E-3</v>
      </c>
      <c r="AT173" s="182">
        <f t="shared" si="118"/>
        <v>3.7620499407039162E-3</v>
      </c>
      <c r="AU173" s="182">
        <f t="shared" si="119"/>
        <v>4.1838322325850122E-3</v>
      </c>
      <c r="AV173" s="182">
        <f t="shared" si="120"/>
        <v>4.6468169288265727E-3</v>
      </c>
      <c r="AW173" s="182">
        <f t="shared" si="121"/>
        <v>5.1538132527945112E-3</v>
      </c>
      <c r="AX173" s="182">
        <f t="shared" si="122"/>
        <v>5.7075912076425504E-3</v>
      </c>
    </row>
    <row r="174" spans="1:50" ht="15.75">
      <c r="A174" s="181" t="s">
        <v>240</v>
      </c>
      <c r="B174" s="182">
        <v>9.9999999999999995E-7</v>
      </c>
      <c r="C174" s="182">
        <v>4.4801099045811768E-2</v>
      </c>
      <c r="D174" s="182">
        <v>5.0042747242141528E-2</v>
      </c>
      <c r="E174" s="182">
        <v>5.5843219017043179E-2</v>
      </c>
      <c r="F174" s="182">
        <v>6.2250473590326788E-2</v>
      </c>
      <c r="G174" s="182">
        <v>6.9314197331146618E-2</v>
      </c>
      <c r="H174" s="182">
        <v>7.7085359721606364E-2</v>
      </c>
      <c r="I174" s="182">
        <v>8.5615659186632539E-2</v>
      </c>
      <c r="J174" s="182">
        <v>9.4956854492270662E-2</v>
      </c>
      <c r="K174" s="182">
        <v>0.10515998178855361</v>
      </c>
      <c r="M174" s="181" t="s">
        <v>240</v>
      </c>
      <c r="N174" s="183">
        <f>IFERROR(VLOOKUP($M174,Batch!$A$11:$E$854,3,FALSE),"")</f>
        <v>1</v>
      </c>
      <c r="O174" s="182">
        <f t="shared" si="93"/>
        <v>1.0778191496934722E-6</v>
      </c>
      <c r="P174" s="182">
        <f t="shared" si="94"/>
        <v>4.8287482478889865E-2</v>
      </c>
      <c r="Q174" s="182">
        <f t="shared" si="95"/>
        <v>5.3937031280850332E-2</v>
      </c>
      <c r="R174" s="182">
        <f t="shared" si="96"/>
        <v>6.0188890837095811E-2</v>
      </c>
      <c r="S174" s="182">
        <f t="shared" si="97"/>
        <v>6.7094752513141967E-2</v>
      </c>
      <c r="T174" s="182">
        <f t="shared" si="98"/>
        <v>7.4708169229141988E-2</v>
      </c>
      <c r="U174" s="182">
        <f t="shared" si="99"/>
        <v>8.3084076868957205E-2</v>
      </c>
      <c r="V174" s="182">
        <f t="shared" si="100"/>
        <v>9.2278196984982394E-2</v>
      </c>
      <c r="W174" s="182">
        <f t="shared" si="101"/>
        <v>0.10234631616642592</v>
      </c>
      <c r="X174" s="182">
        <f t="shared" si="102"/>
        <v>0.11334344215311987</v>
      </c>
      <c r="Z174" s="181" t="s">
        <v>240</v>
      </c>
      <c r="AA174" s="183">
        <f>IFERROR(VLOOKUP($M174,Batch!$A$11:$E$854,4,FALSE),"")</f>
        <v>0.97</v>
      </c>
      <c r="AB174" s="182">
        <f t="shared" si="103"/>
        <v>1.0454845752026681E-6</v>
      </c>
      <c r="AC174" s="182">
        <f t="shared" si="104"/>
        <v>4.6838858004523171E-2</v>
      </c>
      <c r="AD174" s="182">
        <f t="shared" si="105"/>
        <v>5.2318920342424816E-2</v>
      </c>
      <c r="AE174" s="182">
        <f t="shared" si="106"/>
        <v>5.8383224111982934E-2</v>
      </c>
      <c r="AF174" s="182">
        <f t="shared" si="107"/>
        <v>6.5081909937747706E-2</v>
      </c>
      <c r="AG174" s="182">
        <f t="shared" si="108"/>
        <v>7.2466924152267728E-2</v>
      </c>
      <c r="AH174" s="182">
        <f t="shared" si="109"/>
        <v>8.0591554562888482E-2</v>
      </c>
      <c r="AI174" s="182">
        <f t="shared" si="110"/>
        <v>8.9509851075432925E-2</v>
      </c>
      <c r="AJ174" s="182">
        <f t="shared" si="111"/>
        <v>9.9275926681433146E-2</v>
      </c>
      <c r="AK174" s="182">
        <f t="shared" si="112"/>
        <v>0.10994313888852628</v>
      </c>
      <c r="AM174" s="181" t="s">
        <v>240</v>
      </c>
      <c r="AN174" s="184">
        <f>IFERROR(VLOOKUP($M174,Batch!$A$11:$E$854,5,FALSE),"")</f>
        <v>8454</v>
      </c>
      <c r="AO174" s="182">
        <f t="shared" si="113"/>
        <v>8.9702673080229466E-9</v>
      </c>
      <c r="AP174" s="182">
        <f t="shared" si="114"/>
        <v>4.018778341341433E-4</v>
      </c>
      <c r="AQ174" s="182">
        <f t="shared" si="115"/>
        <v>4.4889681958983757E-4</v>
      </c>
      <c r="AR174" s="182">
        <f t="shared" si="116"/>
        <v>5.0092860192334774E-4</v>
      </c>
      <c r="AS174" s="182">
        <f t="shared" si="117"/>
        <v>5.5840338815625406E-4</v>
      </c>
      <c r="AT174" s="182">
        <f t="shared" si="118"/>
        <v>6.2176687830143575E-4</v>
      </c>
      <c r="AU174" s="182">
        <f t="shared" si="119"/>
        <v>6.9147628223791436E-4</v>
      </c>
      <c r="AV174" s="182">
        <f t="shared" si="120"/>
        <v>7.679953486566843E-4</v>
      </c>
      <c r="AW174" s="182">
        <f t="shared" si="121"/>
        <v>8.5178836752470741E-4</v>
      </c>
      <c r="AX174" s="182">
        <f t="shared" si="122"/>
        <v>9.4331314675015086E-4</v>
      </c>
    </row>
    <row r="175" spans="1:50" ht="15.75">
      <c r="A175" s="181" t="s">
        <v>56</v>
      </c>
      <c r="B175" s="182">
        <v>9.9999999999999995E-7</v>
      </c>
      <c r="C175" s="182">
        <v>0.12940929184865277</v>
      </c>
      <c r="D175" s="182">
        <v>0.14454994678020214</v>
      </c>
      <c r="E175" s="182">
        <v>0.16130478004914836</v>
      </c>
      <c r="F175" s="182">
        <v>0.17981232327202351</v>
      </c>
      <c r="G175" s="182">
        <v>0.2002160969870227</v>
      </c>
      <c r="H175" s="182">
        <v>0.22266332804182193</v>
      </c>
      <c r="I175" s="182">
        <v>0.2473033488568733</v>
      </c>
      <c r="J175" s="182">
        <v>0.27428566614972544</v>
      </c>
      <c r="K175" s="182">
        <v>0.30375769934032798</v>
      </c>
      <c r="M175" s="181" t="s">
        <v>56</v>
      </c>
      <c r="N175" s="183">
        <f>IFERROR(VLOOKUP($M175,Batch!$A$11:$E$854,3,FALSE),"")</f>
        <v>1</v>
      </c>
      <c r="O175" s="182">
        <f t="shared" si="93"/>
        <v>1.0778191496934722E-6</v>
      </c>
      <c r="P175" s="182">
        <f t="shared" si="94"/>
        <v>0.1394798129027493</v>
      </c>
      <c r="Q175" s="182">
        <f t="shared" si="95"/>
        <v>0.15579870072687413</v>
      </c>
      <c r="R175" s="182">
        <f t="shared" si="96"/>
        <v>0.17385738087406563</v>
      </c>
      <c r="S175" s="182">
        <f t="shared" si="97"/>
        <v>0.19380516537346013</v>
      </c>
      <c r="T175" s="182">
        <f t="shared" si="98"/>
        <v>0.21579674340949856</v>
      </c>
      <c r="U175" s="182">
        <f t="shared" si="99"/>
        <v>0.23999079889795516</v>
      </c>
      <c r="V175" s="182">
        <f t="shared" si="100"/>
        <v>0.26654828518126328</v>
      </c>
      <c r="W175" s="182">
        <f t="shared" si="101"/>
        <v>0.29563034346260464</v>
      </c>
      <c r="X175" s="182">
        <f t="shared" si="102"/>
        <v>0.32739586521583769</v>
      </c>
      <c r="Z175" s="181" t="s">
        <v>56</v>
      </c>
      <c r="AA175" s="183">
        <f>IFERROR(VLOOKUP($M175,Batch!$A$11:$E$854,4,FALSE),"")</f>
        <v>2.2400000000000002</v>
      </c>
      <c r="AB175" s="182">
        <f t="shared" si="103"/>
        <v>2.4143148953133779E-6</v>
      </c>
      <c r="AC175" s="182">
        <f t="shared" si="104"/>
        <v>0.31243478090215848</v>
      </c>
      <c r="AD175" s="182">
        <f t="shared" si="105"/>
        <v>0.34898908962819808</v>
      </c>
      <c r="AE175" s="182">
        <f t="shared" si="106"/>
        <v>0.38944053315790705</v>
      </c>
      <c r="AF175" s="182">
        <f t="shared" si="107"/>
        <v>0.43412357043655075</v>
      </c>
      <c r="AG175" s="182">
        <f t="shared" si="108"/>
        <v>0.48338470523727683</v>
      </c>
      <c r="AH175" s="182">
        <f t="shared" si="109"/>
        <v>0.53757938953141959</v>
      </c>
      <c r="AI175" s="182">
        <f t="shared" si="110"/>
        <v>0.59706815880602981</v>
      </c>
      <c r="AJ175" s="182">
        <f t="shared" si="111"/>
        <v>0.6622119693562345</v>
      </c>
      <c r="AK175" s="182">
        <f t="shared" si="112"/>
        <v>0.73336673808347641</v>
      </c>
      <c r="AM175" s="181" t="s">
        <v>56</v>
      </c>
      <c r="AN175" s="184">
        <f>IFERROR(VLOOKUP($M175,Batch!$A$11:$E$854,5,FALSE),"")</f>
        <v>7061</v>
      </c>
      <c r="AO175" s="182">
        <f t="shared" si="113"/>
        <v>7.4921998417258118E-9</v>
      </c>
      <c r="AP175" s="182">
        <f t="shared" si="114"/>
        <v>9.6956027590632573E-4</v>
      </c>
      <c r="AQ175" s="182">
        <f t="shared" si="115"/>
        <v>1.082997088388105E-3</v>
      </c>
      <c r="AR175" s="182">
        <f t="shared" si="116"/>
        <v>1.2085276475538463E-3</v>
      </c>
      <c r="AS175" s="182">
        <f t="shared" si="117"/>
        <v>1.3471898599590052E-3</v>
      </c>
      <c r="AT175" s="182">
        <f t="shared" si="118"/>
        <v>1.5000590101571316E-3</v>
      </c>
      <c r="AU175" s="182">
        <f t="shared" si="119"/>
        <v>1.6682381511130809E-3</v>
      </c>
      <c r="AV175" s="182">
        <f t="shared" si="120"/>
        <v>1.8528461111637295E-3</v>
      </c>
      <c r="AW175" s="182">
        <f t="shared" si="121"/>
        <v>2.0550030245146322E-3</v>
      </c>
      <c r="AX175" s="182">
        <f t="shared" si="122"/>
        <v>2.2758133869206021E-3</v>
      </c>
    </row>
    <row r="176" spans="1:50" ht="15.75">
      <c r="A176" s="181" t="s">
        <v>57</v>
      </c>
      <c r="B176" s="182">
        <v>9.9999999999999995E-7</v>
      </c>
      <c r="C176" s="182">
        <v>7.5458873219551567E-2</v>
      </c>
      <c r="D176" s="182">
        <v>8.428742598125695E-2</v>
      </c>
      <c r="E176" s="182">
        <v>9.405721006240908E-2</v>
      </c>
      <c r="F176" s="182">
        <v>0.10484900358596547</v>
      </c>
      <c r="G176" s="182">
        <v>0.1167464937272545</v>
      </c>
      <c r="H176" s="182">
        <v>0.12983552881968866</v>
      </c>
      <c r="I176" s="182">
        <v>0.14420318496129386</v>
      </c>
      <c r="J176" s="182">
        <v>0.15993663988315726</v>
      </c>
      <c r="K176" s="182">
        <v>0.1771218542080531</v>
      </c>
      <c r="M176" s="181" t="s">
        <v>57</v>
      </c>
      <c r="N176" s="183">
        <f>IFERROR(VLOOKUP($M176,Batch!$A$11:$E$854,3,FALSE),"")</f>
        <v>1</v>
      </c>
      <c r="O176" s="182">
        <f t="shared" si="93"/>
        <v>1.0778191496934722E-6</v>
      </c>
      <c r="P176" s="182">
        <f t="shared" si="94"/>
        <v>8.1331018570324584E-2</v>
      </c>
      <c r="Q176" s="182">
        <f t="shared" si="95"/>
        <v>9.0846601800969845E-2</v>
      </c>
      <c r="R176" s="182">
        <f t="shared" si="96"/>
        <v>0.10137666217200605</v>
      </c>
      <c r="S176" s="182">
        <f t="shared" si="97"/>
        <v>0.11300826389123311</v>
      </c>
      <c r="T176" s="182">
        <f t="shared" si="98"/>
        <v>0.12583160659880371</v>
      </c>
      <c r="U176" s="182">
        <f t="shared" si="99"/>
        <v>0.13993921927243913</v>
      </c>
      <c r="V176" s="182">
        <f t="shared" si="100"/>
        <v>0.15542495419807226</v>
      </c>
      <c r="W176" s="182">
        <f t="shared" si="101"/>
        <v>0.17238277320369563</v>
      </c>
      <c r="X176" s="182">
        <f t="shared" si="102"/>
        <v>0.19090532629465493</v>
      </c>
      <c r="Z176" s="181" t="s">
        <v>57</v>
      </c>
      <c r="AA176" s="183">
        <f>IFERROR(VLOOKUP($M176,Batch!$A$11:$E$854,4,FALSE),"")</f>
        <v>0.93</v>
      </c>
      <c r="AB176" s="182">
        <f t="shared" si="103"/>
        <v>1.0023718092149292E-6</v>
      </c>
      <c r="AC176" s="182">
        <f t="shared" si="104"/>
        <v>7.5637847270401876E-2</v>
      </c>
      <c r="AD176" s="182">
        <f t="shared" si="105"/>
        <v>8.4487339674901948E-2</v>
      </c>
      <c r="AE176" s="182">
        <f t="shared" si="106"/>
        <v>9.4280295819965623E-2</v>
      </c>
      <c r="AF176" s="182">
        <f t="shared" si="107"/>
        <v>0.1050976854188468</v>
      </c>
      <c r="AG176" s="182">
        <f t="shared" si="108"/>
        <v>0.11702339413688748</v>
      </c>
      <c r="AH176" s="182">
        <f t="shared" si="109"/>
        <v>0.13014347392336839</v>
      </c>
      <c r="AI176" s="182">
        <f t="shared" si="110"/>
        <v>0.1445452074042072</v>
      </c>
      <c r="AJ176" s="182">
        <f t="shared" si="111"/>
        <v>0.16031597907943695</v>
      </c>
      <c r="AK176" s="182">
        <f t="shared" si="112"/>
        <v>0.17754195345402909</v>
      </c>
      <c r="AM176" s="181" t="s">
        <v>57</v>
      </c>
      <c r="AN176" s="184">
        <f>IFERROR(VLOOKUP($M176,Batch!$A$11:$E$854,5,FALSE),"")</f>
        <v>5759</v>
      </c>
      <c r="AO176" s="182">
        <f t="shared" si="113"/>
        <v>6.1106895465938179E-9</v>
      </c>
      <c r="AP176" s="182">
        <f t="shared" si="114"/>
        <v>4.6110574778046202E-4</v>
      </c>
      <c r="AQ176" s="182">
        <f t="shared" si="115"/>
        <v>5.1505429285296717E-4</v>
      </c>
      <c r="AR176" s="182">
        <f t="shared" si="116"/>
        <v>5.7475441031014211E-4</v>
      </c>
      <c r="AS176" s="182">
        <f t="shared" si="117"/>
        <v>6.4069971018353709E-4</v>
      </c>
      <c r="AT176" s="182">
        <f t="shared" si="118"/>
        <v>7.1340157882061504E-4</v>
      </c>
      <c r="AU176" s="182">
        <f t="shared" si="119"/>
        <v>7.9338460873495194E-4</v>
      </c>
      <c r="AV176" s="182">
        <f t="shared" si="120"/>
        <v>8.8118089492851331E-4</v>
      </c>
      <c r="AW176" s="182">
        <f t="shared" si="121"/>
        <v>9.7732315345134906E-4</v>
      </c>
      <c r="AX176" s="182">
        <f t="shared" si="122"/>
        <v>1.0823366629824644E-3</v>
      </c>
    </row>
    <row r="177" spans="1:50" ht="15.75">
      <c r="A177" s="181" t="s">
        <v>58</v>
      </c>
      <c r="B177" s="182">
        <v>9.9999999999999995E-7</v>
      </c>
      <c r="C177" s="182">
        <v>6.7471721740686691E-2</v>
      </c>
      <c r="D177" s="182">
        <v>7.5365792111676738E-2</v>
      </c>
      <c r="E177" s="182">
        <v>8.4101466590570106E-2</v>
      </c>
      <c r="F177" s="182">
        <v>9.3750973118262013E-2</v>
      </c>
      <c r="G177" s="182">
        <v>0.10438914077138865</v>
      </c>
      <c r="H177" s="182">
        <v>0.11609273103096306</v>
      </c>
      <c r="I177" s="182">
        <v>0.12893960318649739</v>
      </c>
      <c r="J177" s="182">
        <v>0.143007707402935</v>
      </c>
      <c r="K177" s="182">
        <v>0.15837390556507511</v>
      </c>
      <c r="M177" s="181" t="s">
        <v>58</v>
      </c>
      <c r="N177" s="183">
        <f>IFERROR(VLOOKUP($M177,Batch!$A$11:$E$854,3,FALSE),"")</f>
        <v>1</v>
      </c>
      <c r="O177" s="182">
        <f t="shared" si="93"/>
        <v>1.0778191496934722E-6</v>
      </c>
      <c r="P177" s="182">
        <f t="shared" si="94"/>
        <v>7.2722313754901485E-2</v>
      </c>
      <c r="Q177" s="182">
        <f t="shared" si="95"/>
        <v>8.1230693969782414E-2</v>
      </c>
      <c r="R177" s="182">
        <f t="shared" si="96"/>
        <v>9.0646171208622228E-2</v>
      </c>
      <c r="S177" s="182">
        <f t="shared" si="97"/>
        <v>0.10104659412926073</v>
      </c>
      <c r="T177" s="182">
        <f t="shared" si="98"/>
        <v>0.11251261494345029</v>
      </c>
      <c r="U177" s="182">
        <f t="shared" si="99"/>
        <v>0.12512696864538558</v>
      </c>
      <c r="V177" s="182">
        <f t="shared" si="100"/>
        <v>0.13897357346828432</v>
      </c>
      <c r="W177" s="182">
        <f t="shared" si="101"/>
        <v>0.15413644559264428</v>
      </c>
      <c r="X177" s="182">
        <f t="shared" si="102"/>
        <v>0.17069842822978351</v>
      </c>
      <c r="Z177" s="181" t="s">
        <v>58</v>
      </c>
      <c r="AA177" s="183">
        <f>IFERROR(VLOOKUP($M177,Batch!$A$11:$E$854,4,FALSE),"")</f>
        <v>0.92</v>
      </c>
      <c r="AB177" s="182">
        <f t="shared" si="103"/>
        <v>9.9159361771799446E-7</v>
      </c>
      <c r="AC177" s="182">
        <f t="shared" si="104"/>
        <v>6.6904528654509368E-2</v>
      </c>
      <c r="AD177" s="182">
        <f t="shared" si="105"/>
        <v>7.4732238452199826E-2</v>
      </c>
      <c r="AE177" s="182">
        <f t="shared" si="106"/>
        <v>8.3394477511932449E-2</v>
      </c>
      <c r="AF177" s="182">
        <f t="shared" si="107"/>
        <v>9.2962866598919877E-2</v>
      </c>
      <c r="AG177" s="182">
        <f t="shared" si="108"/>
        <v>0.10351160574797427</v>
      </c>
      <c r="AH177" s="182">
        <f t="shared" si="109"/>
        <v>0.11511681115375473</v>
      </c>
      <c r="AI177" s="182">
        <f t="shared" si="110"/>
        <v>0.12785568759082158</v>
      </c>
      <c r="AJ177" s="182">
        <f t="shared" si="111"/>
        <v>0.14180552994523271</v>
      </c>
      <c r="AK177" s="182">
        <f t="shared" si="112"/>
        <v>0.15704255397140085</v>
      </c>
      <c r="AM177" s="181" t="s">
        <v>58</v>
      </c>
      <c r="AN177" s="184">
        <f>IFERROR(VLOOKUP($M177,Batch!$A$11:$E$854,5,FALSE),"")</f>
        <v>5673</v>
      </c>
      <c r="AO177" s="182">
        <f t="shared" si="113"/>
        <v>6.019437714503687E-9</v>
      </c>
      <c r="AP177" s="182">
        <f t="shared" si="114"/>
        <v>4.0614182650838783E-4</v>
      </c>
      <c r="AQ177" s="182">
        <f t="shared" si="115"/>
        <v>4.5365969142047147E-4</v>
      </c>
      <c r="AR177" s="182">
        <f t="shared" si="116"/>
        <v>5.0624353984034948E-4</v>
      </c>
      <c r="AS177" s="182">
        <f t="shared" si="117"/>
        <v>5.643281433594877E-4</v>
      </c>
      <c r="AT177" s="182">
        <f t="shared" si="118"/>
        <v>6.2836393094393148E-4</v>
      </c>
      <c r="AU177" s="182">
        <f t="shared" si="119"/>
        <v>6.9881296354751146E-4</v>
      </c>
      <c r="AV177" s="182">
        <f t="shared" si="120"/>
        <v>7.7614391031394215E-4</v>
      </c>
      <c r="AW177" s="182">
        <f t="shared" si="121"/>
        <v>8.6082598740593519E-4</v>
      </c>
      <c r="AX177" s="182">
        <f t="shared" si="122"/>
        <v>9.5332186015165848E-4</v>
      </c>
    </row>
    <row r="178" spans="1:50" ht="15.75">
      <c r="A178" s="181" t="s">
        <v>59</v>
      </c>
      <c r="B178" s="182">
        <v>9.9999999999999995E-7</v>
      </c>
      <c r="C178" s="182">
        <v>1.4224799287428023</v>
      </c>
      <c r="D178" s="182">
        <v>1.5618345291905986</v>
      </c>
      <c r="E178" s="182">
        <v>1.7110203897628331</v>
      </c>
      <c r="F178" s="182">
        <v>1.8699475759142747</v>
      </c>
      <c r="G178" s="182">
        <v>2.038343608825731</v>
      </c>
      <c r="H178" s="182">
        <v>2.2157257519178275</v>
      </c>
      <c r="I178" s="182">
        <v>2.4013753552966848</v>
      </c>
      <c r="J178" s="182">
        <v>2.5943161897863942</v>
      </c>
      <c r="K178" s="182">
        <v>2.7932989930478884</v>
      </c>
      <c r="M178" s="181" t="s">
        <v>59</v>
      </c>
      <c r="N178" s="183">
        <f>IFERROR(VLOOKUP($M178,Batch!$A$11:$E$854,3,FALSE),"")</f>
        <v>1</v>
      </c>
      <c r="O178" s="182">
        <f t="shared" si="93"/>
        <v>1.0778191496934722E-6</v>
      </c>
      <c r="P178" s="182">
        <f t="shared" si="94"/>
        <v>1.5331761072535981</v>
      </c>
      <c r="Q178" s="182">
        <f t="shared" si="95"/>
        <v>1.6833751642141155</v>
      </c>
      <c r="R178" s="182">
        <f t="shared" si="96"/>
        <v>1.8441705416023702</v>
      </c>
      <c r="S178" s="182">
        <f t="shared" si="97"/>
        <v>2.0154653062432932</v>
      </c>
      <c r="T178" s="182">
        <f t="shared" si="98"/>
        <v>2.1969657752476728</v>
      </c>
      <c r="U178" s="182">
        <f t="shared" si="99"/>
        <v>2.3881516458860022</v>
      </c>
      <c r="V178" s="182">
        <f t="shared" si="100"/>
        <v>2.5882483435407324</v>
      </c>
      <c r="W178" s="182">
        <f t="shared" si="101"/>
        <v>2.7962036697115802</v>
      </c>
      <c r="X178" s="182">
        <f t="shared" si="102"/>
        <v>3.0106711455265072</v>
      </c>
      <c r="Z178" s="181" t="s">
        <v>59</v>
      </c>
      <c r="AA178" s="183">
        <f>IFERROR(VLOOKUP($M178,Batch!$A$11:$E$854,4,FALSE),"")</f>
        <v>0.92</v>
      </c>
      <c r="AB178" s="182">
        <f t="shared" si="103"/>
        <v>9.9159361771799446E-7</v>
      </c>
      <c r="AC178" s="182">
        <f t="shared" si="104"/>
        <v>1.4105220186733103</v>
      </c>
      <c r="AD178" s="182">
        <f t="shared" si="105"/>
        <v>1.5487051510769863</v>
      </c>
      <c r="AE178" s="182">
        <f t="shared" si="106"/>
        <v>1.6966368982741806</v>
      </c>
      <c r="AF178" s="182">
        <f t="shared" si="107"/>
        <v>1.8542280817438297</v>
      </c>
      <c r="AG178" s="182">
        <f t="shared" si="108"/>
        <v>2.021208513227859</v>
      </c>
      <c r="AH178" s="182">
        <f t="shared" si="109"/>
        <v>2.1970995142151222</v>
      </c>
      <c r="AI178" s="182">
        <f t="shared" si="110"/>
        <v>2.3811884760574742</v>
      </c>
      <c r="AJ178" s="182">
        <f t="shared" si="111"/>
        <v>2.5725073761346535</v>
      </c>
      <c r="AK178" s="182">
        <f t="shared" si="112"/>
        <v>2.7698174538843867</v>
      </c>
      <c r="AM178" s="181" t="s">
        <v>59</v>
      </c>
      <c r="AN178" s="184">
        <f>IFERROR(VLOOKUP($M178,Batch!$A$11:$E$854,5,FALSE),"")</f>
        <v>5673</v>
      </c>
      <c r="AO178" s="182">
        <f t="shared" si="113"/>
        <v>6.019437714503687E-9</v>
      </c>
      <c r="AP178" s="182">
        <f t="shared" si="114"/>
        <v>8.5625293311989408E-3</v>
      </c>
      <c r="AQ178" s="182">
        <f t="shared" si="115"/>
        <v>9.4013656688239997E-3</v>
      </c>
      <c r="AR178" s="182">
        <f t="shared" si="116"/>
        <v>1.0299380664423196E-2</v>
      </c>
      <c r="AS178" s="182">
        <f t="shared" si="117"/>
        <v>1.1256032962603132E-2</v>
      </c>
      <c r="AT178" s="182">
        <f t="shared" si="118"/>
        <v>1.2269682394083154E-2</v>
      </c>
      <c r="AU178" s="182">
        <f t="shared" si="119"/>
        <v>1.333742315609121E-2</v>
      </c>
      <c r="AV178" s="182">
        <f t="shared" si="120"/>
        <v>1.4454929380352557E-2</v>
      </c>
      <c r="AW178" s="182">
        <f t="shared" si="121"/>
        <v>1.5616324716147729E-2</v>
      </c>
      <c r="AX178" s="182">
        <f t="shared" si="122"/>
        <v>1.6814089306637629E-2</v>
      </c>
    </row>
    <row r="179" spans="1:50" ht="15.75">
      <c r="A179" s="181" t="s">
        <v>241</v>
      </c>
      <c r="B179" s="182">
        <v>9.9999999999999995E-7</v>
      </c>
      <c r="C179" s="182">
        <v>0.84584471780836246</v>
      </c>
      <c r="D179" s="182">
        <v>0.94480703199046812</v>
      </c>
      <c r="E179" s="182">
        <v>1.054319934934659</v>
      </c>
      <c r="F179" s="182">
        <v>1.1752888966765038</v>
      </c>
      <c r="G179" s="182">
        <v>1.3086519958299503</v>
      </c>
      <c r="H179" s="182">
        <v>1.4553715361805095</v>
      </c>
      <c r="I179" s="182">
        <v>1.6164235839536638</v>
      </c>
      <c r="J179" s="182">
        <v>1.7927853446151785</v>
      </c>
      <c r="K179" s="182">
        <v>1.9854203806410204</v>
      </c>
      <c r="M179" s="181" t="s">
        <v>241</v>
      </c>
      <c r="N179" s="183">
        <f>IFERROR(VLOOKUP($M179,Batch!$A$11:$E$854,3,FALSE),"")</f>
        <v>1</v>
      </c>
      <c r="O179" s="182">
        <f t="shared" si="93"/>
        <v>1.0778191496934722E-6</v>
      </c>
      <c r="P179" s="182">
        <f t="shared" si="94"/>
        <v>0.91166763452092414</v>
      </c>
      <c r="Q179" s="182">
        <f t="shared" si="95"/>
        <v>1.0183311118443794</v>
      </c>
      <c r="R179" s="182">
        <f t="shared" si="96"/>
        <v>1.1363662157761512</v>
      </c>
      <c r="S179" s="182">
        <f t="shared" si="97"/>
        <v>1.2667488792600483</v>
      </c>
      <c r="T179" s="182">
        <f t="shared" si="98"/>
        <v>1.4104901813901023</v>
      </c>
      <c r="U179" s="182">
        <f t="shared" si="99"/>
        <v>1.5686273116141591</v>
      </c>
      <c r="V179" s="182">
        <f t="shared" si="100"/>
        <v>1.7422122928014128</v>
      </c>
      <c r="W179" s="182">
        <f t="shared" si="101"/>
        <v>1.9322983757160501</v>
      </c>
      <c r="X179" s="182">
        <f t="shared" si="102"/>
        <v>2.1399241064465944</v>
      </c>
      <c r="Z179" s="181" t="s">
        <v>241</v>
      </c>
      <c r="AA179" s="183">
        <f>IFERROR(VLOOKUP($M179,Batch!$A$11:$E$854,4,FALSE),"")</f>
        <v>0.83</v>
      </c>
      <c r="AB179" s="182">
        <f t="shared" si="103"/>
        <v>8.945898942455818E-7</v>
      </c>
      <c r="AC179" s="182">
        <f t="shared" si="104"/>
        <v>0.756684136652367</v>
      </c>
      <c r="AD179" s="182">
        <f t="shared" si="105"/>
        <v>0.84521482283083493</v>
      </c>
      <c r="AE179" s="182">
        <f t="shared" si="106"/>
        <v>0.94318395909420538</v>
      </c>
      <c r="AF179" s="182">
        <f t="shared" si="107"/>
        <v>1.0514015697858401</v>
      </c>
      <c r="AG179" s="182">
        <f t="shared" si="108"/>
        <v>1.1707068505537848</v>
      </c>
      <c r="AH179" s="182">
        <f t="shared" si="109"/>
        <v>1.301960668639752</v>
      </c>
      <c r="AI179" s="182">
        <f t="shared" si="110"/>
        <v>1.4460362030251723</v>
      </c>
      <c r="AJ179" s="182">
        <f t="shared" si="111"/>
        <v>1.6038076518443216</v>
      </c>
      <c r="AK179" s="182">
        <f t="shared" si="112"/>
        <v>1.7761370083506733</v>
      </c>
      <c r="AM179" s="181" t="s">
        <v>241</v>
      </c>
      <c r="AN179" s="184">
        <f>IFERROR(VLOOKUP($M179,Batch!$A$11:$E$854,5,FALSE),"")</f>
        <v>6678</v>
      </c>
      <c r="AO179" s="182">
        <f t="shared" si="113"/>
        <v>7.0858108685802267E-9</v>
      </c>
      <c r="AP179" s="182">
        <f t="shared" si="114"/>
        <v>5.9934956945776694E-3</v>
      </c>
      <c r="AQ179" s="182">
        <f t="shared" si="115"/>
        <v>6.6947239359890845E-3</v>
      </c>
      <c r="AR179" s="182">
        <f t="shared" si="116"/>
        <v>7.4707116539208035E-3</v>
      </c>
      <c r="AS179" s="182">
        <f t="shared" si="117"/>
        <v>8.3278748377920344E-3</v>
      </c>
      <c r="AT179" s="182">
        <f t="shared" si="118"/>
        <v>9.2728605352410676E-3</v>
      </c>
      <c r="AU179" s="182">
        <f t="shared" si="119"/>
        <v>1.0312487448890155E-2</v>
      </c>
      <c r="AV179" s="182">
        <f t="shared" si="120"/>
        <v>1.1453671799408274E-2</v>
      </c>
      <c r="AW179" s="182">
        <f t="shared" si="121"/>
        <v>1.2703337879905578E-2</v>
      </c>
      <c r="AX179" s="182">
        <f t="shared" si="122"/>
        <v>1.4068313311846832E-2</v>
      </c>
    </row>
    <row r="180" spans="1:50" ht="15.75">
      <c r="A180" s="181" t="s">
        <v>242</v>
      </c>
      <c r="B180" s="182">
        <v>9.9999999999999995E-7</v>
      </c>
      <c r="C180" s="182">
        <v>0.14156645125793829</v>
      </c>
      <c r="D180" s="182">
        <v>0.15542791587521501</v>
      </c>
      <c r="E180" s="182">
        <v>0.17026583461162725</v>
      </c>
      <c r="F180" s="182">
        <v>0.18607091255527464</v>
      </c>
      <c r="G180" s="182">
        <v>0.20281565545318964</v>
      </c>
      <c r="H180" s="182">
        <v>0.22045161610106143</v>
      </c>
      <c r="I180" s="182">
        <v>0.23890684829665546</v>
      </c>
      <c r="J180" s="182">
        <v>0.25808376105451475</v>
      </c>
      <c r="K180" s="182">
        <v>0.27785759462443699</v>
      </c>
      <c r="M180" s="181" t="s">
        <v>242</v>
      </c>
      <c r="N180" s="183">
        <f>IFERROR(VLOOKUP($M180,Batch!$A$11:$E$854,3,FALSE),"")</f>
        <v>1</v>
      </c>
      <c r="O180" s="182">
        <f t="shared" si="93"/>
        <v>1.0778191496934722E-6</v>
      </c>
      <c r="P180" s="182">
        <f t="shared" si="94"/>
        <v>0.15258303211995342</v>
      </c>
      <c r="Q180" s="182">
        <f t="shared" si="95"/>
        <v>0.16752318412725276</v>
      </c>
      <c r="R180" s="182">
        <f t="shared" si="96"/>
        <v>0.18351577708295344</v>
      </c>
      <c r="S180" s="182">
        <f t="shared" si="97"/>
        <v>0.20055079275301452</v>
      </c>
      <c r="T180" s="182">
        <f t="shared" si="98"/>
        <v>0.21859859730508108</v>
      </c>
      <c r="U180" s="182">
        <f t="shared" si="99"/>
        <v>0.23760697341459777</v>
      </c>
      <c r="V180" s="182">
        <f t="shared" si="100"/>
        <v>0.25749837608704851</v>
      </c>
      <c r="W180" s="182">
        <f t="shared" si="101"/>
        <v>0.27816761988947031</v>
      </c>
      <c r="X180" s="182">
        <f t="shared" si="102"/>
        <v>0.29948023637398413</v>
      </c>
      <c r="Z180" s="181" t="s">
        <v>242</v>
      </c>
      <c r="AA180" s="183">
        <f>IFERROR(VLOOKUP($M180,Batch!$A$11:$E$854,4,FALSE),"")</f>
        <v>4.01</v>
      </c>
      <c r="AB180" s="182">
        <f t="shared" si="103"/>
        <v>4.3220547902708229E-6</v>
      </c>
      <c r="AC180" s="182">
        <f t="shared" si="104"/>
        <v>0.61185795880101324</v>
      </c>
      <c r="AD180" s="182">
        <f t="shared" si="105"/>
        <v>0.67176796835028363</v>
      </c>
      <c r="AE180" s="182">
        <f t="shared" si="106"/>
        <v>0.73589826610264331</v>
      </c>
      <c r="AF180" s="182">
        <f t="shared" si="107"/>
        <v>0.80420867893958814</v>
      </c>
      <c r="AG180" s="182">
        <f t="shared" si="108"/>
        <v>0.87658037519337506</v>
      </c>
      <c r="AH180" s="182">
        <f t="shared" si="109"/>
        <v>0.95280396339253703</v>
      </c>
      <c r="AI180" s="182">
        <f t="shared" si="110"/>
        <v>1.0325684881090647</v>
      </c>
      <c r="AJ180" s="182">
        <f t="shared" si="111"/>
        <v>1.115452155756776</v>
      </c>
      <c r="AK180" s="182">
        <f t="shared" si="112"/>
        <v>1.2009157478596766</v>
      </c>
      <c r="AM180" s="181" t="s">
        <v>242</v>
      </c>
      <c r="AN180" s="184">
        <f>IFERROR(VLOOKUP($M180,Batch!$A$11:$E$854,5,FALSE),"")</f>
        <v>29195</v>
      </c>
      <c r="AO180" s="182">
        <f t="shared" si="113"/>
        <v>3.0977874858969707E-8</v>
      </c>
      <c r="AP180" s="182">
        <f t="shared" si="114"/>
        <v>4.3854278112968464E-3</v>
      </c>
      <c r="AQ180" s="182">
        <f t="shared" si="115"/>
        <v>4.8148265275728807E-3</v>
      </c>
      <c r="AR180" s="182">
        <f t="shared" si="116"/>
        <v>5.2744737173570228E-3</v>
      </c>
      <c r="AS180" s="182">
        <f t="shared" si="117"/>
        <v>5.7640814440315926E-3</v>
      </c>
      <c r="AT180" s="182">
        <f t="shared" si="118"/>
        <v>6.2827979940688252E-3</v>
      </c>
      <c r="AU180" s="182">
        <f t="shared" si="119"/>
        <v>6.8291225760363124E-3</v>
      </c>
      <c r="AV180" s="182">
        <f t="shared" si="120"/>
        <v>7.4008264494846527E-3</v>
      </c>
      <c r="AW180" s="182">
        <f t="shared" si="121"/>
        <v>7.9948864530789976E-3</v>
      </c>
      <c r="AX180" s="182">
        <f t="shared" si="122"/>
        <v>8.6074377948901441E-3</v>
      </c>
    </row>
    <row r="181" spans="1:50" ht="15.75">
      <c r="A181" s="181" t="s">
        <v>243</v>
      </c>
      <c r="B181" s="182">
        <v>12.176898677134057</v>
      </c>
      <c r="C181" s="182">
        <v>12.83981238386812</v>
      </c>
      <c r="D181" s="182">
        <v>13.53126783068895</v>
      </c>
      <c r="E181" s="182">
        <v>14.251681803225148</v>
      </c>
      <c r="F181" s="182">
        <v>15.001387011851874</v>
      </c>
      <c r="G181" s="182">
        <v>15.78062248736399</v>
      </c>
      <c r="H181" s="182">
        <v>16.589523894164991</v>
      </c>
      <c r="I181" s="182">
        <v>17.428113885650838</v>
      </c>
      <c r="J181" s="182">
        <v>18.296292644291661</v>
      </c>
      <c r="K181" s="182">
        <v>19.193828766531702</v>
      </c>
      <c r="M181" s="181" t="s">
        <v>243</v>
      </c>
      <c r="N181" s="183">
        <f>IFERROR(VLOOKUP($M181,Batch!$A$11:$E$854,3,FALSE),"")</f>
        <v>1</v>
      </c>
      <c r="O181" s="182">
        <f t="shared" si="93"/>
        <v>13.124494578092195</v>
      </c>
      <c r="P181" s="182">
        <f t="shared" si="94"/>
        <v>13.83899566580445</v>
      </c>
      <c r="Q181" s="182">
        <f t="shared" si="95"/>
        <v>14.584259587547798</v>
      </c>
      <c r="R181" s="182">
        <f t="shared" si="96"/>
        <v>15.360735562854059</v>
      </c>
      <c r="S181" s="182">
        <f t="shared" si="97"/>
        <v>16.168782193336884</v>
      </c>
      <c r="T181" s="182">
        <f t="shared" si="98"/>
        <v>17.008657110964343</v>
      </c>
      <c r="U181" s="182">
        <f t="shared" si="99"/>
        <v>17.880506537428449</v>
      </c>
      <c r="V181" s="182">
        <f t="shared" si="100"/>
        <v>18.784354888993182</v>
      </c>
      <c r="W181" s="182">
        <f t="shared" si="101"/>
        <v>19.720094580413367</v>
      </c>
      <c r="X181" s="182">
        <f t="shared" si="102"/>
        <v>20.687476200505305</v>
      </c>
      <c r="Z181" s="181" t="s">
        <v>243</v>
      </c>
      <c r="AA181" s="183">
        <f>IFERROR(VLOOKUP($M181,Batch!$A$11:$E$854,4,FALSE),"")</f>
        <v>0.55000000000000004</v>
      </c>
      <c r="AB181" s="182">
        <f t="shared" si="103"/>
        <v>7.2184720179507078</v>
      </c>
      <c r="AC181" s="182">
        <f t="shared" si="104"/>
        <v>7.6114476161924483</v>
      </c>
      <c r="AD181" s="182">
        <f t="shared" si="105"/>
        <v>8.0213427731512894</v>
      </c>
      <c r="AE181" s="182">
        <f t="shared" si="106"/>
        <v>8.4484045595697328</v>
      </c>
      <c r="AF181" s="182">
        <f t="shared" si="107"/>
        <v>8.8928302063352866</v>
      </c>
      <c r="AG181" s="182">
        <f t="shared" si="108"/>
        <v>9.3547614110303883</v>
      </c>
      <c r="AH181" s="182">
        <f t="shared" si="109"/>
        <v>9.8342785955856495</v>
      </c>
      <c r="AI181" s="182">
        <f t="shared" si="110"/>
        <v>10.331395188946249</v>
      </c>
      <c r="AJ181" s="182">
        <f t="shared" si="111"/>
        <v>10.846052019227354</v>
      </c>
      <c r="AK181" s="182">
        <f t="shared" si="112"/>
        <v>11.378111910277918</v>
      </c>
      <c r="AM181" s="181" t="s">
        <v>243</v>
      </c>
      <c r="AN181" s="184">
        <f>IFERROR(VLOOKUP($M181,Batch!$A$11:$E$854,5,FALSE),"")</f>
        <v>5941</v>
      </c>
      <c r="AO181" s="182">
        <f t="shared" si="113"/>
        <v>7.6760781235952369E-2</v>
      </c>
      <c r="AP181" s="182">
        <f t="shared" si="114"/>
        <v>8.0939659238483647E-2</v>
      </c>
      <c r="AQ181" s="182">
        <f t="shared" si="115"/>
        <v>8.5298458773170535E-2</v>
      </c>
      <c r="AR181" s="182">
        <f t="shared" si="116"/>
        <v>8.9839807174879494E-2</v>
      </c>
      <c r="AS181" s="182">
        <f t="shared" si="117"/>
        <v>9.4565801784567291E-2</v>
      </c>
      <c r="AT181" s="182">
        <f t="shared" si="118"/>
        <v>9.9477949405488195E-2</v>
      </c>
      <c r="AU181" s="182">
        <f t="shared" si="119"/>
        <v>0.1045771052394365</v>
      </c>
      <c r="AV181" s="182">
        <f t="shared" si="120"/>
        <v>0.10986341208897783</v>
      </c>
      <c r="AW181" s="182">
        <f t="shared" si="121"/>
        <v>0.11533624072397913</v>
      </c>
      <c r="AX181" s="182">
        <f t="shared" si="122"/>
        <v>0.12099413242180576</v>
      </c>
    </row>
    <row r="182" spans="1:50" ht="15.75">
      <c r="A182" s="181" t="s">
        <v>244</v>
      </c>
      <c r="B182" s="182">
        <v>9.9999999999999995E-7</v>
      </c>
      <c r="C182" s="182">
        <v>1.8687156802699962</v>
      </c>
      <c r="D182" s="182">
        <v>2.0517353155192657</v>
      </c>
      <c r="E182" s="182">
        <v>2.2476564948044424</v>
      </c>
      <c r="F182" s="182">
        <v>2.4563586448494332</v>
      </c>
      <c r="G182" s="182">
        <v>2.6774811553461348</v>
      </c>
      <c r="H182" s="182">
        <v>2.9103870030147876</v>
      </c>
      <c r="I182" s="182">
        <v>3.1541290985739754</v>
      </c>
      <c r="J182" s="182">
        <v>3.407421897464348</v>
      </c>
      <c r="K182" s="182">
        <v>3.6686211965496613</v>
      </c>
      <c r="M182" s="181" t="s">
        <v>244</v>
      </c>
      <c r="N182" s="183">
        <f>IFERROR(VLOOKUP($M182,Batch!$A$11:$E$854,3,FALSE),"")</f>
        <v>1</v>
      </c>
      <c r="O182" s="182">
        <f t="shared" si="93"/>
        <v>1.0778191496934722E-6</v>
      </c>
      <c r="P182" s="182">
        <f t="shared" si="94"/>
        <v>2.0141375455274657</v>
      </c>
      <c r="Q182" s="182">
        <f t="shared" si="95"/>
        <v>2.2113996131690428</v>
      </c>
      <c r="R182" s="182">
        <f t="shared" si="96"/>
        <v>2.4225672120331341</v>
      </c>
      <c r="S182" s="182">
        <f t="shared" si="97"/>
        <v>2.6475103859338258</v>
      </c>
      <c r="T182" s="182">
        <f t="shared" si="98"/>
        <v>2.8858404621754663</v>
      </c>
      <c r="U182" s="182">
        <f t="shared" si="99"/>
        <v>3.1368708448683313</v>
      </c>
      <c r="V182" s="182">
        <f t="shared" si="100"/>
        <v>3.3995807430484399</v>
      </c>
      <c r="W182" s="182">
        <f t="shared" si="101"/>
        <v>3.672584572171941</v>
      </c>
      <c r="X182" s="182">
        <f t="shared" si="102"/>
        <v>3.9541101786126043</v>
      </c>
      <c r="Z182" s="181" t="s">
        <v>244</v>
      </c>
      <c r="AA182" s="183">
        <f>IFERROR(VLOOKUP($M182,Batch!$A$11:$E$854,4,FALSE),"")</f>
        <v>0.87</v>
      </c>
      <c r="AB182" s="182">
        <f t="shared" si="103"/>
        <v>9.3770266023332068E-7</v>
      </c>
      <c r="AC182" s="182">
        <f t="shared" si="104"/>
        <v>1.7522996646088951</v>
      </c>
      <c r="AD182" s="182">
        <f t="shared" si="105"/>
        <v>1.9239176634570672</v>
      </c>
      <c r="AE182" s="182">
        <f t="shared" si="106"/>
        <v>2.1076334744688268</v>
      </c>
      <c r="AF182" s="182">
        <f t="shared" si="107"/>
        <v>2.3033340357624286</v>
      </c>
      <c r="AG182" s="182">
        <f t="shared" si="108"/>
        <v>2.5106812020926554</v>
      </c>
      <c r="AH182" s="182">
        <f t="shared" si="109"/>
        <v>2.729077635035448</v>
      </c>
      <c r="AI182" s="182">
        <f t="shared" si="110"/>
        <v>2.9576352464521425</v>
      </c>
      <c r="AJ182" s="182">
        <f t="shared" si="111"/>
        <v>3.1951485777895887</v>
      </c>
      <c r="AK182" s="182">
        <f t="shared" si="112"/>
        <v>3.440075855392966</v>
      </c>
      <c r="AM182" s="181" t="s">
        <v>244</v>
      </c>
      <c r="AN182" s="184">
        <f>IFERROR(VLOOKUP($M182,Batch!$A$11:$E$854,5,FALSE),"")</f>
        <v>11058</v>
      </c>
      <c r="AO182" s="182">
        <f t="shared" si="113"/>
        <v>1.1733287898286933E-8</v>
      </c>
      <c r="AP182" s="182">
        <f t="shared" si="114"/>
        <v>2.1926179076650981E-2</v>
      </c>
      <c r="AQ182" s="182">
        <f t="shared" si="115"/>
        <v>2.4073601148070119E-2</v>
      </c>
      <c r="AR182" s="182">
        <f t="shared" si="116"/>
        <v>2.637240074999499E-2</v>
      </c>
      <c r="AS182" s="182">
        <f t="shared" si="117"/>
        <v>2.8821163161464349E-2</v>
      </c>
      <c r="AT182" s="182">
        <f t="shared" si="118"/>
        <v>3.1415657237914119E-2</v>
      </c>
      <c r="AU182" s="182">
        <f t="shared" si="119"/>
        <v>3.4148408601804986E-2</v>
      </c>
      <c r="AV182" s="182">
        <f t="shared" si="120"/>
        <v>3.7008304781932698E-2</v>
      </c>
      <c r="AW182" s="182">
        <f t="shared" si="121"/>
        <v>3.9980262113876334E-2</v>
      </c>
      <c r="AX182" s="182">
        <f t="shared" si="122"/>
        <v>4.3044988688875074E-2</v>
      </c>
    </row>
    <row r="183" spans="1:50" ht="15.75">
      <c r="A183" s="181" t="s">
        <v>245</v>
      </c>
      <c r="B183" s="182">
        <v>9.9999999999999995E-7</v>
      </c>
      <c r="C183" s="182">
        <v>6.3247280095997643E-4</v>
      </c>
      <c r="D183" s="182">
        <v>7.0647098374985616E-4</v>
      </c>
      <c r="E183" s="182">
        <v>7.8835827465336577E-4</v>
      </c>
      <c r="F183" s="182">
        <v>8.788117307680129E-4</v>
      </c>
      <c r="G183" s="182">
        <v>9.7853279196330641E-4</v>
      </c>
      <c r="H183" s="182">
        <v>1.0882410122635042E-3</v>
      </c>
      <c r="I183" s="182">
        <v>1.2086662364339112E-3</v>
      </c>
      <c r="J183" s="182">
        <v>1.340539161096536E-3</v>
      </c>
      <c r="K183" s="182">
        <v>1.4845802814501348E-3</v>
      </c>
      <c r="M183" s="181" t="s">
        <v>245</v>
      </c>
      <c r="N183" s="183">
        <f>IFERROR(VLOOKUP($M183,Batch!$A$11:$E$854,3,FALSE),"")</f>
        <v>1</v>
      </c>
      <c r="O183" s="182">
        <f t="shared" si="93"/>
        <v>1.0778191496934722E-6</v>
      </c>
      <c r="P183" s="182">
        <f t="shared" si="94"/>
        <v>6.8169129653493051E-4</v>
      </c>
      <c r="Q183" s="182">
        <f t="shared" si="95"/>
        <v>7.6144795498838075E-4</v>
      </c>
      <c r="R183" s="182">
        <f t="shared" si="96"/>
        <v>8.4970764524070353E-4</v>
      </c>
      <c r="S183" s="182">
        <f t="shared" si="97"/>
        <v>9.4720011239702825E-4</v>
      </c>
      <c r="T183" s="182">
        <f t="shared" si="98"/>
        <v>1.0546813817810701E-3</v>
      </c>
      <c r="U183" s="182">
        <f t="shared" si="99"/>
        <v>1.1729270024994135E-3</v>
      </c>
      <c r="V183" s="182">
        <f t="shared" si="100"/>
        <v>1.3027236152164073E-3</v>
      </c>
      <c r="W183" s="182">
        <f t="shared" si="101"/>
        <v>1.4448587787438689E-3</v>
      </c>
      <c r="X183" s="182">
        <f t="shared" si="102"/>
        <v>1.6001090566042798E-3</v>
      </c>
      <c r="Z183" s="181" t="s">
        <v>245</v>
      </c>
      <c r="AA183" s="183">
        <f>IFERROR(VLOOKUP($M183,Batch!$A$11:$E$854,4,FALSE),"")</f>
        <v>0.94</v>
      </c>
      <c r="AB183" s="182">
        <f t="shared" si="103"/>
        <v>1.0131500007118636E-6</v>
      </c>
      <c r="AC183" s="182">
        <f t="shared" si="104"/>
        <v>6.407898187428346E-4</v>
      </c>
      <c r="AD183" s="182">
        <f t="shared" si="105"/>
        <v>7.1576107768907781E-4</v>
      </c>
      <c r="AE183" s="182">
        <f t="shared" si="106"/>
        <v>7.9872518652626125E-4</v>
      </c>
      <c r="AF183" s="182">
        <f t="shared" si="107"/>
        <v>8.9036810565320645E-4</v>
      </c>
      <c r="AG183" s="182">
        <f t="shared" si="108"/>
        <v>9.9140049887420597E-4</v>
      </c>
      <c r="AH183" s="182">
        <f t="shared" si="109"/>
        <v>1.1025513823494488E-3</v>
      </c>
      <c r="AI183" s="182">
        <f t="shared" si="110"/>
        <v>1.2245601983034229E-3</v>
      </c>
      <c r="AJ183" s="182">
        <f t="shared" si="111"/>
        <v>1.3581672520192366E-3</v>
      </c>
      <c r="AK183" s="182">
        <f t="shared" si="112"/>
        <v>1.5041025132080232E-3</v>
      </c>
      <c r="AM183" s="181" t="s">
        <v>245</v>
      </c>
      <c r="AN183" s="184">
        <f>IFERROR(VLOOKUP($M183,Batch!$A$11:$E$854,5,FALSE),"")</f>
        <v>11487</v>
      </c>
      <c r="AO183" s="182">
        <f t="shared" si="113"/>
        <v>1.218848599092259E-8</v>
      </c>
      <c r="AP183" s="182">
        <f t="shared" si="114"/>
        <v>7.7088858741402435E-6</v>
      </c>
      <c r="AQ183" s="182">
        <f t="shared" si="115"/>
        <v>8.610811688428424E-6</v>
      </c>
      <c r="AR183" s="182">
        <f t="shared" si="116"/>
        <v>9.6088937864404518E-6</v>
      </c>
      <c r="AS183" s="182">
        <f t="shared" si="117"/>
        <v>1.071138446912436E-5</v>
      </c>
      <c r="AT183" s="182">
        <f t="shared" si="118"/>
        <v>1.192683322650313E-5</v>
      </c>
      <c r="AU183" s="182">
        <f t="shared" si="119"/>
        <v>1.3264010332721139E-5</v>
      </c>
      <c r="AV183" s="182">
        <f t="shared" si="120"/>
        <v>1.4731811490475858E-5</v>
      </c>
      <c r="AW183" s="182">
        <f t="shared" si="121"/>
        <v>1.6339142785308253E-5</v>
      </c>
      <c r="AX183" s="182">
        <f t="shared" si="122"/>
        <v>1.8094785962854881E-5</v>
      </c>
    </row>
    <row r="184" spans="1:50" ht="15.75">
      <c r="A184" s="181" t="s">
        <v>246</v>
      </c>
      <c r="B184" s="182">
        <v>9.9999999999999995E-7</v>
      </c>
      <c r="C184" s="182">
        <v>0.28058363332029179</v>
      </c>
      <c r="D184" s="182">
        <v>0.31341141493361918</v>
      </c>
      <c r="E184" s="182">
        <v>0.34973903814459167</v>
      </c>
      <c r="F184" s="182">
        <v>0.38986686549859567</v>
      </c>
      <c r="G184" s="182">
        <v>0.43410607645954447</v>
      </c>
      <c r="H184" s="182">
        <v>0.48277588646593633</v>
      </c>
      <c r="I184" s="182">
        <v>0.5362000762332394</v>
      </c>
      <c r="J184" s="182">
        <v>0.59470280438574041</v>
      </c>
      <c r="K184" s="182">
        <v>0.65860370389477041</v>
      </c>
      <c r="M184" s="181" t="s">
        <v>246</v>
      </c>
      <c r="N184" s="183">
        <f>IFERROR(VLOOKUP($M184,Batch!$A$11:$E$854,3,FALSE),"")</f>
        <v>1</v>
      </c>
      <c r="O184" s="182">
        <f t="shared" si="93"/>
        <v>1.0778191496934722E-6</v>
      </c>
      <c r="P184" s="182">
        <f t="shared" si="94"/>
        <v>0.3024184130831819</v>
      </c>
      <c r="Q184" s="182">
        <f t="shared" si="95"/>
        <v>0.3378008247479814</v>
      </c>
      <c r="R184" s="182">
        <f t="shared" si="96"/>
        <v>0.37695543270761661</v>
      </c>
      <c r="S184" s="182">
        <f t="shared" si="97"/>
        <v>0.42020597346535565</v>
      </c>
      <c r="T184" s="182">
        <f t="shared" si="98"/>
        <v>0.46788784220639562</v>
      </c>
      <c r="U184" s="182">
        <f t="shared" si="99"/>
        <v>0.52034509544322771</v>
      </c>
      <c r="V184" s="182">
        <f t="shared" si="100"/>
        <v>0.57792671023128506</v>
      </c>
      <c r="W184" s="182">
        <f t="shared" si="101"/>
        <v>0.64098207094336201</v>
      </c>
      <c r="X184" s="182">
        <f t="shared" si="102"/>
        <v>0.70985568411683275</v>
      </c>
      <c r="Z184" s="181" t="s">
        <v>246</v>
      </c>
      <c r="AA184" s="183">
        <f>IFERROR(VLOOKUP($M184,Batch!$A$11:$E$854,4,FALSE),"")</f>
        <v>0.79</v>
      </c>
      <c r="AB184" s="182">
        <f t="shared" si="103"/>
        <v>8.5147712825784293E-7</v>
      </c>
      <c r="AC184" s="182">
        <f t="shared" si="104"/>
        <v>0.23891054633571371</v>
      </c>
      <c r="AD184" s="182">
        <f t="shared" si="105"/>
        <v>0.26686265155090533</v>
      </c>
      <c r="AE184" s="182">
        <f t="shared" si="106"/>
        <v>0.29779479183901714</v>
      </c>
      <c r="AF184" s="182">
        <f t="shared" si="107"/>
        <v>0.33196271903763097</v>
      </c>
      <c r="AG184" s="182">
        <f t="shared" si="108"/>
        <v>0.36963139534305256</v>
      </c>
      <c r="AH184" s="182">
        <f t="shared" si="109"/>
        <v>0.41107262540014994</v>
      </c>
      <c r="AI184" s="182">
        <f t="shared" si="110"/>
        <v>0.45656210108271522</v>
      </c>
      <c r="AJ184" s="182">
        <f t="shared" si="111"/>
        <v>0.50637583604525604</v>
      </c>
      <c r="AK184" s="182">
        <f t="shared" si="112"/>
        <v>0.56078599045229782</v>
      </c>
      <c r="AM184" s="181" t="s">
        <v>246</v>
      </c>
      <c r="AN184" s="184">
        <f>IFERROR(VLOOKUP($M184,Batch!$A$11:$E$854,5,FALSE),"")</f>
        <v>6033</v>
      </c>
      <c r="AO184" s="182">
        <f t="shared" si="113"/>
        <v>6.4014221279042376E-9</v>
      </c>
      <c r="AP184" s="182">
        <f t="shared" si="114"/>
        <v>1.7961342790642849E-3</v>
      </c>
      <c r="AQ184" s="182">
        <f t="shared" si="115"/>
        <v>2.0062787666938467E-3</v>
      </c>
      <c r="AR184" s="182">
        <f t="shared" si="116"/>
        <v>2.2388272177707334E-3</v>
      </c>
      <c r="AS184" s="182">
        <f t="shared" si="117"/>
        <v>2.495702379739376E-3</v>
      </c>
      <c r="AT184" s="182">
        <f t="shared" si="118"/>
        <v>2.7788962437058176E-3</v>
      </c>
      <c r="AU184" s="182">
        <f t="shared" si="119"/>
        <v>3.0904522424416289E-3</v>
      </c>
      <c r="AV184" s="182">
        <f t="shared" si="120"/>
        <v>3.432443032983398E-3</v>
      </c>
      <c r="AW184" s="182">
        <f t="shared" si="121"/>
        <v>3.8069436915215841E-3</v>
      </c>
      <c r="AX184" s="182">
        <f t="shared" si="122"/>
        <v>4.2160003236316745E-3</v>
      </c>
    </row>
    <row r="185" spans="1:50" ht="15.75">
      <c r="A185" s="181" t="s">
        <v>247</v>
      </c>
      <c r="B185" s="182">
        <v>9.9999999999999995E-7</v>
      </c>
      <c r="C185" s="182">
        <v>0.36684941445670644</v>
      </c>
      <c r="D185" s="182">
        <v>0.40977013766587023</v>
      </c>
      <c r="E185" s="182">
        <v>0.45726673305116255</v>
      </c>
      <c r="F185" s="182">
        <v>0.50973190998980455</v>
      </c>
      <c r="G185" s="182">
        <v>0.56757252045237183</v>
      </c>
      <c r="H185" s="182">
        <v>0.63120592305423606</v>
      </c>
      <c r="I185" s="182">
        <v>0.7010554452877259</v>
      </c>
      <c r="J185" s="182">
        <v>0.77754490874251692</v>
      </c>
      <c r="K185" s="182">
        <v>0.86109221793779311</v>
      </c>
      <c r="M185" s="181" t="s">
        <v>247</v>
      </c>
      <c r="N185" s="183">
        <f>IFERROR(VLOOKUP($M185,Batch!$A$11:$E$854,3,FALSE),"")</f>
        <v>1</v>
      </c>
      <c r="O185" s="182">
        <f t="shared" si="93"/>
        <v>1.0778191496934722E-6</v>
      </c>
      <c r="P185" s="182">
        <f t="shared" si="94"/>
        <v>0.39539732395527549</v>
      </c>
      <c r="Q185" s="182">
        <f t="shared" si="95"/>
        <v>0.44165810134880529</v>
      </c>
      <c r="R185" s="182">
        <f t="shared" si="96"/>
        <v>0.49285084140031593</v>
      </c>
      <c r="S185" s="182">
        <f t="shared" si="97"/>
        <v>0.54939881379684063</v>
      </c>
      <c r="T185" s="182">
        <f t="shared" si="98"/>
        <v>0.61174053138335627</v>
      </c>
      <c r="U185" s="182">
        <f t="shared" si="99"/>
        <v>0.68032583126779989</v>
      </c>
      <c r="V185" s="182">
        <f t="shared" si="100"/>
        <v>0.75561098392799519</v>
      </c>
      <c r="W185" s="182">
        <f t="shared" si="101"/>
        <v>0.83805279238934804</v>
      </c>
      <c r="X185" s="182">
        <f t="shared" si="102"/>
        <v>0.92810168214537825</v>
      </c>
      <c r="Z185" s="181" t="s">
        <v>247</v>
      </c>
      <c r="AA185" s="183">
        <f>IFERROR(VLOOKUP($M185,Batch!$A$11:$E$854,4,FALSE),"")</f>
        <v>0.88</v>
      </c>
      <c r="AB185" s="182">
        <f t="shared" si="103"/>
        <v>9.4848085173025548E-7</v>
      </c>
      <c r="AC185" s="182">
        <f t="shared" si="104"/>
        <v>0.34794964508064241</v>
      </c>
      <c r="AD185" s="182">
        <f t="shared" si="105"/>
        <v>0.38865912918694862</v>
      </c>
      <c r="AE185" s="182">
        <f t="shared" si="106"/>
        <v>0.43370874043227803</v>
      </c>
      <c r="AF185" s="182">
        <f t="shared" si="107"/>
        <v>0.48347095614121977</v>
      </c>
      <c r="AG185" s="182">
        <f t="shared" si="108"/>
        <v>0.53833166761735352</v>
      </c>
      <c r="AH185" s="182">
        <f t="shared" si="109"/>
        <v>0.59868673151566387</v>
      </c>
      <c r="AI185" s="182">
        <f t="shared" si="110"/>
        <v>0.66493766585663583</v>
      </c>
      <c r="AJ185" s="182">
        <f t="shared" si="111"/>
        <v>0.7374864573026263</v>
      </c>
      <c r="AK185" s="182">
        <f t="shared" si="112"/>
        <v>0.8167294802879328</v>
      </c>
      <c r="AM185" s="181" t="s">
        <v>247</v>
      </c>
      <c r="AN185" s="184">
        <f>IFERROR(VLOOKUP($M185,Batch!$A$11:$E$854,5,FALSE),"")</f>
        <v>7485</v>
      </c>
      <c r="AO185" s="182">
        <f t="shared" si="113"/>
        <v>7.9420925952864625E-9</v>
      </c>
      <c r="AP185" s="182">
        <f t="shared" si="114"/>
        <v>2.9135520181417822E-3</v>
      </c>
      <c r="AQ185" s="182">
        <f t="shared" si="115"/>
        <v>3.2544323761256222E-3</v>
      </c>
      <c r="AR185" s="182">
        <f t="shared" si="116"/>
        <v>3.6316547346364695E-3</v>
      </c>
      <c r="AS185" s="182">
        <f t="shared" si="117"/>
        <v>4.0483380279112517E-3</v>
      </c>
      <c r="AT185" s="182">
        <f t="shared" si="118"/>
        <v>4.5077135119728565E-3</v>
      </c>
      <c r="AU185" s="182">
        <f t="shared" si="119"/>
        <v>5.0130958875900054E-3</v>
      </c>
      <c r="AV185" s="182">
        <f t="shared" si="120"/>
        <v>5.5678472609049009E-3</v>
      </c>
      <c r="AW185" s="182">
        <f t="shared" si="121"/>
        <v>6.1753336622266319E-3</v>
      </c>
      <c r="AX185" s="182">
        <f t="shared" si="122"/>
        <v>6.8388741279425428E-3</v>
      </c>
    </row>
    <row r="186" spans="1:50" ht="15.75">
      <c r="A186" s="181" t="s">
        <v>248</v>
      </c>
      <c r="B186" s="182">
        <v>9.9999999999999995E-7</v>
      </c>
      <c r="C186" s="182">
        <v>3.2604662419319926E-2</v>
      </c>
      <c r="D186" s="182">
        <v>3.5798242673040902E-2</v>
      </c>
      <c r="E186" s="182">
        <v>3.9217011463031436E-2</v>
      </c>
      <c r="F186" s="182">
        <v>4.2858880380432597E-2</v>
      </c>
      <c r="G186" s="182">
        <v>4.6717574377523712E-2</v>
      </c>
      <c r="H186" s="182">
        <v>5.0781996895664448E-2</v>
      </c>
      <c r="I186" s="182">
        <v>5.5035642379098457E-2</v>
      </c>
      <c r="J186" s="182">
        <v>5.9456100485993771E-2</v>
      </c>
      <c r="K186" s="182">
        <v>6.4014702966715117E-2</v>
      </c>
      <c r="M186" s="181" t="s">
        <v>248</v>
      </c>
      <c r="N186" s="183">
        <f>IFERROR(VLOOKUP($M186,Batch!$A$11:$E$854,3,FALSE),"")</f>
        <v>1</v>
      </c>
      <c r="O186" s="182">
        <f t="shared" si="93"/>
        <v>1.0778191496934722E-6</v>
      </c>
      <c r="P186" s="182">
        <f t="shared" si="94"/>
        <v>3.5141929524834109E-2</v>
      </c>
      <c r="Q186" s="182">
        <f t="shared" si="95"/>
        <v>3.8584031478377516E-2</v>
      </c>
      <c r="R186" s="182">
        <f t="shared" si="96"/>
        <v>4.2268845948603695E-2</v>
      </c>
      <c r="S186" s="182">
        <f t="shared" si="97"/>
        <v>4.6194122008452097E-2</v>
      </c>
      <c r="T186" s="182">
        <f t="shared" si="98"/>
        <v>5.0353096291324152E-2</v>
      </c>
      <c r="U186" s="182">
        <f t="shared" si="99"/>
        <v>5.4733808713821601E-2</v>
      </c>
      <c r="V186" s="182">
        <f t="shared" si="100"/>
        <v>5.9318469271873918E-2</v>
      </c>
      <c r="W186" s="182">
        <f t="shared" si="101"/>
        <v>6.4082923669903438E-2</v>
      </c>
      <c r="X186" s="182">
        <f t="shared" si="102"/>
        <v>6.8996272719465082E-2</v>
      </c>
      <c r="Z186" s="181" t="s">
        <v>248</v>
      </c>
      <c r="AA186" s="183">
        <f>IFERROR(VLOOKUP($M186,Batch!$A$11:$E$854,4,FALSE),"")</f>
        <v>0.97</v>
      </c>
      <c r="AB186" s="182">
        <f t="shared" si="103"/>
        <v>1.0454845752026681E-6</v>
      </c>
      <c r="AC186" s="182">
        <f t="shared" si="104"/>
        <v>3.408767163908908E-2</v>
      </c>
      <c r="AD186" s="182">
        <f t="shared" si="105"/>
        <v>3.7426510534026187E-2</v>
      </c>
      <c r="AE186" s="182">
        <f t="shared" si="106"/>
        <v>4.1000780570145584E-2</v>
      </c>
      <c r="AF186" s="182">
        <f t="shared" si="107"/>
        <v>4.4808298348198536E-2</v>
      </c>
      <c r="AG186" s="182">
        <f t="shared" si="108"/>
        <v>4.884250340258442E-2</v>
      </c>
      <c r="AH186" s="182">
        <f t="shared" si="109"/>
        <v>5.3091794452406943E-2</v>
      </c>
      <c r="AI186" s="182">
        <f t="shared" si="110"/>
        <v>5.7538915193717698E-2</v>
      </c>
      <c r="AJ186" s="182">
        <f t="shared" si="111"/>
        <v>6.2160435959806332E-2</v>
      </c>
      <c r="AK186" s="182">
        <f t="shared" si="112"/>
        <v>6.692638453788112E-2</v>
      </c>
      <c r="AM186" s="181" t="s">
        <v>248</v>
      </c>
      <c r="AN186" s="184">
        <f>IFERROR(VLOOKUP($M186,Batch!$A$11:$E$854,5,FALSE),"")</f>
        <v>8454</v>
      </c>
      <c r="AO186" s="182">
        <f t="shared" si="113"/>
        <v>8.9702673080229466E-9</v>
      </c>
      <c r="AP186" s="182">
        <f t="shared" si="114"/>
        <v>2.9247253738914984E-4</v>
      </c>
      <c r="AQ186" s="182">
        <f t="shared" si="115"/>
        <v>3.2111980593465075E-4</v>
      </c>
      <c r="AR186" s="182">
        <f t="shared" si="116"/>
        <v>3.51787075845192E-4</v>
      </c>
      <c r="AS186" s="182">
        <f t="shared" si="117"/>
        <v>3.8445561353506061E-4</v>
      </c>
      <c r="AT186" s="182">
        <f t="shared" si="118"/>
        <v>4.1906913014883138E-4</v>
      </c>
      <c r="AU186" s="182">
        <f t="shared" si="119"/>
        <v>4.5552808658930156E-4</v>
      </c>
      <c r="AV186" s="182">
        <f t="shared" si="120"/>
        <v>4.9368442360926907E-4</v>
      </c>
      <c r="AW186" s="182">
        <f t="shared" si="121"/>
        <v>5.3333711445203709E-4</v>
      </c>
      <c r="AX186" s="182">
        <f t="shared" si="122"/>
        <v>5.7422899725512416E-4</v>
      </c>
    </row>
    <row r="187" spans="1:50" ht="15.75">
      <c r="A187" s="181" t="s">
        <v>249</v>
      </c>
      <c r="B187" s="182">
        <v>9.9999999999999995E-7</v>
      </c>
      <c r="C187" s="182">
        <v>1.4338161220440825E-4</v>
      </c>
      <c r="D187" s="182">
        <v>1.5742404230445009E-4</v>
      </c>
      <c r="E187" s="182">
        <v>1.7245632422942622E-4</v>
      </c>
      <c r="F187" s="182">
        <v>1.8846919801098039E-4</v>
      </c>
      <c r="G187" s="182">
        <v>2.0543498545675304E-4</v>
      </c>
      <c r="H187" s="182">
        <v>2.2330479923339549E-4</v>
      </c>
      <c r="I187" s="182">
        <v>2.420059609408481E-4</v>
      </c>
      <c r="J187" s="182">
        <v>2.6143982314168283E-4</v>
      </c>
      <c r="K187" s="182">
        <v>2.8148021956901935E-4</v>
      </c>
      <c r="M187" s="181" t="s">
        <v>249</v>
      </c>
      <c r="N187" s="183">
        <f>IFERROR(VLOOKUP($M187,Batch!$A$11:$E$854,3,FALSE),"")</f>
        <v>1</v>
      </c>
      <c r="O187" s="182">
        <f t="shared" si="93"/>
        <v>1.0778191496934722E-6</v>
      </c>
      <c r="P187" s="182">
        <f t="shared" si="94"/>
        <v>1.5453944734783448E-4</v>
      </c>
      <c r="Q187" s="182">
        <f t="shared" si="95"/>
        <v>1.696746474178916E-4</v>
      </c>
      <c r="R187" s="182">
        <f t="shared" si="96"/>
        <v>1.8587672874022191E-4</v>
      </c>
      <c r="S187" s="182">
        <f t="shared" si="97"/>
        <v>2.0313571074360553E-4</v>
      </c>
      <c r="T187" s="182">
        <f t="shared" si="98"/>
        <v>2.2142176134228839E-4</v>
      </c>
      <c r="U187" s="182">
        <f t="shared" si="99"/>
        <v>2.4068218883220983E-4</v>
      </c>
      <c r="V187" s="182">
        <f t="shared" si="100"/>
        <v>2.6083865904201654E-4</v>
      </c>
      <c r="W187" s="182">
        <f t="shared" si="101"/>
        <v>2.8178484787458032E-4</v>
      </c>
      <c r="X187" s="182">
        <f t="shared" si="102"/>
        <v>3.0338477091141226E-4</v>
      </c>
      <c r="Z187" s="181" t="s">
        <v>249</v>
      </c>
      <c r="AA187" s="183">
        <f>IFERROR(VLOOKUP($M187,Batch!$A$11:$E$854,4,FALSE),"")</f>
        <v>0.94</v>
      </c>
      <c r="AB187" s="182">
        <f t="shared" si="103"/>
        <v>1.0131500007118636E-6</v>
      </c>
      <c r="AC187" s="182">
        <f t="shared" si="104"/>
        <v>1.4526708050696438E-4</v>
      </c>
      <c r="AD187" s="182">
        <f t="shared" si="105"/>
        <v>1.594941685728181E-4</v>
      </c>
      <c r="AE187" s="182">
        <f t="shared" si="106"/>
        <v>1.7472412501580859E-4</v>
      </c>
      <c r="AF187" s="182">
        <f t="shared" si="107"/>
        <v>1.9094756809898917E-4</v>
      </c>
      <c r="AG187" s="182">
        <f t="shared" si="108"/>
        <v>2.0813645566175108E-4</v>
      </c>
      <c r="AH187" s="182">
        <f t="shared" si="109"/>
        <v>2.2624125750227725E-4</v>
      </c>
      <c r="AI187" s="182">
        <f t="shared" si="110"/>
        <v>2.4518833949949554E-4</v>
      </c>
      <c r="AJ187" s="182">
        <f t="shared" si="111"/>
        <v>2.6487775700210548E-4</v>
      </c>
      <c r="AK187" s="182">
        <f t="shared" si="112"/>
        <v>2.8518168465672749E-4</v>
      </c>
      <c r="AM187" s="181" t="s">
        <v>249</v>
      </c>
      <c r="AN187" s="184">
        <f>IFERROR(VLOOKUP($M187,Batch!$A$11:$E$854,5,FALSE),"")</f>
        <v>11487</v>
      </c>
      <c r="AO187" s="182">
        <f t="shared" si="113"/>
        <v>1.218848599092259E-8</v>
      </c>
      <c r="AP187" s="182">
        <f t="shared" si="114"/>
        <v>1.7476047717093256E-6</v>
      </c>
      <c r="AQ187" s="182">
        <f t="shared" si="115"/>
        <v>1.9187607342621951E-6</v>
      </c>
      <c r="AR187" s="182">
        <f t="shared" si="116"/>
        <v>2.1019814919163654E-6</v>
      </c>
      <c r="AS187" s="182">
        <f t="shared" si="117"/>
        <v>2.29715417967725E-6</v>
      </c>
      <c r="AT187" s="182">
        <f t="shared" si="118"/>
        <v>2.5039414422850203E-6</v>
      </c>
      <c r="AU187" s="182">
        <f t="shared" si="119"/>
        <v>2.7217474171620222E-6</v>
      </c>
      <c r="AV187" s="182">
        <f t="shared" si="120"/>
        <v>2.9496862646472865E-6</v>
      </c>
      <c r="AW187" s="182">
        <f t="shared" si="121"/>
        <v>3.1865556218316809E-6</v>
      </c>
      <c r="AX187" s="182">
        <f t="shared" si="122"/>
        <v>3.4308177129388074E-6</v>
      </c>
    </row>
    <row r="188" spans="1:50" ht="15.75">
      <c r="A188" s="181" t="s">
        <v>250</v>
      </c>
      <c r="B188" s="182">
        <v>9.9999999999999995E-7</v>
      </c>
      <c r="C188" s="182">
        <v>7.2053949301950149E-4</v>
      </c>
      <c r="D188" s="182">
        <v>7.9110729672519074E-4</v>
      </c>
      <c r="E188" s="182">
        <v>8.6664942957348859E-4</v>
      </c>
      <c r="F188" s="182">
        <v>9.4711935719501322E-4</v>
      </c>
      <c r="G188" s="182">
        <v>1.0323779876212505E-3</v>
      </c>
      <c r="H188" s="182">
        <v>1.1221796460139505E-3</v>
      </c>
      <c r="I188" s="182">
        <v>1.2161590996439841E-3</v>
      </c>
      <c r="J188" s="182">
        <v>1.3138206128764998E-3</v>
      </c>
      <c r="K188" s="182">
        <v>1.4145301589588604E-3</v>
      </c>
      <c r="M188" s="181" t="s">
        <v>250</v>
      </c>
      <c r="N188" s="183">
        <f>IFERROR(VLOOKUP($M188,Batch!$A$11:$E$854,3,FALSE),"")</f>
        <v>1</v>
      </c>
      <c r="O188" s="182">
        <f t="shared" si="93"/>
        <v>1.0778191496934722E-6</v>
      </c>
      <c r="P188" s="182">
        <f t="shared" si="94"/>
        <v>7.7661126368684457E-4</v>
      </c>
      <c r="Q188" s="182">
        <f t="shared" si="95"/>
        <v>8.5267059387264641E-4</v>
      </c>
      <c r="R188" s="182">
        <f t="shared" si="96"/>
        <v>9.3409135126523019E-4</v>
      </c>
      <c r="S188" s="182">
        <f t="shared" si="97"/>
        <v>1.0208233802301572E-3</v>
      </c>
      <c r="T188" s="182">
        <f t="shared" si="98"/>
        <v>1.1127167647801942E-3</v>
      </c>
      <c r="U188" s="182">
        <f t="shared" si="99"/>
        <v>1.2095067118700778E-3</v>
      </c>
      <c r="V188" s="182">
        <f t="shared" si="100"/>
        <v>1.3107995666702577E-3</v>
      </c>
      <c r="W188" s="182">
        <f t="shared" si="101"/>
        <v>1.4160610158203055E-3</v>
      </c>
      <c r="X188" s="182">
        <f t="shared" si="102"/>
        <v>1.524607693144811E-3</v>
      </c>
      <c r="Z188" s="181" t="s">
        <v>250</v>
      </c>
      <c r="AA188" s="183">
        <f>IFERROR(VLOOKUP($M188,Batch!$A$11:$E$854,4,FALSE),"")</f>
        <v>0.94</v>
      </c>
      <c r="AB188" s="182">
        <f t="shared" si="103"/>
        <v>1.0131500007118636E-6</v>
      </c>
      <c r="AC188" s="182">
        <f t="shared" si="104"/>
        <v>7.3001458786563385E-4</v>
      </c>
      <c r="AD188" s="182">
        <f t="shared" si="105"/>
        <v>8.0151035824028766E-4</v>
      </c>
      <c r="AE188" s="182">
        <f t="shared" si="106"/>
        <v>8.7804587018931626E-4</v>
      </c>
      <c r="AF188" s="182">
        <f t="shared" si="107"/>
        <v>9.5957397741634753E-4</v>
      </c>
      <c r="AG188" s="182">
        <f t="shared" si="108"/>
        <v>1.0459537588933825E-3</v>
      </c>
      <c r="AH188" s="182">
        <f t="shared" si="109"/>
        <v>1.136936309157873E-3</v>
      </c>
      <c r="AI188" s="182">
        <f t="shared" si="110"/>
        <v>1.2321515926700423E-3</v>
      </c>
      <c r="AJ188" s="182">
        <f t="shared" si="111"/>
        <v>1.331097354871087E-3</v>
      </c>
      <c r="AK188" s="182">
        <f t="shared" si="112"/>
        <v>1.4331312315561222E-3</v>
      </c>
      <c r="AM188" s="181" t="s">
        <v>250</v>
      </c>
      <c r="AN188" s="184">
        <f>IFERROR(VLOOKUP($M188,Batch!$A$11:$E$854,5,FALSE),"")</f>
        <v>11487</v>
      </c>
      <c r="AO188" s="182">
        <f t="shared" si="113"/>
        <v>1.218848599092259E-8</v>
      </c>
      <c r="AP188" s="182">
        <f t="shared" si="114"/>
        <v>8.7822855165746586E-6</v>
      </c>
      <c r="AQ188" s="182">
        <f t="shared" si="115"/>
        <v>9.6424002034516297E-6</v>
      </c>
      <c r="AR188" s="182">
        <f t="shared" si="116"/>
        <v>1.056314443139752E-5</v>
      </c>
      <c r="AS188" s="182">
        <f t="shared" si="117"/>
        <v>1.1543951016903026E-5</v>
      </c>
      <c r="AT188" s="182">
        <f t="shared" si="118"/>
        <v>1.2583124639458468E-5</v>
      </c>
      <c r="AU188" s="182">
        <f t="shared" si="119"/>
        <v>1.3677670894739507E-5</v>
      </c>
      <c r="AV188" s="182">
        <f t="shared" si="120"/>
        <v>1.482313814874373E-5</v>
      </c>
      <c r="AW188" s="182">
        <f t="shared" si="121"/>
        <v>1.6013484134630549E-5</v>
      </c>
      <c r="AX188" s="182">
        <f t="shared" si="122"/>
        <v>1.7240981026207573E-5</v>
      </c>
    </row>
    <row r="189" spans="1:50" ht="15.75">
      <c r="A189" s="181" t="s">
        <v>60</v>
      </c>
      <c r="B189" s="182">
        <v>17.335143501125255</v>
      </c>
      <c r="C189" s="182">
        <v>17.704926651913663</v>
      </c>
      <c r="D189" s="182">
        <v>18.0825978007794</v>
      </c>
      <c r="E189" s="182">
        <v>18.468325209887826</v>
      </c>
      <c r="F189" s="182">
        <v>18.862280730674492</v>
      </c>
      <c r="G189" s="182">
        <v>19.264639880409341</v>
      </c>
      <c r="H189" s="182">
        <v>19.675581920394151</v>
      </c>
      <c r="I189" s="182">
        <v>20.095289935828031</v>
      </c>
      <c r="J189" s="182">
        <v>20.52395091737657</v>
      </c>
      <c r="K189" s="182">
        <v>20.961755844480955</v>
      </c>
      <c r="M189" s="181" t="s">
        <v>60</v>
      </c>
      <c r="N189" s="183">
        <f>IFERROR(VLOOKUP($M189,Batch!$A$11:$E$854,3,FALSE),"")</f>
        <v>1</v>
      </c>
      <c r="O189" s="182">
        <f t="shared" si="93"/>
        <v>18.684149628197144</v>
      </c>
      <c r="P189" s="182">
        <f t="shared" si="94"/>
        <v>19.082708989350877</v>
      </c>
      <c r="Q189" s="182">
        <f t="shared" si="95"/>
        <v>19.489770185885103</v>
      </c>
      <c r="R189" s="182">
        <f t="shared" si="96"/>
        <v>19.905514573983812</v>
      </c>
      <c r="S189" s="182">
        <f t="shared" si="97"/>
        <v>20.330127378415146</v>
      </c>
      <c r="T189" s="182">
        <f t="shared" si="98"/>
        <v>20.763797775053749</v>
      </c>
      <c r="U189" s="182">
        <f t="shared" si="99"/>
        <v>21.206718975163479</v>
      </c>
      <c r="V189" s="182">
        <f t="shared" si="100"/>
        <v>21.659088311477959</v>
      </c>
      <c r="W189" s="182">
        <f t="shared" si="101"/>
        <v>22.121107326117372</v>
      </c>
      <c r="X189" s="182">
        <f t="shared" si="102"/>
        <v>22.592981860380632</v>
      </c>
      <c r="Z189" s="181" t="s">
        <v>60</v>
      </c>
      <c r="AA189" s="183">
        <f>IFERROR(VLOOKUP($M189,Batch!$A$11:$E$854,4,FALSE),"")</f>
        <v>0.03</v>
      </c>
      <c r="AB189" s="182">
        <f t="shared" si="103"/>
        <v>0.56052448884591421</v>
      </c>
      <c r="AC189" s="182">
        <f t="shared" si="104"/>
        <v>0.57248126968052626</v>
      </c>
      <c r="AD189" s="182">
        <f t="shared" si="105"/>
        <v>0.58469310557655307</v>
      </c>
      <c r="AE189" s="182">
        <f t="shared" si="106"/>
        <v>0.59716543721951432</v>
      </c>
      <c r="AF189" s="182">
        <f t="shared" si="107"/>
        <v>0.60990382135245425</v>
      </c>
      <c r="AG189" s="182">
        <f t="shared" si="108"/>
        <v>0.62291393325161248</v>
      </c>
      <c r="AH189" s="182">
        <f t="shared" si="109"/>
        <v>0.63620156925490434</v>
      </c>
      <c r="AI189" s="182">
        <f t="shared" si="110"/>
        <v>0.64977264934433876</v>
      </c>
      <c r="AJ189" s="182">
        <f t="shared" si="111"/>
        <v>0.66363321978352119</v>
      </c>
      <c r="AK189" s="182">
        <f t="shared" si="112"/>
        <v>0.67778945581141892</v>
      </c>
      <c r="AM189" s="181" t="s">
        <v>60</v>
      </c>
      <c r="AN189" s="184">
        <f>IFERROR(VLOOKUP($M189,Batch!$A$11:$E$854,5,FALSE),"")</f>
        <v>4249</v>
      </c>
      <c r="AO189" s="182">
        <f t="shared" si="113"/>
        <v>7.8155098296439643E-2</v>
      </c>
      <c r="AP189" s="182">
        <f t="shared" si="114"/>
        <v>7.9822257180723416E-2</v>
      </c>
      <c r="AQ189" s="182">
        <f t="shared" si="115"/>
        <v>8.1524978924066072E-2</v>
      </c>
      <c r="AR189" s="182">
        <f t="shared" si="116"/>
        <v>8.3264022132594651E-2</v>
      </c>
      <c r="AS189" s="182">
        <f t="shared" si="117"/>
        <v>8.5040161594578806E-2</v>
      </c>
      <c r="AT189" s="182">
        <f t="shared" si="118"/>
        <v>8.6854188625618833E-2</v>
      </c>
      <c r="AU189" s="182">
        <f t="shared" si="119"/>
        <v>8.8706911421196938E-2</v>
      </c>
      <c r="AV189" s="182">
        <f t="shared" si="120"/>
        <v>9.0599155416749039E-2</v>
      </c>
      <c r="AW189" s="182">
        <f t="shared" si="121"/>
        <v>9.2531763655417487E-2</v>
      </c>
      <c r="AX189" s="182">
        <f t="shared" si="122"/>
        <v>9.4505597163648203E-2</v>
      </c>
    </row>
    <row r="190" spans="1:50" ht="15.75">
      <c r="A190" s="181" t="s">
        <v>251</v>
      </c>
      <c r="B190" s="182">
        <v>1.9438780490964263</v>
      </c>
      <c r="C190" s="182">
        <v>1.9561422113342024</v>
      </c>
      <c r="D190" s="182">
        <v>1.9547506362103202</v>
      </c>
      <c r="E190" s="182">
        <v>1.9395061953713628</v>
      </c>
      <c r="F190" s="182">
        <v>1.910664208957096</v>
      </c>
      <c r="G190" s="182">
        <v>1.8689531109971047</v>
      </c>
      <c r="H190" s="182">
        <v>1.8155655035327005</v>
      </c>
      <c r="I190" s="182">
        <v>1.7521172305906545</v>
      </c>
      <c r="J190" s="182">
        <v>1.6805753294966153</v>
      </c>
      <c r="K190" s="182">
        <v>1.603159247563976</v>
      </c>
      <c r="M190" s="181" t="s">
        <v>251</v>
      </c>
      <c r="N190" s="183">
        <f>IFERROR(VLOOKUP($M190,Batch!$A$11:$E$854,3,FALSE),"")</f>
        <v>1</v>
      </c>
      <c r="O190" s="182">
        <f t="shared" si="93"/>
        <v>2.0951489859849155</v>
      </c>
      <c r="P190" s="182">
        <f t="shared" si="94"/>
        <v>2.1083675348997382</v>
      </c>
      <c r="Q190" s="182">
        <f t="shared" si="95"/>
        <v>2.1068676685829812</v>
      </c>
      <c r="R190" s="182">
        <f t="shared" si="96"/>
        <v>2.0904369183203837</v>
      </c>
      <c r="S190" s="182">
        <f t="shared" si="97"/>
        <v>2.0593504730478878</v>
      </c>
      <c r="T190" s="182">
        <f t="shared" si="98"/>
        <v>2.014393452911869</v>
      </c>
      <c r="U190" s="182">
        <f t="shared" si="99"/>
        <v>1.9568512672304159</v>
      </c>
      <c r="V190" s="182">
        <f t="shared" si="100"/>
        <v>1.8884655036385005</v>
      </c>
      <c r="W190" s="182">
        <f t="shared" si="101"/>
        <v>1.8113562726338686</v>
      </c>
      <c r="X190" s="182">
        <f t="shared" si="102"/>
        <v>1.7279157370326312</v>
      </c>
      <c r="Z190" s="181" t="s">
        <v>251</v>
      </c>
      <c r="AA190" s="183">
        <f>IFERROR(VLOOKUP($M190,Batch!$A$11:$E$854,4,FALSE),"")</f>
        <v>0.6</v>
      </c>
      <c r="AB190" s="182">
        <f t="shared" si="103"/>
        <v>1.2570893915909493</v>
      </c>
      <c r="AC190" s="182">
        <f t="shared" si="104"/>
        <v>1.2650205209398431</v>
      </c>
      <c r="AD190" s="182">
        <f t="shared" si="105"/>
        <v>1.2641206011497887</v>
      </c>
      <c r="AE190" s="182">
        <f t="shared" si="106"/>
        <v>1.2542621509922303</v>
      </c>
      <c r="AF190" s="182">
        <f t="shared" si="107"/>
        <v>1.2356102838287326</v>
      </c>
      <c r="AG190" s="182">
        <f t="shared" si="108"/>
        <v>1.2086360717471214</v>
      </c>
      <c r="AH190" s="182">
        <f t="shared" si="109"/>
        <v>1.1741107603382495</v>
      </c>
      <c r="AI190" s="182">
        <f t="shared" si="110"/>
        <v>1.1330793021831003</v>
      </c>
      <c r="AJ190" s="182">
        <f t="shared" si="111"/>
        <v>1.0868137635803212</v>
      </c>
      <c r="AK190" s="182">
        <f t="shared" si="112"/>
        <v>1.0367494422195787</v>
      </c>
      <c r="AM190" s="181" t="s">
        <v>251</v>
      </c>
      <c r="AN190" s="184">
        <f>IFERROR(VLOOKUP($M190,Batch!$A$11:$E$854,5,FALSE),"")</f>
        <v>19594</v>
      </c>
      <c r="AO190" s="182">
        <f t="shared" si="113"/>
        <v>4.0414318591404909E-2</v>
      </c>
      <c r="AP190" s="182">
        <f t="shared" si="114"/>
        <v>4.0669297426195787E-2</v>
      </c>
      <c r="AQ190" s="182">
        <f t="shared" si="115"/>
        <v>4.0640365796237525E-2</v>
      </c>
      <c r="AR190" s="182">
        <f t="shared" si="116"/>
        <v>4.032342529212523E-2</v>
      </c>
      <c r="AS190" s="182">
        <f t="shared" si="117"/>
        <v>3.9723784163250404E-2</v>
      </c>
      <c r="AT190" s="182">
        <f t="shared" si="118"/>
        <v>3.8856586963026886E-2</v>
      </c>
      <c r="AU190" s="182">
        <f t="shared" si="119"/>
        <v>3.7746628559050761E-2</v>
      </c>
      <c r="AV190" s="182">
        <f t="shared" si="120"/>
        <v>3.6427503257982517E-2</v>
      </c>
      <c r="AW190" s="182">
        <f t="shared" si="121"/>
        <v>3.4940106872806374E-2</v>
      </c>
      <c r="AX190" s="182">
        <f t="shared" si="122"/>
        <v>3.3330582962199783E-2</v>
      </c>
    </row>
    <row r="191" spans="1:50" ht="15.75">
      <c r="A191" s="181" t="s">
        <v>252</v>
      </c>
      <c r="B191" s="182">
        <v>9.9999999999999995E-7</v>
      </c>
      <c r="C191" s="182">
        <v>3.079378647647506</v>
      </c>
      <c r="D191" s="182">
        <v>3.3809195885324956</v>
      </c>
      <c r="E191" s="182">
        <v>3.7037070170993558</v>
      </c>
      <c r="F191" s="182">
        <v>4.0475398872607808</v>
      </c>
      <c r="G191" s="182">
        <v>4.4118213844493068</v>
      </c>
      <c r="H191" s="182">
        <v>4.7954990138039371</v>
      </c>
      <c r="I191" s="182">
        <v>5.1970091942022689</v>
      </c>
      <c r="J191" s="182">
        <v>5.614230548219866</v>
      </c>
      <c r="K191" s="182">
        <v>6.0444507058707222</v>
      </c>
      <c r="M191" s="181" t="s">
        <v>252</v>
      </c>
      <c r="N191" s="183">
        <f>IFERROR(VLOOKUP($M191,Batch!$A$11:$E$854,3,FALSE),"")</f>
        <v>1</v>
      </c>
      <c r="O191" s="182">
        <f t="shared" si="93"/>
        <v>1.0778191496934722E-6</v>
      </c>
      <c r="P191" s="182">
        <f t="shared" si="94"/>
        <v>3.319013275591669</v>
      </c>
      <c r="Q191" s="182">
        <f t="shared" si="95"/>
        <v>3.6440198760940983</v>
      </c>
      <c r="R191" s="182">
        <f t="shared" si="96"/>
        <v>3.9919263478837737</v>
      </c>
      <c r="S191" s="182">
        <f t="shared" si="97"/>
        <v>4.3625159996378269</v>
      </c>
      <c r="T191" s="182">
        <f t="shared" si="98"/>
        <v>4.7551455731866294</v>
      </c>
      <c r="U191" s="182">
        <f t="shared" si="99"/>
        <v>5.1686806694140435</v>
      </c>
      <c r="V191" s="182">
        <f t="shared" si="100"/>
        <v>5.6014360306442468</v>
      </c>
      <c r="W191" s="182">
        <f t="shared" si="101"/>
        <v>6.0511251956654517</v>
      </c>
      <c r="X191" s="182">
        <f t="shared" si="102"/>
        <v>6.5148247201656897</v>
      </c>
      <c r="Z191" s="181" t="s">
        <v>252</v>
      </c>
      <c r="AA191" s="183">
        <f>IFERROR(VLOOKUP($M191,Batch!$A$11:$E$854,4,FALSE),"")</f>
        <v>0.6</v>
      </c>
      <c r="AB191" s="182">
        <f t="shared" si="103"/>
        <v>6.4669148981608324E-7</v>
      </c>
      <c r="AC191" s="182">
        <f t="shared" si="104"/>
        <v>1.9914079653550014</v>
      </c>
      <c r="AD191" s="182">
        <f t="shared" si="105"/>
        <v>2.1864119256564587</v>
      </c>
      <c r="AE191" s="182">
        <f t="shared" si="106"/>
        <v>2.3951558087302645</v>
      </c>
      <c r="AF191" s="182">
        <f t="shared" si="107"/>
        <v>2.617509599782696</v>
      </c>
      <c r="AG191" s="182">
        <f t="shared" si="108"/>
        <v>2.8530873439119775</v>
      </c>
      <c r="AH191" s="182">
        <f t="shared" si="109"/>
        <v>3.1012084016484258</v>
      </c>
      <c r="AI191" s="182">
        <f t="shared" si="110"/>
        <v>3.3608616183865481</v>
      </c>
      <c r="AJ191" s="182">
        <f t="shared" si="111"/>
        <v>3.6306751173992713</v>
      </c>
      <c r="AK191" s="182">
        <f t="shared" si="112"/>
        <v>3.9088948320994135</v>
      </c>
      <c r="AM191" s="181" t="s">
        <v>252</v>
      </c>
      <c r="AN191" s="184">
        <f>IFERROR(VLOOKUP($M191,Batch!$A$11:$E$854,5,FALSE),"")</f>
        <v>19594</v>
      </c>
      <c r="AO191" s="182">
        <f t="shared" si="113"/>
        <v>2.0790562767140006E-8</v>
      </c>
      <c r="AP191" s="182">
        <f t="shared" si="114"/>
        <v>6.4022015057706175E-2</v>
      </c>
      <c r="AQ191" s="182">
        <f t="shared" si="115"/>
        <v>7.0291220916038011E-2</v>
      </c>
      <c r="AR191" s="182">
        <f t="shared" si="116"/>
        <v>7.7002153210101038E-2</v>
      </c>
      <c r="AS191" s="182">
        <f t="shared" si="117"/>
        <v>8.4150632078598034E-2</v>
      </c>
      <c r="AT191" s="182">
        <f t="shared" si="118"/>
        <v>9.1724249410803829E-2</v>
      </c>
      <c r="AU191" s="182">
        <f t="shared" si="119"/>
        <v>9.9701123246248732E-2</v>
      </c>
      <c r="AV191" s="182">
        <f t="shared" si="120"/>
        <v>0.10804874585346598</v>
      </c>
      <c r="AW191" s="182">
        <f t="shared" si="121"/>
        <v>0.11672301260195996</v>
      </c>
      <c r="AX191" s="182">
        <f t="shared" si="122"/>
        <v>0.12566753179328896</v>
      </c>
    </row>
    <row r="192" spans="1:50" ht="15.75">
      <c r="A192" s="181" t="s">
        <v>253</v>
      </c>
      <c r="B192" s="182">
        <v>36.579463025495599</v>
      </c>
      <c r="C192" s="182">
        <v>38.804416772161453</v>
      </c>
      <c r="D192" s="182">
        <v>40.33502509251354</v>
      </c>
      <c r="E192" s="182">
        <v>41.055079183714248</v>
      </c>
      <c r="F192" s="182">
        <v>40.916731624984287</v>
      </c>
      <c r="G192" s="182">
        <v>39.951216015814204</v>
      </c>
      <c r="H192" s="182">
        <v>38.26521923144292</v>
      </c>
      <c r="I192" s="182">
        <v>36.023425978928167</v>
      </c>
      <c r="J192" s="182">
        <v>33.421888122846021</v>
      </c>
      <c r="K192" s="182">
        <v>30.659184723703742</v>
      </c>
      <c r="M192" s="181" t="s">
        <v>253</v>
      </c>
      <c r="N192" s="183">
        <f>IFERROR(VLOOKUP($M192,Batch!$A$11:$E$854,3,FALSE),"")</f>
        <v>1</v>
      </c>
      <c r="O192" s="182">
        <f t="shared" si="93"/>
        <v>39.426045734383472</v>
      </c>
      <c r="P192" s="182">
        <f t="shared" si="94"/>
        <v>41.824143489722168</v>
      </c>
      <c r="Q192" s="182">
        <f t="shared" si="95"/>
        <v>43.47386244807781</v>
      </c>
      <c r="R192" s="182">
        <f t="shared" si="96"/>
        <v>44.249950536389058</v>
      </c>
      <c r="S192" s="182">
        <f t="shared" si="97"/>
        <v>44.100836888276568</v>
      </c>
      <c r="T192" s="182">
        <f t="shared" si="98"/>
        <v>43.060185675385092</v>
      </c>
      <c r="U192" s="182">
        <f t="shared" si="99"/>
        <v>41.242986054868105</v>
      </c>
      <c r="V192" s="182">
        <f t="shared" si="100"/>
        <v>38.826738357654094</v>
      </c>
      <c r="W192" s="182">
        <f t="shared" si="101"/>
        <v>36.022751037716255</v>
      </c>
      <c r="X192" s="182">
        <f t="shared" si="102"/>
        <v>33.045056409197457</v>
      </c>
      <c r="Z192" s="181" t="s">
        <v>253</v>
      </c>
      <c r="AA192" s="183">
        <f>IFERROR(VLOOKUP($M192,Batch!$A$11:$E$854,4,FALSE),"")</f>
        <v>-0.83</v>
      </c>
      <c r="AB192" s="182">
        <f t="shared" si="103"/>
        <v>-32.723617959538281</v>
      </c>
      <c r="AC192" s="182">
        <f t="shared" si="104"/>
        <v>-34.714039096469392</v>
      </c>
      <c r="AD192" s="182">
        <f t="shared" si="105"/>
        <v>-36.083305831904575</v>
      </c>
      <c r="AE192" s="182">
        <f t="shared" si="106"/>
        <v>-36.727458945202919</v>
      </c>
      <c r="AF192" s="182">
        <f t="shared" si="107"/>
        <v>-36.603694617269554</v>
      </c>
      <c r="AG192" s="182">
        <f t="shared" si="108"/>
        <v>-35.73995411056962</v>
      </c>
      <c r="AH192" s="182">
        <f t="shared" si="109"/>
        <v>-34.231678425540522</v>
      </c>
      <c r="AI192" s="182">
        <f t="shared" si="110"/>
        <v>-32.226192836852896</v>
      </c>
      <c r="AJ192" s="182">
        <f t="shared" si="111"/>
        <v>-29.898883361304492</v>
      </c>
      <c r="AK192" s="182">
        <f t="shared" si="112"/>
        <v>-27.427396819633891</v>
      </c>
      <c r="AM192" s="181" t="s">
        <v>253</v>
      </c>
      <c r="AN192" s="184">
        <f>IFERROR(VLOOKUP($M192,Batch!$A$11:$E$854,5,FALSE),"")</f>
        <v>4318</v>
      </c>
      <c r="AO192" s="182">
        <f t="shared" si="113"/>
        <v>0.16759579013380033</v>
      </c>
      <c r="AP192" s="182">
        <f t="shared" si="114"/>
        <v>0.17778984030134157</v>
      </c>
      <c r="AQ192" s="182">
        <f t="shared" si="115"/>
        <v>0.18480261439963774</v>
      </c>
      <c r="AR192" s="182">
        <f t="shared" si="116"/>
        <v>0.1881016796229229</v>
      </c>
      <c r="AS192" s="182">
        <f t="shared" si="117"/>
        <v>0.18746781388240424</v>
      </c>
      <c r="AT192" s="182">
        <f t="shared" si="118"/>
        <v>0.18304411987430488</v>
      </c>
      <c r="AU192" s="182">
        <f t="shared" si="119"/>
        <v>0.1753194038760737</v>
      </c>
      <c r="AV192" s="182">
        <f t="shared" si="120"/>
        <v>0.16504820029908401</v>
      </c>
      <c r="AW192" s="182">
        <f t="shared" si="121"/>
        <v>0.15312875817252281</v>
      </c>
      <c r="AX192" s="182">
        <f t="shared" si="122"/>
        <v>0.14047090535598838</v>
      </c>
    </row>
    <row r="193" spans="1:50" ht="15.75">
      <c r="A193" s="181" t="s">
        <v>61</v>
      </c>
      <c r="B193" s="182">
        <v>60.83546138502512</v>
      </c>
      <c r="C193" s="182">
        <v>62.133167896030415</v>
      </c>
      <c r="D193" s="182">
        <v>63.458556323969766</v>
      </c>
      <c r="E193" s="182">
        <v>64.812217163318351</v>
      </c>
      <c r="F193" s="182">
        <v>66.194753504634406</v>
      </c>
      <c r="G193" s="182">
        <v>67.606781303251537</v>
      </c>
      <c r="H193" s="182">
        <v>69.048929653702558</v>
      </c>
      <c r="I193" s="182">
        <v>70.521841069997208</v>
      </c>
      <c r="J193" s="182">
        <v>72.026171771878637</v>
      </c>
      <c r="K193" s="182">
        <v>73.562591977186059</v>
      </c>
      <c r="M193" s="181" t="s">
        <v>61</v>
      </c>
      <c r="N193" s="183">
        <f>IFERROR(VLOOKUP($M193,Batch!$A$11:$E$854,3,FALSE),"")</f>
        <v>1</v>
      </c>
      <c r="O193" s="182">
        <f t="shared" si="93"/>
        <v>65.569625261217837</v>
      </c>
      <c r="P193" s="182">
        <f t="shared" si="94"/>
        <v>66.968318189461243</v>
      </c>
      <c r="Q193" s="182">
        <f t="shared" si="95"/>
        <v>68.396847217876399</v>
      </c>
      <c r="R193" s="182">
        <f t="shared" si="96"/>
        <v>69.855848792716444</v>
      </c>
      <c r="S193" s="182">
        <f t="shared" si="97"/>
        <v>71.345972936534039</v>
      </c>
      <c r="T193" s="182">
        <f t="shared" si="98"/>
        <v>72.867883537783101</v>
      </c>
      <c r="U193" s="182">
        <f t="shared" si="99"/>
        <v>74.422258646598067</v>
      </c>
      <c r="V193" s="182">
        <f t="shared" si="100"/>
        <v>76.009790776882568</v>
      </c>
      <c r="W193" s="182">
        <f t="shared" si="101"/>
        <v>77.6311872148422</v>
      </c>
      <c r="X193" s="182">
        <f t="shared" si="102"/>
        <v>79.287170334098519</v>
      </c>
      <c r="Z193" s="181" t="s">
        <v>61</v>
      </c>
      <c r="AA193" s="183">
        <f>IFERROR(VLOOKUP($M193,Batch!$A$11:$E$854,4,FALSE),"")</f>
        <v>0</v>
      </c>
      <c r="AB193" s="182">
        <f t="shared" si="103"/>
        <v>0</v>
      </c>
      <c r="AC193" s="182">
        <f t="shared" si="104"/>
        <v>0</v>
      </c>
      <c r="AD193" s="182">
        <f t="shared" si="105"/>
        <v>0</v>
      </c>
      <c r="AE193" s="182">
        <f t="shared" si="106"/>
        <v>0</v>
      </c>
      <c r="AF193" s="182">
        <f t="shared" si="107"/>
        <v>0</v>
      </c>
      <c r="AG193" s="182">
        <f t="shared" si="108"/>
        <v>0</v>
      </c>
      <c r="AH193" s="182">
        <f t="shared" si="109"/>
        <v>0</v>
      </c>
      <c r="AI193" s="182">
        <f t="shared" si="110"/>
        <v>0</v>
      </c>
      <c r="AJ193" s="182">
        <f t="shared" si="111"/>
        <v>0</v>
      </c>
      <c r="AK193" s="182">
        <f t="shared" si="112"/>
        <v>0</v>
      </c>
      <c r="AM193" s="181" t="s">
        <v>61</v>
      </c>
      <c r="AN193" s="184">
        <f>IFERROR(VLOOKUP($M193,Batch!$A$11:$E$854,5,FALSE),"")</f>
        <v>3861</v>
      </c>
      <c r="AO193" s="182">
        <f t="shared" si="113"/>
        <v>0.24922967388366235</v>
      </c>
      <c r="AP193" s="182">
        <f t="shared" si="114"/>
        <v>0.25454609564115671</v>
      </c>
      <c r="AQ193" s="182">
        <f t="shared" si="115"/>
        <v>0.259975924200751</v>
      </c>
      <c r="AR193" s="182">
        <f t="shared" si="116"/>
        <v>0.26552157869007448</v>
      </c>
      <c r="AS193" s="182">
        <f t="shared" si="117"/>
        <v>0.27118552984017341</v>
      </c>
      <c r="AT193" s="182">
        <f t="shared" si="118"/>
        <v>0.27697030108628484</v>
      </c>
      <c r="AU193" s="182">
        <f t="shared" si="119"/>
        <v>0.28287846969209152</v>
      </c>
      <c r="AV193" s="182">
        <f t="shared" si="120"/>
        <v>0.28891266789795894</v>
      </c>
      <c r="AW193" s="182">
        <f t="shared" si="121"/>
        <v>0.29507558409366619</v>
      </c>
      <c r="AX193" s="182">
        <f t="shared" si="122"/>
        <v>0.30136996401615157</v>
      </c>
    </row>
    <row r="194" spans="1:50" ht="15.75">
      <c r="A194" s="181" t="s">
        <v>62</v>
      </c>
      <c r="B194" s="182">
        <v>1E-4</v>
      </c>
      <c r="C194" s="182">
        <v>5.1991107980544315</v>
      </c>
      <c r="D194" s="182">
        <v>5.7332846794882411</v>
      </c>
      <c r="E194" s="182">
        <v>6.3102633922022182</v>
      </c>
      <c r="F194" s="182">
        <v>6.9309748286186492</v>
      </c>
      <c r="G194" s="182">
        <v>7.5958157521130865</v>
      </c>
      <c r="H194" s="182">
        <v>8.3045409690110894</v>
      </c>
      <c r="I194" s="182">
        <v>9.0561511284567207</v>
      </c>
      <c r="J194" s="182">
        <v>9.8487843969812587</v>
      </c>
      <c r="K194" s="182">
        <v>10.679618518361375</v>
      </c>
      <c r="M194" s="181" t="s">
        <v>62</v>
      </c>
      <c r="N194" s="183">
        <f>IFERROR(VLOOKUP($M194,Batch!$A$11:$E$854,3,FALSE),"")</f>
        <v>1</v>
      </c>
      <c r="O194" s="182">
        <f t="shared" si="93"/>
        <v>1.0778191496934723E-4</v>
      </c>
      <c r="P194" s="182">
        <f t="shared" si="94"/>
        <v>5.6037011795211766</v>
      </c>
      <c r="Q194" s="182">
        <f t="shared" si="95"/>
        <v>6.1794440181966275</v>
      </c>
      <c r="R194" s="182">
        <f t="shared" si="96"/>
        <v>6.8013227237252405</v>
      </c>
      <c r="S194" s="182">
        <f t="shared" si="97"/>
        <v>7.4703373963286115</v>
      </c>
      <c r="T194" s="182">
        <f t="shared" si="98"/>
        <v>8.186915675170809</v>
      </c>
      <c r="U194" s="182">
        <f t="shared" si="99"/>
        <v>8.9507932858141359</v>
      </c>
      <c r="V194" s="182">
        <f t="shared" si="100"/>
        <v>9.7608931087688013</v>
      </c>
      <c r="W194" s="182">
        <f t="shared" si="101"/>
        <v>10.615208424268676</v>
      </c>
      <c r="X194" s="182">
        <f t="shared" si="102"/>
        <v>11.510697350510917</v>
      </c>
      <c r="Z194" s="181" t="s">
        <v>62</v>
      </c>
      <c r="AA194" s="183">
        <f>IFERROR(VLOOKUP($M194,Batch!$A$11:$E$854,4,FALSE),"")</f>
        <v>0</v>
      </c>
      <c r="AB194" s="182">
        <f t="shared" si="103"/>
        <v>0</v>
      </c>
      <c r="AC194" s="182">
        <f t="shared" si="104"/>
        <v>0</v>
      </c>
      <c r="AD194" s="182">
        <f t="shared" si="105"/>
        <v>0</v>
      </c>
      <c r="AE194" s="182">
        <f t="shared" si="106"/>
        <v>0</v>
      </c>
      <c r="AF194" s="182">
        <f t="shared" si="107"/>
        <v>0</v>
      </c>
      <c r="AG194" s="182">
        <f t="shared" si="108"/>
        <v>0</v>
      </c>
      <c r="AH194" s="182">
        <f t="shared" si="109"/>
        <v>0</v>
      </c>
      <c r="AI194" s="182">
        <f t="shared" si="110"/>
        <v>0</v>
      </c>
      <c r="AJ194" s="182">
        <f t="shared" si="111"/>
        <v>0</v>
      </c>
      <c r="AK194" s="182">
        <f t="shared" si="112"/>
        <v>0</v>
      </c>
      <c r="AM194" s="181" t="s">
        <v>62</v>
      </c>
      <c r="AN194" s="184">
        <f>IFERROR(VLOOKUP($M194,Batch!$A$11:$E$854,5,FALSE),"")</f>
        <v>3429</v>
      </c>
      <c r="AO194" s="182">
        <f t="shared" si="113"/>
        <v>3.6384015376402513E-7</v>
      </c>
      <c r="AP194" s="182">
        <f t="shared" si="114"/>
        <v>1.8916452722003277E-2</v>
      </c>
      <c r="AQ194" s="182">
        <f t="shared" si="115"/>
        <v>2.0859991793579308E-2</v>
      </c>
      <c r="AR194" s="182">
        <f t="shared" si="116"/>
        <v>2.2959272029103538E-2</v>
      </c>
      <c r="AS194" s="182">
        <f t="shared" si="117"/>
        <v>2.5217669473791969E-2</v>
      </c>
      <c r="AT194" s="182">
        <f t="shared" si="118"/>
        <v>2.763662771212029E-2</v>
      </c>
      <c r="AU194" s="182">
        <f t="shared" si="119"/>
        <v>3.0215254631046407E-2</v>
      </c>
      <c r="AV194" s="182">
        <f t="shared" si="120"/>
        <v>3.2949914190879427E-2</v>
      </c>
      <c r="AW194" s="182">
        <f t="shared" si="121"/>
        <v>3.5833832293863922E-2</v>
      </c>
      <c r="AX194" s="182">
        <f t="shared" si="122"/>
        <v>3.8856740438617331E-2</v>
      </c>
    </row>
    <row r="195" spans="1:50" ht="15.75">
      <c r="A195" s="181" t="s">
        <v>254</v>
      </c>
      <c r="B195" s="182">
        <v>43.823199834502006</v>
      </c>
      <c r="C195" s="182">
        <v>46.488755438604279</v>
      </c>
      <c r="D195" s="182">
        <v>48.322466180732711</v>
      </c>
      <c r="E195" s="182">
        <v>49.185110728257811</v>
      </c>
      <c r="F195" s="182">
        <v>49.019366558951297</v>
      </c>
      <c r="G195" s="182">
        <v>47.862652381531582</v>
      </c>
      <c r="H195" s="182">
        <v>45.842781998242074</v>
      </c>
      <c r="I195" s="182">
        <v>43.157052204337866</v>
      </c>
      <c r="J195" s="182">
        <v>40.040338509972067</v>
      </c>
      <c r="K195" s="182">
        <v>36.730544075327536</v>
      </c>
      <c r="M195" s="181" t="s">
        <v>254</v>
      </c>
      <c r="N195" s="183">
        <f>IFERROR(VLOOKUP($M195,Batch!$A$11:$E$854,3,FALSE),"")</f>
        <v>1</v>
      </c>
      <c r="O195" s="182">
        <f t="shared" si="93"/>
        <v>47.233483982470062</v>
      </c>
      <c r="P195" s="182">
        <f t="shared" si="94"/>
        <v>50.106470857144245</v>
      </c>
      <c r="Q195" s="182">
        <f t="shared" si="95"/>
        <v>52.082879410008893</v>
      </c>
      <c r="R195" s="182">
        <f t="shared" si="96"/>
        <v>53.012654222710111</v>
      </c>
      <c r="S195" s="182">
        <f t="shared" si="97"/>
        <v>52.83401198308151</v>
      </c>
      <c r="T195" s="182">
        <f t="shared" si="98"/>
        <v>51.587283291936608</v>
      </c>
      <c r="U195" s="182">
        <f t="shared" si="99"/>
        <v>49.410228312928488</v>
      </c>
      <c r="V195" s="182">
        <f t="shared" si="100"/>
        <v>46.515497310156228</v>
      </c>
      <c r="W195" s="182">
        <f t="shared" si="101"/>
        <v>43.156243606256879</v>
      </c>
      <c r="X195" s="182">
        <f t="shared" si="102"/>
        <v>39.588883783048125</v>
      </c>
      <c r="Z195" s="181" t="s">
        <v>254</v>
      </c>
      <c r="AA195" s="183">
        <f>IFERROR(VLOOKUP($M195,Batch!$A$11:$E$854,4,FALSE),"")</f>
        <v>-0.83</v>
      </c>
      <c r="AB195" s="182">
        <f t="shared" si="103"/>
        <v>-39.203791705450151</v>
      </c>
      <c r="AC195" s="182">
        <f t="shared" si="104"/>
        <v>-41.588370811429719</v>
      </c>
      <c r="AD195" s="182">
        <f t="shared" si="105"/>
        <v>-43.228789910307384</v>
      </c>
      <c r="AE195" s="182">
        <f t="shared" si="106"/>
        <v>-44.000503004849385</v>
      </c>
      <c r="AF195" s="182">
        <f t="shared" si="107"/>
        <v>-43.852229945957653</v>
      </c>
      <c r="AG195" s="182">
        <f t="shared" si="108"/>
        <v>-42.817445132307391</v>
      </c>
      <c r="AH195" s="182">
        <f t="shared" si="109"/>
        <v>-41.010489499730639</v>
      </c>
      <c r="AI195" s="182">
        <f t="shared" si="110"/>
        <v>-38.607862767429673</v>
      </c>
      <c r="AJ195" s="182">
        <f t="shared" si="111"/>
        <v>-35.819682193193209</v>
      </c>
      <c r="AK195" s="182">
        <f t="shared" si="112"/>
        <v>-32.858773539929942</v>
      </c>
      <c r="AM195" s="181" t="s">
        <v>254</v>
      </c>
      <c r="AN195" s="184">
        <f>IFERROR(VLOOKUP($M195,Batch!$A$11:$E$854,5,FALSE),"")</f>
        <v>4318</v>
      </c>
      <c r="AO195" s="182">
        <f t="shared" si="113"/>
        <v>0.20078435261161909</v>
      </c>
      <c r="AP195" s="182">
        <f t="shared" si="114"/>
        <v>0.21299710426693255</v>
      </c>
      <c r="AQ195" s="182">
        <f t="shared" si="115"/>
        <v>0.22139859995017019</v>
      </c>
      <c r="AR195" s="182">
        <f t="shared" si="116"/>
        <v>0.22535097055895459</v>
      </c>
      <c r="AS195" s="182">
        <f t="shared" si="117"/>
        <v>0.22459158201911639</v>
      </c>
      <c r="AT195" s="182">
        <f t="shared" si="118"/>
        <v>0.21929187528508082</v>
      </c>
      <c r="AU195" s="182">
        <f t="shared" si="119"/>
        <v>0.21003745368191726</v>
      </c>
      <c r="AV195" s="182">
        <f t="shared" si="120"/>
        <v>0.19773227012628289</v>
      </c>
      <c r="AW195" s="182">
        <f t="shared" si="121"/>
        <v>0.18345245158810483</v>
      </c>
      <c r="AX195" s="182">
        <f t="shared" si="122"/>
        <v>0.16828799679367334</v>
      </c>
    </row>
    <row r="196" spans="1:50" ht="15.75">
      <c r="A196" s="181" t="s">
        <v>255</v>
      </c>
      <c r="B196" s="182">
        <v>15.829339031017147</v>
      </c>
      <c r="C196" s="182">
        <v>17.604836766168138</v>
      </c>
      <c r="D196" s="182">
        <v>19.55423515497921</v>
      </c>
      <c r="E196" s="182">
        <v>21.689224630112534</v>
      </c>
      <c r="F196" s="182">
        <v>24.021171194205468</v>
      </c>
      <c r="G196" s="182">
        <v>26.560845639737384</v>
      </c>
      <c r="H196" s="182">
        <v>29.318114419569827</v>
      </c>
      <c r="I196" s="182">
        <v>32.301595599116553</v>
      </c>
      <c r="J196" s="182">
        <v>35.518286114293531</v>
      </c>
      <c r="K196" s="182">
        <v>38.973169739497209</v>
      </c>
      <c r="M196" s="181" t="s">
        <v>255</v>
      </c>
      <c r="N196" s="183">
        <f>IFERROR(VLOOKUP($M196,Batch!$A$11:$E$854,3,FALSE),"")</f>
        <v>1</v>
      </c>
      <c r="O196" s="182">
        <f t="shared" si="93"/>
        <v>17.061164734620593</v>
      </c>
      <c r="P196" s="182">
        <f t="shared" si="94"/>
        <v>18.974830193803719</v>
      </c>
      <c r="Q196" s="182">
        <f t="shared" si="95"/>
        <v>21.075929107645894</v>
      </c>
      <c r="R196" s="182">
        <f t="shared" si="96"/>
        <v>23.377061648338604</v>
      </c>
      <c r="S196" s="182">
        <f t="shared" si="97"/>
        <v>25.890478311179866</v>
      </c>
      <c r="T196" s="182">
        <f t="shared" si="98"/>
        <v>28.627788062561315</v>
      </c>
      <c r="U196" s="182">
        <f t="shared" si="99"/>
        <v>31.599625154316676</v>
      </c>
      <c r="V196" s="182">
        <f t="shared" si="100"/>
        <v>34.815278302382204</v>
      </c>
      <c r="W196" s="182">
        <f t="shared" si="101"/>
        <v>38.282288938277311</v>
      </c>
      <c r="X196" s="182">
        <f t="shared" si="102"/>
        <v>42.006028669484245</v>
      </c>
      <c r="Z196" s="181" t="s">
        <v>255</v>
      </c>
      <c r="AA196" s="183">
        <f>IFERROR(VLOOKUP($M196,Batch!$A$11:$E$854,4,FALSE),"")</f>
        <v>0</v>
      </c>
      <c r="AB196" s="182">
        <f t="shared" si="103"/>
        <v>0</v>
      </c>
      <c r="AC196" s="182">
        <f t="shared" si="104"/>
        <v>0</v>
      </c>
      <c r="AD196" s="182">
        <f t="shared" si="105"/>
        <v>0</v>
      </c>
      <c r="AE196" s="182">
        <f t="shared" si="106"/>
        <v>0</v>
      </c>
      <c r="AF196" s="182">
        <f t="shared" si="107"/>
        <v>0</v>
      </c>
      <c r="AG196" s="182">
        <f t="shared" si="108"/>
        <v>0</v>
      </c>
      <c r="AH196" s="182">
        <f t="shared" si="109"/>
        <v>0</v>
      </c>
      <c r="AI196" s="182">
        <f t="shared" si="110"/>
        <v>0</v>
      </c>
      <c r="AJ196" s="182">
        <f t="shared" si="111"/>
        <v>0</v>
      </c>
      <c r="AK196" s="182">
        <f t="shared" si="112"/>
        <v>0</v>
      </c>
      <c r="AM196" s="181" t="s">
        <v>255</v>
      </c>
      <c r="AN196" s="184">
        <f>IFERROR(VLOOKUP($M196,Batch!$A$11:$E$854,5,FALSE),"")</f>
        <v>6421</v>
      </c>
      <c r="AO196" s="182">
        <f t="shared" si="113"/>
        <v>0.10784712998853262</v>
      </c>
      <c r="AP196" s="182">
        <f t="shared" si="114"/>
        <v>0.11994380279729422</v>
      </c>
      <c r="AQ196" s="182">
        <f t="shared" si="115"/>
        <v>0.13322528100845582</v>
      </c>
      <c r="AR196" s="182">
        <f t="shared" si="116"/>
        <v>0.14777121290098014</v>
      </c>
      <c r="AS196" s="182">
        <f t="shared" si="117"/>
        <v>0.16365903637429435</v>
      </c>
      <c r="AT196" s="182">
        <f t="shared" si="118"/>
        <v>0.18096213409171275</v>
      </c>
      <c r="AU196" s="182">
        <f t="shared" si="119"/>
        <v>0.19974772734543209</v>
      </c>
      <c r="AV196" s="182">
        <f t="shared" si="120"/>
        <v>0.22007453201860491</v>
      </c>
      <c r="AW196" s="182">
        <f t="shared" si="121"/>
        <v>0.24199021905035081</v>
      </c>
      <c r="AX196" s="182">
        <f t="shared" si="122"/>
        <v>0.26552874347594407</v>
      </c>
    </row>
    <row r="197" spans="1:50" ht="15.75">
      <c r="A197" s="181" t="s">
        <v>63</v>
      </c>
      <c r="B197" s="182">
        <v>33.854325719965331</v>
      </c>
      <c r="C197" s="182">
        <v>33.998011676274103</v>
      </c>
      <c r="D197" s="182">
        <v>33.90012873032083</v>
      </c>
      <c r="E197" s="182">
        <v>33.559007581650896</v>
      </c>
      <c r="F197" s="182">
        <v>32.981103682765159</v>
      </c>
      <c r="G197" s="182">
        <v>32.181261590876126</v>
      </c>
      <c r="H197" s="182">
        <v>31.182439037446439</v>
      </c>
      <c r="I197" s="182">
        <v>30.014858247320319</v>
      </c>
      <c r="J197" s="182">
        <v>28.714611636850776</v>
      </c>
      <c r="K197" s="182">
        <v>27.321812618557281</v>
      </c>
      <c r="M197" s="181" t="s">
        <v>63</v>
      </c>
      <c r="N197" s="183">
        <f>IFERROR(VLOOKUP($M197,Batch!$A$11:$E$854,3,FALSE),"")</f>
        <v>1</v>
      </c>
      <c r="O197" s="182">
        <f t="shared" si="93"/>
        <v>36.488840560938876</v>
      </c>
      <c r="P197" s="182">
        <f t="shared" si="94"/>
        <v>36.643708036190489</v>
      </c>
      <c r="Q197" s="182">
        <f t="shared" si="95"/>
        <v>36.538207922613644</v>
      </c>
      <c r="R197" s="182">
        <f t="shared" si="96"/>
        <v>36.170541016211757</v>
      </c>
      <c r="S197" s="182">
        <f t="shared" si="97"/>
        <v>35.547665127310189</v>
      </c>
      <c r="T197" s="182">
        <f t="shared" si="98"/>
        <v>34.685580003941304</v>
      </c>
      <c r="U197" s="182">
        <f t="shared" si="99"/>
        <v>33.609029928709056</v>
      </c>
      <c r="V197" s="182">
        <f t="shared" si="100"/>
        <v>32.350588994296885</v>
      </c>
      <c r="W197" s="182">
        <f t="shared" si="101"/>
        <v>30.949158298208786</v>
      </c>
      <c r="X197" s="182">
        <f t="shared" si="102"/>
        <v>29.447972844617787</v>
      </c>
      <c r="Z197" s="181" t="s">
        <v>63</v>
      </c>
      <c r="AA197" s="183">
        <f>IFERROR(VLOOKUP($M197,Batch!$A$11:$E$854,4,FALSE),"")</f>
        <v>1.4</v>
      </c>
      <c r="AB197" s="182">
        <f t="shared" si="103"/>
        <v>51.084376785314426</v>
      </c>
      <c r="AC197" s="182">
        <f t="shared" si="104"/>
        <v>51.301191250666683</v>
      </c>
      <c r="AD197" s="182">
        <f t="shared" si="105"/>
        <v>51.153491091659099</v>
      </c>
      <c r="AE197" s="182">
        <f t="shared" si="106"/>
        <v>50.63875742269645</v>
      </c>
      <c r="AF197" s="182">
        <f t="shared" si="107"/>
        <v>49.766731178234259</v>
      </c>
      <c r="AG197" s="182">
        <f t="shared" si="108"/>
        <v>48.55981200551782</v>
      </c>
      <c r="AH197" s="182">
        <f t="shared" si="109"/>
        <v>47.052641900192675</v>
      </c>
      <c r="AI197" s="182">
        <f t="shared" si="110"/>
        <v>45.290824592015639</v>
      </c>
      <c r="AJ197" s="182">
        <f t="shared" si="111"/>
        <v>43.328821617492295</v>
      </c>
      <c r="AK197" s="182">
        <f t="shared" si="112"/>
        <v>41.227161982464899</v>
      </c>
      <c r="AM197" s="181" t="s">
        <v>63</v>
      </c>
      <c r="AN197" s="184">
        <f>IFERROR(VLOOKUP($M197,Batch!$A$11:$E$854,5,FALSE),"")</f>
        <v>4029</v>
      </c>
      <c r="AO197" s="182">
        <f t="shared" si="113"/>
        <v>0.14472867200731601</v>
      </c>
      <c r="AP197" s="182">
        <f t="shared" si="114"/>
        <v>0.14534293553791133</v>
      </c>
      <c r="AQ197" s="182">
        <f t="shared" si="115"/>
        <v>0.14492448181069303</v>
      </c>
      <c r="AR197" s="182">
        <f t="shared" si="116"/>
        <v>0.14346617449572874</v>
      </c>
      <c r="AS197" s="182">
        <f t="shared" si="117"/>
        <v>0.14099561092505167</v>
      </c>
      <c r="AT197" s="182">
        <f t="shared" si="118"/>
        <v>0.13757625220758102</v>
      </c>
      <c r="AU197" s="182">
        <f t="shared" si="119"/>
        <v>0.13330624361474758</v>
      </c>
      <c r="AV197" s="182">
        <f t="shared" si="120"/>
        <v>0.12831478643394334</v>
      </c>
      <c r="AW197" s="182">
        <f t="shared" si="121"/>
        <v>0.122756177269139</v>
      </c>
      <c r="AX197" s="182">
        <f t="shared" si="122"/>
        <v>0.11680190265270994</v>
      </c>
    </row>
    <row r="198" spans="1:50" ht="15.75">
      <c r="A198" s="181" t="s">
        <v>64</v>
      </c>
      <c r="B198" s="182">
        <v>391.44246928676256</v>
      </c>
      <c r="C198" s="182">
        <v>399.13994854373482</v>
      </c>
      <c r="D198" s="182">
        <v>404.25532659029085</v>
      </c>
      <c r="E198" s="182">
        <v>406.59206247585814</v>
      </c>
      <c r="F198" s="182">
        <v>406.03069035125901</v>
      </c>
      <c r="G198" s="182">
        <v>402.54295961098575</v>
      </c>
      <c r="H198" s="182">
        <v>396.20172347320465</v>
      </c>
      <c r="I198" s="182">
        <v>387.18504548155846</v>
      </c>
      <c r="J198" s="182">
        <v>375.77337045203711</v>
      </c>
      <c r="K198" s="182">
        <v>362.33921541177091</v>
      </c>
      <c r="M198" s="181" t="s">
        <v>64</v>
      </c>
      <c r="N198" s="183">
        <f>IFERROR(VLOOKUP($M198,Batch!$A$11:$E$854,3,FALSE),"")</f>
        <v>1</v>
      </c>
      <c r="O198" s="182">
        <f t="shared" si="93"/>
        <v>421.90418940057151</v>
      </c>
      <c r="P198" s="182">
        <f t="shared" si="94"/>
        <v>430.20067994810449</v>
      </c>
      <c r="Q198" s="182">
        <f t="shared" si="95"/>
        <v>435.71413236460415</v>
      </c>
      <c r="R198" s="182">
        <f t="shared" si="96"/>
        <v>438.23271104984451</v>
      </c>
      <c r="S198" s="182">
        <f t="shared" si="97"/>
        <v>437.62765342384751</v>
      </c>
      <c r="T198" s="182">
        <f t="shared" si="98"/>
        <v>433.86851044300636</v>
      </c>
      <c r="U198" s="182">
        <f t="shared" si="99"/>
        <v>427.03380470097761</v>
      </c>
      <c r="V198" s="182">
        <f t="shared" si="100"/>
        <v>417.31545649496167</v>
      </c>
      <c r="W198" s="182">
        <f t="shared" si="101"/>
        <v>405.01573461806476</v>
      </c>
      <c r="X198" s="182">
        <f t="shared" si="102"/>
        <v>390.53614505571477</v>
      </c>
      <c r="Z198" s="181" t="s">
        <v>64</v>
      </c>
      <c r="AA198" s="183">
        <f>IFERROR(VLOOKUP($M198,Batch!$A$11:$E$854,4,FALSE),"")</f>
        <v>0.62</v>
      </c>
      <c r="AB198" s="182">
        <f t="shared" si="103"/>
        <v>261.58059742835434</v>
      </c>
      <c r="AC198" s="182">
        <f t="shared" si="104"/>
        <v>266.72442156782478</v>
      </c>
      <c r="AD198" s="182">
        <f t="shared" si="105"/>
        <v>270.14276206605456</v>
      </c>
      <c r="AE198" s="182">
        <f t="shared" si="106"/>
        <v>271.70428085090361</v>
      </c>
      <c r="AF198" s="182">
        <f t="shared" si="107"/>
        <v>271.32914512278546</v>
      </c>
      <c r="AG198" s="182">
        <f t="shared" si="108"/>
        <v>268.99847647466396</v>
      </c>
      <c r="AH198" s="182">
        <f t="shared" si="109"/>
        <v>264.76095891460614</v>
      </c>
      <c r="AI198" s="182">
        <f t="shared" si="110"/>
        <v>258.73558302687621</v>
      </c>
      <c r="AJ198" s="182">
        <f t="shared" si="111"/>
        <v>251.10975546320014</v>
      </c>
      <c r="AK198" s="182">
        <f t="shared" si="112"/>
        <v>242.13240993454315</v>
      </c>
      <c r="AM198" s="181" t="s">
        <v>64</v>
      </c>
      <c r="AN198" s="184">
        <f>IFERROR(VLOOKUP($M198,Batch!$A$11:$E$854,5,FALSE),"")</f>
        <v>3311</v>
      </c>
      <c r="AO198" s="182">
        <f t="shared" si="113"/>
        <v>1.3752139354916344</v>
      </c>
      <c r="AP198" s="182">
        <f t="shared" si="114"/>
        <v>1.4022566852516027</v>
      </c>
      <c r="AQ198" s="182">
        <f t="shared" si="115"/>
        <v>1.4202280085670049</v>
      </c>
      <c r="AR198" s="182">
        <f t="shared" si="116"/>
        <v>1.4284374186477526</v>
      </c>
      <c r="AS198" s="182">
        <f t="shared" si="117"/>
        <v>1.4264652086058736</v>
      </c>
      <c r="AT198" s="182">
        <f t="shared" si="118"/>
        <v>1.4142121285402238</v>
      </c>
      <c r="AU198" s="182">
        <f t="shared" si="119"/>
        <v>1.3919341260516098</v>
      </c>
      <c r="AV198" s="182">
        <f t="shared" si="120"/>
        <v>1.3602567731865876</v>
      </c>
      <c r="AW198" s="182">
        <f t="shared" si="121"/>
        <v>1.3201653274206375</v>
      </c>
      <c r="AX198" s="182">
        <f t="shared" si="122"/>
        <v>1.2729685139103617</v>
      </c>
    </row>
    <row r="199" spans="1:50" ht="15.75">
      <c r="A199" s="181" t="s">
        <v>65</v>
      </c>
      <c r="B199" s="182">
        <v>27.041635683452416</v>
      </c>
      <c r="C199" s="182">
        <v>29.032912697408172</v>
      </c>
      <c r="D199" s="182">
        <v>31.049988975569224</v>
      </c>
      <c r="E199" s="182">
        <v>33.068847361838813</v>
      </c>
      <c r="F199" s="182">
        <v>35.061807134375016</v>
      </c>
      <c r="G199" s="182">
        <v>36.99788428602767</v>
      </c>
      <c r="H199" s="182">
        <v>38.843415666616494</v>
      </c>
      <c r="I199" s="182">
        <v>40.56297378864101</v>
      </c>
      <c r="J199" s="182">
        <v>42.120580359080613</v>
      </c>
      <c r="K199" s="182">
        <v>43.481200437569562</v>
      </c>
      <c r="M199" s="181" t="s">
        <v>65</v>
      </c>
      <c r="N199" s="183">
        <f>IFERROR(VLOOKUP($M199,Batch!$A$11:$E$854,3,FALSE),"")</f>
        <v>1</v>
      </c>
      <c r="O199" s="182">
        <f t="shared" si="93"/>
        <v>29.145992778659338</v>
      </c>
      <c r="P199" s="182">
        <f t="shared" si="94"/>
        <v>31.292229276645287</v>
      </c>
      <c r="Q199" s="182">
        <f t="shared" si="95"/>
        <v>33.466272715639704</v>
      </c>
      <c r="R199" s="182">
        <f t="shared" si="96"/>
        <v>35.642236944880331</v>
      </c>
      <c r="S199" s="182">
        <f t="shared" si="97"/>
        <v>37.790287152288599</v>
      </c>
      <c r="T199" s="182">
        <f t="shared" si="98"/>
        <v>39.877028181623821</v>
      </c>
      <c r="U199" s="182">
        <f t="shared" si="99"/>
        <v>41.866177244982687</v>
      </c>
      <c r="V199" s="182">
        <f t="shared" si="100"/>
        <v>43.71954991791165</v>
      </c>
      <c r="W199" s="182">
        <f t="shared" si="101"/>
        <v>45.398368107219831</v>
      </c>
      <c r="X199" s="182">
        <f t="shared" si="102"/>
        <v>46.864870483272654</v>
      </c>
      <c r="Z199" s="181" t="s">
        <v>65</v>
      </c>
      <c r="AA199" s="183">
        <f>IFERROR(VLOOKUP($M199,Batch!$A$11:$E$854,4,FALSE),"")</f>
        <v>0.62</v>
      </c>
      <c r="AB199" s="182">
        <f t="shared" si="103"/>
        <v>18.07051552276879</v>
      </c>
      <c r="AC199" s="182">
        <f t="shared" si="104"/>
        <v>19.401182151520079</v>
      </c>
      <c r="AD199" s="182">
        <f t="shared" si="105"/>
        <v>20.749089083696617</v>
      </c>
      <c r="AE199" s="182">
        <f t="shared" si="106"/>
        <v>22.098186905825802</v>
      </c>
      <c r="AF199" s="182">
        <f t="shared" si="107"/>
        <v>23.429978034418927</v>
      </c>
      <c r="AG199" s="182">
        <f t="shared" si="108"/>
        <v>24.723757472606767</v>
      </c>
      <c r="AH199" s="182">
        <f t="shared" si="109"/>
        <v>25.957029891889263</v>
      </c>
      <c r="AI199" s="182">
        <f t="shared" si="110"/>
        <v>27.106120949105222</v>
      </c>
      <c r="AJ199" s="182">
        <f t="shared" si="111"/>
        <v>28.146988226476296</v>
      </c>
      <c r="AK199" s="182">
        <f t="shared" si="112"/>
        <v>29.056219699629047</v>
      </c>
      <c r="AM199" s="181" t="s">
        <v>65</v>
      </c>
      <c r="AN199" s="184">
        <f>IFERROR(VLOOKUP($M199,Batch!$A$11:$E$854,5,FALSE),"")</f>
        <v>3311</v>
      </c>
      <c r="AO199" s="182">
        <f t="shared" si="113"/>
        <v>9.5002553754913163E-2</v>
      </c>
      <c r="AP199" s="182">
        <f t="shared" si="114"/>
        <v>0.1019982992702267</v>
      </c>
      <c r="AQ199" s="182">
        <f t="shared" si="115"/>
        <v>0.10908468264536471</v>
      </c>
      <c r="AR199" s="182">
        <f t="shared" si="116"/>
        <v>0.11617732691475333</v>
      </c>
      <c r="AS199" s="182">
        <f t="shared" si="117"/>
        <v>0.12317898428999896</v>
      </c>
      <c r="AT199" s="182">
        <f t="shared" si="118"/>
        <v>0.12998080189551067</v>
      </c>
      <c r="AU199" s="182">
        <f t="shared" si="119"/>
        <v>0.13646451450236524</v>
      </c>
      <c r="AV199" s="182">
        <f t="shared" si="120"/>
        <v>0.14250565841964311</v>
      </c>
      <c r="AW199" s="182">
        <f t="shared" si="121"/>
        <v>0.14797783486893032</v>
      </c>
      <c r="AX199" s="182">
        <f t="shared" si="122"/>
        <v>0.15275795925414865</v>
      </c>
    </row>
    <row r="200" spans="1:50" ht="15.75">
      <c r="A200" s="181" t="s">
        <v>66</v>
      </c>
      <c r="B200" s="182">
        <v>58.583153036141454</v>
      </c>
      <c r="C200" s="182">
        <v>59.73515528598773</v>
      </c>
      <c r="D200" s="182">
        <v>60.500721105877275</v>
      </c>
      <c r="E200" s="182">
        <v>60.850436240871858</v>
      </c>
      <c r="F200" s="182">
        <v>60.766421470717923</v>
      </c>
      <c r="G200" s="182">
        <v>60.244448818954893</v>
      </c>
      <c r="H200" s="182">
        <v>59.295421474592338</v>
      </c>
      <c r="I200" s="182">
        <v>57.945988369838311</v>
      </c>
      <c r="J200" s="182">
        <v>56.238120784925329</v>
      </c>
      <c r="K200" s="182">
        <v>54.22756949735254</v>
      </c>
      <c r="M200" s="181" t="s">
        <v>66</v>
      </c>
      <c r="N200" s="183">
        <f>IFERROR(VLOOKUP($M200,Batch!$A$11:$E$854,3,FALSE),"")</f>
        <v>1</v>
      </c>
      <c r="O200" s="182">
        <f t="shared" si="93"/>
        <v>63.142044191776534</v>
      </c>
      <c r="P200" s="182">
        <f t="shared" si="94"/>
        <v>64.383694277150809</v>
      </c>
      <c r="Q200" s="182">
        <f t="shared" si="95"/>
        <v>65.208835778178553</v>
      </c>
      <c r="R200" s="182">
        <f t="shared" si="96"/>
        <v>65.585765447613355</v>
      </c>
      <c r="S200" s="182">
        <f t="shared" si="97"/>
        <v>65.495212719484343</v>
      </c>
      <c r="T200" s="182">
        <f t="shared" si="98"/>
        <v>64.932620599797872</v>
      </c>
      <c r="U200" s="182">
        <f t="shared" si="99"/>
        <v>63.909740754461161</v>
      </c>
      <c r="V200" s="182">
        <f t="shared" si="100"/>
        <v>62.455295912926957</v>
      </c>
      <c r="W200" s="182">
        <f t="shared" si="101"/>
        <v>60.614523524767002</v>
      </c>
      <c r="X200" s="182">
        <f t="shared" si="102"/>
        <v>58.447512845580185</v>
      </c>
      <c r="Z200" s="181" t="s">
        <v>66</v>
      </c>
      <c r="AA200" s="183">
        <f>IFERROR(VLOOKUP($M200,Batch!$A$11:$E$854,4,FALSE),"")</f>
        <v>0.62</v>
      </c>
      <c r="AB200" s="182">
        <f t="shared" si="103"/>
        <v>39.148067398901453</v>
      </c>
      <c r="AC200" s="182">
        <f t="shared" si="104"/>
        <v>39.917890451833507</v>
      </c>
      <c r="AD200" s="182">
        <f t="shared" si="105"/>
        <v>40.429478182470703</v>
      </c>
      <c r="AE200" s="182">
        <f t="shared" si="106"/>
        <v>40.66317457752028</v>
      </c>
      <c r="AF200" s="182">
        <f t="shared" si="107"/>
        <v>40.607031886080293</v>
      </c>
      <c r="AG200" s="182">
        <f t="shared" si="108"/>
        <v>40.258224771874673</v>
      </c>
      <c r="AH200" s="182">
        <f t="shared" si="109"/>
        <v>39.624039267765923</v>
      </c>
      <c r="AI200" s="182">
        <f t="shared" si="110"/>
        <v>38.722283466014709</v>
      </c>
      <c r="AJ200" s="182">
        <f t="shared" si="111"/>
        <v>37.581004585355544</v>
      </c>
      <c r="AK200" s="182">
        <f t="shared" si="112"/>
        <v>36.237457964259718</v>
      </c>
      <c r="AM200" s="181" t="s">
        <v>66</v>
      </c>
      <c r="AN200" s="184">
        <f>IFERROR(VLOOKUP($M200,Batch!$A$11:$E$854,5,FALSE),"")</f>
        <v>3311</v>
      </c>
      <c r="AO200" s="182">
        <f t="shared" si="113"/>
        <v>0.20581407170033206</v>
      </c>
      <c r="AP200" s="182">
        <f t="shared" si="114"/>
        <v>0.20986128086134345</v>
      </c>
      <c r="AQ200" s="182">
        <f t="shared" si="115"/>
        <v>0.21255086328188791</v>
      </c>
      <c r="AR200" s="182">
        <f t="shared" si="116"/>
        <v>0.21377948093283713</v>
      </c>
      <c r="AS200" s="182">
        <f t="shared" si="117"/>
        <v>0.21348432061741882</v>
      </c>
      <c r="AT200" s="182">
        <f t="shared" si="118"/>
        <v>0.21165052862760747</v>
      </c>
      <c r="AU200" s="182">
        <f t="shared" si="119"/>
        <v>0.20831640999835391</v>
      </c>
      <c r="AV200" s="182">
        <f t="shared" si="120"/>
        <v>0.20357558763931657</v>
      </c>
      <c r="AW200" s="182">
        <f t="shared" si="121"/>
        <v>0.19757551486482622</v>
      </c>
      <c r="AX200" s="182">
        <f t="shared" si="122"/>
        <v>0.19051205505749191</v>
      </c>
    </row>
    <row r="201" spans="1:50" ht="15.75">
      <c r="A201" s="181" t="s">
        <v>67</v>
      </c>
      <c r="B201" s="182">
        <v>9.9999999999999995E-7</v>
      </c>
      <c r="C201" s="182">
        <v>7.5411243487998982</v>
      </c>
      <c r="D201" s="182">
        <v>8.0164860459459604</v>
      </c>
      <c r="E201" s="182">
        <v>8.5187821654668578</v>
      </c>
      <c r="F201" s="182">
        <v>9.0491929784253884</v>
      </c>
      <c r="G201" s="182">
        <v>9.6089124729832758</v>
      </c>
      <c r="H201" s="182">
        <v>10.199143969959819</v>
      </c>
      <c r="I201" s="182">
        <v>10.821095222886226</v>
      </c>
      <c r="J201" s="182">
        <v>11.475972991584616</v>
      </c>
      <c r="K201" s="182">
        <v>12.164977084053497</v>
      </c>
      <c r="M201" s="181" t="s">
        <v>67</v>
      </c>
      <c r="N201" s="183">
        <f>IFERROR(VLOOKUP($M201,Batch!$A$11:$E$854,3,FALSE),"")</f>
        <v>1</v>
      </c>
      <c r="O201" s="182">
        <f t="shared" si="93"/>
        <v>1.0778191496934722E-6</v>
      </c>
      <c r="P201" s="182">
        <f t="shared" si="94"/>
        <v>8.1279682333562455</v>
      </c>
      <c r="Q201" s="182">
        <f t="shared" si="95"/>
        <v>8.6403221735710591</v>
      </c>
      <c r="R201" s="182">
        <f t="shared" si="96"/>
        <v>9.1817065500074051</v>
      </c>
      <c r="S201" s="182">
        <f t="shared" si="97"/>
        <v>9.7533934814185912</v>
      </c>
      <c r="T201" s="182">
        <f t="shared" si="98"/>
        <v>10.356669871109833</v>
      </c>
      <c r="U201" s="182">
        <f t="shared" si="99"/>
        <v>10.992832681303396</v>
      </c>
      <c r="V201" s="182">
        <f t="shared" si="100"/>
        <v>11.663183651883326</v>
      </c>
      <c r="W201" s="182">
        <f t="shared" si="101"/>
        <v>12.369023451694982</v>
      </c>
      <c r="X201" s="182">
        <f t="shared" si="102"/>
        <v>13.111645256775114</v>
      </c>
      <c r="Z201" s="181" t="s">
        <v>67</v>
      </c>
      <c r="AA201" s="183">
        <f>IFERROR(VLOOKUP($M201,Batch!$A$11:$E$854,4,FALSE),"")</f>
        <v>0.64</v>
      </c>
      <c r="AB201" s="182">
        <f t="shared" si="103"/>
        <v>6.8980425580382222E-7</v>
      </c>
      <c r="AC201" s="182">
        <f t="shared" si="104"/>
        <v>5.2018996693479966</v>
      </c>
      <c r="AD201" s="182">
        <f t="shared" si="105"/>
        <v>5.5298061910854779</v>
      </c>
      <c r="AE201" s="182">
        <f t="shared" si="106"/>
        <v>5.8762921920047386</v>
      </c>
      <c r="AF201" s="182">
        <f t="shared" si="107"/>
        <v>6.2421718281078977</v>
      </c>
      <c r="AG201" s="182">
        <f t="shared" si="108"/>
        <v>6.6282687175102932</v>
      </c>
      <c r="AH201" s="182">
        <f t="shared" si="109"/>
        <v>7.035412916034173</v>
      </c>
      <c r="AI201" s="182">
        <f t="shared" si="110"/>
        <v>7.4644375372053284</v>
      </c>
      <c r="AJ201" s="182">
        <f t="shared" si="111"/>
        <v>7.9161750090847889</v>
      </c>
      <c r="AK201" s="182">
        <f t="shared" si="112"/>
        <v>8.3914529643360734</v>
      </c>
      <c r="AM201" s="181" t="s">
        <v>67</v>
      </c>
      <c r="AN201" s="184">
        <f>IFERROR(VLOOKUP($M201,Batch!$A$11:$E$854,5,FALSE),"")</f>
        <v>3311</v>
      </c>
      <c r="AO201" s="182">
        <f t="shared" si="113"/>
        <v>3.5131955354700701E-9</v>
      </c>
      <c r="AP201" s="182">
        <f t="shared" si="114"/>
        <v>2.6493444394628442E-2</v>
      </c>
      <c r="AQ201" s="182">
        <f t="shared" si="115"/>
        <v>2.8163482986775467E-2</v>
      </c>
      <c r="AR201" s="182">
        <f t="shared" si="116"/>
        <v>2.992814747136022E-2</v>
      </c>
      <c r="AS201" s="182">
        <f t="shared" si="117"/>
        <v>3.1791584371411184E-2</v>
      </c>
      <c r="AT201" s="182">
        <f t="shared" si="118"/>
        <v>3.3757988400807515E-2</v>
      </c>
      <c r="AU201" s="182">
        <f t="shared" si="119"/>
        <v>3.5831587060879327E-2</v>
      </c>
      <c r="AV201" s="182">
        <f t="shared" si="120"/>
        <v>3.8016623425940393E-2</v>
      </c>
      <c r="AW201" s="182">
        <f t="shared" si="121"/>
        <v>4.0317337079210182E-2</v>
      </c>
      <c r="AX201" s="182">
        <f t="shared" si="122"/>
        <v>4.2737943180792465E-2</v>
      </c>
    </row>
    <row r="202" spans="1:50" ht="15.75">
      <c r="A202" s="181" t="s">
        <v>256</v>
      </c>
      <c r="B202" s="182">
        <v>9.9999999999999995E-7</v>
      </c>
      <c r="C202" s="182">
        <v>2.2110610089865777E-2</v>
      </c>
      <c r="D202" s="182">
        <v>2.4697511794638353E-2</v>
      </c>
      <c r="E202" s="182">
        <v>2.7560208748143376E-2</v>
      </c>
      <c r="F202" s="182">
        <v>3.0722370182431378E-2</v>
      </c>
      <c r="G202" s="182">
        <v>3.4208517726626406E-2</v>
      </c>
      <c r="H202" s="182">
        <v>3.8043806262400587E-2</v>
      </c>
      <c r="I202" s="182">
        <v>4.2253750425335496E-2</v>
      </c>
      <c r="J202" s="182">
        <v>4.6863894631062476E-2</v>
      </c>
      <c r="K202" s="182">
        <v>5.1899426663763092E-2</v>
      </c>
      <c r="M202" s="181" t="s">
        <v>256</v>
      </c>
      <c r="N202" s="183">
        <f>IFERROR(VLOOKUP($M202,Batch!$A$11:$E$854,3,FALSE),"")</f>
        <v>1</v>
      </c>
      <c r="O202" s="182">
        <f t="shared" si="93"/>
        <v>1.0778191496934722E-6</v>
      </c>
      <c r="P202" s="182">
        <f t="shared" si="94"/>
        <v>2.3831238966263039E-2</v>
      </c>
      <c r="Q202" s="182">
        <f t="shared" si="95"/>
        <v>2.6619451162041612E-2</v>
      </c>
      <c r="R202" s="182">
        <f t="shared" si="96"/>
        <v>2.9704920758298486E-2</v>
      </c>
      <c r="S202" s="182">
        <f t="shared" si="97"/>
        <v>3.3113158906596274E-2</v>
      </c>
      <c r="T202" s="182">
        <f t="shared" si="98"/>
        <v>3.6870595488386539E-2</v>
      </c>
      <c r="U202" s="182">
        <f t="shared" si="99"/>
        <v>4.1004342916843795E-2</v>
      </c>
      <c r="V202" s="182">
        <f t="shared" si="100"/>
        <v>4.5541901354795293E-2</v>
      </c>
      <c r="W202" s="182">
        <f t="shared" si="101"/>
        <v>5.0510803062576236E-2</v>
      </c>
      <c r="X202" s="182">
        <f t="shared" si="102"/>
        <v>5.5938195916315853E-2</v>
      </c>
      <c r="Z202" s="181" t="s">
        <v>256</v>
      </c>
      <c r="AA202" s="183">
        <f>IFERROR(VLOOKUP($M202,Batch!$A$11:$E$854,4,FALSE),"")</f>
        <v>0.91</v>
      </c>
      <c r="AB202" s="182">
        <f t="shared" si="103"/>
        <v>9.8081542622105955E-7</v>
      </c>
      <c r="AC202" s="182">
        <f t="shared" si="104"/>
        <v>2.1686427459299367E-2</v>
      </c>
      <c r="AD202" s="182">
        <f t="shared" si="105"/>
        <v>2.4223700557457865E-2</v>
      </c>
      <c r="AE202" s="182">
        <f t="shared" si="106"/>
        <v>2.7031477890051624E-2</v>
      </c>
      <c r="AF202" s="182">
        <f t="shared" si="107"/>
        <v>3.013297460500261E-2</v>
      </c>
      <c r="AG202" s="182">
        <f t="shared" si="108"/>
        <v>3.3552241894431754E-2</v>
      </c>
      <c r="AH202" s="182">
        <f t="shared" si="109"/>
        <v>3.7313952054327852E-2</v>
      </c>
      <c r="AI202" s="182">
        <f t="shared" si="110"/>
        <v>4.1443130232863716E-2</v>
      </c>
      <c r="AJ202" s="182">
        <f t="shared" si="111"/>
        <v>4.5964830786944376E-2</v>
      </c>
      <c r="AK202" s="182">
        <f t="shared" si="112"/>
        <v>5.0903758283847432E-2</v>
      </c>
      <c r="AM202" s="181" t="s">
        <v>256</v>
      </c>
      <c r="AN202" s="184">
        <f>IFERROR(VLOOKUP($M202,Batch!$A$11:$E$854,5,FALSE),"")</f>
        <v>7101</v>
      </c>
      <c r="AO202" s="182">
        <f t="shared" si="113"/>
        <v>7.5346425543258737E-9</v>
      </c>
      <c r="AP202" s="182">
        <f t="shared" si="114"/>
        <v>1.6659554368520974E-4</v>
      </c>
      <c r="AQ202" s="182">
        <f t="shared" si="115"/>
        <v>1.8608692335384734E-4</v>
      </c>
      <c r="AR202" s="182">
        <f t="shared" si="116"/>
        <v>2.0765632163986531E-4</v>
      </c>
      <c r="AS202" s="182">
        <f t="shared" si="117"/>
        <v>2.314820777462998E-4</v>
      </c>
      <c r="AT202" s="182">
        <f t="shared" si="118"/>
        <v>2.5774895338345034E-4</v>
      </c>
      <c r="AU202" s="182">
        <f t="shared" si="119"/>
        <v>2.8664648159321262E-4</v>
      </c>
      <c r="AV202" s="182">
        <f t="shared" si="120"/>
        <v>3.1836690603459776E-4</v>
      </c>
      <c r="AW202" s="182">
        <f t="shared" si="121"/>
        <v>3.5310269474864717E-4</v>
      </c>
      <c r="AX202" s="182">
        <f t="shared" si="122"/>
        <v>3.9104362868590432E-4</v>
      </c>
    </row>
    <row r="203" spans="1:50" ht="15.75">
      <c r="A203" s="181" t="s">
        <v>68</v>
      </c>
      <c r="B203" s="182">
        <v>9.9999999999999995E-7</v>
      </c>
      <c r="C203" s="182">
        <v>9.3460602116500792E-3</v>
      </c>
      <c r="D203" s="182">
        <v>1.0439532485646998E-2</v>
      </c>
      <c r="E203" s="182">
        <v>1.1649582230381454E-2</v>
      </c>
      <c r="F203" s="182">
        <v>1.2986214328894156E-2</v>
      </c>
      <c r="G203" s="182">
        <v>1.4459793968818994E-2</v>
      </c>
      <c r="H203" s="182">
        <v>1.6080954010930442E-2</v>
      </c>
      <c r="I203" s="182">
        <v>1.7860479382440144E-2</v>
      </c>
      <c r="J203" s="182">
        <v>1.9809167598459222E-2</v>
      </c>
      <c r="K203" s="182">
        <v>2.1937665427512049E-2</v>
      </c>
      <c r="M203" s="181" t="s">
        <v>68</v>
      </c>
      <c r="N203" s="183">
        <f>IFERROR(VLOOKUP($M203,Batch!$A$11:$E$854,3,FALSE),"")</f>
        <v>1</v>
      </c>
      <c r="O203" s="182">
        <f t="shared" ref="O203:O266" si="123">($N203*B203)/(1-$M$10/100)</f>
        <v>1.0778191496934722E-6</v>
      </c>
      <c r="P203" s="182">
        <f t="shared" ref="P203:P266" si="124">($N203*C203)/(1-$M$10/100)</f>
        <v>1.007336267030468E-2</v>
      </c>
      <c r="Q203" s="182">
        <f t="shared" ref="Q203:Q266" si="125">($N203*D203)/(1-$M$10/100)</f>
        <v>1.1251928026877427E-2</v>
      </c>
      <c r="R203" s="182">
        <f t="shared" ref="R203:R266" si="126">($N203*E203)/(1-$M$10/100)</f>
        <v>1.2556142813833921E-2</v>
      </c>
      <c r="S203" s="182">
        <f t="shared" ref="S203:S266" si="127">($N203*F203)/(1-$M$10/100)</f>
        <v>1.3996790485705884E-2</v>
      </c>
      <c r="T203" s="182">
        <f t="shared" ref="T203:T266" si="128">($N203*G203)/(1-$M$10/100)</f>
        <v>1.5585042840215285E-2</v>
      </c>
      <c r="U203" s="182">
        <f t="shared" ref="U203:U266" si="129">($N203*H203)/(1-$M$10/100)</f>
        <v>1.733236017832088E-2</v>
      </c>
      <c r="V203" s="182">
        <f t="shared" ref="V203:V266" si="130">($N203*I203)/(1-$M$10/100)</f>
        <v>1.9250366701099426E-2</v>
      </c>
      <c r="W203" s="182">
        <f t="shared" ref="W203:W266" si="131">($N203*J203)/(1-$M$10/100)</f>
        <v>2.1350700177106798E-2</v>
      </c>
      <c r="X203" s="182">
        <f t="shared" ref="X203:X266" si="132">($N203*K203)/(1-$M$10/100)</f>
        <v>2.3644835897340916E-2</v>
      </c>
      <c r="Z203" s="181" t="s">
        <v>68</v>
      </c>
      <c r="AA203" s="183">
        <f>IFERROR(VLOOKUP($M203,Batch!$A$11:$E$854,4,FALSE),"")</f>
        <v>1.28</v>
      </c>
      <c r="AB203" s="182">
        <f t="shared" ref="AB203:AB266" si="133">($AA203*B203)/(1-$Z$10/100)</f>
        <v>1.3796085116076444E-6</v>
      </c>
      <c r="AC203" s="182">
        <f t="shared" ref="AC203:AC266" si="134">($AA203*C203)/(1-$Z$10/100)</f>
        <v>1.2893904217989992E-2</v>
      </c>
      <c r="AD203" s="182">
        <f t="shared" ref="AD203:AD266" si="135">($AA203*D203)/(1-$Z$10/100)</f>
        <v>1.4402467874403106E-2</v>
      </c>
      <c r="AE203" s="182">
        <f t="shared" ref="AE203:AE266" si="136">($AA203*E203)/(1-$Z$10/100)</f>
        <v>1.6071862801707422E-2</v>
      </c>
      <c r="AF203" s="182">
        <f t="shared" ref="AF203:AF266" si="137">($AA203*F203)/(1-$Z$10/100)</f>
        <v>1.7915891821703531E-2</v>
      </c>
      <c r="AG203" s="182">
        <f t="shared" ref="AG203:AG266" si="138">($AA203*G203)/(1-$Z$10/100)</f>
        <v>1.9948854835475566E-2</v>
      </c>
      <c r="AH203" s="182">
        <f t="shared" ref="AH203:AH266" si="139">($AA203*H203)/(1-$Z$10/100)</f>
        <v>2.2185421028250728E-2</v>
      </c>
      <c r="AI203" s="182">
        <f t="shared" ref="AI203:AI266" si="140">($AA203*I203)/(1-$Z$10/100)</f>
        <v>2.4640469377407267E-2</v>
      </c>
      <c r="AJ203" s="182">
        <f t="shared" ref="AJ203:AJ266" si="141">($AA203*J203)/(1-$Z$10/100)</f>
        <v>2.7328896226696705E-2</v>
      </c>
      <c r="AK203" s="182">
        <f t="shared" ref="AK203:AK266" si="142">($AA203*K203)/(1-$Z$10/100)</f>
        <v>3.0265389948596375E-2</v>
      </c>
      <c r="AM203" s="181" t="s">
        <v>68</v>
      </c>
      <c r="AN203" s="184">
        <f>IFERROR(VLOOKUP($M203,Batch!$A$11:$E$854,5,FALSE),"")</f>
        <v>4046</v>
      </c>
      <c r="AO203" s="182">
        <f t="shared" ref="AO203:AO266" si="143">(($AN203*B203)/(1-$AM$10/100))/1000000</f>
        <v>4.293080379496196E-9</v>
      </c>
      <c r="AP203" s="182">
        <f t="shared" ref="AP203:AP266" si="144">(($AN203*C203)/(1-$AM$10/100))/1000000</f>
        <v>4.0123387720225021E-5</v>
      </c>
      <c r="AQ203" s="182">
        <f t="shared" ref="AQ203:AQ266" si="145">(($AN203*D203)/(1-$AM$10/100))/1000000</f>
        <v>4.4817752085244269E-5</v>
      </c>
      <c r="AR203" s="182">
        <f t="shared" ref="AR203:AR266" si="146">(($AN203*E203)/(1-$AM$10/100))/1000000</f>
        <v>5.0012592902578157E-5</v>
      </c>
      <c r="AS203" s="182">
        <f t="shared" ref="AS203:AS266" si="147">(($AN203*F203)/(1-$AM$10/100))/1000000</f>
        <v>5.5750861939307858E-5</v>
      </c>
      <c r="AT203" s="182">
        <f t="shared" ref="AT203:AT266" si="148">(($AN203*G203)/(1-$AM$10/100))/1000000</f>
        <v>6.2077057779094249E-5</v>
      </c>
      <c r="AU203" s="182">
        <f t="shared" ref="AU203:AU266" si="149">(($AN203*H203)/(1-$AM$10/100))/1000000</f>
        <v>6.9036828147906135E-5</v>
      </c>
      <c r="AV203" s="182">
        <f t="shared" ref="AV203:AV266" si="150">(($AN203*I203)/(1-$AM$10/100))/1000000</f>
        <v>7.6676473605150102E-5</v>
      </c>
      <c r="AW203" s="182">
        <f t="shared" ref="AW203:AW266" si="151">(($AN203*J203)/(1-$AM$10/100))/1000000</f>
        <v>8.5042348751097069E-5</v>
      </c>
      <c r="AX203" s="182">
        <f t="shared" ref="AX203:AX266" si="152">(($AN203*K203)/(1-$AM$10/100))/1000000</f>
        <v>9.4180161018803999E-5</v>
      </c>
    </row>
    <row r="204" spans="1:50" ht="15.75">
      <c r="A204" s="181" t="s">
        <v>257</v>
      </c>
      <c r="B204" s="182">
        <v>9.9999999999999995E-7</v>
      </c>
      <c r="C204" s="182">
        <v>1.4012771797759598</v>
      </c>
      <c r="D204" s="182">
        <v>1.538545329487701</v>
      </c>
      <c r="E204" s="182">
        <v>1.6854956743505842</v>
      </c>
      <c r="F204" s="182">
        <v>1.842039176591713</v>
      </c>
      <c r="G204" s="182">
        <v>2.0079069333191613</v>
      </c>
      <c r="H204" s="182">
        <v>2.1826228818411533</v>
      </c>
      <c r="I204" s="182">
        <v>2.3654785357893573</v>
      </c>
      <c r="J204" s="182">
        <v>2.5555116554989312</v>
      </c>
      <c r="K204" s="182">
        <v>2.7514910424789694</v>
      </c>
      <c r="M204" s="181" t="s">
        <v>257</v>
      </c>
      <c r="N204" s="183">
        <f>IFERROR(VLOOKUP($M204,Batch!$A$11:$E$854,3,FALSE),"")</f>
        <v>1</v>
      </c>
      <c r="O204" s="182">
        <f t="shared" si="123"/>
        <v>1.0778191496934722E-6</v>
      </c>
      <c r="P204" s="182">
        <f t="shared" si="124"/>
        <v>1.5103233783909917</v>
      </c>
      <c r="Q204" s="182">
        <f t="shared" si="125"/>
        <v>1.6582736187932967</v>
      </c>
      <c r="R204" s="182">
        <f t="shared" si="126"/>
        <v>1.8166595145405722</v>
      </c>
      <c r="S204" s="182">
        <f t="shared" si="127"/>
        <v>1.9853850990161437</v>
      </c>
      <c r="T204" s="182">
        <f t="shared" si="128"/>
        <v>2.1641605435336859</v>
      </c>
      <c r="U204" s="182">
        <f t="shared" si="129"/>
        <v>2.3524727386075477</v>
      </c>
      <c r="V204" s="182">
        <f t="shared" si="130"/>
        <v>2.5495580640626447</v>
      </c>
      <c r="W204" s="182">
        <f t="shared" si="131"/>
        <v>2.7543793995616155</v>
      </c>
      <c r="X204" s="182">
        <f t="shared" si="132"/>
        <v>2.9656097357938882</v>
      </c>
      <c r="Z204" s="181" t="s">
        <v>257</v>
      </c>
      <c r="AA204" s="183">
        <f>IFERROR(VLOOKUP($M204,Batch!$A$11:$E$854,4,FALSE),"")</f>
        <v>0.9</v>
      </c>
      <c r="AB204" s="182">
        <f t="shared" si="133"/>
        <v>9.7003723472412486E-7</v>
      </c>
      <c r="AC204" s="182">
        <f t="shared" si="134"/>
        <v>1.3592910405518925</v>
      </c>
      <c r="AD204" s="182">
        <f t="shared" si="135"/>
        <v>1.4924462569139672</v>
      </c>
      <c r="AE204" s="182">
        <f t="shared" si="136"/>
        <v>1.6349935630865151</v>
      </c>
      <c r="AF204" s="182">
        <f t="shared" si="137"/>
        <v>1.7868465891145295</v>
      </c>
      <c r="AG204" s="182">
        <f t="shared" si="138"/>
        <v>1.9477444891803171</v>
      </c>
      <c r="AH204" s="182">
        <f t="shared" si="139"/>
        <v>2.117225464746793</v>
      </c>
      <c r="AI204" s="182">
        <f t="shared" si="140"/>
        <v>2.29460225765638</v>
      </c>
      <c r="AJ204" s="182">
        <f t="shared" si="141"/>
        <v>2.478941459605454</v>
      </c>
      <c r="AK204" s="182">
        <f t="shared" si="142"/>
        <v>2.6690487622144992</v>
      </c>
      <c r="AM204" s="181" t="s">
        <v>257</v>
      </c>
      <c r="AN204" s="184">
        <f>IFERROR(VLOOKUP($M204,Batch!$A$11:$E$854,5,FALSE),"")</f>
        <v>7348</v>
      </c>
      <c r="AO204" s="182">
        <f t="shared" si="143"/>
        <v>7.7967263046312526E-9</v>
      </c>
      <c r="AP204" s="182">
        <f t="shared" si="144"/>
        <v>1.0925374647638722E-2</v>
      </c>
      <c r="AQ204" s="182">
        <f t="shared" si="145"/>
        <v>1.1995616841284314E-2</v>
      </c>
      <c r="AR204" s="182">
        <f t="shared" si="146"/>
        <v>1.3141348460551389E-2</v>
      </c>
      <c r="AS204" s="182">
        <f t="shared" si="147"/>
        <v>1.4361875302293901E-2</v>
      </c>
      <c r="AT204" s="182">
        <f t="shared" si="148"/>
        <v>1.5655100804260975E-2</v>
      </c>
      <c r="AU204" s="182">
        <f t="shared" si="149"/>
        <v>1.7017313235940992E-2</v>
      </c>
      <c r="AV204" s="182">
        <f t="shared" si="150"/>
        <v>1.8442988723029501E-2</v>
      </c>
      <c r="AW204" s="182">
        <f t="shared" si="151"/>
        <v>1.9924624946220274E-2</v>
      </c>
      <c r="AX204" s="182">
        <f t="shared" si="152"/>
        <v>2.1452622587853049E-2</v>
      </c>
    </row>
    <row r="205" spans="1:50" ht="15.75">
      <c r="A205" s="181" t="s">
        <v>258</v>
      </c>
      <c r="B205" s="182">
        <v>9.9999999999999995E-7</v>
      </c>
      <c r="C205" s="182">
        <v>5.2109996859083267</v>
      </c>
      <c r="D205" s="182">
        <v>5.721465634656214</v>
      </c>
      <c r="E205" s="182">
        <v>6.267937247822025</v>
      </c>
      <c r="F205" s="182">
        <v>6.8500834161767656</v>
      </c>
      <c r="G205" s="182">
        <v>7.466904157057769</v>
      </c>
      <c r="H205" s="182">
        <v>8.1166291122710117</v>
      </c>
      <c r="I205" s="182">
        <v>8.7966235980464802</v>
      </c>
      <c r="J205" s="182">
        <v>9.5033092855113246</v>
      </c>
      <c r="K205" s="182">
        <v>10.232107655124937</v>
      </c>
      <c r="M205" s="181" t="s">
        <v>258</v>
      </c>
      <c r="N205" s="183">
        <f>IFERROR(VLOOKUP($M205,Batch!$A$11:$E$854,3,FALSE),"")</f>
        <v>1</v>
      </c>
      <c r="O205" s="182">
        <f t="shared" si="123"/>
        <v>1.0778191496934722E-6</v>
      </c>
      <c r="P205" s="182">
        <f t="shared" si="124"/>
        <v>5.6165152505186633</v>
      </c>
      <c r="Q205" s="182">
        <f t="shared" si="125"/>
        <v>6.1667052253455825</v>
      </c>
      <c r="R205" s="182">
        <f t="shared" si="126"/>
        <v>6.7557027947795767</v>
      </c>
      <c r="S205" s="182">
        <f t="shared" si="127"/>
        <v>7.3831510829529963</v>
      </c>
      <c r="T205" s="182">
        <f t="shared" si="128"/>
        <v>8.047972289402658</v>
      </c>
      <c r="U205" s="182">
        <f t="shared" si="129"/>
        <v>8.7482582881652231</v>
      </c>
      <c r="V205" s="182">
        <f t="shared" si="130"/>
        <v>9.481169366619989</v>
      </c>
      <c r="W205" s="182">
        <f t="shared" si="131"/>
        <v>10.242848733383894</v>
      </c>
      <c r="X205" s="182">
        <f t="shared" si="132"/>
        <v>11.028361572418827</v>
      </c>
      <c r="Z205" s="181" t="s">
        <v>258</v>
      </c>
      <c r="AA205" s="183">
        <f>IFERROR(VLOOKUP($M205,Batch!$A$11:$E$854,4,FALSE),"")</f>
        <v>0.9</v>
      </c>
      <c r="AB205" s="182">
        <f t="shared" si="133"/>
        <v>9.7003723472412486E-7</v>
      </c>
      <c r="AC205" s="182">
        <f t="shared" si="134"/>
        <v>5.054863725466797</v>
      </c>
      <c r="AD205" s="182">
        <f t="shared" si="135"/>
        <v>5.5500347028110246</v>
      </c>
      <c r="AE205" s="182">
        <f t="shared" si="136"/>
        <v>6.0801325153016199</v>
      </c>
      <c r="AF205" s="182">
        <f t="shared" si="137"/>
        <v>6.6448359746576973</v>
      </c>
      <c r="AG205" s="182">
        <f t="shared" si="138"/>
        <v>7.2431750604623915</v>
      </c>
      <c r="AH205" s="182">
        <f t="shared" si="139"/>
        <v>7.8734324593487015</v>
      </c>
      <c r="AI205" s="182">
        <f t="shared" si="140"/>
        <v>8.5330524299579906</v>
      </c>
      <c r="AJ205" s="182">
        <f t="shared" si="141"/>
        <v>9.2185638600455047</v>
      </c>
      <c r="AK205" s="182">
        <f t="shared" si="142"/>
        <v>9.9255254151769439</v>
      </c>
      <c r="AM205" s="181" t="s">
        <v>258</v>
      </c>
      <c r="AN205" s="184">
        <f>IFERROR(VLOOKUP($M205,Batch!$A$11:$E$854,5,FALSE),"")</f>
        <v>7348</v>
      </c>
      <c r="AO205" s="182">
        <f t="shared" si="143"/>
        <v>7.7967263046312526E-9</v>
      </c>
      <c r="AP205" s="182">
        <f t="shared" si="144"/>
        <v>4.0628738324546644E-2</v>
      </c>
      <c r="AQ205" s="182">
        <f t="shared" si="145"/>
        <v>4.4608701614767841E-2</v>
      </c>
      <c r="AR205" s="182">
        <f t="shared" si="146"/>
        <v>4.8869391215871999E-2</v>
      </c>
      <c r="AS205" s="182">
        <f t="shared" si="147"/>
        <v>5.3408225559823705E-2</v>
      </c>
      <c r="AT205" s="182">
        <f t="shared" si="148"/>
        <v>5.8217408055492748E-2</v>
      </c>
      <c r="AU205" s="182">
        <f t="shared" si="149"/>
        <v>6.3283135704579205E-2</v>
      </c>
      <c r="AV205" s="182">
        <f t="shared" si="150"/>
        <v>6.8584866598828995E-2</v>
      </c>
      <c r="AW205" s="182">
        <f t="shared" si="151"/>
        <v>7.409470148739257E-2</v>
      </c>
      <c r="AX205" s="182">
        <f t="shared" si="152"/>
        <v>7.9776942906531395E-2</v>
      </c>
    </row>
    <row r="206" spans="1:50" ht="15.75">
      <c r="A206" s="181" t="s">
        <v>259</v>
      </c>
      <c r="B206" s="182">
        <v>1.0603352056050381</v>
      </c>
      <c r="C206" s="182">
        <v>1.1843925219731322</v>
      </c>
      <c r="D206" s="182">
        <v>1.3216758601733263</v>
      </c>
      <c r="E206" s="182">
        <v>1.473320300600544</v>
      </c>
      <c r="F206" s="182">
        <v>1.6405018011570478</v>
      </c>
      <c r="G206" s="182">
        <v>1.8244266879695863</v>
      </c>
      <c r="H206" s="182">
        <v>2.0263185395036762</v>
      </c>
      <c r="I206" s="182">
        <v>2.2474023623552628</v>
      </c>
      <c r="J206" s="182">
        <v>2.4888860605220371</v>
      </c>
      <c r="K206" s="182">
        <v>2.7519393315602483</v>
      </c>
      <c r="M206" s="181" t="s">
        <v>259</v>
      </c>
      <c r="N206" s="183">
        <f>IFERROR(VLOOKUP($M206,Batch!$A$11:$E$854,3,FALSE),"")</f>
        <v>1</v>
      </c>
      <c r="O206" s="182">
        <f t="shared" si="123"/>
        <v>1.1428495896952753</v>
      </c>
      <c r="P206" s="182">
        <f t="shared" si="124"/>
        <v>1.2765609409363883</v>
      </c>
      <c r="Q206" s="182">
        <f t="shared" si="125"/>
        <v>1.424527551782403</v>
      </c>
      <c r="R206" s="182">
        <f t="shared" si="126"/>
        <v>1.5879728336194092</v>
      </c>
      <c r="S206" s="182">
        <f t="shared" si="127"/>
        <v>1.7681642563936988</v>
      </c>
      <c r="T206" s="182">
        <f t="shared" si="128"/>
        <v>1.9664020215054572</v>
      </c>
      <c r="U206" s="182">
        <f t="shared" si="129"/>
        <v>2.1840049252559708</v>
      </c>
      <c r="V206" s="182">
        <f t="shared" si="130"/>
        <v>2.4222933032128502</v>
      </c>
      <c r="W206" s="182">
        <f t="shared" si="131"/>
        <v>2.6825690574357979</v>
      </c>
      <c r="X206" s="182">
        <f t="shared" si="132"/>
        <v>2.9660929103502891</v>
      </c>
      <c r="Z206" s="181" t="s">
        <v>259</v>
      </c>
      <c r="AA206" s="183">
        <f>IFERROR(VLOOKUP($M206,Batch!$A$11:$E$854,4,FALSE),"")</f>
        <v>0.9</v>
      </c>
      <c r="AB206" s="182">
        <f t="shared" si="133"/>
        <v>1.0285646307257477</v>
      </c>
      <c r="AC206" s="182">
        <f t="shared" si="134"/>
        <v>1.1489048468427496</v>
      </c>
      <c r="AD206" s="182">
        <f t="shared" si="135"/>
        <v>1.2820747966041628</v>
      </c>
      <c r="AE206" s="182">
        <f t="shared" si="136"/>
        <v>1.4291755502574681</v>
      </c>
      <c r="AF206" s="182">
        <f t="shared" si="137"/>
        <v>1.591347830754329</v>
      </c>
      <c r="AG206" s="182">
        <f t="shared" si="138"/>
        <v>1.7697618193549114</v>
      </c>
      <c r="AH206" s="182">
        <f t="shared" si="139"/>
        <v>1.9656044327303737</v>
      </c>
      <c r="AI206" s="182">
        <f t="shared" si="140"/>
        <v>2.1800639728915647</v>
      </c>
      <c r="AJ206" s="182">
        <f t="shared" si="141"/>
        <v>2.4143121516922181</v>
      </c>
      <c r="AK206" s="182">
        <f t="shared" si="142"/>
        <v>2.66948361931526</v>
      </c>
      <c r="AM206" s="181" t="s">
        <v>259</v>
      </c>
      <c r="AN206" s="184">
        <f>IFERROR(VLOOKUP($M206,Batch!$A$11:$E$854,5,FALSE),"")</f>
        <v>7348</v>
      </c>
      <c r="AO206" s="182">
        <f t="shared" si="143"/>
        <v>8.2671433892673885E-3</v>
      </c>
      <c r="AP206" s="182">
        <f t="shared" si="144"/>
        <v>9.2343843310764683E-3</v>
      </c>
      <c r="AQ206" s="182">
        <f t="shared" si="145"/>
        <v>1.0304744945209509E-2</v>
      </c>
      <c r="AR206" s="182">
        <f t="shared" si="146"/>
        <v>1.1487075142839484E-2</v>
      </c>
      <c r="AS206" s="182">
        <f t="shared" si="147"/>
        <v>1.2790543545876104E-2</v>
      </c>
      <c r="AT206" s="182">
        <f t="shared" si="148"/>
        <v>1.4224555548963746E-2</v>
      </c>
      <c r="AU206" s="182">
        <f t="shared" si="149"/>
        <v>1.5798651058510294E-2</v>
      </c>
      <c r="AV206" s="182">
        <f t="shared" si="150"/>
        <v>1.7522381115665696E-2</v>
      </c>
      <c r="AW206" s="182">
        <f t="shared" si="151"/>
        <v>1.9405163417302217E-2</v>
      </c>
      <c r="AX206" s="182">
        <f t="shared" si="152"/>
        <v>2.1456117775125131E-2</v>
      </c>
    </row>
    <row r="207" spans="1:50" ht="15.75">
      <c r="A207" s="181" t="s">
        <v>260</v>
      </c>
      <c r="B207" s="182">
        <v>9.9999999999999995E-7</v>
      </c>
      <c r="C207" s="182">
        <v>5.4098790918927353</v>
      </c>
      <c r="D207" s="182">
        <v>5.9398271306005954</v>
      </c>
      <c r="E207" s="182">
        <v>6.5071550009847003</v>
      </c>
      <c r="F207" s="182">
        <v>7.1115189569304817</v>
      </c>
      <c r="G207" s="182">
        <v>7.7518808511293429</v>
      </c>
      <c r="H207" s="182">
        <v>8.426402759122201</v>
      </c>
      <c r="I207" s="182">
        <v>9.1323494436224948</v>
      </c>
      <c r="J207" s="182">
        <v>9.8660060077352032</v>
      </c>
      <c r="K207" s="182">
        <v>10.622619191313035</v>
      </c>
      <c r="M207" s="181" t="s">
        <v>260</v>
      </c>
      <c r="N207" s="183">
        <f>IFERROR(VLOOKUP($M207,Batch!$A$11:$E$854,3,FALSE),"")</f>
        <v>1</v>
      </c>
      <c r="O207" s="182">
        <f t="shared" si="123"/>
        <v>1.0778191496934722E-6</v>
      </c>
      <c r="P207" s="182">
        <f t="shared" si="124"/>
        <v>5.8308712827683209</v>
      </c>
      <c r="Q207" s="182">
        <f t="shared" si="125"/>
        <v>6.4020594272301503</v>
      </c>
      <c r="R207" s="182">
        <f t="shared" si="126"/>
        <v>7.0135362700849546</v>
      </c>
      <c r="S207" s="182">
        <f t="shared" si="127"/>
        <v>7.66493131518782</v>
      </c>
      <c r="T207" s="182">
        <f t="shared" si="128"/>
        <v>8.355125627489338</v>
      </c>
      <c r="U207" s="182">
        <f t="shared" si="129"/>
        <v>9.0821382568118185</v>
      </c>
      <c r="V207" s="182">
        <f t="shared" si="130"/>
        <v>9.8430211120288504</v>
      </c>
      <c r="W207" s="182">
        <f t="shared" si="131"/>
        <v>10.633770206127844</v>
      </c>
      <c r="X207" s="182">
        <f t="shared" si="132"/>
        <v>11.449262384298574</v>
      </c>
      <c r="Z207" s="181" t="s">
        <v>260</v>
      </c>
      <c r="AA207" s="183">
        <f>IFERROR(VLOOKUP($M207,Batch!$A$11:$E$854,4,FALSE),"")</f>
        <v>0.9</v>
      </c>
      <c r="AB207" s="182">
        <f t="shared" si="133"/>
        <v>9.7003723472412486E-7</v>
      </c>
      <c r="AC207" s="182">
        <f t="shared" si="134"/>
        <v>5.2477841544914892</v>
      </c>
      <c r="AD207" s="182">
        <f t="shared" si="135"/>
        <v>5.7618534845071352</v>
      </c>
      <c r="AE207" s="182">
        <f t="shared" si="136"/>
        <v>6.3121826430764596</v>
      </c>
      <c r="AF207" s="182">
        <f t="shared" si="137"/>
        <v>6.8984381836690387</v>
      </c>
      <c r="AG207" s="182">
        <f t="shared" si="138"/>
        <v>7.5196130647404038</v>
      </c>
      <c r="AH207" s="182">
        <f t="shared" si="139"/>
        <v>8.1739244311306365</v>
      </c>
      <c r="AI207" s="182">
        <f t="shared" si="140"/>
        <v>8.8587190008259658</v>
      </c>
      <c r="AJ207" s="182">
        <f t="shared" si="141"/>
        <v>9.5703931855150604</v>
      </c>
      <c r="AK207" s="182">
        <f t="shared" si="142"/>
        <v>10.304336145868717</v>
      </c>
      <c r="AM207" s="181" t="s">
        <v>260</v>
      </c>
      <c r="AN207" s="184">
        <f>IFERROR(VLOOKUP($M207,Batch!$A$11:$E$854,5,FALSE),"")</f>
        <v>7348</v>
      </c>
      <c r="AO207" s="182">
        <f t="shared" si="143"/>
        <v>7.7967263046312526E-9</v>
      </c>
      <c r="AP207" s="182">
        <f t="shared" si="144"/>
        <v>4.2179346620634724E-2</v>
      </c>
      <c r="AQ207" s="182">
        <f t="shared" si="145"/>
        <v>4.6311206434116028E-2</v>
      </c>
      <c r="AR207" s="182">
        <f t="shared" si="146"/>
        <v>5.073450656449021E-2</v>
      </c>
      <c r="AS207" s="182">
        <f t="shared" si="147"/>
        <v>5.5446566917383693E-2</v>
      </c>
      <c r="AT207" s="182">
        <f t="shared" si="148"/>
        <v>6.0439293342367445E-2</v>
      </c>
      <c r="AU207" s="182">
        <f t="shared" si="149"/>
        <v>6.5698356045465423E-2</v>
      </c>
      <c r="AV207" s="182">
        <f t="shared" si="150"/>
        <v>7.1202429130176076E-2</v>
      </c>
      <c r="AW207" s="182">
        <f t="shared" si="151"/>
        <v>7.6922548562159035E-2</v>
      </c>
      <c r="AX207" s="182">
        <f t="shared" si="152"/>
        <v>8.2821654472991099E-2</v>
      </c>
    </row>
    <row r="208" spans="1:50" ht="15.75">
      <c r="A208" s="181" t="s">
        <v>261</v>
      </c>
      <c r="B208" s="182">
        <v>9.9999999999999995E-7</v>
      </c>
      <c r="C208" s="182">
        <v>1.0102793000868103E-2</v>
      </c>
      <c r="D208" s="182">
        <v>1.1092263268442775E-2</v>
      </c>
      <c r="E208" s="182">
        <v>1.2151487073984019E-2</v>
      </c>
      <c r="F208" s="182">
        <v>1.3279813307756573E-2</v>
      </c>
      <c r="G208" s="182">
        <v>1.4475293223326779E-2</v>
      </c>
      <c r="H208" s="182">
        <v>1.5734483769572129E-2</v>
      </c>
      <c r="I208" s="182">
        <v>1.7052265637550249E-2</v>
      </c>
      <c r="J208" s="182">
        <v>1.8421689757745614E-2</v>
      </c>
      <c r="K208" s="182">
        <v>1.9833868045271558E-2</v>
      </c>
      <c r="M208" s="181" t="s">
        <v>261</v>
      </c>
      <c r="N208" s="183">
        <f>IFERROR(VLOOKUP($M208,Batch!$A$11:$E$854,3,FALSE),"")</f>
        <v>1</v>
      </c>
      <c r="O208" s="182">
        <f t="shared" si="123"/>
        <v>1.0778191496934722E-6</v>
      </c>
      <c r="P208" s="182">
        <f t="shared" si="124"/>
        <v>1.088898376172482E-2</v>
      </c>
      <c r="Q208" s="182">
        <f t="shared" si="125"/>
        <v>1.1955453764169125E-2</v>
      </c>
      <c r="R208" s="182">
        <f t="shared" si="126"/>
        <v>1.3097105465592673E-2</v>
      </c>
      <c r="S208" s="182">
        <f t="shared" si="127"/>
        <v>1.4313237087454246E-2</v>
      </c>
      <c r="T208" s="182">
        <f t="shared" si="128"/>
        <v>1.560174823352975E-2</v>
      </c>
      <c r="U208" s="182">
        <f t="shared" si="129"/>
        <v>1.6958927917385971E-2</v>
      </c>
      <c r="V208" s="182">
        <f t="shared" si="130"/>
        <v>1.8379258449811624E-2</v>
      </c>
      <c r="W208" s="182">
        <f t="shared" si="131"/>
        <v>1.9855249990610325E-2</v>
      </c>
      <c r="X208" s="182">
        <f t="shared" si="132"/>
        <v>2.1377322791687119E-2</v>
      </c>
      <c r="Z208" s="181" t="s">
        <v>261</v>
      </c>
      <c r="AA208" s="183">
        <f>IFERROR(VLOOKUP($M208,Batch!$A$11:$E$854,4,FALSE),"")</f>
        <v>0.94</v>
      </c>
      <c r="AB208" s="182">
        <f t="shared" si="133"/>
        <v>1.0131500007118636E-6</v>
      </c>
      <c r="AC208" s="182">
        <f t="shared" si="134"/>
        <v>1.0235644736021331E-2</v>
      </c>
      <c r="AD208" s="182">
        <f t="shared" si="135"/>
        <v>1.1238126538318977E-2</v>
      </c>
      <c r="AE208" s="182">
        <f t="shared" si="136"/>
        <v>1.2311279137657113E-2</v>
      </c>
      <c r="AF208" s="182">
        <f t="shared" si="137"/>
        <v>1.345444286220699E-2</v>
      </c>
      <c r="AG208" s="182">
        <f t="shared" si="138"/>
        <v>1.4665643339517963E-2</v>
      </c>
      <c r="AH208" s="182">
        <f t="shared" si="139"/>
        <v>1.5941392242342811E-2</v>
      </c>
      <c r="AI208" s="182">
        <f t="shared" si="140"/>
        <v>1.7276502942822927E-2</v>
      </c>
      <c r="AJ208" s="182">
        <f t="shared" si="141"/>
        <v>1.8663934991173702E-2</v>
      </c>
      <c r="AK208" s="182">
        <f t="shared" si="142"/>
        <v>2.009468342418589E-2</v>
      </c>
      <c r="AM208" s="181" t="s">
        <v>261</v>
      </c>
      <c r="AN208" s="184">
        <f>IFERROR(VLOOKUP($M208,Batch!$A$11:$E$854,5,FALSE),"")</f>
        <v>11487</v>
      </c>
      <c r="AO208" s="182">
        <f t="shared" si="143"/>
        <v>1.218848599092259E-8</v>
      </c>
      <c r="AP208" s="182">
        <f t="shared" si="144"/>
        <v>1.2313775096027167E-4</v>
      </c>
      <c r="AQ208" s="182">
        <f t="shared" si="145"/>
        <v>1.3519789545503997E-4</v>
      </c>
      <c r="AR208" s="182">
        <f t="shared" si="146"/>
        <v>1.4810822997013117E-4</v>
      </c>
      <c r="AS208" s="182">
        <f t="shared" si="147"/>
        <v>1.6186081846365836E-4</v>
      </c>
      <c r="AT208" s="182">
        <f t="shared" si="148"/>
        <v>1.7643190866701517E-4</v>
      </c>
      <c r="AU208" s="182">
        <f t="shared" si="149"/>
        <v>1.9177953499982878E-4</v>
      </c>
      <c r="AV208" s="182">
        <f t="shared" si="150"/>
        <v>2.0784130083677189E-4</v>
      </c>
      <c r="AW208" s="182">
        <f t="shared" si="151"/>
        <v>2.2453250754140457E-4</v>
      </c>
      <c r="AX208" s="182">
        <f t="shared" si="152"/>
        <v>2.417448228155996E-4</v>
      </c>
    </row>
    <row r="209" spans="1:50" ht="15.75">
      <c r="A209" s="181" t="s">
        <v>262</v>
      </c>
      <c r="B209" s="182">
        <v>9.9999999999999995E-7</v>
      </c>
      <c r="C209" s="182">
        <v>5.0769838858756161E-2</v>
      </c>
      <c r="D209" s="182">
        <v>5.5742250550847638E-2</v>
      </c>
      <c r="E209" s="182">
        <v>6.106519658350084E-2</v>
      </c>
      <c r="F209" s="182">
        <v>6.673540491735637E-2</v>
      </c>
      <c r="G209" s="182">
        <v>7.2743082464264766E-2</v>
      </c>
      <c r="H209" s="182">
        <v>7.9070926766315969E-2</v>
      </c>
      <c r="I209" s="182">
        <v>8.5693211621849591E-2</v>
      </c>
      <c r="J209" s="182">
        <v>9.2575015683918196E-2</v>
      </c>
      <c r="K209" s="182">
        <v>9.9671673419196541E-2</v>
      </c>
      <c r="M209" s="181" t="s">
        <v>262</v>
      </c>
      <c r="N209" s="183">
        <f>IFERROR(VLOOKUP($M209,Batch!$A$11:$E$854,3,FALSE),"")</f>
        <v>1</v>
      </c>
      <c r="O209" s="182">
        <f t="shared" si="123"/>
        <v>1.0778191496934722E-6</v>
      </c>
      <c r="P209" s="182">
        <f t="shared" si="124"/>
        <v>5.4720704548819166E-2</v>
      </c>
      <c r="Q209" s="182">
        <f t="shared" si="125"/>
        <v>6.0080065090715083E-2</v>
      </c>
      <c r="R209" s="182">
        <f t="shared" si="126"/>
        <v>6.5817238257493596E-2</v>
      </c>
      <c r="S209" s="182">
        <f t="shared" si="127"/>
        <v>7.1928697382474607E-2</v>
      </c>
      <c r="T209" s="182">
        <f t="shared" si="128"/>
        <v>7.8403887287715981E-2</v>
      </c>
      <c r="U209" s="182">
        <f t="shared" si="129"/>
        <v>8.5224159052745482E-2</v>
      </c>
      <c r="V209" s="182">
        <f t="shared" si="130"/>
        <v>9.2361784484764689E-2</v>
      </c>
      <c r="W209" s="182">
        <f t="shared" si="131"/>
        <v>9.9779124687300561E-2</v>
      </c>
      <c r="X209" s="182">
        <f t="shared" si="132"/>
        <v>0.10742803829320387</v>
      </c>
      <c r="Z209" s="181" t="s">
        <v>262</v>
      </c>
      <c r="AA209" s="183">
        <f>IFERROR(VLOOKUP($M209,Batch!$A$11:$E$854,4,FALSE),"")</f>
        <v>0.94</v>
      </c>
      <c r="AB209" s="182">
        <f t="shared" si="133"/>
        <v>1.0131500007118636E-6</v>
      </c>
      <c r="AC209" s="182">
        <f t="shared" si="134"/>
        <v>5.1437462275890015E-2</v>
      </c>
      <c r="AD209" s="182">
        <f t="shared" si="135"/>
        <v>5.6475261185272171E-2</v>
      </c>
      <c r="AE209" s="182">
        <f t="shared" si="136"/>
        <v>6.1868203962043976E-2</v>
      </c>
      <c r="AF209" s="182">
        <f t="shared" si="137"/>
        <v>6.761297553952611E-2</v>
      </c>
      <c r="AG209" s="182">
        <f t="shared" si="138"/>
        <v>7.3699654050453006E-2</v>
      </c>
      <c r="AH209" s="182">
        <f t="shared" si="139"/>
        <v>8.0110709509580755E-2</v>
      </c>
      <c r="AI209" s="182">
        <f t="shared" si="140"/>
        <v>8.682007741567882E-2</v>
      </c>
      <c r="AJ209" s="182">
        <f t="shared" si="141"/>
        <v>9.379237720606251E-2</v>
      </c>
      <c r="AK209" s="182">
        <f t="shared" si="142"/>
        <v>0.10098235599561163</v>
      </c>
      <c r="AM209" s="181" t="s">
        <v>262</v>
      </c>
      <c r="AN209" s="184">
        <f>IFERROR(VLOOKUP($M209,Batch!$A$11:$E$854,5,FALSE),"")</f>
        <v>11487</v>
      </c>
      <c r="AO209" s="182">
        <f t="shared" si="143"/>
        <v>1.218848599092259E-8</v>
      </c>
      <c r="AP209" s="182">
        <f t="shared" si="144"/>
        <v>6.1880746969134677E-4</v>
      </c>
      <c r="AQ209" s="182">
        <f t="shared" si="145"/>
        <v>6.7941363994150356E-4</v>
      </c>
      <c r="AR209" s="182">
        <f t="shared" si="146"/>
        <v>7.4429229309093403E-4</v>
      </c>
      <c r="AS209" s="182">
        <f t="shared" si="147"/>
        <v>8.1340354793374469E-4</v>
      </c>
      <c r="AT209" s="182">
        <f t="shared" si="148"/>
        <v>8.8662804155221781E-4</v>
      </c>
      <c r="AU209" s="182">
        <f t="shared" si="149"/>
        <v>9.6375488318050826E-4</v>
      </c>
      <c r="AV209" s="182">
        <f t="shared" si="150"/>
        <v>1.0444705093700787E-3</v>
      </c>
      <c r="AW209" s="182">
        <f t="shared" si="151"/>
        <v>1.1283492817728761E-3</v>
      </c>
      <c r="AX209" s="182">
        <f t="shared" si="152"/>
        <v>1.2148467951616886E-3</v>
      </c>
    </row>
    <row r="210" spans="1:50" ht="15.75">
      <c r="A210" s="181" t="s">
        <v>263</v>
      </c>
      <c r="B210" s="182">
        <v>9.9999999999999995E-7</v>
      </c>
      <c r="C210" s="182">
        <v>48.752854133361645</v>
      </c>
      <c r="D210" s="182">
        <v>53.52865022612535</v>
      </c>
      <c r="E210" s="182">
        <v>58.641306616556825</v>
      </c>
      <c r="F210" s="182">
        <v>64.087725526702457</v>
      </c>
      <c r="G210" s="182">
        <v>69.858551360356643</v>
      </c>
      <c r="H210" s="182">
        <v>75.937221073957815</v>
      </c>
      <c r="I210" s="182">
        <v>82.29908520266828</v>
      </c>
      <c r="J210" s="182">
        <v>88.910665766043891</v>
      </c>
      <c r="K210" s="182">
        <v>95.729127241389548</v>
      </c>
      <c r="M210" s="181" t="s">
        <v>263</v>
      </c>
      <c r="N210" s="183">
        <f>IFERROR(VLOOKUP($M210,Batch!$A$11:$E$854,3,FALSE),"")</f>
        <v>1</v>
      </c>
      <c r="O210" s="182">
        <f t="shared" si="123"/>
        <v>1.0778191496934722E-6</v>
      </c>
      <c r="P210" s="182">
        <f t="shared" si="124"/>
        <v>52.546759787149725</v>
      </c>
      <c r="Q210" s="182">
        <f t="shared" si="125"/>
        <v>57.694204270961713</v>
      </c>
      <c r="R210" s="182">
        <f t="shared" si="126"/>
        <v>63.204723234371464</v>
      </c>
      <c r="S210" s="182">
        <f t="shared" si="127"/>
        <v>69.074977832979073</v>
      </c>
      <c r="T210" s="182">
        <f t="shared" si="128"/>
        <v>75.294884426037356</v>
      </c>
      <c r="U210" s="182">
        <f t="shared" si="129"/>
        <v>81.846591048018425</v>
      </c>
      <c r="V210" s="182">
        <f t="shared" si="130"/>
        <v>88.703530033690541</v>
      </c>
      <c r="W210" s="182">
        <f t="shared" si="131"/>
        <v>95.829618174637929</v>
      </c>
      <c r="X210" s="182">
        <f t="shared" si="132"/>
        <v>103.17868652421268</v>
      </c>
      <c r="Z210" s="181" t="s">
        <v>263</v>
      </c>
      <c r="AA210" s="183">
        <f>IFERROR(VLOOKUP($M210,Batch!$A$11:$E$854,4,FALSE),"")</f>
        <v>0.9</v>
      </c>
      <c r="AB210" s="182">
        <f t="shared" si="133"/>
        <v>9.7003723472412486E-7</v>
      </c>
      <c r="AC210" s="182">
        <f t="shared" si="134"/>
        <v>47.292083808434754</v>
      </c>
      <c r="AD210" s="182">
        <f t="shared" si="135"/>
        <v>51.924783843865541</v>
      </c>
      <c r="AE210" s="182">
        <f t="shared" si="136"/>
        <v>56.88425091093432</v>
      </c>
      <c r="AF210" s="182">
        <f t="shared" si="137"/>
        <v>62.167480049681167</v>
      </c>
      <c r="AG210" s="182">
        <f t="shared" si="138"/>
        <v>67.765395983433621</v>
      </c>
      <c r="AH210" s="182">
        <f t="shared" si="139"/>
        <v>73.661931943216587</v>
      </c>
      <c r="AI210" s="182">
        <f t="shared" si="140"/>
        <v>79.83317703032148</v>
      </c>
      <c r="AJ210" s="182">
        <f t="shared" si="141"/>
        <v>86.246656357174146</v>
      </c>
      <c r="AK210" s="182">
        <f t="shared" si="142"/>
        <v>92.860817871791411</v>
      </c>
      <c r="AM210" s="181" t="s">
        <v>263</v>
      </c>
      <c r="AN210" s="184">
        <f>IFERROR(VLOOKUP($M210,Batch!$A$11:$E$854,5,FALSE),"")</f>
        <v>7348</v>
      </c>
      <c r="AO210" s="182">
        <f t="shared" si="143"/>
        <v>7.7967263046312526E-9</v>
      </c>
      <c r="AP210" s="182">
        <f t="shared" si="144"/>
        <v>0.38011266024743118</v>
      </c>
      <c r="AQ210" s="182">
        <f t="shared" si="145"/>
        <v>0.41734823526943715</v>
      </c>
      <c r="AR210" s="182">
        <f t="shared" si="146"/>
        <v>0.45721021783525534</v>
      </c>
      <c r="AS210" s="182">
        <f t="shared" si="147"/>
        <v>0.4996744554180288</v>
      </c>
      <c r="AT210" s="182">
        <f t="shared" si="148"/>
        <v>0.54466800499472601</v>
      </c>
      <c r="AU210" s="182">
        <f t="shared" si="149"/>
        <v>0.59206172904792553</v>
      </c>
      <c r="AV210" s="182">
        <f t="shared" si="150"/>
        <v>0.64166344244673246</v>
      </c>
      <c r="AW210" s="182">
        <f t="shared" si="151"/>
        <v>0.69321212654039177</v>
      </c>
      <c r="AX210" s="182">
        <f t="shared" si="152"/>
        <v>0.74637380448233404</v>
      </c>
    </row>
    <row r="211" spans="1:50" ht="15.75">
      <c r="A211" s="181" t="s">
        <v>264</v>
      </c>
      <c r="B211" s="182">
        <v>9.9999999999999995E-7</v>
      </c>
      <c r="C211" s="182">
        <v>9.2296222385356561</v>
      </c>
      <c r="D211" s="182">
        <v>10.133476448271134</v>
      </c>
      <c r="E211" s="182">
        <v>11.101029037943938</v>
      </c>
      <c r="F211" s="182">
        <v>12.131680526075026</v>
      </c>
      <c r="G211" s="182">
        <v>13.223645511050306</v>
      </c>
      <c r="H211" s="182">
        <v>14.373773061081735</v>
      </c>
      <c r="I211" s="182">
        <v>15.577380584423199</v>
      </c>
      <c r="J211" s="182">
        <v>16.828113734386449</v>
      </c>
      <c r="K211" s="182">
        <v>18.117846786187378</v>
      </c>
      <c r="M211" s="181" t="s">
        <v>264</v>
      </c>
      <c r="N211" s="183">
        <f>IFERROR(VLOOKUP($M211,Batch!$A$11:$E$854,3,FALSE),"")</f>
        <v>1</v>
      </c>
      <c r="O211" s="182">
        <f t="shared" si="123"/>
        <v>1.0778191496934722E-6</v>
      </c>
      <c r="P211" s="182">
        <f t="shared" si="124"/>
        <v>9.947863593130462</v>
      </c>
      <c r="Q211" s="182">
        <f t="shared" si="125"/>
        <v>10.92205496891442</v>
      </c>
      <c r="R211" s="182">
        <f t="shared" si="126"/>
        <v>11.964901678399279</v>
      </c>
      <c r="S211" s="182">
        <f t="shared" si="127"/>
        <v>13.07575758896704</v>
      </c>
      <c r="T211" s="182">
        <f t="shared" si="128"/>
        <v>14.252698360568141</v>
      </c>
      <c r="U211" s="182">
        <f t="shared" si="129"/>
        <v>15.492327858582053</v>
      </c>
      <c r="V211" s="182">
        <f t="shared" si="130"/>
        <v>16.789599095954614</v>
      </c>
      <c r="W211" s="182">
        <f t="shared" si="131"/>
        <v>18.137663236141442</v>
      </c>
      <c r="X211" s="182">
        <f t="shared" si="132"/>
        <v>19.527762217365087</v>
      </c>
      <c r="Z211" s="181" t="s">
        <v>264</v>
      </c>
      <c r="AA211" s="183">
        <f>IFERROR(VLOOKUP($M211,Batch!$A$11:$E$854,4,FALSE),"")</f>
        <v>1.91</v>
      </c>
      <c r="AB211" s="182">
        <f t="shared" si="133"/>
        <v>2.0586345759145316E-6</v>
      </c>
      <c r="AC211" s="182">
        <f t="shared" si="134"/>
        <v>19.000419462879183</v>
      </c>
      <c r="AD211" s="182">
        <f t="shared" si="135"/>
        <v>20.861124990626543</v>
      </c>
      <c r="AE211" s="182">
        <f t="shared" si="136"/>
        <v>22.852962205742621</v>
      </c>
      <c r="AF211" s="182">
        <f t="shared" si="137"/>
        <v>24.974696994927047</v>
      </c>
      <c r="AG211" s="182">
        <f t="shared" si="138"/>
        <v>27.22265386868515</v>
      </c>
      <c r="AH211" s="182">
        <f t="shared" si="139"/>
        <v>29.590346209891717</v>
      </c>
      <c r="AI211" s="182">
        <f t="shared" si="140"/>
        <v>32.068134273273316</v>
      </c>
      <c r="AJ211" s="182">
        <f t="shared" si="141"/>
        <v>34.642936781030151</v>
      </c>
      <c r="AK211" s="182">
        <f t="shared" si="142"/>
        <v>37.298025835167316</v>
      </c>
      <c r="AM211" s="181" t="s">
        <v>264</v>
      </c>
      <c r="AN211" s="184">
        <f>IFERROR(VLOOKUP($M211,Batch!$A$11:$E$854,5,FALSE),"")</f>
        <v>15560</v>
      </c>
      <c r="AO211" s="182">
        <f t="shared" si="143"/>
        <v>1.6510215201423829E-8</v>
      </c>
      <c r="AP211" s="182">
        <f t="shared" si="144"/>
        <v>0.15238304938607081</v>
      </c>
      <c r="AQ211" s="182">
        <f t="shared" si="145"/>
        <v>0.16730587689951643</v>
      </c>
      <c r="AR211" s="182">
        <f t="shared" si="146"/>
        <v>0.18328037837370936</v>
      </c>
      <c r="AS211" s="182">
        <f t="shared" si="147"/>
        <v>0.20029665624042131</v>
      </c>
      <c r="AT211" s="182">
        <f t="shared" si="148"/>
        <v>0.21832523313478269</v>
      </c>
      <c r="AU211" s="182">
        <f t="shared" si="149"/>
        <v>0.23731408649488794</v>
      </c>
      <c r="AV211" s="182">
        <f t="shared" si="150"/>
        <v>0.25718590572330829</v>
      </c>
      <c r="AW211" s="182">
        <f t="shared" si="151"/>
        <v>0.27783577918875624</v>
      </c>
      <c r="AX211" s="182">
        <f t="shared" si="152"/>
        <v>0.2991295494263787</v>
      </c>
    </row>
    <row r="212" spans="1:50" ht="15.75">
      <c r="A212" s="181" t="s">
        <v>265</v>
      </c>
      <c r="B212" s="182">
        <v>9.9999999999999995E-7</v>
      </c>
      <c r="C212" s="182">
        <v>1.1607080520237458</v>
      </c>
      <c r="D212" s="182">
        <v>1.274410215276196</v>
      </c>
      <c r="E212" s="182">
        <v>1.3961323491921183</v>
      </c>
      <c r="F212" s="182">
        <v>1.5258007018675872</v>
      </c>
      <c r="G212" s="182">
        <v>1.6631925352487935</v>
      </c>
      <c r="H212" s="182">
        <v>1.8079135163603719</v>
      </c>
      <c r="I212" s="182">
        <v>1.9593767906924933</v>
      </c>
      <c r="J212" s="182">
        <v>2.1167853144175148</v>
      </c>
      <c r="K212" s="182">
        <v>2.2791192593225311</v>
      </c>
      <c r="M212" s="181" t="s">
        <v>265</v>
      </c>
      <c r="N212" s="183">
        <f>IFERROR(VLOOKUP($M212,Batch!$A$11:$E$854,3,FALSE),"")</f>
        <v>1</v>
      </c>
      <c r="O212" s="182">
        <f t="shared" si="123"/>
        <v>1.0778191496934722E-6</v>
      </c>
      <c r="P212" s="182">
        <f t="shared" si="124"/>
        <v>1.2510333656746002</v>
      </c>
      <c r="Q212" s="182">
        <f t="shared" si="125"/>
        <v>1.3735837345896644</v>
      </c>
      <c r="R212" s="182">
        <f t="shared" si="126"/>
        <v>1.5047781814657986</v>
      </c>
      <c r="S212" s="182">
        <f t="shared" si="127"/>
        <v>1.6445372150886259</v>
      </c>
      <c r="T212" s="182">
        <f t="shared" si="128"/>
        <v>1.7926207641183849</v>
      </c>
      <c r="U212" s="182">
        <f t="shared" si="129"/>
        <v>1.9486038089228712</v>
      </c>
      <c r="V212" s="182">
        <f t="shared" si="130"/>
        <v>2.1118538264733075</v>
      </c>
      <c r="W212" s="182">
        <f t="shared" si="131"/>
        <v>2.2815117476691151</v>
      </c>
      <c r="X212" s="182">
        <f t="shared" si="132"/>
        <v>2.4564783821330267</v>
      </c>
      <c r="Z212" s="181" t="s">
        <v>265</v>
      </c>
      <c r="AA212" s="183">
        <f>IFERROR(VLOOKUP($M212,Batch!$A$11:$E$854,4,FALSE),"")</f>
        <v>0.9</v>
      </c>
      <c r="AB212" s="182">
        <f t="shared" si="133"/>
        <v>9.7003723472412486E-7</v>
      </c>
      <c r="AC212" s="182">
        <f t="shared" si="134"/>
        <v>1.1259300291071404</v>
      </c>
      <c r="AD212" s="182">
        <f t="shared" si="135"/>
        <v>1.2362253611306979</v>
      </c>
      <c r="AE212" s="182">
        <f t="shared" si="136"/>
        <v>1.3543003633192188</v>
      </c>
      <c r="AF212" s="182">
        <f t="shared" si="137"/>
        <v>1.4800834935797633</v>
      </c>
      <c r="AG212" s="182">
        <f t="shared" si="138"/>
        <v>1.6133586877065462</v>
      </c>
      <c r="AH212" s="182">
        <f t="shared" si="139"/>
        <v>1.7537434280305844</v>
      </c>
      <c r="AI212" s="182">
        <f t="shared" si="140"/>
        <v>1.9006684438259767</v>
      </c>
      <c r="AJ212" s="182">
        <f t="shared" si="141"/>
        <v>2.0533605729022035</v>
      </c>
      <c r="AK212" s="182">
        <f t="shared" si="142"/>
        <v>2.210830543919724</v>
      </c>
      <c r="AM212" s="181" t="s">
        <v>265</v>
      </c>
      <c r="AN212" s="184">
        <f>IFERROR(VLOOKUP($M212,Batch!$A$11:$E$854,5,FALSE),"")</f>
        <v>7348</v>
      </c>
      <c r="AO212" s="182">
        <f t="shared" si="143"/>
        <v>7.7967263046312526E-9</v>
      </c>
      <c r="AP212" s="182">
        <f t="shared" si="144"/>
        <v>9.0497230012108396E-3</v>
      </c>
      <c r="AQ212" s="182">
        <f t="shared" si="145"/>
        <v>9.9362276483346956E-3</v>
      </c>
      <c r="AR212" s="182">
        <f t="shared" si="146"/>
        <v>1.0885261811692814E-2</v>
      </c>
      <c r="AS212" s="182">
        <f t="shared" si="147"/>
        <v>1.1896250467875843E-2</v>
      </c>
      <c r="AT212" s="182">
        <f t="shared" si="148"/>
        <v>1.2967456989240608E-2</v>
      </c>
      <c r="AU212" s="182">
        <f t="shared" si="149"/>
        <v>1.4095806869505295E-2</v>
      </c>
      <c r="AV212" s="182">
        <f t="shared" si="150"/>
        <v>1.5276724564676126E-2</v>
      </c>
      <c r="AW212" s="182">
        <f t="shared" si="151"/>
        <v>1.6503995742176175E-2</v>
      </c>
      <c r="AX212" s="182">
        <f t="shared" si="152"/>
        <v>1.7769669080551678E-2</v>
      </c>
    </row>
    <row r="213" spans="1:50" ht="15.75">
      <c r="A213" s="181" t="s">
        <v>266</v>
      </c>
      <c r="B213" s="182">
        <v>9.9999999999999995E-7</v>
      </c>
      <c r="C213" s="182">
        <v>4.3163829837617875</v>
      </c>
      <c r="D213" s="182">
        <v>4.7392128950595334</v>
      </c>
      <c r="E213" s="182">
        <v>5.1918670716768185</v>
      </c>
      <c r="F213" s="182">
        <v>5.6740712487262979</v>
      </c>
      <c r="G213" s="182">
        <v>6.184997119086626</v>
      </c>
      <c r="H213" s="182">
        <v>6.7231782570344372</v>
      </c>
      <c r="I213" s="182">
        <v>7.286432297404132</v>
      </c>
      <c r="J213" s="182">
        <v>7.8717952335198262</v>
      </c>
      <c r="K213" s="182">
        <v>8.4754745792891946</v>
      </c>
      <c r="M213" s="181" t="s">
        <v>266</v>
      </c>
      <c r="N213" s="183">
        <f>IFERROR(VLOOKUP($M213,Batch!$A$11:$E$854,3,FALSE),"")</f>
        <v>1</v>
      </c>
      <c r="O213" s="182">
        <f t="shared" si="123"/>
        <v>1.0778191496934722E-6</v>
      </c>
      <c r="P213" s="182">
        <f t="shared" si="124"/>
        <v>4.652280237309502</v>
      </c>
      <c r="Q213" s="182">
        <f t="shared" si="125"/>
        <v>5.1080144127694052</v>
      </c>
      <c r="R213" s="182">
        <f t="shared" si="126"/>
        <v>5.595893752516246</v>
      </c>
      <c r="S213" s="182">
        <f t="shared" si="127"/>
        <v>6.1156226486023559</v>
      </c>
      <c r="T213" s="182">
        <f t="shared" si="128"/>
        <v>6.6663083357505224</v>
      </c>
      <c r="U213" s="182">
        <f t="shared" si="129"/>
        <v>7.2463702722344969</v>
      </c>
      <c r="V213" s="182">
        <f t="shared" si="130"/>
        <v>7.8534562630871747</v>
      </c>
      <c r="W213" s="182">
        <f t="shared" si="131"/>
        <v>8.4843716451534661</v>
      </c>
      <c r="X213" s="182">
        <f t="shared" si="132"/>
        <v>9.135028804298118</v>
      </c>
      <c r="Z213" s="181" t="s">
        <v>266</v>
      </c>
      <c r="AA213" s="183">
        <f>IFERROR(VLOOKUP($M213,Batch!$A$11:$E$854,4,FALSE),"")</f>
        <v>0.9</v>
      </c>
      <c r="AB213" s="182">
        <f t="shared" si="133"/>
        <v>9.7003723472412486E-7</v>
      </c>
      <c r="AC213" s="182">
        <f t="shared" si="134"/>
        <v>4.1870522135785517</v>
      </c>
      <c r="AD213" s="182">
        <f t="shared" si="135"/>
        <v>4.5972129714924641</v>
      </c>
      <c r="AE213" s="182">
        <f t="shared" si="136"/>
        <v>5.0363043772646208</v>
      </c>
      <c r="AF213" s="182">
        <f t="shared" si="137"/>
        <v>5.5040603837421207</v>
      </c>
      <c r="AG213" s="182">
        <f t="shared" si="138"/>
        <v>5.9996775021754702</v>
      </c>
      <c r="AH213" s="182">
        <f t="shared" si="139"/>
        <v>6.5217332450110472</v>
      </c>
      <c r="AI213" s="182">
        <f t="shared" si="140"/>
        <v>7.0681106367784565</v>
      </c>
      <c r="AJ213" s="182">
        <f t="shared" si="141"/>
        <v>7.6359344806381202</v>
      </c>
      <c r="AK213" s="182">
        <f t="shared" si="142"/>
        <v>8.2215259238683061</v>
      </c>
      <c r="AM213" s="181" t="s">
        <v>266</v>
      </c>
      <c r="AN213" s="184">
        <f>IFERROR(VLOOKUP($M213,Batch!$A$11:$E$854,5,FALSE),"")</f>
        <v>7348</v>
      </c>
      <c r="AO213" s="182">
        <f t="shared" si="143"/>
        <v>7.7967263046312526E-9</v>
      </c>
      <c r="AP213" s="182">
        <f t="shared" si="144"/>
        <v>3.3653656750358266E-2</v>
      </c>
      <c r="AQ213" s="182">
        <f t="shared" si="145"/>
        <v>3.6950345842158297E-2</v>
      </c>
      <c r="AR213" s="182">
        <f t="shared" si="146"/>
        <v>4.0479566567891478E-2</v>
      </c>
      <c r="AS213" s="182">
        <f t="shared" si="147"/>
        <v>4.4239180559296216E-2</v>
      </c>
      <c r="AT213" s="182">
        <f t="shared" si="148"/>
        <v>4.822272973245121E-2</v>
      </c>
      <c r="AU213" s="182">
        <f t="shared" si="149"/>
        <v>5.241878076734529E-2</v>
      </c>
      <c r="AV213" s="182">
        <f t="shared" si="150"/>
        <v>5.6810318360085529E-2</v>
      </c>
      <c r="AW213" s="182">
        <f t="shared" si="151"/>
        <v>6.1374232961854944E-2</v>
      </c>
      <c r="AX213" s="182">
        <f t="shared" si="152"/>
        <v>6.6080955596577562E-2</v>
      </c>
    </row>
    <row r="214" spans="1:50" ht="15.75">
      <c r="A214" s="181" t="s">
        <v>267</v>
      </c>
      <c r="B214" s="182">
        <v>9.9999999999999995E-7</v>
      </c>
      <c r="C214" s="182">
        <v>0.59802253492746582</v>
      </c>
      <c r="D214" s="182">
        <v>0.66799009840982049</v>
      </c>
      <c r="E214" s="182">
        <v>0.74541705686579163</v>
      </c>
      <c r="F214" s="182">
        <v>0.8309435886574007</v>
      </c>
      <c r="G214" s="182">
        <v>0.92523292680941405</v>
      </c>
      <c r="H214" s="182">
        <v>1.0289654318384438</v>
      </c>
      <c r="I214" s="182">
        <v>1.1428311944740652</v>
      </c>
      <c r="J214" s="182">
        <v>1.2675211109026325</v>
      </c>
      <c r="K214" s="182">
        <v>1.4037164315502666</v>
      </c>
      <c r="M214" s="181" t="s">
        <v>267</v>
      </c>
      <c r="N214" s="183">
        <f>IFERROR(VLOOKUP($M214,Batch!$A$11:$E$854,3,FALSE),"")</f>
        <v>1</v>
      </c>
      <c r="O214" s="182">
        <f t="shared" si="123"/>
        <v>1.0778191496934722E-6</v>
      </c>
      <c r="P214" s="182">
        <f t="shared" si="124"/>
        <v>0.64456014009305596</v>
      </c>
      <c r="Q214" s="182">
        <f t="shared" si="125"/>
        <v>0.7199725198717315</v>
      </c>
      <c r="R214" s="182">
        <f t="shared" si="126"/>
        <v>0.80342477839809812</v>
      </c>
      <c r="S214" s="182">
        <f t="shared" si="127"/>
        <v>0.89560691216996191</v>
      </c>
      <c r="T214" s="182">
        <f t="shared" si="128"/>
        <v>0.99723376644212525</v>
      </c>
      <c r="U214" s="182">
        <f t="shared" si="129"/>
        <v>1.1090386468080879</v>
      </c>
      <c r="V214" s="182">
        <f t="shared" si="130"/>
        <v>1.2317653462712121</v>
      </c>
      <c r="W214" s="182">
        <f t="shared" si="131"/>
        <v>1.3661585259716007</v>
      </c>
      <c r="X214" s="182">
        <f t="shared" si="132"/>
        <v>1.5129524506642633</v>
      </c>
      <c r="Z214" s="181" t="s">
        <v>267</v>
      </c>
      <c r="AA214" s="183">
        <f>IFERROR(VLOOKUP($M214,Batch!$A$11:$E$854,4,FALSE),"")</f>
        <v>0.9</v>
      </c>
      <c r="AB214" s="182">
        <f t="shared" si="133"/>
        <v>9.7003723472412486E-7</v>
      </c>
      <c r="AC214" s="182">
        <f t="shared" si="134"/>
        <v>0.58010412608375039</v>
      </c>
      <c r="AD214" s="182">
        <f t="shared" si="135"/>
        <v>0.64797526788455828</v>
      </c>
      <c r="AE214" s="182">
        <f t="shared" si="136"/>
        <v>0.72308230055828837</v>
      </c>
      <c r="AF214" s="182">
        <f t="shared" si="137"/>
        <v>0.80604622095296574</v>
      </c>
      <c r="AG214" s="182">
        <f t="shared" si="138"/>
        <v>0.89751038979791276</v>
      </c>
      <c r="AH214" s="182">
        <f t="shared" si="139"/>
        <v>0.99813478212727913</v>
      </c>
      <c r="AI214" s="182">
        <f t="shared" si="140"/>
        <v>1.108588811644091</v>
      </c>
      <c r="AJ214" s="182">
        <f t="shared" si="141"/>
        <v>1.2295426733744406</v>
      </c>
      <c r="AK214" s="182">
        <f t="shared" si="142"/>
        <v>1.3616572055978371</v>
      </c>
      <c r="AM214" s="181" t="s">
        <v>267</v>
      </c>
      <c r="AN214" s="184">
        <f>IFERROR(VLOOKUP($M214,Batch!$A$11:$E$854,5,FALSE),"")</f>
        <v>7348</v>
      </c>
      <c r="AO214" s="182">
        <f t="shared" si="143"/>
        <v>7.7967263046312526E-9</v>
      </c>
      <c r="AP214" s="182">
        <f t="shared" si="144"/>
        <v>4.6626180288312346E-3</v>
      </c>
      <c r="AQ214" s="182">
        <f t="shared" si="145"/>
        <v>5.2081359715050665E-3</v>
      </c>
      <c r="AR214" s="182">
        <f t="shared" si="146"/>
        <v>5.8118127751863279E-3</v>
      </c>
      <c r="AS214" s="182">
        <f t="shared" si="147"/>
        <v>6.4786397353498466E-3</v>
      </c>
      <c r="AT214" s="182">
        <f t="shared" si="148"/>
        <v>7.21378789836592E-3</v>
      </c>
      <c r="AU214" s="182">
        <f t="shared" si="149"/>
        <v>8.0225618489710507E-3</v>
      </c>
      <c r="AV214" s="182">
        <f t="shared" si="150"/>
        <v>8.9103420357090988E-3</v>
      </c>
      <c r="AW214" s="182">
        <f t="shared" si="151"/>
        <v>9.8825151870499811E-3</v>
      </c>
      <c r="AX214" s="182">
        <f t="shared" si="152"/>
        <v>1.0944392826111078E-2</v>
      </c>
    </row>
    <row r="215" spans="1:50" ht="15.75">
      <c r="A215" s="181" t="s">
        <v>268</v>
      </c>
      <c r="B215" s="182">
        <v>9.9999999999999995E-7</v>
      </c>
      <c r="C215" s="182">
        <v>4.4811187834333728</v>
      </c>
      <c r="D215" s="182">
        <v>4.9200861004767962</v>
      </c>
      <c r="E215" s="182">
        <v>5.3900159331330046</v>
      </c>
      <c r="F215" s="182">
        <v>5.8906235491289509</v>
      </c>
      <c r="G215" s="182">
        <v>6.4210490288018311</v>
      </c>
      <c r="H215" s="182">
        <v>6.9797699799361776</v>
      </c>
      <c r="I215" s="182">
        <v>7.56452074687245</v>
      </c>
      <c r="J215" s="182">
        <v>8.3148549534463037</v>
      </c>
      <c r="K215" s="182">
        <v>9.1184853856594863</v>
      </c>
      <c r="M215" s="181" t="s">
        <v>268</v>
      </c>
      <c r="N215" s="183">
        <f>IFERROR(VLOOKUP($M215,Batch!$A$11:$E$854,3,FALSE),"")</f>
        <v>1</v>
      </c>
      <c r="O215" s="182">
        <f t="shared" si="123"/>
        <v>1.0778191496934722E-6</v>
      </c>
      <c r="P215" s="182">
        <f t="shared" si="124"/>
        <v>4.8298356368356039</v>
      </c>
      <c r="Q215" s="182">
        <f t="shared" si="125"/>
        <v>5.3029630172345721</v>
      </c>
      <c r="R215" s="182">
        <f t="shared" si="126"/>
        <v>5.8094623898836817</v>
      </c>
      <c r="S215" s="182">
        <f t="shared" si="127"/>
        <v>6.3490268648865094</v>
      </c>
      <c r="T215" s="182">
        <f t="shared" si="128"/>
        <v>6.9207296043632853</v>
      </c>
      <c r="U215" s="182">
        <f t="shared" si="129"/>
        <v>7.5229297448308339</v>
      </c>
      <c r="V215" s="182">
        <f t="shared" si="130"/>
        <v>8.1531853192326924</v>
      </c>
      <c r="W215" s="182">
        <f t="shared" si="131"/>
        <v>8.9619098957480503</v>
      </c>
      <c r="X215" s="182">
        <f t="shared" si="132"/>
        <v>9.8280781648638609</v>
      </c>
      <c r="Z215" s="181" t="s">
        <v>268</v>
      </c>
      <c r="AA215" s="183">
        <f>IFERROR(VLOOKUP($M215,Batch!$A$11:$E$854,4,FALSE),"")</f>
        <v>0.9</v>
      </c>
      <c r="AB215" s="182">
        <f t="shared" si="133"/>
        <v>9.7003723472412486E-7</v>
      </c>
      <c r="AC215" s="182">
        <f t="shared" si="134"/>
        <v>4.3468520731520437</v>
      </c>
      <c r="AD215" s="182">
        <f t="shared" si="135"/>
        <v>4.7726667155111153</v>
      </c>
      <c r="AE215" s="182">
        <f t="shared" si="136"/>
        <v>5.228516150895314</v>
      </c>
      <c r="AF215" s="182">
        <f t="shared" si="137"/>
        <v>5.7141241783978582</v>
      </c>
      <c r="AG215" s="182">
        <f t="shared" si="138"/>
        <v>6.2286566439269571</v>
      </c>
      <c r="AH215" s="182">
        <f t="shared" si="139"/>
        <v>6.7706367703477515</v>
      </c>
      <c r="AI215" s="182">
        <f t="shared" si="140"/>
        <v>7.3378667873094239</v>
      </c>
      <c r="AJ215" s="182">
        <f t="shared" si="141"/>
        <v>8.0657189061732453</v>
      </c>
      <c r="AK215" s="182">
        <f t="shared" si="142"/>
        <v>8.8452703483774737</v>
      </c>
      <c r="AM215" s="181" t="s">
        <v>268</v>
      </c>
      <c r="AN215" s="184">
        <f>IFERROR(VLOOKUP($M215,Batch!$A$11:$E$854,5,FALSE),"")</f>
        <v>7348</v>
      </c>
      <c r="AO215" s="182">
        <f t="shared" si="143"/>
        <v>7.7967263046312526E-9</v>
      </c>
      <c r="AP215" s="182">
        <f t="shared" si="144"/>
        <v>3.4938056692972175E-2</v>
      </c>
      <c r="AQ215" s="182">
        <f t="shared" si="145"/>
        <v>3.8360564720638035E-2</v>
      </c>
      <c r="AR215" s="182">
        <f t="shared" si="146"/>
        <v>4.2024479008239655E-2</v>
      </c>
      <c r="AS215" s="182">
        <f t="shared" si="147"/>
        <v>4.5927579576174E-2</v>
      </c>
      <c r="AT215" s="182">
        <f t="shared" si="148"/>
        <v>5.0063161866186194E-2</v>
      </c>
      <c r="AU215" s="182">
        <f t="shared" si="149"/>
        <v>5.4419356202843938E-2</v>
      </c>
      <c r="AV215" s="182">
        <f t="shared" si="150"/>
        <v>5.8978497889069274E-2</v>
      </c>
      <c r="AW215" s="182">
        <f t="shared" si="151"/>
        <v>6.4828648334728262E-2</v>
      </c>
      <c r="AX215" s="182">
        <f t="shared" si="152"/>
        <v>7.1094334864766962E-2</v>
      </c>
    </row>
    <row r="216" spans="1:50" ht="15.75">
      <c r="A216" s="181" t="s">
        <v>69</v>
      </c>
      <c r="B216" s="182">
        <v>9.9999999999999995E-7</v>
      </c>
      <c r="C216" s="182">
        <v>4.1221331157096639</v>
      </c>
      <c r="D216" s="182">
        <v>4.525983727176893</v>
      </c>
      <c r="E216" s="182">
        <v>4.9583298027574525</v>
      </c>
      <c r="F216" s="182">
        <v>5.4189117711761883</v>
      </c>
      <c r="G216" s="182">
        <v>5.9069411736974953</v>
      </c>
      <c r="H216" s="182">
        <v>6.4210203411368063</v>
      </c>
      <c r="I216" s="182">
        <v>6.9590680260951912</v>
      </c>
      <c r="J216" s="182">
        <v>7.5182565866723605</v>
      </c>
      <c r="K216" s="182">
        <v>8.0949671610398717</v>
      </c>
      <c r="M216" s="181" t="s">
        <v>69</v>
      </c>
      <c r="N216" s="183">
        <f>IFERROR(VLOOKUP($M216,Batch!$A$11:$E$854,3,FALSE),"")</f>
        <v>1</v>
      </c>
      <c r="O216" s="182">
        <f t="shared" si="123"/>
        <v>1.0778191496934722E-6</v>
      </c>
      <c r="P216" s="182">
        <f t="shared" si="124"/>
        <v>4.4429140096974926</v>
      </c>
      <c r="Q216" s="182">
        <f t="shared" si="125"/>
        <v>4.8781919323522906</v>
      </c>
      <c r="R216" s="182">
        <f t="shared" si="126"/>
        <v>5.3441828119078387</v>
      </c>
      <c r="S216" s="182">
        <f t="shared" si="127"/>
        <v>5.8406068774730668</v>
      </c>
      <c r="T216" s="182">
        <f t="shared" si="128"/>
        <v>6.3666143131239945</v>
      </c>
      <c r="U216" s="182">
        <f t="shared" si="129"/>
        <v>6.9206986842485607</v>
      </c>
      <c r="V216" s="182">
        <f t="shared" si="130"/>
        <v>7.5006167825449488</v>
      </c>
      <c r="W216" s="182">
        <f t="shared" si="131"/>
        <v>8.1033209214245492</v>
      </c>
      <c r="X216" s="182">
        <f t="shared" si="132"/>
        <v>8.7249106223085757</v>
      </c>
      <c r="Z216" s="181" t="s">
        <v>69</v>
      </c>
      <c r="AA216" s="183">
        <f>IFERROR(VLOOKUP($M216,Batch!$A$11:$E$854,4,FALSE),"")</f>
        <v>0.93</v>
      </c>
      <c r="AB216" s="182">
        <f t="shared" si="133"/>
        <v>1.0023718092149292E-6</v>
      </c>
      <c r="AC216" s="182">
        <f t="shared" si="134"/>
        <v>4.1319100290186688</v>
      </c>
      <c r="AD216" s="182">
        <f t="shared" si="135"/>
        <v>4.5367184970876311</v>
      </c>
      <c r="AE216" s="182">
        <f t="shared" si="136"/>
        <v>4.970090015074291</v>
      </c>
      <c r="AF216" s="182">
        <f t="shared" si="137"/>
        <v>5.4317643960499513</v>
      </c>
      <c r="AG216" s="182">
        <f t="shared" si="138"/>
        <v>5.9209513112053154</v>
      </c>
      <c r="AH216" s="182">
        <f t="shared" si="139"/>
        <v>6.4362497763511621</v>
      </c>
      <c r="AI216" s="182">
        <f t="shared" si="140"/>
        <v>6.975573607766802</v>
      </c>
      <c r="AJ216" s="182">
        <f t="shared" si="141"/>
        <v>7.5360884569248325</v>
      </c>
      <c r="AK216" s="182">
        <f t="shared" si="142"/>
        <v>8.1141668787469747</v>
      </c>
      <c r="AM216" s="181" t="s">
        <v>69</v>
      </c>
      <c r="AN216" s="184">
        <f>IFERROR(VLOOKUP($M216,Batch!$A$11:$E$854,5,FALSE),"")</f>
        <v>5759</v>
      </c>
      <c r="AO216" s="182">
        <f t="shared" si="143"/>
        <v>6.1106895465938179E-9</v>
      </c>
      <c r="AP216" s="182">
        <f t="shared" si="144"/>
        <v>2.5189075739835254E-2</v>
      </c>
      <c r="AQ216" s="182">
        <f t="shared" si="145"/>
        <v>2.7656881449713573E-2</v>
      </c>
      <c r="AR216" s="182">
        <f t="shared" si="146"/>
        <v>3.0298814094274557E-2</v>
      </c>
      <c r="AS216" s="182">
        <f t="shared" si="147"/>
        <v>3.3113287514040531E-2</v>
      </c>
      <c r="AT216" s="182">
        <f t="shared" si="148"/>
        <v>3.6095483682457907E-2</v>
      </c>
      <c r="AU216" s="182">
        <f t="shared" si="149"/>
        <v>3.9236861877050958E-2</v>
      </c>
      <c r="AV216" s="182">
        <f t="shared" si="150"/>
        <v>4.2524704241095168E-2</v>
      </c>
      <c r="AW216" s="182">
        <f t="shared" si="151"/>
        <v>4.5941731932788922E-2</v>
      </c>
      <c r="AX216" s="182">
        <f t="shared" si="152"/>
        <v>4.9465831210986584E-2</v>
      </c>
    </row>
    <row r="217" spans="1:50" ht="15.75">
      <c r="A217" s="181" t="s">
        <v>269</v>
      </c>
      <c r="B217" s="182">
        <v>9.9999999999999995E-7</v>
      </c>
      <c r="C217" s="182">
        <v>6.0616758005208587E-3</v>
      </c>
      <c r="D217" s="182">
        <v>6.6553579610656626E-3</v>
      </c>
      <c r="E217" s="182">
        <v>7.2908922443904074E-3</v>
      </c>
      <c r="F217" s="182">
        <v>7.9678879846539399E-3</v>
      </c>
      <c r="G217" s="182">
        <v>8.6851759339960644E-3</v>
      </c>
      <c r="H217" s="182">
        <v>9.4406902617432762E-3</v>
      </c>
      <c r="I217" s="182">
        <v>1.0231359382530145E-2</v>
      </c>
      <c r="J217" s="182">
        <v>1.1053013854647364E-2</v>
      </c>
      <c r="K217" s="182">
        <v>1.1900320827162927E-2</v>
      </c>
      <c r="M217" s="181" t="s">
        <v>269</v>
      </c>
      <c r="N217" s="183">
        <f>IFERROR(VLOOKUP($M217,Batch!$A$11:$E$854,3,FALSE),"")</f>
        <v>1</v>
      </c>
      <c r="O217" s="182">
        <f t="shared" si="123"/>
        <v>1.0778191496934722E-6</v>
      </c>
      <c r="P217" s="182">
        <f t="shared" si="124"/>
        <v>6.5333902570348891E-3</v>
      </c>
      <c r="Q217" s="182">
        <f t="shared" si="125"/>
        <v>7.1732722585014733E-3</v>
      </c>
      <c r="R217" s="182">
        <f t="shared" si="126"/>
        <v>7.8582632793556002E-3</v>
      </c>
      <c r="S217" s="182">
        <f t="shared" si="127"/>
        <v>8.5879422524725423E-3</v>
      </c>
      <c r="T217" s="182">
        <f t="shared" si="128"/>
        <v>9.3610489401178467E-3</v>
      </c>
      <c r="U217" s="182">
        <f t="shared" si="129"/>
        <v>1.0175356750431581E-2</v>
      </c>
      <c r="V217" s="182">
        <f t="shared" si="130"/>
        <v>1.1027555069886969E-2</v>
      </c>
      <c r="W217" s="182">
        <f t="shared" si="131"/>
        <v>1.1913149994366188E-2</v>
      </c>
      <c r="X217" s="182">
        <f t="shared" si="132"/>
        <v>1.2826393675012263E-2</v>
      </c>
      <c r="Z217" s="181" t="s">
        <v>269</v>
      </c>
      <c r="AA217" s="183">
        <f>IFERROR(VLOOKUP($M217,Batch!$A$11:$E$854,4,FALSE),"")</f>
        <v>0.94</v>
      </c>
      <c r="AB217" s="182">
        <f t="shared" si="133"/>
        <v>1.0131500007118636E-6</v>
      </c>
      <c r="AC217" s="182">
        <f t="shared" si="134"/>
        <v>6.1413868416127955E-3</v>
      </c>
      <c r="AD217" s="182">
        <f t="shared" si="135"/>
        <v>6.7428759229913844E-3</v>
      </c>
      <c r="AE217" s="182">
        <f t="shared" si="136"/>
        <v>7.3867674825942638E-3</v>
      </c>
      <c r="AF217" s="182">
        <f t="shared" si="137"/>
        <v>8.0726657173241893E-3</v>
      </c>
      <c r="AG217" s="182">
        <f t="shared" si="138"/>
        <v>8.7993860037107741E-3</v>
      </c>
      <c r="AH217" s="182">
        <f t="shared" si="139"/>
        <v>9.5648353454056857E-3</v>
      </c>
      <c r="AI217" s="182">
        <f t="shared" si="140"/>
        <v>1.0365901765693752E-2</v>
      </c>
      <c r="AJ217" s="182">
        <f t="shared" si="141"/>
        <v>1.1198360994704218E-2</v>
      </c>
      <c r="AK217" s="182">
        <f t="shared" si="142"/>
        <v>1.2056810054511527E-2</v>
      </c>
      <c r="AM217" s="181" t="s">
        <v>269</v>
      </c>
      <c r="AN217" s="184">
        <f>IFERROR(VLOOKUP($M217,Batch!$A$11:$E$854,5,FALSE),"")</f>
        <v>11487</v>
      </c>
      <c r="AO217" s="182">
        <f t="shared" si="143"/>
        <v>1.218848599092259E-8</v>
      </c>
      <c r="AP217" s="182">
        <f t="shared" si="144"/>
        <v>7.3882650576162978E-5</v>
      </c>
      <c r="AQ217" s="182">
        <f t="shared" si="145"/>
        <v>8.1118737273023955E-5</v>
      </c>
      <c r="AR217" s="182">
        <f t="shared" si="146"/>
        <v>8.886493798207864E-5</v>
      </c>
      <c r="AS217" s="182">
        <f t="shared" si="147"/>
        <v>9.7116491078194964E-5</v>
      </c>
      <c r="AT217" s="182">
        <f t="shared" si="148"/>
        <v>1.0585914520020905E-4</v>
      </c>
      <c r="AU217" s="182">
        <f t="shared" si="149"/>
        <v>1.1506772099989725E-4</v>
      </c>
      <c r="AV217" s="182">
        <f t="shared" si="150"/>
        <v>1.2470478050206308E-4</v>
      </c>
      <c r="AW217" s="182">
        <f t="shared" si="151"/>
        <v>1.3471950452484269E-4</v>
      </c>
      <c r="AX217" s="182">
        <f t="shared" si="152"/>
        <v>1.4504689368935968E-4</v>
      </c>
    </row>
    <row r="218" spans="1:50" ht="15.75">
      <c r="A218" s="181" t="s">
        <v>270</v>
      </c>
      <c r="B218" s="182">
        <v>9.9999999999999995E-7</v>
      </c>
      <c r="C218" s="182">
        <v>3.0461903315253686E-2</v>
      </c>
      <c r="D218" s="182">
        <v>3.3445350330508571E-2</v>
      </c>
      <c r="E218" s="182">
        <v>3.663911795010049E-2</v>
      </c>
      <c r="F218" s="182">
        <v>4.0041242950413815E-2</v>
      </c>
      <c r="G218" s="182">
        <v>4.3645849478558846E-2</v>
      </c>
      <c r="H218" s="182">
        <v>4.7442556059789559E-2</v>
      </c>
      <c r="I218" s="182">
        <v>5.1415926973109732E-2</v>
      </c>
      <c r="J218" s="182">
        <v>5.5545009410350892E-2</v>
      </c>
      <c r="K218" s="182">
        <v>5.9803004051517908E-2</v>
      </c>
      <c r="M218" s="181" t="s">
        <v>270</v>
      </c>
      <c r="N218" s="183">
        <f>IFERROR(VLOOKUP($M218,Batch!$A$11:$E$854,3,FALSE),"")</f>
        <v>1</v>
      </c>
      <c r="O218" s="182">
        <f t="shared" si="123"/>
        <v>1.0778191496934722E-6</v>
      </c>
      <c r="P218" s="182">
        <f t="shared" si="124"/>
        <v>3.2832422729291488E-2</v>
      </c>
      <c r="Q218" s="182">
        <f t="shared" si="125"/>
        <v>3.6048039054429035E-2</v>
      </c>
      <c r="R218" s="182">
        <f t="shared" si="126"/>
        <v>3.9490342954496147E-2</v>
      </c>
      <c r="S218" s="182">
        <f t="shared" si="127"/>
        <v>4.3157218429484757E-2</v>
      </c>
      <c r="T218" s="182">
        <f t="shared" si="128"/>
        <v>4.7042332372629572E-2</v>
      </c>
      <c r="U218" s="182">
        <f t="shared" si="129"/>
        <v>5.1134495431647269E-2</v>
      </c>
      <c r="V218" s="182">
        <f t="shared" si="130"/>
        <v>5.5417070690858793E-2</v>
      </c>
      <c r="W218" s="182">
        <f t="shared" si="131"/>
        <v>5.9867474812380306E-2</v>
      </c>
      <c r="X218" s="182">
        <f t="shared" si="132"/>
        <v>6.4456822975922298E-2</v>
      </c>
      <c r="Z218" s="181" t="s">
        <v>270</v>
      </c>
      <c r="AA218" s="183">
        <f>IFERROR(VLOOKUP($M218,Batch!$A$11:$E$854,4,FALSE),"")</f>
        <v>0.94</v>
      </c>
      <c r="AB218" s="182">
        <f t="shared" si="133"/>
        <v>1.0131500007118636E-6</v>
      </c>
      <c r="AC218" s="182">
        <f t="shared" si="134"/>
        <v>3.0862477365533998E-2</v>
      </c>
      <c r="AD218" s="182">
        <f t="shared" si="135"/>
        <v>3.3885156711163295E-2</v>
      </c>
      <c r="AE218" s="182">
        <f t="shared" si="136"/>
        <v>3.7120922377226376E-2</v>
      </c>
      <c r="AF218" s="182">
        <f t="shared" si="137"/>
        <v>4.0567785323715667E-2</v>
      </c>
      <c r="AG218" s="182">
        <f t="shared" si="138"/>
        <v>4.4219792430271791E-2</v>
      </c>
      <c r="AH218" s="182">
        <f t="shared" si="139"/>
        <v>4.8066425705748428E-2</v>
      </c>
      <c r="AI218" s="182">
        <f t="shared" si="140"/>
        <v>5.2092046449407264E-2</v>
      </c>
      <c r="AJ218" s="182">
        <f t="shared" si="141"/>
        <v>5.6275426323637481E-2</v>
      </c>
      <c r="AK218" s="182">
        <f t="shared" si="142"/>
        <v>6.0589413597366963E-2</v>
      </c>
      <c r="AM218" s="181" t="s">
        <v>270</v>
      </c>
      <c r="AN218" s="184">
        <f>IFERROR(VLOOKUP($M218,Batch!$A$11:$E$854,5,FALSE),"")</f>
        <v>11487</v>
      </c>
      <c r="AO218" s="182">
        <f t="shared" si="143"/>
        <v>1.218848599092259E-8</v>
      </c>
      <c r="AP218" s="182">
        <f t="shared" si="144"/>
        <v>3.7128448181480793E-4</v>
      </c>
      <c r="AQ218" s="182">
        <f t="shared" si="145"/>
        <v>4.0764818396490194E-4</v>
      </c>
      <c r="AR218" s="182">
        <f t="shared" si="146"/>
        <v>4.465753758545602E-4</v>
      </c>
      <c r="AS218" s="182">
        <f t="shared" si="147"/>
        <v>4.8804212876024671E-4</v>
      </c>
      <c r="AT218" s="182">
        <f t="shared" si="148"/>
        <v>5.3197682493133047E-4</v>
      </c>
      <c r="AU218" s="182">
        <f t="shared" si="149"/>
        <v>5.7825292990830468E-4</v>
      </c>
      <c r="AV218" s="182">
        <f t="shared" si="150"/>
        <v>6.2668230562204692E-4</v>
      </c>
      <c r="AW218" s="182">
        <f t="shared" si="151"/>
        <v>6.770095690637253E-4</v>
      </c>
      <c r="AX218" s="182">
        <f t="shared" si="152"/>
        <v>7.2890807709701292E-4</v>
      </c>
    </row>
    <row r="219" spans="1:50" ht="15.75">
      <c r="A219" s="181" t="s">
        <v>271</v>
      </c>
      <c r="B219" s="182">
        <v>9.9999999999999995E-7</v>
      </c>
      <c r="C219" s="182">
        <v>101.31691023229848</v>
      </c>
      <c r="D219" s="182">
        <v>111.24184514369253</v>
      </c>
      <c r="E219" s="182">
        <v>121.86683434208832</v>
      </c>
      <c r="F219" s="182">
        <v>133.185440106117</v>
      </c>
      <c r="G219" s="182">
        <v>145.17821987969077</v>
      </c>
      <c r="H219" s="182">
        <v>157.81075277756023</v>
      </c>
      <c r="I219" s="182">
        <v>171.03181292463296</v>
      </c>
      <c r="J219" s="182">
        <v>184.77182725488623</v>
      </c>
      <c r="K219" s="182">
        <v>198.94177610198867</v>
      </c>
      <c r="M219" s="181" t="s">
        <v>271</v>
      </c>
      <c r="N219" s="183">
        <f>IFERROR(VLOOKUP($M219,Batch!$A$11:$E$854,3,FALSE),"")</f>
        <v>1</v>
      </c>
      <c r="O219" s="182">
        <f t="shared" si="123"/>
        <v>1.0778191496934722E-6</v>
      </c>
      <c r="P219" s="182">
        <f t="shared" si="124"/>
        <v>109.20130603614579</v>
      </c>
      <c r="Q219" s="182">
        <f t="shared" si="125"/>
        <v>119.89859094310759</v>
      </c>
      <c r="R219" s="182">
        <f t="shared" si="126"/>
        <v>131.35040776642487</v>
      </c>
      <c r="S219" s="182">
        <f t="shared" si="127"/>
        <v>143.54981780672588</v>
      </c>
      <c r="T219" s="182">
        <f t="shared" si="128"/>
        <v>156.47586550474026</v>
      </c>
      <c r="U219" s="182">
        <f t="shared" si="129"/>
        <v>170.09145137119671</v>
      </c>
      <c r="V219" s="182">
        <f t="shared" si="130"/>
        <v>184.3413631769609</v>
      </c>
      <c r="W219" s="182">
        <f t="shared" si="131"/>
        <v>199.15061373917061</v>
      </c>
      <c r="X219" s="182">
        <f t="shared" si="132"/>
        <v>214.42325595675453</v>
      </c>
      <c r="Z219" s="181" t="s">
        <v>271</v>
      </c>
      <c r="AA219" s="183">
        <f>IFERROR(VLOOKUP($M219,Batch!$A$11:$E$854,4,FALSE),"")</f>
        <v>0.9</v>
      </c>
      <c r="AB219" s="182">
        <f t="shared" si="133"/>
        <v>9.7003723472412486E-7</v>
      </c>
      <c r="AC219" s="182">
        <f t="shared" si="134"/>
        <v>98.281175432531214</v>
      </c>
      <c r="AD219" s="182">
        <f t="shared" si="135"/>
        <v>107.90873184879683</v>
      </c>
      <c r="AE219" s="182">
        <f t="shared" si="136"/>
        <v>118.21536698978238</v>
      </c>
      <c r="AF219" s="182">
        <f t="shared" si="137"/>
        <v>129.19483602605331</v>
      </c>
      <c r="AG219" s="182">
        <f t="shared" si="138"/>
        <v>140.82827895426621</v>
      </c>
      <c r="AH219" s="182">
        <f t="shared" si="139"/>
        <v>153.08230623407704</v>
      </c>
      <c r="AI219" s="182">
        <f t="shared" si="140"/>
        <v>165.90722685926482</v>
      </c>
      <c r="AJ219" s="182">
        <f t="shared" si="141"/>
        <v>179.23555236525354</v>
      </c>
      <c r="AK219" s="182">
        <f t="shared" si="142"/>
        <v>192.98093036107912</v>
      </c>
      <c r="AM219" s="181" t="s">
        <v>271</v>
      </c>
      <c r="AN219" s="184">
        <f>IFERROR(VLOOKUP($M219,Batch!$A$11:$E$854,5,FALSE),"")</f>
        <v>7348</v>
      </c>
      <c r="AO219" s="182">
        <f t="shared" si="143"/>
        <v>7.7967263046312526E-9</v>
      </c>
      <c r="AP219" s="182">
        <f t="shared" si="144"/>
        <v>0.78994021911212475</v>
      </c>
      <c r="AQ219" s="182">
        <f t="shared" si="145"/>
        <v>0.86732222020754379</v>
      </c>
      <c r="AR219" s="182">
        <f t="shared" si="146"/>
        <v>0.95016235297709928</v>
      </c>
      <c r="AS219" s="182">
        <f t="shared" si="147"/>
        <v>1.0384104242692527</v>
      </c>
      <c r="AT219" s="182">
        <f t="shared" si="148"/>
        <v>1.1319148457955248</v>
      </c>
      <c r="AU219" s="182">
        <f t="shared" si="149"/>
        <v>1.2304072473344634</v>
      </c>
      <c r="AV219" s="182">
        <f t="shared" si="150"/>
        <v>1.3334882347582571</v>
      </c>
      <c r="AW219" s="182">
        <f t="shared" si="151"/>
        <v>1.4406153659129532</v>
      </c>
      <c r="AX219" s="182">
        <f t="shared" si="152"/>
        <v>1.5510945788244361</v>
      </c>
    </row>
    <row r="220" spans="1:50" ht="15.75">
      <c r="A220" s="181" t="s">
        <v>272</v>
      </c>
      <c r="B220" s="182">
        <v>9.9999999999999995E-7</v>
      </c>
      <c r="C220" s="182">
        <v>1.8132411786065574</v>
      </c>
      <c r="D220" s="182">
        <v>1.990865038582821</v>
      </c>
      <c r="E220" s="182">
        <v>2.1810175796799487</v>
      </c>
      <c r="F220" s="182">
        <v>2.3835835877500182</v>
      </c>
      <c r="G220" s="182">
        <v>2.5982151046561821</v>
      </c>
      <c r="H220" s="182">
        <v>2.8242961091795205</v>
      </c>
      <c r="I220" s="182">
        <v>3.0609098257697842</v>
      </c>
      <c r="J220" s="182">
        <v>3.3068111241921012</v>
      </c>
      <c r="K220" s="182">
        <v>3.5604068436964247</v>
      </c>
      <c r="M220" s="181" t="s">
        <v>272</v>
      </c>
      <c r="N220" s="183">
        <f>IFERROR(VLOOKUP($M220,Batch!$A$11:$E$854,3,FALSE),"")</f>
        <v>1</v>
      </c>
      <c r="O220" s="182">
        <f t="shared" si="123"/>
        <v>1.0778191496934722E-6</v>
      </c>
      <c r="P220" s="182">
        <f t="shared" si="124"/>
        <v>1.954346065314909</v>
      </c>
      <c r="Q220" s="182">
        <f t="shared" si="125"/>
        <v>2.1457924630397978</v>
      </c>
      <c r="R220" s="182">
        <f t="shared" si="126"/>
        <v>2.3507425131971571</v>
      </c>
      <c r="S220" s="182">
        <f t="shared" si="127"/>
        <v>2.5690720357720402</v>
      </c>
      <c r="T220" s="182">
        <f t="shared" si="128"/>
        <v>2.8004059948212618</v>
      </c>
      <c r="U220" s="182">
        <f t="shared" si="129"/>
        <v>3.0440804308784526</v>
      </c>
      <c r="V220" s="182">
        <f t="shared" si="130"/>
        <v>3.2991072256995828</v>
      </c>
      <c r="W220" s="182">
        <f t="shared" si="131"/>
        <v>3.5641443540736453</v>
      </c>
      <c r="X220" s="182">
        <f t="shared" si="132"/>
        <v>3.8374746768356993</v>
      </c>
      <c r="Z220" s="181" t="s">
        <v>272</v>
      </c>
      <c r="AA220" s="183">
        <f>IFERROR(VLOOKUP($M220,Batch!$A$11:$E$854,4,FALSE),"")</f>
        <v>0.9</v>
      </c>
      <c r="AB220" s="182">
        <f t="shared" si="133"/>
        <v>9.7003723472412486E-7</v>
      </c>
      <c r="AC220" s="182">
        <f t="shared" si="134"/>
        <v>1.758911458783418</v>
      </c>
      <c r="AD220" s="182">
        <f t="shared" si="135"/>
        <v>1.931213216735818</v>
      </c>
      <c r="AE220" s="182">
        <f t="shared" si="136"/>
        <v>2.1156682618774414</v>
      </c>
      <c r="AF220" s="182">
        <f t="shared" si="137"/>
        <v>2.3121648321948367</v>
      </c>
      <c r="AG220" s="182">
        <f t="shared" si="138"/>
        <v>2.5203653953391356</v>
      </c>
      <c r="AH220" s="182">
        <f t="shared" si="139"/>
        <v>2.7396723877906077</v>
      </c>
      <c r="AI220" s="182">
        <f t="shared" si="140"/>
        <v>2.9691965031296248</v>
      </c>
      <c r="AJ220" s="182">
        <f t="shared" si="141"/>
        <v>3.2077299186662809</v>
      </c>
      <c r="AK220" s="182">
        <f t="shared" si="142"/>
        <v>3.4537272091521296</v>
      </c>
      <c r="AM220" s="181" t="s">
        <v>272</v>
      </c>
      <c r="AN220" s="184">
        <f>IFERROR(VLOOKUP($M220,Batch!$A$11:$E$854,5,FALSE),"")</f>
        <v>7348</v>
      </c>
      <c r="AO220" s="182">
        <f t="shared" si="143"/>
        <v>7.7967263046312526E-9</v>
      </c>
      <c r="AP220" s="182">
        <f t="shared" si="144"/>
        <v>1.4137345193882322E-2</v>
      </c>
      <c r="AQ220" s="182">
        <f t="shared" si="145"/>
        <v>1.5522229815289395E-2</v>
      </c>
      <c r="AR220" s="182">
        <f t="shared" si="146"/>
        <v>1.7004797134353846E-2</v>
      </c>
      <c r="AS220" s="182">
        <f t="shared" si="147"/>
        <v>1.85841488578979E-2</v>
      </c>
      <c r="AT220" s="182">
        <f t="shared" si="148"/>
        <v>2.0257572051563096E-2</v>
      </c>
      <c r="AU220" s="182">
        <f t="shared" si="149"/>
        <v>2.2020263766507665E-2</v>
      </c>
      <c r="AV220" s="182">
        <f t="shared" si="150"/>
        <v>2.3865076154683543E-2</v>
      </c>
      <c r="AW220" s="182">
        <f t="shared" si="151"/>
        <v>2.5782301276435798E-2</v>
      </c>
      <c r="AX220" s="182">
        <f t="shared" si="152"/>
        <v>2.7759517693437048E-2</v>
      </c>
    </row>
    <row r="221" spans="1:50" ht="15.75">
      <c r="A221" s="181" t="s">
        <v>273</v>
      </c>
      <c r="B221" s="182">
        <v>9.9999999999999995E-7</v>
      </c>
      <c r="C221" s="182">
        <v>6.7429907484092757</v>
      </c>
      <c r="D221" s="182">
        <v>7.4035294890069911</v>
      </c>
      <c r="E221" s="182">
        <v>8.1106592633207377</v>
      </c>
      <c r="F221" s="182">
        <v>8.8639516187305976</v>
      </c>
      <c r="G221" s="182">
        <v>9.6621125858930004</v>
      </c>
      <c r="H221" s="182">
        <v>10.502851335860869</v>
      </c>
      <c r="I221" s="182">
        <v>11.382758609498339</v>
      </c>
      <c r="J221" s="182">
        <v>12.297204078665178</v>
      </c>
      <c r="K221" s="182">
        <v>13.240263176720706</v>
      </c>
      <c r="M221" s="181" t="s">
        <v>273</v>
      </c>
      <c r="N221" s="183">
        <f>IFERROR(VLOOKUP($M221,Batch!$A$11:$E$854,3,FALSE),"")</f>
        <v>1</v>
      </c>
      <c r="O221" s="182">
        <f t="shared" si="123"/>
        <v>1.0778191496934722E-6</v>
      </c>
      <c r="P221" s="182">
        <f t="shared" si="124"/>
        <v>7.2677245548414353</v>
      </c>
      <c r="Q221" s="182">
        <f t="shared" si="125"/>
        <v>7.9796658585720621</v>
      </c>
      <c r="R221" s="182">
        <f t="shared" si="126"/>
        <v>8.7418238706458418</v>
      </c>
      <c r="S221" s="182">
        <f t="shared" si="127"/>
        <v>9.553736796624289</v>
      </c>
      <c r="T221" s="182">
        <f t="shared" si="128"/>
        <v>10.41400997156979</v>
      </c>
      <c r="U221" s="182">
        <f t="shared" si="129"/>
        <v>11.32017429617451</v>
      </c>
      <c r="V221" s="182">
        <f t="shared" si="130"/>
        <v>12.268555205655549</v>
      </c>
      <c r="W221" s="182">
        <f t="shared" si="131"/>
        <v>13.254162043674</v>
      </c>
      <c r="X221" s="182">
        <f t="shared" si="132"/>
        <v>14.270609198850902</v>
      </c>
      <c r="Z221" s="181" t="s">
        <v>273</v>
      </c>
      <c r="AA221" s="183">
        <f>IFERROR(VLOOKUP($M221,Batch!$A$11:$E$854,4,FALSE),"")</f>
        <v>0.9</v>
      </c>
      <c r="AB221" s="182">
        <f t="shared" si="133"/>
        <v>9.7003723472412486E-7</v>
      </c>
      <c r="AC221" s="182">
        <f t="shared" si="134"/>
        <v>6.5409520993572912</v>
      </c>
      <c r="AD221" s="182">
        <f t="shared" si="135"/>
        <v>7.1816992727148552</v>
      </c>
      <c r="AE221" s="182">
        <f t="shared" si="136"/>
        <v>7.8676414835812576</v>
      </c>
      <c r="AF221" s="182">
        <f t="shared" si="137"/>
        <v>8.5983631169618597</v>
      </c>
      <c r="AG221" s="182">
        <f t="shared" si="138"/>
        <v>9.3726089744128096</v>
      </c>
      <c r="AH221" s="182">
        <f t="shared" si="139"/>
        <v>10.18815686655706</v>
      </c>
      <c r="AI221" s="182">
        <f t="shared" si="140"/>
        <v>11.041699685089993</v>
      </c>
      <c r="AJ221" s="182">
        <f t="shared" si="141"/>
        <v>11.9287458393066</v>
      </c>
      <c r="AK221" s="182">
        <f t="shared" si="142"/>
        <v>12.843548278965812</v>
      </c>
      <c r="AM221" s="181" t="s">
        <v>273</v>
      </c>
      <c r="AN221" s="184">
        <f>IFERROR(VLOOKUP($M221,Batch!$A$11:$E$854,5,FALSE),"")</f>
        <v>7348</v>
      </c>
      <c r="AO221" s="182">
        <f t="shared" si="143"/>
        <v>7.7967263046312526E-9</v>
      </c>
      <c r="AP221" s="182">
        <f t="shared" si="144"/>
        <v>5.2573253340007772E-2</v>
      </c>
      <c r="AQ221" s="182">
        <f t="shared" si="145"/>
        <v>5.7723293114053983E-2</v>
      </c>
      <c r="AR221" s="182">
        <f t="shared" si="146"/>
        <v>6.3236590426233932E-2</v>
      </c>
      <c r="AS221" s="182">
        <f t="shared" si="147"/>
        <v>6.9109804748735626E-2</v>
      </c>
      <c r="AT221" s="182">
        <f t="shared" si="148"/>
        <v>7.5332847356740645E-2</v>
      </c>
      <c r="AU221" s="182">
        <f t="shared" si="149"/>
        <v>8.1887857283937923E-2</v>
      </c>
      <c r="AV221" s="182">
        <f t="shared" si="150"/>
        <v>8.8748253469943555E-2</v>
      </c>
      <c r="AW221" s="182">
        <f t="shared" si="151"/>
        <v>9.5877934513547522E-2</v>
      </c>
      <c r="AX221" s="182">
        <f t="shared" si="152"/>
        <v>0.10323070819017886</v>
      </c>
    </row>
    <row r="222" spans="1:50" ht="15.75">
      <c r="A222" s="181" t="s">
        <v>274</v>
      </c>
      <c r="B222" s="182">
        <v>9.9999999999999995E-7</v>
      </c>
      <c r="C222" s="182">
        <v>0.9342220940050997</v>
      </c>
      <c r="D222" s="182">
        <v>1.0435244026160089</v>
      </c>
      <c r="E222" s="182">
        <v>1.1644796694103559</v>
      </c>
      <c r="F222" s="182">
        <v>1.2980879717012419</v>
      </c>
      <c r="G222" s="182">
        <v>1.4453854024601229</v>
      </c>
      <c r="H222" s="182">
        <v>1.607434810976758</v>
      </c>
      <c r="I222" s="182">
        <v>1.7853142469378798</v>
      </c>
      <c r="J222" s="182">
        <v>1.9801030183030697</v>
      </c>
      <c r="K222" s="182">
        <v>2.1928653645657588</v>
      </c>
      <c r="M222" s="181" t="s">
        <v>274</v>
      </c>
      <c r="N222" s="183">
        <f>IFERROR(VLOOKUP($M222,Batch!$A$11:$E$854,3,FALSE),"")</f>
        <v>1</v>
      </c>
      <c r="O222" s="182">
        <f t="shared" si="123"/>
        <v>1.0778191496934722E-6</v>
      </c>
      <c r="P222" s="182">
        <f t="shared" si="124"/>
        <v>1.0069224629854316</v>
      </c>
      <c r="Q222" s="182">
        <f t="shared" si="125"/>
        <v>1.1247305843119753</v>
      </c>
      <c r="R222" s="182">
        <f t="shared" si="126"/>
        <v>1.2550984871192052</v>
      </c>
      <c r="S222" s="182">
        <f t="shared" si="127"/>
        <v>1.3991040738863565</v>
      </c>
      <c r="T222" s="182">
        <f t="shared" si="128"/>
        <v>1.5578640654589266</v>
      </c>
      <c r="U222" s="182">
        <f t="shared" si="129"/>
        <v>1.7325240211546564</v>
      </c>
      <c r="V222" s="182">
        <f t="shared" si="130"/>
        <v>1.9242458835702272</v>
      </c>
      <c r="W222" s="182">
        <f t="shared" si="131"/>
        <v>2.1341929514928921</v>
      </c>
      <c r="X222" s="182">
        <f t="shared" si="132"/>
        <v>2.3635122826285317</v>
      </c>
      <c r="Z222" s="181" t="s">
        <v>274</v>
      </c>
      <c r="AA222" s="183">
        <f>IFERROR(VLOOKUP($M222,Batch!$A$11:$E$854,4,FALSE),"")</f>
        <v>0.9</v>
      </c>
      <c r="AB222" s="182">
        <f t="shared" si="133"/>
        <v>9.7003723472412486E-7</v>
      </c>
      <c r="AC222" s="182">
        <f t="shared" si="134"/>
        <v>0.90623021668688841</v>
      </c>
      <c r="AD222" s="182">
        <f t="shared" si="135"/>
        <v>1.0122575258807778</v>
      </c>
      <c r="AE222" s="182">
        <f t="shared" si="136"/>
        <v>1.1295886384072846</v>
      </c>
      <c r="AF222" s="182">
        <f t="shared" si="137"/>
        <v>1.259193666497721</v>
      </c>
      <c r="AG222" s="182">
        <f t="shared" si="138"/>
        <v>1.4020776589130342</v>
      </c>
      <c r="AH222" s="182">
        <f t="shared" si="139"/>
        <v>1.5592716190391909</v>
      </c>
      <c r="AI222" s="182">
        <f t="shared" si="140"/>
        <v>1.7318212952132046</v>
      </c>
      <c r="AJ222" s="182">
        <f t="shared" si="141"/>
        <v>1.9207736563436031</v>
      </c>
      <c r="AK222" s="182">
        <f t="shared" si="142"/>
        <v>2.1271610543656787</v>
      </c>
      <c r="AM222" s="181" t="s">
        <v>274</v>
      </c>
      <c r="AN222" s="184">
        <f>IFERROR(VLOOKUP($M222,Batch!$A$11:$E$854,5,FALSE),"")</f>
        <v>7348</v>
      </c>
      <c r="AO222" s="182">
        <f t="shared" si="143"/>
        <v>7.7967263046312526E-9</v>
      </c>
      <c r="AP222" s="182">
        <f t="shared" si="144"/>
        <v>7.2838739746972515E-3</v>
      </c>
      <c r="AQ222" s="182">
        <f t="shared" si="145"/>
        <v>8.1360741594008502E-3</v>
      </c>
      <c r="AR222" s="182">
        <f t="shared" si="146"/>
        <v>9.0791292697000262E-3</v>
      </c>
      <c r="AS222" s="182">
        <f t="shared" si="147"/>
        <v>1.0120836634688501E-2</v>
      </c>
      <c r="AT222" s="182">
        <f t="shared" si="148"/>
        <v>1.1269274387690868E-2</v>
      </c>
      <c r="AU222" s="182">
        <f t="shared" si="149"/>
        <v>1.2532729273722452E-2</v>
      </c>
      <c r="AV222" s="182">
        <f t="shared" si="150"/>
        <v>1.3919606551133504E-2</v>
      </c>
      <c r="AW222" s="182">
        <f t="shared" si="151"/>
        <v>1.5438321288683282E-2</v>
      </c>
      <c r="AX222" s="182">
        <f t="shared" si="152"/>
        <v>1.7097171070424654E-2</v>
      </c>
    </row>
    <row r="223" spans="1:50" ht="15.75">
      <c r="A223" s="181" t="s">
        <v>275</v>
      </c>
      <c r="B223" s="182">
        <v>9.9999999999999995E-7</v>
      </c>
      <c r="C223" s="182">
        <v>7.0003389285231279</v>
      </c>
      <c r="D223" s="182">
        <v>7.6860873200205733</v>
      </c>
      <c r="E223" s="182">
        <v>8.4202049054279211</v>
      </c>
      <c r="F223" s="182">
        <v>9.2022468801078556</v>
      </c>
      <c r="G223" s="182">
        <v>10.030869890004873</v>
      </c>
      <c r="H223" s="182">
        <v>10.903695676026658</v>
      </c>
      <c r="I223" s="182">
        <v>11.817184863682469</v>
      </c>
      <c r="J223" s="182">
        <v>12.989346105000205</v>
      </c>
      <c r="K223" s="182">
        <v>14.24476593889657</v>
      </c>
      <c r="M223" s="181" t="s">
        <v>275</v>
      </c>
      <c r="N223" s="183">
        <f>IFERROR(VLOOKUP($M223,Batch!$A$11:$E$854,3,FALSE),"")</f>
        <v>1</v>
      </c>
      <c r="O223" s="182">
        <f t="shared" si="123"/>
        <v>1.0778191496934722E-6</v>
      </c>
      <c r="P223" s="182">
        <f t="shared" si="124"/>
        <v>7.5450993515069094</v>
      </c>
      <c r="Q223" s="182">
        <f t="shared" si="125"/>
        <v>8.2842120997343525</v>
      </c>
      <c r="R223" s="182">
        <f t="shared" si="126"/>
        <v>9.0754580914131253</v>
      </c>
      <c r="S223" s="182">
        <f t="shared" si="127"/>
        <v>9.9183579075872554</v>
      </c>
      <c r="T223" s="182">
        <f t="shared" si="128"/>
        <v>10.811463655530904</v>
      </c>
      <c r="U223" s="182">
        <f t="shared" si="129"/>
        <v>11.752212002051442</v>
      </c>
      <c r="V223" s="182">
        <f t="shared" si="130"/>
        <v>12.736788141544809</v>
      </c>
      <c r="W223" s="182">
        <f t="shared" si="131"/>
        <v>14.000165973965537</v>
      </c>
      <c r="X223" s="182">
        <f t="shared" si="132"/>
        <v>15.353281511844036</v>
      </c>
      <c r="Z223" s="181" t="s">
        <v>275</v>
      </c>
      <c r="AA223" s="183">
        <f>IFERROR(VLOOKUP($M223,Batch!$A$11:$E$854,4,FALSE),"")</f>
        <v>0.9</v>
      </c>
      <c r="AB223" s="182">
        <f t="shared" si="133"/>
        <v>9.7003723472412486E-7</v>
      </c>
      <c r="AC223" s="182">
        <f t="shared" si="134"/>
        <v>6.7905894163562195</v>
      </c>
      <c r="AD223" s="182">
        <f t="shared" si="135"/>
        <v>7.4557908897609169</v>
      </c>
      <c r="AE223" s="182">
        <f t="shared" si="136"/>
        <v>8.1679122822718124</v>
      </c>
      <c r="AF223" s="182">
        <f t="shared" si="137"/>
        <v>8.9265221168285311</v>
      </c>
      <c r="AG223" s="182">
        <f t="shared" si="138"/>
        <v>9.7303172899778154</v>
      </c>
      <c r="AH223" s="182">
        <f t="shared" si="139"/>
        <v>10.576990801846296</v>
      </c>
      <c r="AI223" s="182">
        <f t="shared" si="140"/>
        <v>11.463109327390328</v>
      </c>
      <c r="AJ223" s="182">
        <f t="shared" si="141"/>
        <v>12.600149376568984</v>
      </c>
      <c r="AK223" s="182">
        <f t="shared" si="142"/>
        <v>13.817953360659633</v>
      </c>
      <c r="AM223" s="181" t="s">
        <v>275</v>
      </c>
      <c r="AN223" s="184">
        <f>IFERROR(VLOOKUP($M223,Batch!$A$11:$E$854,5,FALSE),"")</f>
        <v>7348</v>
      </c>
      <c r="AO223" s="182">
        <f t="shared" si="143"/>
        <v>7.7967263046312526E-9</v>
      </c>
      <c r="AP223" s="182">
        <f t="shared" si="144"/>
        <v>5.457972666535043E-2</v>
      </c>
      <c r="AQ223" s="182">
        <f t="shared" si="145"/>
        <v>5.9926319187697134E-2</v>
      </c>
      <c r="AR223" s="182">
        <f t="shared" si="146"/>
        <v>6.5650033076534983E-2</v>
      </c>
      <c r="AS223" s="182">
        <f t="shared" si="147"/>
        <v>7.17474003118478E-2</v>
      </c>
      <c r="AT223" s="182">
        <f t="shared" si="148"/>
        <v>7.820794712973457E-2</v>
      </c>
      <c r="AU223" s="182">
        <f t="shared" si="149"/>
        <v>8.501313089497109E-2</v>
      </c>
      <c r="AV223" s="182">
        <f t="shared" si="150"/>
        <v>9.2135356073363373E-2</v>
      </c>
      <c r="AW223" s="182">
        <f t="shared" si="151"/>
        <v>0.1012743764568146</v>
      </c>
      <c r="AX223" s="182">
        <f t="shared" si="152"/>
        <v>0.1110625412991102</v>
      </c>
    </row>
    <row r="224" spans="1:50" ht="15.75">
      <c r="A224" s="181" t="s">
        <v>276</v>
      </c>
      <c r="B224" s="182">
        <v>9.9999999999999995E-7</v>
      </c>
      <c r="C224" s="182">
        <v>4.0411172003472412E-2</v>
      </c>
      <c r="D224" s="182">
        <v>4.4369053073771099E-2</v>
      </c>
      <c r="E224" s="182">
        <v>4.8605948295936077E-2</v>
      </c>
      <c r="F224" s="182">
        <v>5.3119253231026294E-2</v>
      </c>
      <c r="G224" s="182">
        <v>5.7901172893307117E-2</v>
      </c>
      <c r="H224" s="182">
        <v>6.2937935078288515E-2</v>
      </c>
      <c r="I224" s="182">
        <v>6.8209062550200997E-2</v>
      </c>
      <c r="J224" s="182">
        <v>7.3686759030982457E-2</v>
      </c>
      <c r="K224" s="182">
        <v>7.9335472181086233E-2</v>
      </c>
      <c r="M224" s="181" t="s">
        <v>276</v>
      </c>
      <c r="N224" s="183">
        <f>IFERROR(VLOOKUP($M224,Batch!$A$11:$E$854,3,FALSE),"")</f>
        <v>1</v>
      </c>
      <c r="O224" s="182">
        <f t="shared" si="123"/>
        <v>1.0778191496934722E-6</v>
      </c>
      <c r="P224" s="182">
        <f t="shared" si="124"/>
        <v>4.355593504689928E-2</v>
      </c>
      <c r="Q224" s="182">
        <f t="shared" si="125"/>
        <v>4.78218150566765E-2</v>
      </c>
      <c r="R224" s="182">
        <f t="shared" si="126"/>
        <v>5.2388421862370693E-2</v>
      </c>
      <c r="S224" s="182">
        <f t="shared" si="127"/>
        <v>5.7252948349816986E-2</v>
      </c>
      <c r="T224" s="182">
        <f t="shared" si="128"/>
        <v>6.2406992934118999E-2</v>
      </c>
      <c r="U224" s="182">
        <f t="shared" si="129"/>
        <v>6.7835711669543886E-2</v>
      </c>
      <c r="V224" s="182">
        <f t="shared" si="130"/>
        <v>7.3517033799246498E-2</v>
      </c>
      <c r="W224" s="182">
        <f t="shared" si="131"/>
        <v>7.9420999962441299E-2</v>
      </c>
      <c r="X224" s="182">
        <f t="shared" si="132"/>
        <v>8.5509291166748477E-2</v>
      </c>
      <c r="Z224" s="181" t="s">
        <v>276</v>
      </c>
      <c r="AA224" s="183">
        <f>IFERROR(VLOOKUP($M224,Batch!$A$11:$E$854,4,FALSE),"")</f>
        <v>0.94</v>
      </c>
      <c r="AB224" s="182">
        <f t="shared" si="133"/>
        <v>1.0131500007118636E-6</v>
      </c>
      <c r="AC224" s="182">
        <f t="shared" si="134"/>
        <v>4.0942578944085324E-2</v>
      </c>
      <c r="AD224" s="182">
        <f t="shared" si="135"/>
        <v>4.4952506153275909E-2</v>
      </c>
      <c r="AE224" s="182">
        <f t="shared" si="136"/>
        <v>4.9245116550628451E-2</v>
      </c>
      <c r="AF224" s="182">
        <f t="shared" si="137"/>
        <v>5.3817771448827961E-2</v>
      </c>
      <c r="AG224" s="182">
        <f t="shared" si="138"/>
        <v>5.8662573358071853E-2</v>
      </c>
      <c r="AH224" s="182">
        <f t="shared" si="139"/>
        <v>6.3765568969371245E-2</v>
      </c>
      <c r="AI224" s="182">
        <f t="shared" si="140"/>
        <v>6.9106011771291706E-2</v>
      </c>
      <c r="AJ224" s="182">
        <f t="shared" si="141"/>
        <v>7.4655739964694809E-2</v>
      </c>
      <c r="AK224" s="182">
        <f t="shared" si="142"/>
        <v>8.037873369674356E-2</v>
      </c>
      <c r="AM224" s="181" t="s">
        <v>276</v>
      </c>
      <c r="AN224" s="184">
        <f>IFERROR(VLOOKUP($M224,Batch!$A$11:$E$854,5,FALSE),"")</f>
        <v>11487</v>
      </c>
      <c r="AO224" s="182">
        <f t="shared" si="143"/>
        <v>1.218848599092259E-8</v>
      </c>
      <c r="AP224" s="182">
        <f t="shared" si="144"/>
        <v>4.9255100384108666E-4</v>
      </c>
      <c r="AQ224" s="182">
        <f t="shared" si="145"/>
        <v>5.4079158182015986E-4</v>
      </c>
      <c r="AR224" s="182">
        <f t="shared" si="146"/>
        <v>5.9243291988052467E-4</v>
      </c>
      <c r="AS224" s="182">
        <f t="shared" si="147"/>
        <v>6.4744327385463346E-4</v>
      </c>
      <c r="AT224" s="182">
        <f t="shared" si="148"/>
        <v>7.0572763466806069E-4</v>
      </c>
      <c r="AU224" s="182">
        <f t="shared" si="149"/>
        <v>7.671181399993151E-4</v>
      </c>
      <c r="AV224" s="182">
        <f t="shared" si="150"/>
        <v>8.3136520334708757E-4</v>
      </c>
      <c r="AW224" s="182">
        <f t="shared" si="151"/>
        <v>8.9813003016561829E-4</v>
      </c>
      <c r="AX224" s="182">
        <f t="shared" si="152"/>
        <v>9.669792912623984E-4</v>
      </c>
    </row>
    <row r="225" spans="1:50" ht="15.75">
      <c r="A225" s="181" t="s">
        <v>277</v>
      </c>
      <c r="B225" s="182">
        <v>9.9999999999999995E-7</v>
      </c>
      <c r="C225" s="182">
        <v>0.20307935543502464</v>
      </c>
      <c r="D225" s="182">
        <v>0.22296900220339055</v>
      </c>
      <c r="E225" s="182">
        <v>0.24426078633400336</v>
      </c>
      <c r="F225" s="182">
        <v>0.26694161966942548</v>
      </c>
      <c r="G225" s="182">
        <v>0.29097232985705906</v>
      </c>
      <c r="H225" s="182">
        <v>0.31628370706526387</v>
      </c>
      <c r="I225" s="182">
        <v>0.34277284648739836</v>
      </c>
      <c r="J225" s="182">
        <v>0.37030006273567279</v>
      </c>
      <c r="K225" s="182">
        <v>0.39868669367678616</v>
      </c>
      <c r="M225" s="181" t="s">
        <v>277</v>
      </c>
      <c r="N225" s="183">
        <f>IFERROR(VLOOKUP($M225,Batch!$A$11:$E$854,3,FALSE),"")</f>
        <v>1</v>
      </c>
      <c r="O225" s="182">
        <f t="shared" si="123"/>
        <v>1.0778191496934722E-6</v>
      </c>
      <c r="P225" s="182">
        <f t="shared" si="124"/>
        <v>0.21888281819527666</v>
      </c>
      <c r="Q225" s="182">
        <f t="shared" si="125"/>
        <v>0.24032026036286033</v>
      </c>
      <c r="R225" s="182">
        <f t="shared" si="126"/>
        <v>0.26326895302997438</v>
      </c>
      <c r="S225" s="182">
        <f t="shared" si="127"/>
        <v>0.28771478952989843</v>
      </c>
      <c r="T225" s="182">
        <f t="shared" si="128"/>
        <v>0.31361554915086393</v>
      </c>
      <c r="U225" s="182">
        <f t="shared" si="129"/>
        <v>0.34089663621098193</v>
      </c>
      <c r="V225" s="182">
        <f t="shared" si="130"/>
        <v>0.36944713793905876</v>
      </c>
      <c r="W225" s="182">
        <f t="shared" si="131"/>
        <v>0.39911649874920224</v>
      </c>
      <c r="X225" s="182">
        <f t="shared" si="132"/>
        <v>0.42971215317281547</v>
      </c>
      <c r="Z225" s="181" t="s">
        <v>277</v>
      </c>
      <c r="AA225" s="183">
        <f>IFERROR(VLOOKUP($M225,Batch!$A$11:$E$854,4,FALSE),"")</f>
        <v>0.94</v>
      </c>
      <c r="AB225" s="182">
        <f t="shared" si="133"/>
        <v>1.0131500007118636E-6</v>
      </c>
      <c r="AC225" s="182">
        <f t="shared" si="134"/>
        <v>0.20574984910356006</v>
      </c>
      <c r="AD225" s="182">
        <f t="shared" si="135"/>
        <v>0.22590104474108869</v>
      </c>
      <c r="AE225" s="182">
        <f t="shared" si="136"/>
        <v>0.2474728158481759</v>
      </c>
      <c r="AF225" s="182">
        <f t="shared" si="137"/>
        <v>0.27045190215810444</v>
      </c>
      <c r="AG225" s="182">
        <f t="shared" si="138"/>
        <v>0.29479861620181202</v>
      </c>
      <c r="AH225" s="182">
        <f t="shared" si="139"/>
        <v>0.32044283803832302</v>
      </c>
      <c r="AI225" s="182">
        <f t="shared" si="140"/>
        <v>0.34728030966271528</v>
      </c>
      <c r="AJ225" s="182">
        <f t="shared" si="141"/>
        <v>0.37516950882425004</v>
      </c>
      <c r="AK225" s="182">
        <f t="shared" si="142"/>
        <v>0.40392942398244652</v>
      </c>
      <c r="AM225" s="181" t="s">
        <v>277</v>
      </c>
      <c r="AN225" s="184">
        <f>IFERROR(VLOOKUP($M225,Batch!$A$11:$E$854,5,FALSE),"")</f>
        <v>11487</v>
      </c>
      <c r="AO225" s="182">
        <f t="shared" si="143"/>
        <v>1.218848599092259E-8</v>
      </c>
      <c r="AP225" s="182">
        <f t="shared" si="144"/>
        <v>2.4752298787653871E-3</v>
      </c>
      <c r="AQ225" s="182">
        <f t="shared" si="145"/>
        <v>2.7176545597660143E-3</v>
      </c>
      <c r="AR225" s="182">
        <f t="shared" si="146"/>
        <v>2.9771691723637361E-3</v>
      </c>
      <c r="AS225" s="182">
        <f t="shared" si="147"/>
        <v>3.2536141917349787E-3</v>
      </c>
      <c r="AT225" s="182">
        <f t="shared" si="148"/>
        <v>3.5465121662088712E-3</v>
      </c>
      <c r="AU225" s="182">
        <f t="shared" si="149"/>
        <v>3.855019532722033E-3</v>
      </c>
      <c r="AV225" s="182">
        <f t="shared" si="150"/>
        <v>4.1778820374803148E-3</v>
      </c>
      <c r="AW225" s="182">
        <f t="shared" si="151"/>
        <v>4.5133971270915046E-3</v>
      </c>
      <c r="AX225" s="182">
        <f t="shared" si="152"/>
        <v>4.8593871806467542E-3</v>
      </c>
    </row>
    <row r="226" spans="1:50" ht="15.75">
      <c r="A226" s="181" t="s">
        <v>70</v>
      </c>
      <c r="B226" s="182">
        <v>9.9999999999999995E-7</v>
      </c>
      <c r="C226" s="182">
        <v>4.3923009251277838</v>
      </c>
      <c r="D226" s="182">
        <v>4.822702428901847</v>
      </c>
      <c r="E226" s="182">
        <v>5.283489330024385</v>
      </c>
      <c r="F226" s="182">
        <v>5.7743889676962636</v>
      </c>
      <c r="G226" s="182">
        <v>6.2945654995343618</v>
      </c>
      <c r="H226" s="182">
        <v>6.8425342637175248</v>
      </c>
      <c r="I226" s="182">
        <v>7.4160824553354248</v>
      </c>
      <c r="J226" s="182">
        <v>8.0122020747582265</v>
      </c>
      <c r="K226" s="182">
        <v>8.6270420053626111</v>
      </c>
      <c r="M226" s="181" t="s">
        <v>70</v>
      </c>
      <c r="N226" s="183">
        <f>IFERROR(VLOOKUP($M226,Batch!$A$11:$E$854,3,FALSE),"")</f>
        <v>1</v>
      </c>
      <c r="O226" s="182">
        <f t="shared" si="123"/>
        <v>1.0778191496934722E-6</v>
      </c>
      <c r="P226" s="182">
        <f t="shared" si="124"/>
        <v>4.7341060483190791</v>
      </c>
      <c r="Q226" s="182">
        <f t="shared" si="125"/>
        <v>5.1980010311436313</v>
      </c>
      <c r="R226" s="182">
        <f t="shared" si="126"/>
        <v>5.6946459771014153</v>
      </c>
      <c r="S226" s="182">
        <f t="shared" si="127"/>
        <v>6.2237470071617533</v>
      </c>
      <c r="T226" s="182">
        <f t="shared" si="128"/>
        <v>6.7844032343979919</v>
      </c>
      <c r="U226" s="182">
        <f t="shared" si="129"/>
        <v>7.3750144618684716</v>
      </c>
      <c r="V226" s="182">
        <f t="shared" si="130"/>
        <v>7.9931956860663052</v>
      </c>
      <c r="W226" s="182">
        <f t="shared" si="131"/>
        <v>8.6357048273881851</v>
      </c>
      <c r="X226" s="182">
        <f t="shared" si="132"/>
        <v>9.2983910785897965</v>
      </c>
      <c r="Z226" s="181" t="s">
        <v>70</v>
      </c>
      <c r="AA226" s="183">
        <f>IFERROR(VLOOKUP($M226,Batch!$A$11:$E$854,4,FALSE),"")</f>
        <v>1.28</v>
      </c>
      <c r="AB226" s="182">
        <f t="shared" si="133"/>
        <v>1.3796085116076444E-6</v>
      </c>
      <c r="AC226" s="182">
        <f t="shared" si="134"/>
        <v>6.0596557418484212</v>
      </c>
      <c r="AD226" s="182">
        <f t="shared" si="135"/>
        <v>6.6534413198638482</v>
      </c>
      <c r="AE226" s="182">
        <f t="shared" si="136"/>
        <v>7.2891468506898125</v>
      </c>
      <c r="AF226" s="182">
        <f t="shared" si="137"/>
        <v>7.9663961691670444</v>
      </c>
      <c r="AG226" s="182">
        <f t="shared" si="138"/>
        <v>8.6840361400294288</v>
      </c>
      <c r="AH226" s="182">
        <f t="shared" si="139"/>
        <v>9.4400185111916421</v>
      </c>
      <c r="AI226" s="182">
        <f t="shared" si="140"/>
        <v>10.231290478164871</v>
      </c>
      <c r="AJ226" s="182">
        <f t="shared" si="141"/>
        <v>11.053702179056877</v>
      </c>
      <c r="AK226" s="182">
        <f t="shared" si="142"/>
        <v>11.901940580594941</v>
      </c>
      <c r="AM226" s="181" t="s">
        <v>70</v>
      </c>
      <c r="AN226" s="184">
        <f>IFERROR(VLOOKUP($M226,Batch!$A$11:$E$854,5,FALSE),"")</f>
        <v>4046</v>
      </c>
      <c r="AO226" s="182">
        <f t="shared" si="143"/>
        <v>4.293080379496196E-9</v>
      </c>
      <c r="AP226" s="182">
        <f t="shared" si="144"/>
        <v>1.8856500922509078E-2</v>
      </c>
      <c r="AQ226" s="182">
        <f t="shared" si="145"/>
        <v>2.0704249173667165E-2</v>
      </c>
      <c r="AR226" s="182">
        <f t="shared" si="146"/>
        <v>2.2682444378005189E-2</v>
      </c>
      <c r="AS226" s="182">
        <f t="shared" si="147"/>
        <v>2.4789915980796117E-2</v>
      </c>
      <c r="AT226" s="182">
        <f t="shared" si="148"/>
        <v>2.7023075643504639E-2</v>
      </c>
      <c r="AU226" s="182">
        <f t="shared" si="149"/>
        <v>2.9375549593596152E-2</v>
      </c>
      <c r="AV226" s="182">
        <f t="shared" si="150"/>
        <v>3.1837838081726487E-2</v>
      </c>
      <c r="AW226" s="182">
        <f t="shared" si="151"/>
        <v>3.4397027523703258E-2</v>
      </c>
      <c r="AX226" s="182">
        <f t="shared" si="152"/>
        <v>3.7036584766311741E-2</v>
      </c>
    </row>
    <row r="227" spans="1:50" ht="15.75">
      <c r="A227" s="181" t="s">
        <v>278</v>
      </c>
      <c r="B227" s="182">
        <v>9.9999999999999995E-7</v>
      </c>
      <c r="C227" s="182">
        <v>0.5479885705969697</v>
      </c>
      <c r="D227" s="182">
        <v>0.6121022500346498</v>
      </c>
      <c r="E227" s="182">
        <v>0.68305122906451954</v>
      </c>
      <c r="F227" s="182">
        <v>0.76142212508817009</v>
      </c>
      <c r="G227" s="182">
        <v>0.84782268128581095</v>
      </c>
      <c r="H227" s="182">
        <v>0.94287633534618109</v>
      </c>
      <c r="I227" s="182">
        <v>1.0472154410860612</v>
      </c>
      <c r="J227" s="182">
        <v>1.1614730903899189</v>
      </c>
      <c r="K227" s="182">
        <v>1.2862735364011135</v>
      </c>
      <c r="M227" s="181" t="s">
        <v>278</v>
      </c>
      <c r="N227" s="183">
        <f>IFERROR(VLOOKUP($M227,Batch!$A$11:$E$854,3,FALSE),"")</f>
        <v>1</v>
      </c>
      <c r="O227" s="182">
        <f t="shared" si="123"/>
        <v>1.0778191496934722E-6</v>
      </c>
      <c r="P227" s="182">
        <f t="shared" si="124"/>
        <v>0.59063257520256718</v>
      </c>
      <c r="Q227" s="182">
        <f t="shared" si="125"/>
        <v>0.65973552665780733</v>
      </c>
      <c r="R227" s="182">
        <f t="shared" si="126"/>
        <v>0.73620569490740151</v>
      </c>
      <c r="S227" s="182">
        <f t="shared" si="127"/>
        <v>0.82067534742032811</v>
      </c>
      <c r="T227" s="182">
        <f t="shared" si="128"/>
        <v>0.91379952143431242</v>
      </c>
      <c r="U227" s="182">
        <f t="shared" si="129"/>
        <v>1.0162501700289179</v>
      </c>
      <c r="V227" s="182">
        <f t="shared" si="130"/>
        <v>1.1287088562572529</v>
      </c>
      <c r="W227" s="182">
        <f t="shared" si="131"/>
        <v>1.2518579386759117</v>
      </c>
      <c r="X227" s="182">
        <f t="shared" si="132"/>
        <v>1.3863702492770635</v>
      </c>
      <c r="Z227" s="181" t="s">
        <v>278</v>
      </c>
      <c r="AA227" s="183">
        <f>IFERROR(VLOOKUP($M227,Batch!$A$11:$E$854,4,FALSE),"")</f>
        <v>0.95</v>
      </c>
      <c r="AB227" s="182">
        <f t="shared" si="133"/>
        <v>1.0239281922087985E-6</v>
      </c>
      <c r="AC227" s="182">
        <f t="shared" si="134"/>
        <v>0.56110094644243869</v>
      </c>
      <c r="AD227" s="182">
        <f t="shared" si="135"/>
        <v>0.62674875032491695</v>
      </c>
      <c r="AE227" s="182">
        <f t="shared" si="136"/>
        <v>0.69939541016203144</v>
      </c>
      <c r="AF227" s="182">
        <f t="shared" si="137"/>
        <v>0.77964158004931161</v>
      </c>
      <c r="AG227" s="182">
        <f t="shared" si="138"/>
        <v>0.86810954536259666</v>
      </c>
      <c r="AH227" s="182">
        <f t="shared" si="139"/>
        <v>0.96543766152747212</v>
      </c>
      <c r="AI227" s="182">
        <f t="shared" si="140"/>
        <v>1.0722734134443903</v>
      </c>
      <c r="AJ227" s="182">
        <f t="shared" si="141"/>
        <v>1.189265041742116</v>
      </c>
      <c r="AK227" s="182">
        <f t="shared" si="142"/>
        <v>1.3170517368132102</v>
      </c>
      <c r="AM227" s="181" t="s">
        <v>278</v>
      </c>
      <c r="AN227" s="184">
        <f>IFERROR(VLOOKUP($M227,Batch!$A$11:$E$854,5,FALSE),"")</f>
        <v>7712</v>
      </c>
      <c r="AO227" s="182">
        <f t="shared" si="143"/>
        <v>8.1829549892918096E-9</v>
      </c>
      <c r="AP227" s="182">
        <f t="shared" si="144"/>
        <v>4.4841658078413615E-3</v>
      </c>
      <c r="AQ227" s="182">
        <f t="shared" si="145"/>
        <v>5.0088051608777806E-3</v>
      </c>
      <c r="AR227" s="182">
        <f t="shared" si="146"/>
        <v>5.5893774628154131E-3</v>
      </c>
      <c r="AS227" s="182">
        <f t="shared" si="147"/>
        <v>6.2306829774474142E-3</v>
      </c>
      <c r="AT227" s="182">
        <f t="shared" si="148"/>
        <v>6.9376948398624863E-3</v>
      </c>
      <c r="AU227" s="182">
        <f t="shared" si="149"/>
        <v>7.7155146126062103E-3</v>
      </c>
      <c r="AV227" s="182">
        <f t="shared" si="150"/>
        <v>8.5693168184986079E-3</v>
      </c>
      <c r="AW227" s="182">
        <f t="shared" si="151"/>
        <v>9.5042820199343625E-3</v>
      </c>
      <c r="AX227" s="182">
        <f t="shared" si="152"/>
        <v>1.0525518452287514E-2</v>
      </c>
    </row>
    <row r="228" spans="1:50" ht="15.75">
      <c r="A228" s="181" t="s">
        <v>279</v>
      </c>
      <c r="B228" s="182">
        <v>9.9999999999999995E-7</v>
      </c>
      <c r="C228" s="182">
        <v>3.1863559012475147</v>
      </c>
      <c r="D228" s="182">
        <v>3.4984635316809358</v>
      </c>
      <c r="E228" s="182">
        <v>3.83258049877116</v>
      </c>
      <c r="F228" s="182">
        <v>4.1885031190057385</v>
      </c>
      <c r="G228" s="182">
        <v>4.5656185997971823</v>
      </c>
      <c r="H228" s="182">
        <v>4.9628429900358952</v>
      </c>
      <c r="I228" s="182">
        <v>5.3785637582390802</v>
      </c>
      <c r="J228" s="182">
        <v>5.8105913281681776</v>
      </c>
      <c r="K228" s="182">
        <v>6.2561245526333744</v>
      </c>
      <c r="M228" s="181" t="s">
        <v>279</v>
      </c>
      <c r="N228" s="183">
        <f>IFERROR(VLOOKUP($M228,Batch!$A$11:$E$854,3,FALSE),"")</f>
        <v>1</v>
      </c>
      <c r="O228" s="182">
        <f t="shared" si="123"/>
        <v>1.0778191496934722E-6</v>
      </c>
      <c r="P228" s="182">
        <f t="shared" si="124"/>
        <v>3.4343154081033735</v>
      </c>
      <c r="Q228" s="182">
        <f t="shared" si="125"/>
        <v>3.7707109889499679</v>
      </c>
      <c r="R228" s="182">
        <f t="shared" si="126"/>
        <v>4.1308286543173152</v>
      </c>
      <c r="S228" s="182">
        <f t="shared" si="127"/>
        <v>4.5144488702152215</v>
      </c>
      <c r="T228" s="182">
        <f t="shared" si="128"/>
        <v>4.9209111570581001</v>
      </c>
      <c r="U228" s="182">
        <f t="shared" si="129"/>
        <v>5.3490472115826977</v>
      </c>
      <c r="V228" s="182">
        <f t="shared" si="130"/>
        <v>5.7971190164773718</v>
      </c>
      <c r="W228" s="182">
        <f t="shared" si="131"/>
        <v>6.2627666045424881</v>
      </c>
      <c r="X228" s="182">
        <f t="shared" si="132"/>
        <v>6.7429708456957576</v>
      </c>
      <c r="Z228" s="181" t="s">
        <v>279</v>
      </c>
      <c r="AA228" s="183">
        <f>IFERROR(VLOOKUP($M228,Batch!$A$11:$E$854,4,FALSE),"")</f>
        <v>0.95</v>
      </c>
      <c r="AB228" s="182">
        <f t="shared" si="133"/>
        <v>1.0239281922087985E-6</v>
      </c>
      <c r="AC228" s="182">
        <f t="shared" si="134"/>
        <v>3.2625996376982043</v>
      </c>
      <c r="AD228" s="182">
        <f t="shared" si="135"/>
        <v>3.582175439502469</v>
      </c>
      <c r="AE228" s="182">
        <f t="shared" si="136"/>
        <v>3.9242872216014493</v>
      </c>
      <c r="AF228" s="182">
        <f t="shared" si="137"/>
        <v>4.2887264267044598</v>
      </c>
      <c r="AG228" s="182">
        <f t="shared" si="138"/>
        <v>4.6748655992051953</v>
      </c>
      <c r="AH228" s="182">
        <f t="shared" si="139"/>
        <v>5.0815948510035627</v>
      </c>
      <c r="AI228" s="182">
        <f t="shared" si="140"/>
        <v>5.5072630656535022</v>
      </c>
      <c r="AJ228" s="182">
        <f t="shared" si="141"/>
        <v>5.949628274315363</v>
      </c>
      <c r="AK228" s="182">
        <f t="shared" si="142"/>
        <v>6.4058223034109689</v>
      </c>
      <c r="AM228" s="181" t="s">
        <v>279</v>
      </c>
      <c r="AN228" s="184">
        <f>IFERROR(VLOOKUP($M228,Batch!$A$11:$E$854,5,FALSE),"")</f>
        <v>8773</v>
      </c>
      <c r="AO228" s="182">
        <f t="shared" si="143"/>
        <v>9.3087479410084333E-9</v>
      </c>
      <c r="AP228" s="182">
        <f t="shared" si="144"/>
        <v>2.9660983935057877E-2</v>
      </c>
      <c r="AQ228" s="182">
        <f t="shared" si="145"/>
        <v>3.2566315197228003E-2</v>
      </c>
      <c r="AR228" s="182">
        <f t="shared" si="146"/>
        <v>3.5676525826685117E-2</v>
      </c>
      <c r="AS228" s="182">
        <f t="shared" si="147"/>
        <v>3.8989719784952075E-2</v>
      </c>
      <c r="AT228" s="182">
        <f t="shared" si="148"/>
        <v>4.2500192740291834E-2</v>
      </c>
      <c r="AU228" s="182">
        <f t="shared" si="149"/>
        <v>4.6197854465044791E-2</v>
      </c>
      <c r="AV228" s="182">
        <f t="shared" si="150"/>
        <v>5.006769431009063E-2</v>
      </c>
      <c r="AW228" s="182">
        <f t="shared" si="151"/>
        <v>5.4089330062126982E-2</v>
      </c>
      <c r="AX228" s="182">
        <f t="shared" si="152"/>
        <v>5.8236686548018231E-2</v>
      </c>
    </row>
    <row r="229" spans="1:50" ht="15.75">
      <c r="A229" s="181" t="s">
        <v>280</v>
      </c>
      <c r="B229" s="182">
        <v>9.9999999999999995E-7</v>
      </c>
      <c r="C229" s="182">
        <v>0.52307281822281659</v>
      </c>
      <c r="D229" s="182">
        <v>0.58427139934206829</v>
      </c>
      <c r="E229" s="182">
        <v>0.65199449504597495</v>
      </c>
      <c r="F229" s="182">
        <v>0.7268020506215962</v>
      </c>
      <c r="G229" s="182">
        <v>0.8092741765951097</v>
      </c>
      <c r="H229" s="182">
        <v>0.9000059644088052</v>
      </c>
      <c r="I229" s="182">
        <v>0.99960101623762776</v>
      </c>
      <c r="J229" s="182">
        <v>1.108663638766006</v>
      </c>
      <c r="K229" s="182">
        <v>1.2277897018140469</v>
      </c>
      <c r="M229" s="181" t="s">
        <v>280</v>
      </c>
      <c r="N229" s="183">
        <f>IFERROR(VLOOKUP($M229,Batch!$A$11:$E$854,3,FALSE),"")</f>
        <v>1</v>
      </c>
      <c r="O229" s="182">
        <f t="shared" si="123"/>
        <v>1.0778191496934722E-6</v>
      </c>
      <c r="P229" s="182">
        <f t="shared" si="124"/>
        <v>0.56377790016468432</v>
      </c>
      <c r="Q229" s="182">
        <f t="shared" si="125"/>
        <v>0.62973890282908318</v>
      </c>
      <c r="R229" s="182">
        <f t="shared" si="126"/>
        <v>0.70273215225527752</v>
      </c>
      <c r="S229" s="182">
        <f t="shared" si="127"/>
        <v>0.78336116819644075</v>
      </c>
      <c r="T229" s="182">
        <f t="shared" si="128"/>
        <v>0.872251204886626</v>
      </c>
      <c r="U229" s="182">
        <f t="shared" si="129"/>
        <v>0.97004366327815184</v>
      </c>
      <c r="V229" s="182">
        <f t="shared" si="130"/>
        <v>1.0773891173539707</v>
      </c>
      <c r="W229" s="182">
        <f t="shared" si="131"/>
        <v>1.1949389004308475</v>
      </c>
      <c r="X229" s="182">
        <f t="shared" si="132"/>
        <v>1.3233352524116178</v>
      </c>
      <c r="Z229" s="181" t="s">
        <v>280</v>
      </c>
      <c r="AA229" s="183">
        <f>IFERROR(VLOOKUP($M229,Batch!$A$11:$E$854,4,FALSE),"")</f>
        <v>0.78</v>
      </c>
      <c r="AB229" s="182">
        <f t="shared" si="133"/>
        <v>8.4069893676090823E-7</v>
      </c>
      <c r="AC229" s="182">
        <f t="shared" si="134"/>
        <v>0.43974676212845382</v>
      </c>
      <c r="AD229" s="182">
        <f t="shared" si="135"/>
        <v>0.4911963442066849</v>
      </c>
      <c r="AE229" s="182">
        <f t="shared" si="136"/>
        <v>0.54813107875911637</v>
      </c>
      <c r="AF229" s="182">
        <f t="shared" si="137"/>
        <v>0.61102171119322379</v>
      </c>
      <c r="AG229" s="182">
        <f t="shared" si="138"/>
        <v>0.68035593981156828</v>
      </c>
      <c r="AH229" s="182">
        <f t="shared" si="139"/>
        <v>0.75663405735695843</v>
      </c>
      <c r="AI229" s="182">
        <f t="shared" si="140"/>
        <v>0.84036351153609701</v>
      </c>
      <c r="AJ229" s="182">
        <f t="shared" si="141"/>
        <v>0.93205234233606105</v>
      </c>
      <c r="AK229" s="182">
        <f t="shared" si="142"/>
        <v>1.032201496881062</v>
      </c>
      <c r="AM229" s="181" t="s">
        <v>280</v>
      </c>
      <c r="AN229" s="184">
        <f>IFERROR(VLOOKUP($M229,Batch!$A$11:$E$854,5,FALSE),"")</f>
        <v>7485</v>
      </c>
      <c r="AO229" s="182">
        <f t="shared" si="143"/>
        <v>7.9420925952864625E-9</v>
      </c>
      <c r="AP229" s="182">
        <f t="shared" si="144"/>
        <v>4.1542927564030534E-3</v>
      </c>
      <c r="AQ229" s="182">
        <f t="shared" si="145"/>
        <v>4.6403375543522998E-3</v>
      </c>
      <c r="AR229" s="182">
        <f t="shared" si="146"/>
        <v>5.1782006512721725E-3</v>
      </c>
      <c r="AS229" s="182">
        <f t="shared" si="147"/>
        <v>5.7723291844807957E-3</v>
      </c>
      <c r="AT229" s="182">
        <f t="shared" si="148"/>
        <v>6.4273304454925692E-3</v>
      </c>
      <c r="AU229" s="182">
        <f t="shared" si="149"/>
        <v>7.1479307056448223E-3</v>
      </c>
      <c r="AV229" s="182">
        <f t="shared" si="150"/>
        <v>7.9389238293016869E-3</v>
      </c>
      <c r="AW229" s="182">
        <f t="shared" si="151"/>
        <v>8.8051092761068407E-3</v>
      </c>
      <c r="AX229" s="182">
        <f t="shared" si="152"/>
        <v>9.7512194993463145E-3</v>
      </c>
    </row>
    <row r="230" spans="1:50" ht="15.75">
      <c r="A230" s="181" t="s">
        <v>281</v>
      </c>
      <c r="B230" s="182">
        <v>9.9999999999999995E-7</v>
      </c>
      <c r="C230" s="182">
        <v>0.11823419462713541</v>
      </c>
      <c r="D230" s="182">
        <v>0.13206738323659567</v>
      </c>
      <c r="E230" s="182">
        <v>0.14737535833920737</v>
      </c>
      <c r="F230" s="182">
        <v>0.16428468869890614</v>
      </c>
      <c r="G230" s="182">
        <v>0.18292650118458634</v>
      </c>
      <c r="H230" s="182">
        <v>0.20343530891747583</v>
      </c>
      <c r="I230" s="182">
        <v>0.22594754876552797</v>
      </c>
      <c r="J230" s="182">
        <v>0.2505998168424235</v>
      </c>
      <c r="K230" s="182">
        <v>0.27752680221214809</v>
      </c>
      <c r="M230" s="181" t="s">
        <v>281</v>
      </c>
      <c r="N230" s="183">
        <f>IFERROR(VLOOKUP($M230,Batch!$A$11:$E$854,3,FALSE),"")</f>
        <v>1</v>
      </c>
      <c r="O230" s="182">
        <f t="shared" si="123"/>
        <v>1.0778191496934722E-6</v>
      </c>
      <c r="P230" s="182">
        <f t="shared" si="124"/>
        <v>0.1274350791177116</v>
      </c>
      <c r="Q230" s="182">
        <f t="shared" si="125"/>
        <v>0.14234475470230948</v>
      </c>
      <c r="R230" s="182">
        <f t="shared" si="126"/>
        <v>0.15884398341093525</v>
      </c>
      <c r="S230" s="182">
        <f t="shared" si="127"/>
        <v>0.17706918348111178</v>
      </c>
      <c r="T230" s="182">
        <f t="shared" si="128"/>
        <v>0.19716168596317277</v>
      </c>
      <c r="U230" s="182">
        <f t="shared" si="129"/>
        <v>0.21926647167506264</v>
      </c>
      <c r="V230" s="182">
        <f t="shared" si="130"/>
        <v>0.24353059488578568</v>
      </c>
      <c r="W230" s="182">
        <f t="shared" si="131"/>
        <v>0.27010128150244078</v>
      </c>
      <c r="X230" s="182">
        <f t="shared" si="132"/>
        <v>0.29912370197744587</v>
      </c>
      <c r="Z230" s="181" t="s">
        <v>281</v>
      </c>
      <c r="AA230" s="183">
        <f>IFERROR(VLOOKUP($M230,Batch!$A$11:$E$854,4,FALSE),"")</f>
        <v>0.78</v>
      </c>
      <c r="AB230" s="182">
        <f t="shared" si="133"/>
        <v>8.4069893676090823E-7</v>
      </c>
      <c r="AC230" s="182">
        <f t="shared" si="134"/>
        <v>9.9399361711815043E-2</v>
      </c>
      <c r="AD230" s="182">
        <f t="shared" si="135"/>
        <v>0.11102890866780138</v>
      </c>
      <c r="AE230" s="182">
        <f t="shared" si="136"/>
        <v>0.1238983070605295</v>
      </c>
      <c r="AF230" s="182">
        <f t="shared" si="137"/>
        <v>0.13811396311526719</v>
      </c>
      <c r="AG230" s="182">
        <f t="shared" si="138"/>
        <v>0.15378611505127476</v>
      </c>
      <c r="AH230" s="182">
        <f t="shared" si="139"/>
        <v>0.17102784790654885</v>
      </c>
      <c r="AI230" s="182">
        <f t="shared" si="140"/>
        <v>0.18995386401091285</v>
      </c>
      <c r="AJ230" s="182">
        <f t="shared" si="141"/>
        <v>0.21067899957190381</v>
      </c>
      <c r="AK230" s="182">
        <f t="shared" si="142"/>
        <v>0.2333164875424078</v>
      </c>
      <c r="AM230" s="181" t="s">
        <v>281</v>
      </c>
      <c r="AN230" s="184">
        <f>IFERROR(VLOOKUP($M230,Batch!$A$11:$E$854,5,FALSE),"")</f>
        <v>7485</v>
      </c>
      <c r="AO230" s="182">
        <f t="shared" si="143"/>
        <v>7.9420925952864625E-9</v>
      </c>
      <c r="AP230" s="182">
        <f t="shared" si="144"/>
        <v>9.3902692165783049E-4</v>
      </c>
      <c r="AQ230" s="182">
        <f t="shared" si="145"/>
        <v>1.0488913864822259E-3</v>
      </c>
      <c r="AR230" s="182">
        <f t="shared" si="146"/>
        <v>1.1704687421935079E-3</v>
      </c>
      <c r="AS230" s="182">
        <f t="shared" si="147"/>
        <v>1.3047642096345239E-3</v>
      </c>
      <c r="AT230" s="182">
        <f t="shared" si="148"/>
        <v>1.4528192105397633E-3</v>
      </c>
      <c r="AU230" s="182">
        <f t="shared" si="149"/>
        <v>1.6157020605732989E-3</v>
      </c>
      <c r="AV230" s="182">
        <f t="shared" si="150"/>
        <v>1.7944963539738264E-3</v>
      </c>
      <c r="AW230" s="182">
        <f t="shared" si="151"/>
        <v>1.9902869497243551E-3</v>
      </c>
      <c r="AX230" s="182">
        <f t="shared" si="152"/>
        <v>2.2041435608426319E-3</v>
      </c>
    </row>
    <row r="231" spans="1:50" ht="15.75">
      <c r="A231" s="181" t="s">
        <v>282</v>
      </c>
      <c r="B231" s="182">
        <v>9.9999999999999995E-7</v>
      </c>
      <c r="C231" s="182">
        <v>0.38526784863498148</v>
      </c>
      <c r="D231" s="182">
        <v>0.43034349559257956</v>
      </c>
      <c r="E231" s="182">
        <v>0.48022475586030533</v>
      </c>
      <c r="F231" s="182">
        <v>0.53532405560251517</v>
      </c>
      <c r="G231" s="182">
        <v>0.59606867363509253</v>
      </c>
      <c r="H231" s="182">
        <v>0.66289692292656588</v>
      </c>
      <c r="I231" s="182">
        <v>0.73625338500224369</v>
      </c>
      <c r="J231" s="182">
        <v>0.8165831602919601</v>
      </c>
      <c r="K231" s="182">
        <v>0.90432513507628787</v>
      </c>
      <c r="M231" s="181" t="s">
        <v>282</v>
      </c>
      <c r="N231" s="183">
        <f>IFERROR(VLOOKUP($M231,Batch!$A$11:$E$854,3,FALSE),"")</f>
        <v>1</v>
      </c>
      <c r="O231" s="182">
        <f t="shared" si="123"/>
        <v>1.0778191496934722E-6</v>
      </c>
      <c r="P231" s="182">
        <f t="shared" si="124"/>
        <v>0.41524906501998909</v>
      </c>
      <c r="Q231" s="182">
        <f t="shared" si="125"/>
        <v>0.46383246049571059</v>
      </c>
      <c r="R231" s="182">
        <f t="shared" si="126"/>
        <v>0.51759543802310959</v>
      </c>
      <c r="S231" s="182">
        <f t="shared" si="127"/>
        <v>0.57698251841996395</v>
      </c>
      <c r="T231" s="182">
        <f t="shared" si="128"/>
        <v>0.64245423097629117</v>
      </c>
      <c r="U231" s="182">
        <f t="shared" si="129"/>
        <v>0.7144829978031304</v>
      </c>
      <c r="V231" s="182">
        <f t="shared" si="130"/>
        <v>0.79354799738205883</v>
      </c>
      <c r="W231" s="182">
        <f t="shared" si="131"/>
        <v>0.88012896747988867</v>
      </c>
      <c r="X231" s="182">
        <f t="shared" si="132"/>
        <v>0.97469894813435898</v>
      </c>
      <c r="Z231" s="181" t="s">
        <v>282</v>
      </c>
      <c r="AA231" s="183">
        <f>IFERROR(VLOOKUP($M231,Batch!$A$11:$E$854,4,FALSE),"")</f>
        <v>0.87</v>
      </c>
      <c r="AB231" s="182">
        <f t="shared" si="133"/>
        <v>9.3770266023332068E-7</v>
      </c>
      <c r="AC231" s="182">
        <f t="shared" si="134"/>
        <v>0.36126668656739053</v>
      </c>
      <c r="AD231" s="182">
        <f t="shared" si="135"/>
        <v>0.40353424063126825</v>
      </c>
      <c r="AE231" s="182">
        <f t="shared" si="136"/>
        <v>0.45030803108010536</v>
      </c>
      <c r="AF231" s="182">
        <f t="shared" si="137"/>
        <v>0.50197479102536857</v>
      </c>
      <c r="AG231" s="182">
        <f t="shared" si="138"/>
        <v>0.55893518094937344</v>
      </c>
      <c r="AH231" s="182">
        <f t="shared" si="139"/>
        <v>0.6216002080887234</v>
      </c>
      <c r="AI231" s="182">
        <f t="shared" si="140"/>
        <v>0.69038675772239133</v>
      </c>
      <c r="AJ231" s="182">
        <f t="shared" si="141"/>
        <v>0.7657122017075032</v>
      </c>
      <c r="AK231" s="182">
        <f t="shared" si="142"/>
        <v>0.84798808487689237</v>
      </c>
      <c r="AM231" s="181" t="s">
        <v>282</v>
      </c>
      <c r="AN231" s="184">
        <f>IFERROR(VLOOKUP($M231,Batch!$A$11:$E$854,5,FALSE),"")</f>
        <v>9272</v>
      </c>
      <c r="AO231" s="182">
        <f t="shared" si="143"/>
        <v>9.8382207806941962E-9</v>
      </c>
      <c r="AP231" s="182">
        <f t="shared" si="144"/>
        <v>3.790350154574022E-3</v>
      </c>
      <c r="AQ231" s="182">
        <f t="shared" si="145"/>
        <v>4.2338143211754983E-3</v>
      </c>
      <c r="AR231" s="182">
        <f t="shared" si="146"/>
        <v>4.724557172508654E-3</v>
      </c>
      <c r="AS231" s="182">
        <f t="shared" si="147"/>
        <v>5.2666362482341614E-3</v>
      </c>
      <c r="AT231" s="182">
        <f t="shared" si="148"/>
        <v>5.8642552116775952E-3</v>
      </c>
      <c r="AU231" s="182">
        <f t="shared" si="149"/>
        <v>6.5217262825943804E-3</v>
      </c>
      <c r="AV231" s="182">
        <f t="shared" si="150"/>
        <v>7.24342335218552E-3</v>
      </c>
      <c r="AW231" s="182">
        <f t="shared" si="151"/>
        <v>8.0337254167493037E-3</v>
      </c>
      <c r="AX231" s="182">
        <f t="shared" si="152"/>
        <v>8.8969503364116232E-3</v>
      </c>
    </row>
    <row r="232" spans="1:50" ht="15.75">
      <c r="A232" s="181" t="s">
        <v>283</v>
      </c>
      <c r="B232" s="182">
        <v>9.9999999999999995E-7</v>
      </c>
      <c r="C232" s="182">
        <v>0.15122818641861982</v>
      </c>
      <c r="D232" s="182">
        <v>0.16892161286257409</v>
      </c>
      <c r="E232" s="182">
        <v>0.1885013741982009</v>
      </c>
      <c r="F232" s="182">
        <v>0.21012935899494148</v>
      </c>
      <c r="G232" s="182">
        <v>0.23397328589490424</v>
      </c>
      <c r="H232" s="182">
        <v>0.26020520474743253</v>
      </c>
      <c r="I232" s="182">
        <v>0.28899962598215506</v>
      </c>
      <c r="J232" s="182">
        <v>0.32053126371294505</v>
      </c>
      <c r="K232" s="182">
        <v>0.35497239282983084</v>
      </c>
      <c r="M232" s="181" t="s">
        <v>283</v>
      </c>
      <c r="N232" s="183">
        <f>IFERROR(VLOOKUP($M232,Batch!$A$11:$E$854,3,FALSE),"")</f>
        <v>1</v>
      </c>
      <c r="O232" s="182">
        <f t="shared" si="123"/>
        <v>1.0778191496934722E-6</v>
      </c>
      <c r="P232" s="182">
        <f t="shared" si="124"/>
        <v>0.1629966352954027</v>
      </c>
      <c r="Q232" s="182">
        <f t="shared" si="125"/>
        <v>0.18206694914038951</v>
      </c>
      <c r="R232" s="182">
        <f t="shared" si="126"/>
        <v>0.2031703908543559</v>
      </c>
      <c r="S232" s="182">
        <f t="shared" si="127"/>
        <v>0.22648144703756218</v>
      </c>
      <c r="T232" s="182">
        <f t="shared" si="128"/>
        <v>0.25218088805423333</v>
      </c>
      <c r="U232" s="182">
        <f t="shared" si="129"/>
        <v>0.28045415252669353</v>
      </c>
      <c r="V232" s="182">
        <f t="shared" si="130"/>
        <v>0.31148933113781785</v>
      </c>
      <c r="W232" s="182">
        <f t="shared" si="131"/>
        <v>0.34547473410526053</v>
      </c>
      <c r="X232" s="182">
        <f t="shared" si="132"/>
        <v>0.38259604260450547</v>
      </c>
      <c r="Z232" s="181" t="s">
        <v>283</v>
      </c>
      <c r="AA232" s="183">
        <f>IFERROR(VLOOKUP($M232,Batch!$A$11:$E$854,4,FALSE),"")</f>
        <v>0.87</v>
      </c>
      <c r="AB232" s="182">
        <f t="shared" si="133"/>
        <v>9.3770266023332068E-7</v>
      </c>
      <c r="AC232" s="182">
        <f t="shared" si="134"/>
        <v>0.14180707270700035</v>
      </c>
      <c r="AD232" s="182">
        <f t="shared" si="135"/>
        <v>0.15839824575213887</v>
      </c>
      <c r="AE232" s="182">
        <f t="shared" si="136"/>
        <v>0.17675824004328963</v>
      </c>
      <c r="AF232" s="182">
        <f t="shared" si="137"/>
        <v>0.19703885892267911</v>
      </c>
      <c r="AG232" s="182">
        <f t="shared" si="138"/>
        <v>0.21939737260718301</v>
      </c>
      <c r="AH232" s="182">
        <f t="shared" si="139"/>
        <v>0.24399511269822338</v>
      </c>
      <c r="AI232" s="182">
        <f t="shared" si="140"/>
        <v>0.27099571808990153</v>
      </c>
      <c r="AJ232" s="182">
        <f t="shared" si="141"/>
        <v>0.30056301867157664</v>
      </c>
      <c r="AK232" s="182">
        <f t="shared" si="142"/>
        <v>0.33285855706591971</v>
      </c>
      <c r="AM232" s="181" t="s">
        <v>283</v>
      </c>
      <c r="AN232" s="184">
        <f>IFERROR(VLOOKUP($M232,Batch!$A$11:$E$854,5,FALSE),"")</f>
        <v>11058</v>
      </c>
      <c r="AO232" s="182">
        <f t="shared" si="143"/>
        <v>1.1733287898286933E-8</v>
      </c>
      <c r="AP232" s="182">
        <f t="shared" si="144"/>
        <v>1.7744038495854722E-3</v>
      </c>
      <c r="AQ232" s="182">
        <f t="shared" si="145"/>
        <v>1.9820059159595511E-3</v>
      </c>
      <c r="AR232" s="182">
        <f t="shared" si="146"/>
        <v>2.2117408926902071E-3</v>
      </c>
      <c r="AS232" s="182">
        <f t="shared" si="147"/>
        <v>2.4655082649701378E-3</v>
      </c>
      <c r="AT232" s="182">
        <f t="shared" si="148"/>
        <v>2.7452759239131089E-3</v>
      </c>
      <c r="AU232" s="182">
        <f t="shared" si="149"/>
        <v>3.0530625799343237E-3</v>
      </c>
      <c r="AV232" s="182">
        <f t="shared" si="150"/>
        <v>3.3909158141458701E-3</v>
      </c>
      <c r="AW232" s="182">
        <f t="shared" si="151"/>
        <v>3.7608855975457154E-3</v>
      </c>
      <c r="AX232" s="182">
        <f t="shared" si="152"/>
        <v>4.1649932810162099E-3</v>
      </c>
    </row>
    <row r="233" spans="1:50" ht="15.75">
      <c r="A233" s="181" t="s">
        <v>284</v>
      </c>
      <c r="B233" s="182">
        <v>9.9999999999999995E-7</v>
      </c>
      <c r="C233" s="182">
        <v>4.4896268534589702E-2</v>
      </c>
      <c r="D233" s="182">
        <v>5.0149051390332343E-2</v>
      </c>
      <c r="E233" s="182">
        <v>5.5961844915040269E-2</v>
      </c>
      <c r="F233" s="182">
        <v>6.2382710206703482E-2</v>
      </c>
      <c r="G233" s="182">
        <v>6.9461439181582277E-2</v>
      </c>
      <c r="H233" s="182">
        <v>7.7249109594560716E-2</v>
      </c>
      <c r="I233" s="182">
        <v>8.5797529691814686E-2</v>
      </c>
      <c r="J233" s="182">
        <v>9.5158568188819681E-2</v>
      </c>
      <c r="K233" s="182">
        <v>0.10538336965000941</v>
      </c>
      <c r="M233" s="181" t="s">
        <v>284</v>
      </c>
      <c r="N233" s="183">
        <f>IFERROR(VLOOKUP($M233,Batch!$A$11:$E$854,3,FALSE),"")</f>
        <v>1</v>
      </c>
      <c r="O233" s="182">
        <f t="shared" si="123"/>
        <v>1.0778191496934722E-6</v>
      </c>
      <c r="P233" s="182">
        <f t="shared" si="124"/>
        <v>4.8390057976361263E-2</v>
      </c>
      <c r="Q233" s="182">
        <f t="shared" si="125"/>
        <v>5.405160792746224E-2</v>
      </c>
      <c r="R233" s="182">
        <f t="shared" si="126"/>
        <v>6.0316748101606664E-2</v>
      </c>
      <c r="S233" s="182">
        <f t="shared" si="127"/>
        <v>6.7237279670563435E-2</v>
      </c>
      <c r="T233" s="182">
        <f t="shared" si="128"/>
        <v>7.4866869315177845E-2</v>
      </c>
      <c r="U233" s="182">
        <f t="shared" si="129"/>
        <v>8.3260569617787272E-2</v>
      </c>
      <c r="V233" s="182">
        <f t="shared" si="130"/>
        <v>9.2474220498232132E-2</v>
      </c>
      <c r="W233" s="182">
        <f t="shared" si="131"/>
        <v>0.10256372705132191</v>
      </c>
      <c r="X233" s="182">
        <f t="shared" si="132"/>
        <v>0.113584213868006</v>
      </c>
      <c r="Z233" s="181" t="s">
        <v>284</v>
      </c>
      <c r="AA233" s="183">
        <f>IFERROR(VLOOKUP($M233,Batch!$A$11:$E$854,4,FALSE),"")</f>
        <v>0.92</v>
      </c>
      <c r="AB233" s="182">
        <f t="shared" si="133"/>
        <v>9.9159361771799446E-7</v>
      </c>
      <c r="AC233" s="182">
        <f t="shared" si="134"/>
        <v>4.4518853338252361E-2</v>
      </c>
      <c r="AD233" s="182">
        <f t="shared" si="135"/>
        <v>4.9727479293265271E-2</v>
      </c>
      <c r="AE233" s="182">
        <f t="shared" si="136"/>
        <v>5.5491408253478133E-2</v>
      </c>
      <c r="AF233" s="182">
        <f t="shared" si="137"/>
        <v>6.1858297296918358E-2</v>
      </c>
      <c r="AG233" s="182">
        <f t="shared" si="138"/>
        <v>6.8877519769963619E-2</v>
      </c>
      <c r="AH233" s="182">
        <f t="shared" si="139"/>
        <v>7.6599724048364293E-2</v>
      </c>
      <c r="AI233" s="182">
        <f t="shared" si="140"/>
        <v>8.507628285837357E-2</v>
      </c>
      <c r="AJ233" s="182">
        <f t="shared" si="141"/>
        <v>9.4358628887216162E-2</v>
      </c>
      <c r="AK233" s="182">
        <f t="shared" si="142"/>
        <v>0.10449747675856552</v>
      </c>
      <c r="AM233" s="181" t="s">
        <v>284</v>
      </c>
      <c r="AN233" s="184">
        <f>IFERROR(VLOOKUP($M233,Batch!$A$11:$E$854,5,FALSE),"")</f>
        <v>9756</v>
      </c>
      <c r="AO233" s="182">
        <f t="shared" si="143"/>
        <v>1.0351777603154939E-8</v>
      </c>
      <c r="AP233" s="182">
        <f t="shared" si="144"/>
        <v>4.6475618708159548E-4</v>
      </c>
      <c r="AQ233" s="182">
        <f t="shared" si="145"/>
        <v>5.191318270019084E-4</v>
      </c>
      <c r="AR233" s="182">
        <f t="shared" si="146"/>
        <v>5.7930457282274399E-4</v>
      </c>
      <c r="AS233" s="182">
        <f t="shared" si="147"/>
        <v>6.4577194234185814E-4</v>
      </c>
      <c r="AT233" s="182">
        <f t="shared" si="148"/>
        <v>7.1904937040281241E-4</v>
      </c>
      <c r="AU233" s="182">
        <f t="shared" si="149"/>
        <v>7.9966560256463498E-4</v>
      </c>
      <c r="AV233" s="182">
        <f t="shared" si="150"/>
        <v>8.8815694626974819E-4</v>
      </c>
      <c r="AW233" s="182">
        <f t="shared" si="151"/>
        <v>9.8506033492531562E-4</v>
      </c>
      <c r="AX233" s="182">
        <f t="shared" si="152"/>
        <v>1.0909052056879652E-3</v>
      </c>
    </row>
    <row r="234" spans="1:50" ht="15.75">
      <c r="A234" s="181" t="s">
        <v>285</v>
      </c>
      <c r="B234" s="182">
        <v>9.9999999999999995E-7</v>
      </c>
      <c r="C234" s="182">
        <v>0.46376163149851185</v>
      </c>
      <c r="D234" s="182">
        <v>0.51802091020025542</v>
      </c>
      <c r="E234" s="182">
        <v>0.57806488927850841</v>
      </c>
      <c r="F234" s="182">
        <v>0.64439002186719396</v>
      </c>
      <c r="G234" s="182">
        <v>0.71751063980443675</v>
      </c>
      <c r="H234" s="182">
        <v>0.79795435715954477</v>
      </c>
      <c r="I234" s="182">
        <v>0.88625633370315959</v>
      </c>
      <c r="J234" s="182">
        <v>0.98295235383112933</v>
      </c>
      <c r="K234" s="182">
        <v>1.0885707217303766</v>
      </c>
      <c r="M234" s="181" t="s">
        <v>285</v>
      </c>
      <c r="N234" s="183">
        <f>IFERROR(VLOOKUP($M234,Batch!$A$11:$E$854,3,FALSE),"")</f>
        <v>1</v>
      </c>
      <c r="O234" s="182">
        <f t="shared" si="123"/>
        <v>1.0778191496934722E-6</v>
      </c>
      <c r="P234" s="182">
        <f t="shared" si="124"/>
        <v>0.49985116732218343</v>
      </c>
      <c r="Q234" s="182">
        <f t="shared" si="125"/>
        <v>0.55833285695547785</v>
      </c>
      <c r="R234" s="182">
        <f t="shared" si="126"/>
        <v>0.62304940742981307</v>
      </c>
      <c r="S234" s="182">
        <f t="shared" si="127"/>
        <v>0.69453590543985688</v>
      </c>
      <c r="T234" s="182">
        <f t="shared" si="128"/>
        <v>0.77334670769003722</v>
      </c>
      <c r="U234" s="182">
        <f t="shared" si="129"/>
        <v>0.86005048672790174</v>
      </c>
      <c r="V234" s="182">
        <f t="shared" si="130"/>
        <v>0.95522404800239358</v>
      </c>
      <c r="W234" s="182">
        <f t="shared" si="131"/>
        <v>1.0594448701954648</v>
      </c>
      <c r="X234" s="182">
        <f t="shared" si="132"/>
        <v>1.1732823696766439</v>
      </c>
      <c r="Z234" s="181" t="s">
        <v>285</v>
      </c>
      <c r="AA234" s="183">
        <f>IFERROR(VLOOKUP($M234,Batch!$A$11:$E$854,4,FALSE),"")</f>
        <v>0.9</v>
      </c>
      <c r="AB234" s="182">
        <f t="shared" si="133"/>
        <v>9.7003723472412486E-7</v>
      </c>
      <c r="AC234" s="182">
        <f t="shared" si="134"/>
        <v>0.44986605058996509</v>
      </c>
      <c r="AD234" s="182">
        <f t="shared" si="135"/>
        <v>0.50249957125993006</v>
      </c>
      <c r="AE234" s="182">
        <f t="shared" si="136"/>
        <v>0.56074446668683187</v>
      </c>
      <c r="AF234" s="182">
        <f t="shared" si="137"/>
        <v>0.62508231489587129</v>
      </c>
      <c r="AG234" s="182">
        <f t="shared" si="138"/>
        <v>0.69601203692103353</v>
      </c>
      <c r="AH234" s="182">
        <f t="shared" si="139"/>
        <v>0.7740454380551115</v>
      </c>
      <c r="AI234" s="182">
        <f t="shared" si="140"/>
        <v>0.85970164320215425</v>
      </c>
      <c r="AJ234" s="182">
        <f t="shared" si="141"/>
        <v>0.95350038317591834</v>
      </c>
      <c r="AK234" s="182">
        <f t="shared" si="142"/>
        <v>1.0559541327089794</v>
      </c>
      <c r="AM234" s="181" t="s">
        <v>285</v>
      </c>
      <c r="AN234" s="184">
        <f>IFERROR(VLOOKUP($M234,Batch!$A$11:$E$854,5,FALSE),"")</f>
        <v>7186</v>
      </c>
      <c r="AO234" s="182">
        <f t="shared" si="143"/>
        <v>7.6248333186010042E-9</v>
      </c>
      <c r="AP234" s="182">
        <f t="shared" si="144"/>
        <v>3.5361051397386142E-3</v>
      </c>
      <c r="AQ234" s="182">
        <f t="shared" si="145"/>
        <v>3.9498230958269261E-3</v>
      </c>
      <c r="AR234" s="182">
        <f t="shared" si="146"/>
        <v>4.4076484280841707E-3</v>
      </c>
      <c r="AS234" s="182">
        <f t="shared" si="147"/>
        <v>4.91336650890701E-3</v>
      </c>
      <c r="AT234" s="182">
        <f t="shared" si="148"/>
        <v>5.4708990328315929E-3</v>
      </c>
      <c r="AU234" s="182">
        <f t="shared" si="149"/>
        <v>6.0842689691929424E-3</v>
      </c>
      <c r="AV234" s="182">
        <f t="shared" si="150"/>
        <v>6.7575568220410217E-3</v>
      </c>
      <c r="AW234" s="182">
        <f t="shared" si="151"/>
        <v>7.4948478580888784E-3</v>
      </c>
      <c r="AX234" s="182">
        <f t="shared" si="152"/>
        <v>8.3001703087033189E-3</v>
      </c>
    </row>
    <row r="235" spans="1:50" ht="15.75">
      <c r="A235" s="181" t="s">
        <v>286</v>
      </c>
      <c r="B235" s="182">
        <v>9.9999999999999995E-7</v>
      </c>
      <c r="C235" s="182">
        <v>0.26701433981252293</v>
      </c>
      <c r="D235" s="182">
        <v>0.29825453843446581</v>
      </c>
      <c r="E235" s="182">
        <v>0.33282532295903267</v>
      </c>
      <c r="F235" s="182">
        <v>0.37101253011095237</v>
      </c>
      <c r="G235" s="182">
        <v>0.41311229041693032</v>
      </c>
      <c r="H235" s="182">
        <v>0.45942838175082135</v>
      </c>
      <c r="I235" s="182">
        <v>0.51026892648227973</v>
      </c>
      <c r="J235" s="182">
        <v>0.56594240661374484</v>
      </c>
      <c r="K235" s="182">
        <v>0.62675299735961632</v>
      </c>
      <c r="M235" s="181" t="s">
        <v>286</v>
      </c>
      <c r="N235" s="183">
        <f>IFERROR(VLOOKUP($M235,Batch!$A$11:$E$854,3,FALSE),"")</f>
        <v>1</v>
      </c>
      <c r="O235" s="182">
        <f t="shared" si="123"/>
        <v>1.0778191496934722E-6</v>
      </c>
      <c r="P235" s="182">
        <f t="shared" si="124"/>
        <v>0.28779316869269728</v>
      </c>
      <c r="Q235" s="182">
        <f t="shared" si="125"/>
        <v>0.32146445300765497</v>
      </c>
      <c r="R235" s="182">
        <f t="shared" si="126"/>
        <v>0.35872550658815983</v>
      </c>
      <c r="S235" s="182">
        <f t="shared" si="127"/>
        <v>0.39988440972981043</v>
      </c>
      <c r="T235" s="182">
        <f t="shared" si="128"/>
        <v>0.44526033758509859</v>
      </c>
      <c r="U235" s="182">
        <f t="shared" si="129"/>
        <v>0.4951807077637182</v>
      </c>
      <c r="V235" s="182">
        <f t="shared" si="130"/>
        <v>0.54997762045613163</v>
      </c>
      <c r="W235" s="182">
        <f t="shared" si="131"/>
        <v>0.60998356347190374</v>
      </c>
      <c r="X235" s="182">
        <f t="shared" si="132"/>
        <v>0.67552638268197662</v>
      </c>
      <c r="Z235" s="181" t="s">
        <v>286</v>
      </c>
      <c r="AA235" s="183">
        <f>IFERROR(VLOOKUP($M235,Batch!$A$11:$E$854,4,FALSE),"")</f>
        <v>0.9</v>
      </c>
      <c r="AB235" s="182">
        <f t="shared" si="133"/>
        <v>9.7003723472412486E-7</v>
      </c>
      <c r="AC235" s="182">
        <f t="shared" si="134"/>
        <v>0.25901385182342757</v>
      </c>
      <c r="AD235" s="182">
        <f t="shared" si="135"/>
        <v>0.28931800770688942</v>
      </c>
      <c r="AE235" s="182">
        <f t="shared" si="136"/>
        <v>0.32285295592934388</v>
      </c>
      <c r="AF235" s="182">
        <f t="shared" si="137"/>
        <v>0.35989596875682939</v>
      </c>
      <c r="AG235" s="182">
        <f t="shared" si="138"/>
        <v>0.4007343038265887</v>
      </c>
      <c r="AH235" s="182">
        <f t="shared" si="139"/>
        <v>0.44566263698734643</v>
      </c>
      <c r="AI235" s="182">
        <f t="shared" si="140"/>
        <v>0.49497985841051845</v>
      </c>
      <c r="AJ235" s="182">
        <f t="shared" si="141"/>
        <v>0.54898520712471344</v>
      </c>
      <c r="AK235" s="182">
        <f t="shared" si="142"/>
        <v>0.60797374441377894</v>
      </c>
      <c r="AM235" s="181" t="s">
        <v>286</v>
      </c>
      <c r="AN235" s="184">
        <f>IFERROR(VLOOKUP($M235,Batch!$A$11:$E$854,5,FALSE),"")</f>
        <v>7186</v>
      </c>
      <c r="AO235" s="182">
        <f t="shared" si="143"/>
        <v>7.6248333186010042E-9</v>
      </c>
      <c r="AP235" s="182">
        <f t="shared" si="144"/>
        <v>2.0359398347467752E-3</v>
      </c>
      <c r="AQ235" s="182">
        <f t="shared" si="145"/>
        <v>2.2741411420790789E-3</v>
      </c>
      <c r="AR235" s="182">
        <f t="shared" si="146"/>
        <v>2.537737611772172E-3</v>
      </c>
      <c r="AS235" s="182">
        <f t="shared" si="147"/>
        <v>2.8289087012084478E-3</v>
      </c>
      <c r="AT235" s="182">
        <f t="shared" si="148"/>
        <v>3.1499123562945845E-3</v>
      </c>
      <c r="AU235" s="182">
        <f t="shared" si="149"/>
        <v>3.5030648326846046E-3</v>
      </c>
      <c r="AV235" s="182">
        <f t="shared" si="150"/>
        <v>3.890715512088853E-3</v>
      </c>
      <c r="AW235" s="182">
        <f t="shared" si="151"/>
        <v>4.3152165183577189E-3</v>
      </c>
      <c r="AX235" s="182">
        <f t="shared" si="152"/>
        <v>4.7788871368006497E-3</v>
      </c>
    </row>
    <row r="236" spans="1:50" ht="15.75">
      <c r="A236" s="181" t="s">
        <v>287</v>
      </c>
      <c r="B236" s="182">
        <v>9.9999999999999995E-7</v>
      </c>
      <c r="C236" s="182">
        <v>0.18302759783186229</v>
      </c>
      <c r="D236" s="182">
        <v>0.20444149834963624</v>
      </c>
      <c r="E236" s="182">
        <v>0.22813838163739161</v>
      </c>
      <c r="F236" s="182">
        <v>0.25431417728129196</v>
      </c>
      <c r="G236" s="182">
        <v>0.28317187085501722</v>
      </c>
      <c r="H236" s="182">
        <v>0.31491968988134816</v>
      </c>
      <c r="I236" s="182">
        <v>0.34976883986031776</v>
      </c>
      <c r="J236" s="182">
        <v>0.38793077280577853</v>
      </c>
      <c r="K236" s="182">
        <v>0.42961398860148453</v>
      </c>
      <c r="M236" s="181" t="s">
        <v>287</v>
      </c>
      <c r="N236" s="183">
        <f>IFERROR(VLOOKUP($M236,Batch!$A$11:$E$854,3,FALSE),"")</f>
        <v>1</v>
      </c>
      <c r="O236" s="182">
        <f t="shared" si="123"/>
        <v>1.0778191496934722E-6</v>
      </c>
      <c r="P236" s="182">
        <f t="shared" si="124"/>
        <v>0.1972706498655766</v>
      </c>
      <c r="Q236" s="182">
        <f t="shared" si="125"/>
        <v>0.22035096191326431</v>
      </c>
      <c r="R236" s="182">
        <f t="shared" si="126"/>
        <v>0.24589191650885828</v>
      </c>
      <c r="S236" s="182">
        <f t="shared" si="127"/>
        <v>0.27410469031231705</v>
      </c>
      <c r="T236" s="182">
        <f t="shared" si="128"/>
        <v>0.30520806506206438</v>
      </c>
      <c r="U236" s="182">
        <f t="shared" si="129"/>
        <v>0.33942647236964663</v>
      </c>
      <c r="V236" s="182">
        <f t="shared" si="130"/>
        <v>0.3769875535675199</v>
      </c>
      <c r="W236" s="182">
        <f t="shared" si="131"/>
        <v>0.41811921568545574</v>
      </c>
      <c r="X236" s="182">
        <f t="shared" si="132"/>
        <v>0.4630461838908731</v>
      </c>
      <c r="Z236" s="181" t="s">
        <v>287</v>
      </c>
      <c r="AA236" s="183">
        <f>IFERROR(VLOOKUP($M236,Batch!$A$11:$E$854,4,FALSE),"")</f>
        <v>0.9</v>
      </c>
      <c r="AB236" s="182">
        <f t="shared" si="133"/>
        <v>9.7003723472412486E-7</v>
      </c>
      <c r="AC236" s="182">
        <f t="shared" si="134"/>
        <v>0.17754358487901895</v>
      </c>
      <c r="AD236" s="182">
        <f t="shared" si="135"/>
        <v>0.19831586572193788</v>
      </c>
      <c r="AE236" s="182">
        <f t="shared" si="136"/>
        <v>0.22130272485797245</v>
      </c>
      <c r="AF236" s="182">
        <f t="shared" si="137"/>
        <v>0.24669422128108537</v>
      </c>
      <c r="AG236" s="182">
        <f t="shared" si="138"/>
        <v>0.2746872585558579</v>
      </c>
      <c r="AH236" s="182">
        <f t="shared" si="139"/>
        <v>0.30548382513268196</v>
      </c>
      <c r="AI236" s="182">
        <f t="shared" si="140"/>
        <v>0.33928879821076796</v>
      </c>
      <c r="AJ236" s="182">
        <f t="shared" si="141"/>
        <v>0.37630729411691016</v>
      </c>
      <c r="AK236" s="182">
        <f t="shared" si="142"/>
        <v>0.41674156550178582</v>
      </c>
      <c r="AM236" s="181" t="s">
        <v>287</v>
      </c>
      <c r="AN236" s="184">
        <f>IFERROR(VLOOKUP($M236,Batch!$A$11:$E$854,5,FALSE),"")</f>
        <v>7186</v>
      </c>
      <c r="AO236" s="182">
        <f t="shared" si="143"/>
        <v>7.6248333186010042E-9</v>
      </c>
      <c r="AP236" s="182">
        <f t="shared" si="144"/>
        <v>1.3955549261718883E-3</v>
      </c>
      <c r="AQ236" s="182">
        <f t="shared" si="145"/>
        <v>1.5588323483210185E-3</v>
      </c>
      <c r="AR236" s="182">
        <f t="shared" si="146"/>
        <v>1.739517133560495E-3</v>
      </c>
      <c r="AS236" s="182">
        <f t="shared" si="147"/>
        <v>1.9391032123269975E-3</v>
      </c>
      <c r="AT236" s="182">
        <f t="shared" si="148"/>
        <v>2.1591383157859158E-3</v>
      </c>
      <c r="AU236" s="182">
        <f t="shared" si="149"/>
        <v>2.4012101440907992E-3</v>
      </c>
      <c r="AV236" s="182">
        <f t="shared" si="150"/>
        <v>2.6669291039753697E-3</v>
      </c>
      <c r="AW236" s="182">
        <f t="shared" si="151"/>
        <v>2.9579074818001368E-3</v>
      </c>
      <c r="AX236" s="182">
        <f t="shared" si="152"/>
        <v>3.2757350544256715E-3</v>
      </c>
    </row>
    <row r="237" spans="1:50" ht="15.75">
      <c r="A237" s="181" t="s">
        <v>288</v>
      </c>
      <c r="B237" s="182">
        <v>9.9999999999999995E-7</v>
      </c>
      <c r="C237" s="182">
        <v>0.17277389811054006</v>
      </c>
      <c r="D237" s="182">
        <v>0.19298813416037275</v>
      </c>
      <c r="E237" s="182">
        <v>0.21535745412739279</v>
      </c>
      <c r="F237" s="182">
        <v>0.24006681109385503</v>
      </c>
      <c r="G237" s="182">
        <v>0.26730781883407695</v>
      </c>
      <c r="H237" s="182">
        <v>0.29727703940334943</v>
      </c>
      <c r="I237" s="182">
        <v>0.33017384599989669</v>
      </c>
      <c r="J237" s="182">
        <v>0.36619784452539389</v>
      </c>
      <c r="K237" s="182">
        <v>0.40554585413770849</v>
      </c>
      <c r="M237" s="181" t="s">
        <v>288</v>
      </c>
      <c r="N237" s="183">
        <f>IFERROR(VLOOKUP($M237,Batch!$A$11:$E$854,3,FALSE),"")</f>
        <v>1</v>
      </c>
      <c r="O237" s="182">
        <f t="shared" si="123"/>
        <v>1.0778191496934722E-6</v>
      </c>
      <c r="P237" s="182">
        <f t="shared" si="124"/>
        <v>0.18621901595072887</v>
      </c>
      <c r="Q237" s="182">
        <f t="shared" si="125"/>
        <v>0.20800630666166267</v>
      </c>
      <c r="R237" s="182">
        <f t="shared" si="126"/>
        <v>0.23211638808773744</v>
      </c>
      <c r="S237" s="182">
        <f t="shared" si="127"/>
        <v>0.25874860620280221</v>
      </c>
      <c r="T237" s="182">
        <f t="shared" si="128"/>
        <v>0.28810948600216152</v>
      </c>
      <c r="U237" s="182">
        <f t="shared" si="129"/>
        <v>0.32041088583311089</v>
      </c>
      <c r="V237" s="182">
        <f t="shared" si="130"/>
        <v>0.35586769394663209</v>
      </c>
      <c r="W237" s="182">
        <f t="shared" si="131"/>
        <v>0.39469504940594236</v>
      </c>
      <c r="X237" s="182">
        <f t="shared" si="132"/>
        <v>0.43710508766841788</v>
      </c>
      <c r="Z237" s="181" t="s">
        <v>288</v>
      </c>
      <c r="AA237" s="183">
        <f>IFERROR(VLOOKUP($M237,Batch!$A$11:$E$854,4,FALSE),"")</f>
        <v>0.9</v>
      </c>
      <c r="AB237" s="182">
        <f t="shared" si="133"/>
        <v>9.7003723472412486E-7</v>
      </c>
      <c r="AC237" s="182">
        <f t="shared" si="134"/>
        <v>0.167597114355656</v>
      </c>
      <c r="AD237" s="182">
        <f t="shared" si="135"/>
        <v>0.18720567599549642</v>
      </c>
      <c r="AE237" s="182">
        <f t="shared" si="136"/>
        <v>0.20890474927896369</v>
      </c>
      <c r="AF237" s="182">
        <f t="shared" si="137"/>
        <v>0.23287374558252202</v>
      </c>
      <c r="AG237" s="182">
        <f t="shared" si="138"/>
        <v>0.25929853740194536</v>
      </c>
      <c r="AH237" s="182">
        <f t="shared" si="139"/>
        <v>0.28836979724979983</v>
      </c>
      <c r="AI237" s="182">
        <f t="shared" si="140"/>
        <v>0.32028092455196888</v>
      </c>
      <c r="AJ237" s="182">
        <f t="shared" si="141"/>
        <v>0.35522554446534815</v>
      </c>
      <c r="AK237" s="182">
        <f t="shared" si="142"/>
        <v>0.39339457890157609</v>
      </c>
      <c r="AM237" s="181" t="s">
        <v>288</v>
      </c>
      <c r="AN237" s="184">
        <f>IFERROR(VLOOKUP($M237,Batch!$A$11:$E$854,5,FALSE),"")</f>
        <v>7186</v>
      </c>
      <c r="AO237" s="182">
        <f t="shared" si="143"/>
        <v>7.6248333186010042E-9</v>
      </c>
      <c r="AP237" s="182">
        <f t="shared" si="144"/>
        <v>1.3173721748978209E-3</v>
      </c>
      <c r="AQ237" s="182">
        <f t="shared" si="145"/>
        <v>1.4715023554406506E-3</v>
      </c>
      <c r="AR237" s="182">
        <f t="shared" si="146"/>
        <v>1.642064691639632E-3</v>
      </c>
      <c r="AS237" s="182">
        <f t="shared" si="147"/>
        <v>1.8304694199187191E-3</v>
      </c>
      <c r="AT237" s="182">
        <f t="shared" si="148"/>
        <v>2.0381775633686312E-3</v>
      </c>
      <c r="AU237" s="182">
        <f t="shared" si="149"/>
        <v>2.2666878748977223E-3</v>
      </c>
      <c r="AV237" s="182">
        <f t="shared" si="150"/>
        <v>2.5175205419106493E-3</v>
      </c>
      <c r="AW237" s="182">
        <f t="shared" si="151"/>
        <v>2.7921975261370937E-3</v>
      </c>
      <c r="AX237" s="182">
        <f t="shared" si="152"/>
        <v>3.0922195408497029E-3</v>
      </c>
    </row>
    <row r="238" spans="1:50" ht="15.75">
      <c r="A238" s="181" t="s">
        <v>289</v>
      </c>
      <c r="B238" s="182">
        <v>9.9999999999999995E-7</v>
      </c>
      <c r="C238" s="182">
        <v>0.5195437621735477</v>
      </c>
      <c r="D238" s="182">
        <v>0.57043418529336343</v>
      </c>
      <c r="E238" s="182">
        <v>0.62491341059871608</v>
      </c>
      <c r="F238" s="182">
        <v>0.68294824831695033</v>
      </c>
      <c r="G238" s="182">
        <v>0.74443880436684751</v>
      </c>
      <c r="H238" s="182">
        <v>0.80920836275605823</v>
      </c>
      <c r="I238" s="182">
        <v>0.87699402234947677</v>
      </c>
      <c r="J238" s="182">
        <v>0.94743879397734687</v>
      </c>
      <c r="K238" s="182">
        <v>1.0200859699802487</v>
      </c>
      <c r="M238" s="181" t="s">
        <v>289</v>
      </c>
      <c r="N238" s="183">
        <f>IFERROR(VLOOKUP($M238,Batch!$A$11:$E$854,3,FALSE),"")</f>
        <v>1</v>
      </c>
      <c r="O238" s="182">
        <f t="shared" si="123"/>
        <v>1.0778191496934722E-6</v>
      </c>
      <c r="P238" s="182">
        <f t="shared" si="124"/>
        <v>0.55997421597444075</v>
      </c>
      <c r="Q238" s="182">
        <f t="shared" si="125"/>
        <v>0.61482488854898154</v>
      </c>
      <c r="R238" s="182">
        <f t="shared" si="126"/>
        <v>0.67354364084355578</v>
      </c>
      <c r="S238" s="182">
        <f t="shared" si="127"/>
        <v>0.73609470028562174</v>
      </c>
      <c r="T238" s="182">
        <f t="shared" si="128"/>
        <v>0.80237039912150065</v>
      </c>
      <c r="U238" s="182">
        <f t="shared" si="129"/>
        <v>0.87218026947058147</v>
      </c>
      <c r="V238" s="182">
        <f t="shared" si="130"/>
        <v>0.945240951454971</v>
      </c>
      <c r="W238" s="182">
        <f t="shared" si="131"/>
        <v>1.0211676753112728</v>
      </c>
      <c r="X238" s="182">
        <f t="shared" si="132"/>
        <v>1.0994681927783525</v>
      </c>
      <c r="Z238" s="181" t="s">
        <v>289</v>
      </c>
      <c r="AA238" s="183">
        <f>IFERROR(VLOOKUP($M238,Batch!$A$11:$E$854,4,FALSE),"")</f>
        <v>0.96</v>
      </c>
      <c r="AB238" s="182">
        <f t="shared" si="133"/>
        <v>1.0347063837057332E-6</v>
      </c>
      <c r="AC238" s="182">
        <f t="shared" si="134"/>
        <v>0.53757524733546302</v>
      </c>
      <c r="AD238" s="182">
        <f t="shared" si="135"/>
        <v>0.59023189300702217</v>
      </c>
      <c r="AE238" s="182">
        <f t="shared" si="136"/>
        <v>0.64660189520981359</v>
      </c>
      <c r="AF238" s="182">
        <f t="shared" si="137"/>
        <v>0.70665091227419685</v>
      </c>
      <c r="AG238" s="182">
        <f t="shared" si="138"/>
        <v>0.77027558315664058</v>
      </c>
      <c r="AH238" s="182">
        <f t="shared" si="139"/>
        <v>0.83729305869175819</v>
      </c>
      <c r="AI238" s="182">
        <f t="shared" si="140"/>
        <v>0.90743131339677208</v>
      </c>
      <c r="AJ238" s="182">
        <f t="shared" si="141"/>
        <v>0.98032096829882176</v>
      </c>
      <c r="AK238" s="182">
        <f t="shared" si="142"/>
        <v>1.0554894650672182</v>
      </c>
      <c r="AM238" s="181" t="s">
        <v>289</v>
      </c>
      <c r="AN238" s="184">
        <f>IFERROR(VLOOKUP($M238,Batch!$A$11:$E$854,5,FALSE),"")</f>
        <v>8602</v>
      </c>
      <c r="AO238" s="182">
        <f t="shared" si="143"/>
        <v>9.1273053446431719E-9</v>
      </c>
      <c r="AP238" s="182">
        <f t="shared" si="144"/>
        <v>4.7420345572626432E-3</v>
      </c>
      <c r="AQ238" s="182">
        <f t="shared" si="145"/>
        <v>5.2065269881952899E-3</v>
      </c>
      <c r="AR238" s="182">
        <f t="shared" si="146"/>
        <v>5.7037755124968543E-3</v>
      </c>
      <c r="AS238" s="182">
        <f t="shared" si="147"/>
        <v>6.2334771969779941E-3</v>
      </c>
      <c r="AT238" s="182">
        <f t="shared" si="148"/>
        <v>6.7947202778573012E-3</v>
      </c>
      <c r="AU238" s="182">
        <f t="shared" si="149"/>
        <v>7.3858918143133211E-3</v>
      </c>
      <c r="AV238" s="182">
        <f t="shared" si="150"/>
        <v>8.0045922274104928E-3</v>
      </c>
      <c r="AW238" s="182">
        <f t="shared" si="151"/>
        <v>8.64756316799172E-3</v>
      </c>
      <c r="AX238" s="182">
        <f t="shared" si="152"/>
        <v>9.3106361257962404E-3</v>
      </c>
    </row>
    <row r="239" spans="1:50" ht="15.75">
      <c r="A239" s="181" t="s">
        <v>71</v>
      </c>
      <c r="B239" s="182">
        <v>9.9999999999999995E-7</v>
      </c>
      <c r="C239" s="182">
        <v>0.56669140253050987</v>
      </c>
      <c r="D239" s="182">
        <v>0.62221131372447225</v>
      </c>
      <c r="E239" s="182">
        <v>0.68164876502950766</v>
      </c>
      <c r="F239" s="182">
        <v>0.74496809258797425</v>
      </c>
      <c r="G239" s="182">
        <v>0.81206092554685116</v>
      </c>
      <c r="H239" s="182">
        <v>0.8827351433649242</v>
      </c>
      <c r="I239" s="182">
        <v>0.95670465164994678</v>
      </c>
      <c r="J239" s="182">
        <v>1.0335807458448965</v>
      </c>
      <c r="K239" s="182">
        <v>1.1128659479975218</v>
      </c>
      <c r="M239" s="181" t="s">
        <v>71</v>
      </c>
      <c r="N239" s="183">
        <f>IFERROR(VLOOKUP($M239,Batch!$A$11:$E$854,3,FALSE),"")</f>
        <v>1</v>
      </c>
      <c r="O239" s="182">
        <f t="shared" si="123"/>
        <v>1.0778191496934722E-6</v>
      </c>
      <c r="P239" s="182">
        <f t="shared" si="124"/>
        <v>0.61079084561403529</v>
      </c>
      <c r="Q239" s="182">
        <f t="shared" si="125"/>
        <v>0.67063126908816895</v>
      </c>
      <c r="R239" s="182">
        <f t="shared" si="126"/>
        <v>0.7346940923137093</v>
      </c>
      <c r="S239" s="182">
        <f t="shared" si="127"/>
        <v>0.80294087610193821</v>
      </c>
      <c r="T239" s="182">
        <f t="shared" si="128"/>
        <v>0.87525481627220114</v>
      </c>
      <c r="U239" s="182">
        <f t="shared" si="129"/>
        <v>0.95142884162612784</v>
      </c>
      <c r="V239" s="182">
        <f t="shared" si="130"/>
        <v>1.0311545941491351</v>
      </c>
      <c r="W239" s="182">
        <f t="shared" si="131"/>
        <v>1.114013120626091</v>
      </c>
      <c r="X239" s="182">
        <f t="shared" si="132"/>
        <v>1.1994682297935089</v>
      </c>
      <c r="Z239" s="181" t="s">
        <v>71</v>
      </c>
      <c r="AA239" s="183">
        <f>IFERROR(VLOOKUP($M239,Batch!$A$11:$E$854,4,FALSE),"")</f>
        <v>0.92</v>
      </c>
      <c r="AB239" s="182">
        <f t="shared" si="133"/>
        <v>9.9159361771799446E-7</v>
      </c>
      <c r="AC239" s="182">
        <f t="shared" si="134"/>
        <v>0.56192757796491244</v>
      </c>
      <c r="AD239" s="182">
        <f t="shared" si="135"/>
        <v>0.61698076756111542</v>
      </c>
      <c r="AE239" s="182">
        <f t="shared" si="136"/>
        <v>0.67591856492861258</v>
      </c>
      <c r="AF239" s="182">
        <f t="shared" si="137"/>
        <v>0.73870560601378321</v>
      </c>
      <c r="AG239" s="182">
        <f t="shared" si="138"/>
        <v>0.80523443097042502</v>
      </c>
      <c r="AH239" s="182">
        <f t="shared" si="139"/>
        <v>0.87531453429603767</v>
      </c>
      <c r="AI239" s="182">
        <f t="shared" si="140"/>
        <v>0.94866222661720434</v>
      </c>
      <c r="AJ239" s="182">
        <f t="shared" si="141"/>
        <v>1.0248920709760039</v>
      </c>
      <c r="AK239" s="182">
        <f t="shared" si="142"/>
        <v>1.1035107714100281</v>
      </c>
      <c r="AM239" s="181" t="s">
        <v>71</v>
      </c>
      <c r="AN239" s="184">
        <f>IFERROR(VLOOKUP($M239,Batch!$A$11:$E$854,5,FALSE),"")</f>
        <v>5673</v>
      </c>
      <c r="AO239" s="182">
        <f t="shared" si="143"/>
        <v>6.019437714503687E-9</v>
      </c>
      <c r="AP239" s="182">
        <f t="shared" si="144"/>
        <v>3.4111636008771415E-3</v>
      </c>
      <c r="AQ239" s="182">
        <f t="shared" si="145"/>
        <v>3.7453622482239738E-3</v>
      </c>
      <c r="AR239" s="182">
        <f t="shared" si="146"/>
        <v>4.1031422842634805E-3</v>
      </c>
      <c r="AS239" s="182">
        <f t="shared" si="147"/>
        <v>4.4842890326259269E-3</v>
      </c>
      <c r="AT239" s="182">
        <f t="shared" si="148"/>
        <v>4.888150161711487E-3</v>
      </c>
      <c r="AU239" s="182">
        <f t="shared" si="149"/>
        <v>5.3135692138886444E-3</v>
      </c>
      <c r="AV239" s="182">
        <f t="shared" si="150"/>
        <v>5.7588240617828012E-3</v>
      </c>
      <c r="AW239" s="182">
        <f t="shared" si="151"/>
        <v>6.2215749225236197E-3</v>
      </c>
      <c r="AX239" s="182">
        <f t="shared" si="152"/>
        <v>6.6988272585631822E-3</v>
      </c>
    </row>
    <row r="240" spans="1:50" ht="15.75">
      <c r="A240" s="181" t="s">
        <v>72</v>
      </c>
      <c r="B240" s="182">
        <v>9.9999999999999995E-7</v>
      </c>
      <c r="C240" s="182">
        <v>6.6006951711737538E-2</v>
      </c>
      <c r="D240" s="182">
        <v>7.3729646617754566E-2</v>
      </c>
      <c r="E240" s="182">
        <v>8.2275674918527303E-2</v>
      </c>
      <c r="F240" s="182">
        <v>9.1715696530297944E-2</v>
      </c>
      <c r="G240" s="182">
        <v>0.10212291603597509</v>
      </c>
      <c r="H240" s="182">
        <v>0.11357242847152108</v>
      </c>
      <c r="I240" s="182">
        <v>0.12614040284864256</v>
      </c>
      <c r="J240" s="182">
        <v>0.13990309708162713</v>
      </c>
      <c r="K240" s="182">
        <v>0.15493570443051805</v>
      </c>
      <c r="M240" s="181" t="s">
        <v>72</v>
      </c>
      <c r="N240" s="183">
        <f>IFERROR(VLOOKUP($M240,Batch!$A$11:$E$854,3,FALSE),"")</f>
        <v>1</v>
      </c>
      <c r="O240" s="182">
        <f t="shared" si="123"/>
        <v>1.0778191496934722E-6</v>
      </c>
      <c r="P240" s="182">
        <f t="shared" si="124"/>
        <v>7.1143556567803024E-2</v>
      </c>
      <c r="Q240" s="182">
        <f t="shared" si="125"/>
        <v>7.9467225024748414E-2</v>
      </c>
      <c r="R240" s="182">
        <f t="shared" si="126"/>
        <v>8.8678297981143628E-2</v>
      </c>
      <c r="S240" s="182">
        <f t="shared" si="127"/>
        <v>9.8852934047830271E-2</v>
      </c>
      <c r="T240" s="182">
        <f t="shared" si="128"/>
        <v>0.11007003452611253</v>
      </c>
      <c r="U240" s="182">
        <f t="shared" si="129"/>
        <v>0.12241053828379754</v>
      </c>
      <c r="V240" s="182">
        <f t="shared" si="130"/>
        <v>0.13595654174031596</v>
      </c>
      <c r="W240" s="182">
        <f t="shared" si="131"/>
        <v>0.15079023713600265</v>
      </c>
      <c r="X240" s="182">
        <f t="shared" si="132"/>
        <v>0.16699266920646008</v>
      </c>
      <c r="Z240" s="181" t="s">
        <v>72</v>
      </c>
      <c r="AA240" s="183">
        <f>IFERROR(VLOOKUP($M240,Batch!$A$11:$E$854,4,FALSE),"")</f>
        <v>0.92</v>
      </c>
      <c r="AB240" s="182">
        <f t="shared" si="133"/>
        <v>9.9159361771799446E-7</v>
      </c>
      <c r="AC240" s="182">
        <f t="shared" si="134"/>
        <v>6.5452072042378795E-2</v>
      </c>
      <c r="AD240" s="182">
        <f t="shared" si="135"/>
        <v>7.3109847022768543E-2</v>
      </c>
      <c r="AE240" s="182">
        <f t="shared" si="136"/>
        <v>8.1584034142652154E-2</v>
      </c>
      <c r="AF240" s="182">
        <f t="shared" si="137"/>
        <v>9.0944699324003855E-2</v>
      </c>
      <c r="AG240" s="182">
        <f t="shared" si="138"/>
        <v>0.10126443176402353</v>
      </c>
      <c r="AH240" s="182">
        <f t="shared" si="139"/>
        <v>0.11261769522109373</v>
      </c>
      <c r="AI240" s="182">
        <f t="shared" si="140"/>
        <v>0.12508001840109068</v>
      </c>
      <c r="AJ240" s="182">
        <f t="shared" si="141"/>
        <v>0.13872701816512242</v>
      </c>
      <c r="AK240" s="182">
        <f t="shared" si="142"/>
        <v>0.15363325566994329</v>
      </c>
      <c r="AM240" s="181" t="s">
        <v>72</v>
      </c>
      <c r="AN240" s="184">
        <f>IFERROR(VLOOKUP($M240,Batch!$A$11:$E$854,5,FALSE),"")</f>
        <v>5673</v>
      </c>
      <c r="AO240" s="182">
        <f t="shared" si="143"/>
        <v>6.019437714503687E-9</v>
      </c>
      <c r="AP240" s="182">
        <f t="shared" si="144"/>
        <v>3.9732473455305662E-4</v>
      </c>
      <c r="AQ240" s="182">
        <f t="shared" si="145"/>
        <v>4.4381101552794103E-4</v>
      </c>
      <c r="AR240" s="182">
        <f t="shared" si="146"/>
        <v>4.9525330059082835E-4</v>
      </c>
      <c r="AS240" s="182">
        <f t="shared" si="147"/>
        <v>5.5207692270645039E-4</v>
      </c>
      <c r="AT240" s="182">
        <f t="shared" si="148"/>
        <v>6.147225323020418E-4</v>
      </c>
      <c r="AU240" s="182">
        <f t="shared" si="149"/>
        <v>6.8364215926924638E-4</v>
      </c>
      <c r="AV240" s="182">
        <f t="shared" si="150"/>
        <v>7.5929429822980737E-4</v>
      </c>
      <c r="AW240" s="182">
        <f t="shared" si="151"/>
        <v>8.4213797894901697E-4</v>
      </c>
      <c r="AX240" s="182">
        <f t="shared" si="152"/>
        <v>9.3262582257225637E-4</v>
      </c>
    </row>
    <row r="241" spans="1:50" ht="15.75">
      <c r="A241" s="181" t="s">
        <v>73</v>
      </c>
      <c r="B241" s="182">
        <v>9.9999999999999995E-7</v>
      </c>
      <c r="C241" s="182">
        <v>0.60587234002277535</v>
      </c>
      <c r="D241" s="182">
        <v>0.66519303179906886</v>
      </c>
      <c r="E241" s="182">
        <v>0.72869184781818908</v>
      </c>
      <c r="F241" s="182">
        <v>0.79632885378294127</v>
      </c>
      <c r="G241" s="182">
        <v>0.86798621187855229</v>
      </c>
      <c r="H241" s="182">
        <v>0.94345639795001068</v>
      </c>
      <c r="I241" s="182">
        <v>1.0224313082400218</v>
      </c>
      <c r="J241" s="182">
        <v>1.1044930805940756</v>
      </c>
      <c r="K241" s="182">
        <v>1.1891075784437011</v>
      </c>
      <c r="M241" s="181" t="s">
        <v>73</v>
      </c>
      <c r="N241" s="183">
        <f>IFERROR(VLOOKUP($M241,Batch!$A$11:$E$854,3,FALSE),"")</f>
        <v>1</v>
      </c>
      <c r="O241" s="182">
        <f t="shared" si="123"/>
        <v>1.0778191496934722E-6</v>
      </c>
      <c r="P241" s="182">
        <f t="shared" si="124"/>
        <v>0.65302081034614201</v>
      </c>
      <c r="Q241" s="182">
        <f t="shared" si="125"/>
        <v>0.7169577879156952</v>
      </c>
      <c r="R241" s="182">
        <f t="shared" si="126"/>
        <v>0.78539802780396561</v>
      </c>
      <c r="S241" s="182">
        <f t="shared" si="127"/>
        <v>0.85829848806070708</v>
      </c>
      <c r="T241" s="182">
        <f t="shared" si="128"/>
        <v>0.93553216083259916</v>
      </c>
      <c r="U241" s="182">
        <f t="shared" si="129"/>
        <v>1.0168753726113466</v>
      </c>
      <c r="V241" s="182">
        <f t="shared" si="130"/>
        <v>1.1019960432672447</v>
      </c>
      <c r="W241" s="182">
        <f t="shared" si="131"/>
        <v>1.1904437929682301</v>
      </c>
      <c r="X241" s="182">
        <f t="shared" si="132"/>
        <v>1.2816429190922536</v>
      </c>
      <c r="Z241" s="181" t="s">
        <v>73</v>
      </c>
      <c r="AA241" s="183">
        <f>IFERROR(VLOOKUP($M241,Batch!$A$11:$E$854,4,FALSE),"")</f>
        <v>4.5599999999999996</v>
      </c>
      <c r="AB241" s="182">
        <f t="shared" si="133"/>
        <v>4.9148553226022325E-6</v>
      </c>
      <c r="AC241" s="182">
        <f t="shared" si="134"/>
        <v>2.9777748951784071</v>
      </c>
      <c r="AD241" s="182">
        <f t="shared" si="135"/>
        <v>3.2693275128955697</v>
      </c>
      <c r="AE241" s="182">
        <f t="shared" si="136"/>
        <v>3.5814150067860826</v>
      </c>
      <c r="AF241" s="182">
        <f t="shared" si="137"/>
        <v>3.9138411055568239</v>
      </c>
      <c r="AG241" s="182">
        <f t="shared" si="138"/>
        <v>4.2660266533966524</v>
      </c>
      <c r="AH241" s="182">
        <f t="shared" si="139"/>
        <v>4.6369516991077404</v>
      </c>
      <c r="AI241" s="182">
        <f t="shared" si="140"/>
        <v>5.0251019572986353</v>
      </c>
      <c r="AJ241" s="182">
        <f t="shared" si="141"/>
        <v>5.4284236959351286</v>
      </c>
      <c r="AK241" s="182">
        <f t="shared" si="142"/>
        <v>5.8442917110606754</v>
      </c>
      <c r="AM241" s="181" t="s">
        <v>73</v>
      </c>
      <c r="AN241" s="184">
        <f>IFERROR(VLOOKUP($M241,Batch!$A$11:$E$854,5,FALSE),"")</f>
        <v>36534</v>
      </c>
      <c r="AO241" s="182">
        <f t="shared" si="143"/>
        <v>3.8765051553265943E-8</v>
      </c>
      <c r="AP241" s="182">
        <f t="shared" si="144"/>
        <v>2.348667249568076E-2</v>
      </c>
      <c r="AQ241" s="182">
        <f t="shared" si="145"/>
        <v>2.5786242170564178E-2</v>
      </c>
      <c r="AR241" s="182">
        <f t="shared" si="146"/>
        <v>2.8247777047116722E-2</v>
      </c>
      <c r="AS241" s="182">
        <f t="shared" si="147"/>
        <v>3.0869729070248896E-2</v>
      </c>
      <c r="AT241" s="182">
        <f t="shared" si="148"/>
        <v>3.3647530250996094E-2</v>
      </c>
      <c r="AU241" s="182">
        <f t="shared" si="149"/>
        <v>3.6573135904790763E-2</v>
      </c>
      <c r="AV241" s="182">
        <f t="shared" si="150"/>
        <v>3.9634602373597588E-2</v>
      </c>
      <c r="AW241" s="182">
        <f t="shared" si="151"/>
        <v>4.2815731209454852E-2</v>
      </c>
      <c r="AX241" s="182">
        <f t="shared" si="152"/>
        <v>4.6095816580749301E-2</v>
      </c>
    </row>
    <row r="242" spans="1:50" ht="15.75">
      <c r="A242" s="181" t="s">
        <v>74</v>
      </c>
      <c r="B242" s="182">
        <v>9.9999999999999995E-7</v>
      </c>
      <c r="C242" s="182">
        <v>0.36232287195890017</v>
      </c>
      <c r="D242" s="182">
        <v>0.40471399781834327</v>
      </c>
      <c r="E242" s="182">
        <v>0.45162453432214311</v>
      </c>
      <c r="F242" s="182">
        <v>0.50344234521981879</v>
      </c>
      <c r="G242" s="182">
        <v>0.56056926234926274</v>
      </c>
      <c r="H242" s="182">
        <v>0.62341749455203044</v>
      </c>
      <c r="I242" s="182">
        <v>0.69240514589686275</v>
      </c>
      <c r="J242" s="182">
        <v>0.76795080845319685</v>
      </c>
      <c r="K242" s="182">
        <v>0.85046723023051229</v>
      </c>
      <c r="M242" s="181" t="s">
        <v>74</v>
      </c>
      <c r="N242" s="183">
        <f>IFERROR(VLOOKUP($M242,Batch!$A$11:$E$854,3,FALSE),"")</f>
        <v>1</v>
      </c>
      <c r="O242" s="182">
        <f t="shared" si="123"/>
        <v>1.0778191496934722E-6</v>
      </c>
      <c r="P242" s="182">
        <f t="shared" si="124"/>
        <v>0.39051852976923856</v>
      </c>
      <c r="Q242" s="182">
        <f t="shared" si="125"/>
        <v>0.43620849699761249</v>
      </c>
      <c r="R242" s="182">
        <f t="shared" si="126"/>
        <v>0.48676957156380263</v>
      </c>
      <c r="S242" s="182">
        <f t="shared" si="127"/>
        <v>0.54261980044451252</v>
      </c>
      <c r="T242" s="182">
        <f t="shared" si="128"/>
        <v>0.60419228568957928</v>
      </c>
      <c r="U242" s="182">
        <f t="shared" si="129"/>
        <v>0.67193131388210425</v>
      </c>
      <c r="V242" s="182">
        <f t="shared" si="130"/>
        <v>0.74628752559394118</v>
      </c>
      <c r="W242" s="182">
        <f t="shared" si="131"/>
        <v>0.82771208737343915</v>
      </c>
      <c r="X242" s="182">
        <f t="shared" si="132"/>
        <v>0.91664986692921324</v>
      </c>
      <c r="Z242" s="181" t="s">
        <v>74</v>
      </c>
      <c r="AA242" s="183">
        <f>IFERROR(VLOOKUP($M242,Batch!$A$11:$E$854,4,FALSE),"")</f>
        <v>0.81</v>
      </c>
      <c r="AB242" s="182">
        <f t="shared" si="133"/>
        <v>8.7303351125171242E-7</v>
      </c>
      <c r="AC242" s="182">
        <f t="shared" si="134"/>
        <v>0.31632000911308328</v>
      </c>
      <c r="AD242" s="182">
        <f t="shared" si="135"/>
        <v>0.3533288825680661</v>
      </c>
      <c r="AE242" s="182">
        <f t="shared" si="136"/>
        <v>0.39428335296668016</v>
      </c>
      <c r="AF242" s="182">
        <f t="shared" si="137"/>
        <v>0.43952203836005521</v>
      </c>
      <c r="AG242" s="182">
        <f t="shared" si="138"/>
        <v>0.48939575140855923</v>
      </c>
      <c r="AH242" s="182">
        <f t="shared" si="139"/>
        <v>0.54426436424450453</v>
      </c>
      <c r="AI242" s="182">
        <f t="shared" si="140"/>
        <v>0.60449289573109244</v>
      </c>
      <c r="AJ242" s="182">
        <f t="shared" si="141"/>
        <v>0.67044679077248581</v>
      </c>
      <c r="AK242" s="182">
        <f t="shared" si="142"/>
        <v>0.74248639221266266</v>
      </c>
      <c r="AM242" s="181" t="s">
        <v>74</v>
      </c>
      <c r="AN242" s="184">
        <f>IFERROR(VLOOKUP($M242,Batch!$A$11:$E$854,5,FALSE),"")</f>
        <v>6323</v>
      </c>
      <c r="AO242" s="182">
        <f t="shared" si="143"/>
        <v>6.7091317942546819E-9</v>
      </c>
      <c r="AP242" s="182">
        <f t="shared" si="144"/>
        <v>2.4308719000451255E-3</v>
      </c>
      <c r="AQ242" s="182">
        <f t="shared" si="145"/>
        <v>2.7152795503429671E-3</v>
      </c>
      <c r="AR242" s="182">
        <f t="shared" si="146"/>
        <v>3.0300085222861556E-3</v>
      </c>
      <c r="AS242" s="182">
        <f t="shared" si="147"/>
        <v>3.3776610448884282E-3</v>
      </c>
      <c r="AT242" s="182">
        <f t="shared" si="148"/>
        <v>3.7609330609093329E-3</v>
      </c>
      <c r="AU242" s="182">
        <f t="shared" si="149"/>
        <v>4.1825901337936228E-3</v>
      </c>
      <c r="AV242" s="182">
        <f t="shared" si="150"/>
        <v>4.6454373788421943E-3</v>
      </c>
      <c r="AW242" s="182">
        <f t="shared" si="151"/>
        <v>5.1522831854169306E-3</v>
      </c>
      <c r="AX242" s="182">
        <f t="shared" si="152"/>
        <v>5.7058967343112475E-3</v>
      </c>
    </row>
    <row r="243" spans="1:50" ht="15.75">
      <c r="A243" s="181" t="s">
        <v>290</v>
      </c>
      <c r="B243" s="182">
        <v>9.9999999999999995E-7</v>
      </c>
      <c r="C243" s="182">
        <v>4.4790915031533075E-2</v>
      </c>
      <c r="D243" s="182">
        <v>5.0031371716466634E-2</v>
      </c>
      <c r="E243" s="182">
        <v>5.5830524950336115E-2</v>
      </c>
      <c r="F243" s="182">
        <v>6.2236323051045345E-2</v>
      </c>
      <c r="G243" s="182">
        <v>6.9298441093233451E-2</v>
      </c>
      <c r="H243" s="182">
        <v>7.7067836972816661E-2</v>
      </c>
      <c r="I243" s="182">
        <v>8.5596197362833429E-2</v>
      </c>
      <c r="J243" s="182">
        <v>9.4935269263724822E-2</v>
      </c>
      <c r="K243" s="182">
        <v>0.10513607722418152</v>
      </c>
      <c r="M243" s="181" t="s">
        <v>290</v>
      </c>
      <c r="N243" s="183">
        <f>IFERROR(VLOOKUP($M243,Batch!$A$11:$E$854,3,FALSE),"")</f>
        <v>1</v>
      </c>
      <c r="O243" s="182">
        <f t="shared" si="123"/>
        <v>1.0778191496934722E-6</v>
      </c>
      <c r="P243" s="182">
        <f t="shared" si="124"/>
        <v>4.8276505953279543E-2</v>
      </c>
      <c r="Q243" s="182">
        <f t="shared" si="125"/>
        <v>5.3924770521440103E-2</v>
      </c>
      <c r="R243" s="182">
        <f t="shared" si="126"/>
        <v>6.0175208928911456E-2</v>
      </c>
      <c r="S243" s="182">
        <f t="shared" si="127"/>
        <v>6.7079500790925936E-2</v>
      </c>
      <c r="T243" s="182">
        <f t="shared" si="128"/>
        <v>7.4691186854192043E-2</v>
      </c>
      <c r="U243" s="182">
        <f t="shared" si="129"/>
        <v>8.3065190514756387E-2</v>
      </c>
      <c r="V243" s="182">
        <f t="shared" si="130"/>
        <v>9.2257220658603756E-2</v>
      </c>
      <c r="W243" s="182">
        <f t="shared" si="131"/>
        <v>0.10232305119374871</v>
      </c>
      <c r="X243" s="182">
        <f t="shared" si="132"/>
        <v>0.11331767735587454</v>
      </c>
      <c r="Z243" s="181" t="s">
        <v>290</v>
      </c>
      <c r="AA243" s="183">
        <f>IFERROR(VLOOKUP($M243,Batch!$A$11:$E$854,4,FALSE),"")</f>
        <v>0.97</v>
      </c>
      <c r="AB243" s="182">
        <f t="shared" si="133"/>
        <v>1.0454845752026681E-6</v>
      </c>
      <c r="AC243" s="182">
        <f t="shared" si="134"/>
        <v>4.6828210774681155E-2</v>
      </c>
      <c r="AD243" s="182">
        <f t="shared" si="135"/>
        <v>5.2307027405796895E-2</v>
      </c>
      <c r="AE243" s="182">
        <f t="shared" si="136"/>
        <v>5.8369952661044104E-2</v>
      </c>
      <c r="AF243" s="182">
        <f t="shared" si="137"/>
        <v>6.5067115767198161E-2</v>
      </c>
      <c r="AG243" s="182">
        <f t="shared" si="138"/>
        <v>7.2450451248566278E-2</v>
      </c>
      <c r="AH243" s="182">
        <f t="shared" si="139"/>
        <v>8.0573234799313706E-2</v>
      </c>
      <c r="AI243" s="182">
        <f t="shared" si="140"/>
        <v>8.9489504038845646E-2</v>
      </c>
      <c r="AJ243" s="182">
        <f t="shared" si="141"/>
        <v>9.9253359657936246E-2</v>
      </c>
      <c r="AK243" s="182">
        <f t="shared" si="142"/>
        <v>0.1099181470351983</v>
      </c>
      <c r="AM243" s="181" t="s">
        <v>290</v>
      </c>
      <c r="AN243" s="184">
        <f>IFERROR(VLOOKUP($M243,Batch!$A$11:$E$854,5,FALSE),"")</f>
        <v>8454</v>
      </c>
      <c r="AO243" s="182">
        <f t="shared" si="143"/>
        <v>8.9702673080229466E-9</v>
      </c>
      <c r="AP243" s="182">
        <f t="shared" si="144"/>
        <v>4.0178648080379468E-4</v>
      </c>
      <c r="AQ243" s="182">
        <f t="shared" si="145"/>
        <v>4.4879477808376449E-4</v>
      </c>
      <c r="AR243" s="182">
        <f t="shared" si="146"/>
        <v>5.0081473275175948E-4</v>
      </c>
      <c r="AS243" s="182">
        <f t="shared" si="147"/>
        <v>5.5827645403634695E-4</v>
      </c>
      <c r="AT243" s="182">
        <f t="shared" si="148"/>
        <v>6.2162554063558589E-4</v>
      </c>
      <c r="AU243" s="182">
        <f t="shared" si="149"/>
        <v>6.9131909849729932E-4</v>
      </c>
      <c r="AV243" s="182">
        <f t="shared" si="150"/>
        <v>7.6782077089490466E-4</v>
      </c>
      <c r="AW243" s="182">
        <f t="shared" si="151"/>
        <v>8.5159474225474639E-4</v>
      </c>
      <c r="AX243" s="182">
        <f t="shared" si="152"/>
        <v>9.4309871641785111E-4</v>
      </c>
    </row>
    <row r="244" spans="1:50" ht="15.75">
      <c r="A244" s="181" t="s">
        <v>75</v>
      </c>
      <c r="B244" s="182">
        <v>9.9999999999999995E-7</v>
      </c>
      <c r="C244" s="182">
        <v>0.12937414011917411</v>
      </c>
      <c r="D244" s="182">
        <v>0.14451068236145148</v>
      </c>
      <c r="E244" s="182">
        <v>0.16126096447832727</v>
      </c>
      <c r="F244" s="182">
        <v>0.179763480456687</v>
      </c>
      <c r="G244" s="182">
        <v>0.20016171184992762</v>
      </c>
      <c r="H244" s="182">
        <v>0.22260284551417386</v>
      </c>
      <c r="I244" s="182">
        <v>0.24723617330638534</v>
      </c>
      <c r="J244" s="182">
        <v>0.27421116133327339</v>
      </c>
      <c r="K244" s="182">
        <v>0.3036751889709276</v>
      </c>
      <c r="M244" s="181" t="s">
        <v>75</v>
      </c>
      <c r="N244" s="183">
        <f>IFERROR(VLOOKUP($M244,Batch!$A$11:$E$854,3,FALSE),"")</f>
        <v>1</v>
      </c>
      <c r="O244" s="182">
        <f t="shared" si="123"/>
        <v>1.0778191496934722E-6</v>
      </c>
      <c r="P244" s="182">
        <f t="shared" si="124"/>
        <v>0.13944192569557237</v>
      </c>
      <c r="Q244" s="182">
        <f t="shared" si="125"/>
        <v>0.15575638078444309</v>
      </c>
      <c r="R244" s="182">
        <f t="shared" si="126"/>
        <v>0.17381015561277993</v>
      </c>
      <c r="S244" s="182">
        <f t="shared" si="127"/>
        <v>0.19375252165176549</v>
      </c>
      <c r="T244" s="182">
        <f t="shared" si="128"/>
        <v>0.21573812606727877</v>
      </c>
      <c r="U244" s="182">
        <f t="shared" si="129"/>
        <v>0.23992560967143423</v>
      </c>
      <c r="V244" s="182">
        <f t="shared" si="130"/>
        <v>0.26647588208655615</v>
      </c>
      <c r="W244" s="182">
        <f t="shared" si="131"/>
        <v>0.29555004074468821</v>
      </c>
      <c r="X244" s="182">
        <f t="shared" si="132"/>
        <v>0.32730693395964966</v>
      </c>
      <c r="Z244" s="181" t="s">
        <v>75</v>
      </c>
      <c r="AA244" s="183">
        <f>IFERROR(VLOOKUP($M244,Batch!$A$11:$E$854,4,FALSE),"")</f>
        <v>2.2400000000000002</v>
      </c>
      <c r="AB244" s="182">
        <f t="shared" si="133"/>
        <v>2.4143148953133779E-6</v>
      </c>
      <c r="AC244" s="182">
        <f t="shared" si="134"/>
        <v>0.31234991355808217</v>
      </c>
      <c r="AD244" s="182">
        <f t="shared" si="135"/>
        <v>0.34889429295715252</v>
      </c>
      <c r="AE244" s="182">
        <f t="shared" si="136"/>
        <v>0.38933474857262707</v>
      </c>
      <c r="AF244" s="182">
        <f t="shared" si="137"/>
        <v>0.43400564849995471</v>
      </c>
      <c r="AG244" s="182">
        <f t="shared" si="138"/>
        <v>0.48325340239070447</v>
      </c>
      <c r="AH244" s="182">
        <f t="shared" si="139"/>
        <v>0.53743336566401267</v>
      </c>
      <c r="AI244" s="182">
        <f t="shared" si="140"/>
        <v>0.59690597587388583</v>
      </c>
      <c r="AJ244" s="182">
        <f t="shared" si="141"/>
        <v>0.6620320912681017</v>
      </c>
      <c r="AK244" s="182">
        <f t="shared" si="142"/>
        <v>0.73316753206961527</v>
      </c>
      <c r="AM244" s="181" t="s">
        <v>75</v>
      </c>
      <c r="AN244" s="184">
        <f>IFERROR(VLOOKUP($M244,Batch!$A$11:$E$854,5,FALSE),"")</f>
        <v>7061</v>
      </c>
      <c r="AO244" s="182">
        <f t="shared" si="143"/>
        <v>7.4921998417258118E-9</v>
      </c>
      <c r="AP244" s="182">
        <f t="shared" si="144"/>
        <v>9.6929691212428953E-4</v>
      </c>
      <c r="AQ244" s="182">
        <f t="shared" si="145"/>
        <v>1.0827029115161558E-3</v>
      </c>
      <c r="AR244" s="182">
        <f t="shared" si="146"/>
        <v>1.2081993725410755E-3</v>
      </c>
      <c r="AS244" s="182">
        <f t="shared" si="147"/>
        <v>1.3468239198256716E-3</v>
      </c>
      <c r="AT244" s="182">
        <f t="shared" si="148"/>
        <v>1.4996515458415955E-3</v>
      </c>
      <c r="AU244" s="182">
        <f t="shared" si="149"/>
        <v>1.667785003929009E-3</v>
      </c>
      <c r="AV244" s="182">
        <f t="shared" si="150"/>
        <v>1.8523428185149957E-3</v>
      </c>
      <c r="AW244" s="182">
        <f t="shared" si="151"/>
        <v>2.0544448195406019E-3</v>
      </c>
      <c r="AX244" s="182">
        <f t="shared" si="152"/>
        <v>2.2751952027440397E-3</v>
      </c>
    </row>
    <row r="245" spans="1:50" ht="15.75">
      <c r="A245" s="181" t="s">
        <v>76</v>
      </c>
      <c r="B245" s="182">
        <v>9.9999999999999995E-7</v>
      </c>
      <c r="C245" s="182">
        <v>7.5434975796676254E-2</v>
      </c>
      <c r="D245" s="182">
        <v>8.4260732602787256E-2</v>
      </c>
      <c r="E245" s="182">
        <v>9.4027422645403883E-2</v>
      </c>
      <c r="F245" s="182">
        <v>0.1048157984654827</v>
      </c>
      <c r="G245" s="182">
        <v>0.11670952073506982</v>
      </c>
      <c r="H245" s="182">
        <v>0.12979441059986821</v>
      </c>
      <c r="I245" s="182">
        <v>0.14415751658136772</v>
      </c>
      <c r="J245" s="182">
        <v>0.15988598880193286</v>
      </c>
      <c r="K245" s="182">
        <v>0.17706576066106683</v>
      </c>
      <c r="M245" s="181" t="s">
        <v>76</v>
      </c>
      <c r="N245" s="183">
        <f>IFERROR(VLOOKUP($M245,Batch!$A$11:$E$854,3,FALSE),"")</f>
        <v>1</v>
      </c>
      <c r="O245" s="182">
        <f t="shared" si="123"/>
        <v>1.0778191496934722E-6</v>
      </c>
      <c r="P245" s="182">
        <f t="shared" si="124"/>
        <v>8.1305261470321258E-2</v>
      </c>
      <c r="Q245" s="182">
        <f t="shared" si="125"/>
        <v>9.0817831166485188E-2</v>
      </c>
      <c r="R245" s="182">
        <f t="shared" si="126"/>
        <v>0.10134455672353794</v>
      </c>
      <c r="S245" s="182">
        <f t="shared" si="127"/>
        <v>0.1129724747765089</v>
      </c>
      <c r="T245" s="182">
        <f t="shared" si="128"/>
        <v>0.12579175639980561</v>
      </c>
      <c r="U245" s="182">
        <f t="shared" si="129"/>
        <v>0.13989490126771534</v>
      </c>
      <c r="V245" s="182">
        <f t="shared" si="130"/>
        <v>0.15537573194365237</v>
      </c>
      <c r="W245" s="182">
        <f t="shared" si="131"/>
        <v>0.17232818049839929</v>
      </c>
      <c r="X245" s="182">
        <f t="shared" si="132"/>
        <v>0.1908448675955389</v>
      </c>
      <c r="Z245" s="181" t="s">
        <v>76</v>
      </c>
      <c r="AA245" s="183">
        <f>IFERROR(VLOOKUP($M245,Batch!$A$11:$E$854,4,FALSE),"")</f>
        <v>0.93</v>
      </c>
      <c r="AB245" s="182">
        <f t="shared" si="133"/>
        <v>1.0023718092149292E-6</v>
      </c>
      <c r="AC245" s="182">
        <f t="shared" si="134"/>
        <v>7.5613893167398763E-2</v>
      </c>
      <c r="AD245" s="182">
        <f t="shared" si="135"/>
        <v>8.4460582984831223E-2</v>
      </c>
      <c r="AE245" s="182">
        <f t="shared" si="136"/>
        <v>9.4250437752890284E-2</v>
      </c>
      <c r="AF245" s="182">
        <f t="shared" si="137"/>
        <v>0.10506440154215328</v>
      </c>
      <c r="AG245" s="182">
        <f t="shared" si="138"/>
        <v>0.11698633345181923</v>
      </c>
      <c r="AH245" s="182">
        <f t="shared" si="139"/>
        <v>0.13010225817897528</v>
      </c>
      <c r="AI245" s="182">
        <f t="shared" si="140"/>
        <v>0.14449943070759672</v>
      </c>
      <c r="AJ245" s="182">
        <f t="shared" si="141"/>
        <v>0.16026520786351134</v>
      </c>
      <c r="AK245" s="182">
        <f t="shared" si="142"/>
        <v>0.1774857268638512</v>
      </c>
      <c r="AM245" s="181" t="s">
        <v>76</v>
      </c>
      <c r="AN245" s="184">
        <f>IFERROR(VLOOKUP($M245,Batch!$A$11:$E$854,5,FALSE),"")</f>
        <v>5759</v>
      </c>
      <c r="AO245" s="182">
        <f t="shared" si="143"/>
        <v>6.1106895465938179E-9</v>
      </c>
      <c r="AP245" s="182">
        <f t="shared" si="144"/>
        <v>4.6095971804830733E-4</v>
      </c>
      <c r="AQ245" s="182">
        <f t="shared" si="145"/>
        <v>5.1489117790418906E-4</v>
      </c>
      <c r="AR245" s="182">
        <f t="shared" si="146"/>
        <v>5.7457238865242846E-4</v>
      </c>
      <c r="AS245" s="182">
        <f t="shared" si="147"/>
        <v>6.4049680400090952E-4</v>
      </c>
      <c r="AT245" s="182">
        <f t="shared" si="148"/>
        <v>7.1317564834376575E-4</v>
      </c>
      <c r="AU245" s="182">
        <f t="shared" si="149"/>
        <v>7.9313334805892067E-4</v>
      </c>
      <c r="AV245" s="182">
        <f t="shared" si="150"/>
        <v>8.8090182963668879E-4</v>
      </c>
      <c r="AW245" s="182">
        <f t="shared" si="151"/>
        <v>9.7701364041878755E-4</v>
      </c>
      <c r="AX245" s="182">
        <f t="shared" si="152"/>
        <v>1.0819938927312642E-3</v>
      </c>
    </row>
    <row r="246" spans="1:50" ht="15.75">
      <c r="A246" s="181" t="s">
        <v>77</v>
      </c>
      <c r="B246" s="182">
        <v>9.9999999999999995E-7</v>
      </c>
      <c r="C246" s="182">
        <v>6.7450148861473103E-2</v>
      </c>
      <c r="D246" s="182">
        <v>7.5341695244305992E-2</v>
      </c>
      <c r="E246" s="182">
        <v>8.4074576647144364E-2</v>
      </c>
      <c r="F246" s="182">
        <v>9.3720997917288065E-2</v>
      </c>
      <c r="G246" s="182">
        <v>0.10435576420611103</v>
      </c>
      <c r="H246" s="182">
        <v>0.11605561245151237</v>
      </c>
      <c r="I246" s="182">
        <v>0.12889837704888554</v>
      </c>
      <c r="J246" s="182">
        <v>0.14296198323999942</v>
      </c>
      <c r="K246" s="182">
        <v>0.15832326833443691</v>
      </c>
      <c r="M246" s="181" t="s">
        <v>77</v>
      </c>
      <c r="N246" s="183">
        <f>IFERROR(VLOOKUP($M246,Batch!$A$11:$E$854,3,FALSE),"")</f>
        <v>1</v>
      </c>
      <c r="O246" s="182">
        <f t="shared" si="123"/>
        <v>1.0778191496934722E-6</v>
      </c>
      <c r="P246" s="182">
        <f t="shared" si="124"/>
        <v>7.2699062092571057E-2</v>
      </c>
      <c r="Q246" s="182">
        <f t="shared" si="125"/>
        <v>8.12047219046826E-2</v>
      </c>
      <c r="R246" s="182">
        <f t="shared" si="126"/>
        <v>9.061718871266379E-2</v>
      </c>
      <c r="S246" s="182">
        <f t="shared" si="127"/>
        <v>0.1010142862836351</v>
      </c>
      <c r="T246" s="182">
        <f t="shared" si="128"/>
        <v>0.11247664104224307</v>
      </c>
      <c r="U246" s="182">
        <f t="shared" si="129"/>
        <v>0.12508696152964421</v>
      </c>
      <c r="V246" s="182">
        <f t="shared" si="130"/>
        <v>0.13892913914769839</v>
      </c>
      <c r="W246" s="182">
        <f t="shared" si="131"/>
        <v>0.15408716321422861</v>
      </c>
      <c r="X246" s="182">
        <f t="shared" si="132"/>
        <v>0.17064385045291422</v>
      </c>
      <c r="Z246" s="181" t="s">
        <v>77</v>
      </c>
      <c r="AA246" s="183">
        <f>IFERROR(VLOOKUP($M246,Batch!$A$11:$E$854,4,FALSE),"")</f>
        <v>0.92</v>
      </c>
      <c r="AB246" s="182">
        <f t="shared" si="133"/>
        <v>9.9159361771799446E-7</v>
      </c>
      <c r="AC246" s="182">
        <f t="shared" si="134"/>
        <v>6.6883137125165373E-2</v>
      </c>
      <c r="AD246" s="182">
        <f t="shared" si="135"/>
        <v>7.4708344152307996E-2</v>
      </c>
      <c r="AE246" s="182">
        <f t="shared" si="136"/>
        <v>8.3367813615650682E-2</v>
      </c>
      <c r="AF246" s="182">
        <f t="shared" si="137"/>
        <v>9.29331433809443E-2</v>
      </c>
      <c r="AG246" s="182">
        <f t="shared" si="138"/>
        <v>0.10347850975886363</v>
      </c>
      <c r="AH246" s="182">
        <f t="shared" si="139"/>
        <v>0.11508000460727266</v>
      </c>
      <c r="AI246" s="182">
        <f t="shared" si="140"/>
        <v>0.12781480801588252</v>
      </c>
      <c r="AJ246" s="182">
        <f t="shared" si="141"/>
        <v>0.14176019015709032</v>
      </c>
      <c r="AK246" s="182">
        <f t="shared" si="142"/>
        <v>0.15699234241668109</v>
      </c>
      <c r="AM246" s="181" t="s">
        <v>77</v>
      </c>
      <c r="AN246" s="184">
        <f>IFERROR(VLOOKUP($M246,Batch!$A$11:$E$854,5,FALSE),"")</f>
        <v>5673</v>
      </c>
      <c r="AO246" s="182">
        <f t="shared" si="143"/>
        <v>6.019437714503687E-9</v>
      </c>
      <c r="AP246" s="182">
        <f t="shared" si="144"/>
        <v>4.0601196990563916E-4</v>
      </c>
      <c r="AQ246" s="182">
        <f t="shared" si="145"/>
        <v>4.5351464182821858E-4</v>
      </c>
      <c r="AR246" s="182">
        <f t="shared" si="146"/>
        <v>5.0608167750075181E-4</v>
      </c>
      <c r="AS246" s="182">
        <f t="shared" si="147"/>
        <v>5.6414770950424526E-4</v>
      </c>
      <c r="AT246" s="182">
        <f t="shared" si="148"/>
        <v>6.2816302278811877E-4</v>
      </c>
      <c r="AU246" s="182">
        <f t="shared" si="149"/>
        <v>6.9858953057045736E-4</v>
      </c>
      <c r="AV246" s="182">
        <f t="shared" si="150"/>
        <v>7.7589575214637803E-4</v>
      </c>
      <c r="AW246" s="182">
        <f t="shared" si="151"/>
        <v>8.6055075365509663E-4</v>
      </c>
      <c r="AX246" s="182">
        <f t="shared" si="152"/>
        <v>9.5301705249579689E-4</v>
      </c>
    </row>
    <row r="247" spans="1:50" ht="15.75">
      <c r="A247" s="181" t="s">
        <v>78</v>
      </c>
      <c r="B247" s="182">
        <v>9.9999999999999995E-7</v>
      </c>
      <c r="C247" s="182">
        <v>1.4220251161651054</v>
      </c>
      <c r="D247" s="182">
        <v>1.5613438138064024</v>
      </c>
      <c r="E247" s="182">
        <v>1.7104929772120538</v>
      </c>
      <c r="F247" s="182">
        <v>1.8693831134039065</v>
      </c>
      <c r="G247" s="182">
        <v>2.0377422823557532</v>
      </c>
      <c r="H247" s="182">
        <v>2.2150883870502081</v>
      </c>
      <c r="I247" s="182">
        <v>2.4007035175109559</v>
      </c>
      <c r="J247" s="182">
        <v>2.5936122792986516</v>
      </c>
      <c r="K247" s="182">
        <v>2.7925663278298365</v>
      </c>
      <c r="M247" s="181" t="s">
        <v>78</v>
      </c>
      <c r="N247" s="183">
        <f>IFERROR(VLOOKUP($M247,Batch!$A$11:$E$854,3,FALSE),"")</f>
        <v>1</v>
      </c>
      <c r="O247" s="182">
        <f t="shared" si="123"/>
        <v>1.0778191496934722E-6</v>
      </c>
      <c r="P247" s="182">
        <f t="shared" si="124"/>
        <v>1.5326859015478349</v>
      </c>
      <c r="Q247" s="182">
        <f t="shared" si="125"/>
        <v>1.6828462617759796</v>
      </c>
      <c r="R247" s="182">
        <f t="shared" si="126"/>
        <v>1.8436020862553515</v>
      </c>
      <c r="S247" s="182">
        <f t="shared" si="127"/>
        <v>2.0148569177403344</v>
      </c>
      <c r="T247" s="182">
        <f t="shared" si="128"/>
        <v>2.1963176540631131</v>
      </c>
      <c r="U247" s="182">
        <f t="shared" si="129"/>
        <v>2.3874646818263399</v>
      </c>
      <c r="V247" s="182">
        <f t="shared" si="130"/>
        <v>2.587524223909786</v>
      </c>
      <c r="W247" s="182">
        <f t="shared" si="131"/>
        <v>2.7954449815082207</v>
      </c>
      <c r="X247" s="182">
        <f t="shared" si="132"/>
        <v>3.0098814649241765</v>
      </c>
      <c r="Z247" s="181" t="s">
        <v>78</v>
      </c>
      <c r="AA247" s="183">
        <f>IFERROR(VLOOKUP($M247,Batch!$A$11:$E$854,4,FALSE),"")</f>
        <v>0.92</v>
      </c>
      <c r="AB247" s="182">
        <f t="shared" si="133"/>
        <v>9.9159361771799446E-7</v>
      </c>
      <c r="AC247" s="182">
        <f t="shared" si="134"/>
        <v>1.4100710294240082</v>
      </c>
      <c r="AD247" s="182">
        <f t="shared" si="135"/>
        <v>1.5482185608339014</v>
      </c>
      <c r="AE247" s="182">
        <f t="shared" si="136"/>
        <v>1.6961139193549235</v>
      </c>
      <c r="AF247" s="182">
        <f t="shared" si="137"/>
        <v>1.8536683643211076</v>
      </c>
      <c r="AG247" s="182">
        <f t="shared" si="138"/>
        <v>2.0206122417380641</v>
      </c>
      <c r="AH247" s="182">
        <f t="shared" si="139"/>
        <v>2.1964675072802331</v>
      </c>
      <c r="AI247" s="182">
        <f t="shared" si="140"/>
        <v>2.3805222859970034</v>
      </c>
      <c r="AJ247" s="182">
        <f t="shared" si="141"/>
        <v>2.571809382987563</v>
      </c>
      <c r="AK247" s="182">
        <f t="shared" si="142"/>
        <v>2.7690909477302421</v>
      </c>
      <c r="AM247" s="181" t="s">
        <v>78</v>
      </c>
      <c r="AN247" s="184">
        <f>IFERROR(VLOOKUP($M247,Batch!$A$11:$E$854,5,FALSE),"")</f>
        <v>5673</v>
      </c>
      <c r="AO247" s="182">
        <f t="shared" si="143"/>
        <v>6.019437714503687E-9</v>
      </c>
      <c r="AP247" s="182">
        <f t="shared" si="144"/>
        <v>8.5597916152157227E-3</v>
      </c>
      <c r="AQ247" s="182">
        <f t="shared" si="145"/>
        <v>9.3984118381332821E-3</v>
      </c>
      <c r="AR247" s="182">
        <f t="shared" si="146"/>
        <v>1.0296205937423933E-2</v>
      </c>
      <c r="AS247" s="182">
        <f t="shared" si="147"/>
        <v>1.1252635215679799E-2</v>
      </c>
      <c r="AT247" s="182">
        <f t="shared" si="148"/>
        <v>1.2266062746851041E-2</v>
      </c>
      <c r="AU247" s="182">
        <f t="shared" si="149"/>
        <v>1.3333586577969164E-2</v>
      </c>
      <c r="AV247" s="182">
        <f t="shared" si="150"/>
        <v>1.4450885294647112E-2</v>
      </c>
      <c r="AW247" s="182">
        <f t="shared" si="151"/>
        <v>1.5612087570810175E-2</v>
      </c>
      <c r="AX247" s="182">
        <f t="shared" si="152"/>
        <v>1.6809679073991984E-2</v>
      </c>
    </row>
    <row r="248" spans="1:50" ht="15.75">
      <c r="A248" s="181" t="s">
        <v>79</v>
      </c>
      <c r="B248" s="182">
        <v>9.9999999999999995E-7</v>
      </c>
      <c r="C248" s="182">
        <v>0.84560398165602046</v>
      </c>
      <c r="D248" s="182">
        <v>0.94453813014028376</v>
      </c>
      <c r="E248" s="182">
        <v>1.0540198645799828</v>
      </c>
      <c r="F248" s="182">
        <v>1.1749543973045509</v>
      </c>
      <c r="G248" s="182">
        <v>1.3082795399410638</v>
      </c>
      <c r="H248" s="182">
        <v>1.4549573223934256</v>
      </c>
      <c r="I248" s="182">
        <v>1.615963533088578</v>
      </c>
      <c r="J248" s="182">
        <v>1.7922750993695074</v>
      </c>
      <c r="K248" s="182">
        <v>1.9848553094723369</v>
      </c>
      <c r="M248" s="181" t="s">
        <v>79</v>
      </c>
      <c r="N248" s="183">
        <f>IFERROR(VLOOKUP($M248,Batch!$A$11:$E$854,3,FALSE),"")</f>
        <v>1</v>
      </c>
      <c r="O248" s="182">
        <f t="shared" si="123"/>
        <v>1.0778191496934722E-6</v>
      </c>
      <c r="P248" s="182">
        <f t="shared" si="124"/>
        <v>0.91140816448590645</v>
      </c>
      <c r="Q248" s="182">
        <f t="shared" si="125"/>
        <v>1.0180412842808628</v>
      </c>
      <c r="R248" s="182">
        <f t="shared" si="126"/>
        <v>1.1360427942016258</v>
      </c>
      <c r="S248" s="182">
        <f t="shared" si="127"/>
        <v>1.266388349431397</v>
      </c>
      <c r="T248" s="182">
        <f t="shared" si="128"/>
        <v>1.4100887413006444</v>
      </c>
      <c r="U248" s="182">
        <f t="shared" si="129"/>
        <v>1.5681808640623729</v>
      </c>
      <c r="V248" s="182">
        <f t="shared" si="130"/>
        <v>1.7417164411691901</v>
      </c>
      <c r="W248" s="182">
        <f t="shared" si="131"/>
        <v>1.9317484236192257</v>
      </c>
      <c r="X248" s="182">
        <f t="shared" si="132"/>
        <v>2.1393150619200476</v>
      </c>
      <c r="Z248" s="181" t="s">
        <v>79</v>
      </c>
      <c r="AA248" s="183">
        <f>IFERROR(VLOOKUP($M248,Batch!$A$11:$E$854,4,FALSE),"")</f>
        <v>0.83</v>
      </c>
      <c r="AB248" s="182">
        <f t="shared" si="133"/>
        <v>8.945898942455818E-7</v>
      </c>
      <c r="AC248" s="182">
        <f t="shared" si="134"/>
        <v>0.75646877652330236</v>
      </c>
      <c r="AD248" s="182">
        <f t="shared" si="135"/>
        <v>0.84497426595311609</v>
      </c>
      <c r="AE248" s="182">
        <f t="shared" si="136"/>
        <v>0.94291551918734928</v>
      </c>
      <c r="AF248" s="182">
        <f t="shared" si="137"/>
        <v>1.0511023300280595</v>
      </c>
      <c r="AG248" s="182">
        <f t="shared" si="138"/>
        <v>1.170373655279535</v>
      </c>
      <c r="AH248" s="182">
        <f t="shared" si="139"/>
        <v>1.3015901171717696</v>
      </c>
      <c r="AI248" s="182">
        <f t="shared" si="140"/>
        <v>1.4456246461704279</v>
      </c>
      <c r="AJ248" s="182">
        <f t="shared" si="141"/>
        <v>1.6033511916039573</v>
      </c>
      <c r="AK248" s="182">
        <f t="shared" si="142"/>
        <v>1.7756315013936395</v>
      </c>
      <c r="AM248" s="181" t="s">
        <v>79</v>
      </c>
      <c r="AN248" s="184">
        <f>IFERROR(VLOOKUP($M248,Batch!$A$11:$E$854,5,FALSE),"")</f>
        <v>6678</v>
      </c>
      <c r="AO248" s="182">
        <f t="shared" si="143"/>
        <v>7.0858108685802267E-9</v>
      </c>
      <c r="AP248" s="182">
        <f t="shared" si="144"/>
        <v>5.9917898837329436E-3</v>
      </c>
      <c r="AQ248" s="182">
        <f t="shared" si="145"/>
        <v>6.6928185483364671E-3</v>
      </c>
      <c r="AR248" s="182">
        <f t="shared" si="146"/>
        <v>7.4685854121403E-3</v>
      </c>
      <c r="AS248" s="182">
        <f t="shared" si="147"/>
        <v>8.3255046385067154E-3</v>
      </c>
      <c r="AT248" s="182">
        <f t="shared" si="148"/>
        <v>9.2702213832555284E-3</v>
      </c>
      <c r="AU248" s="182">
        <f t="shared" si="149"/>
        <v>1.0309552408335719E-2</v>
      </c>
      <c r="AV248" s="182">
        <f t="shared" si="150"/>
        <v>1.1450411965988347E-2</v>
      </c>
      <c r="AW248" s="182">
        <f t="shared" si="151"/>
        <v>1.269972237859816E-2</v>
      </c>
      <c r="AX248" s="182">
        <f t="shared" si="152"/>
        <v>1.4064309324418255E-2</v>
      </c>
    </row>
    <row r="249" spans="1:50" ht="15.75">
      <c r="A249" s="181" t="s">
        <v>80</v>
      </c>
      <c r="B249" s="182">
        <v>9.9999999999999995E-7</v>
      </c>
      <c r="C249" s="182">
        <v>0.14157574850126806</v>
      </c>
      <c r="D249" s="182">
        <v>0.15543794602336858</v>
      </c>
      <c r="E249" s="182">
        <v>0.17027661364787722</v>
      </c>
      <c r="F249" s="182">
        <v>0.1860824473995113</v>
      </c>
      <c r="G249" s="182">
        <v>0.20282794197377491</v>
      </c>
      <c r="H249" s="182">
        <v>0.22046463705575609</v>
      </c>
      <c r="I249" s="182">
        <v>0.23892057128395469</v>
      </c>
      <c r="J249" s="182">
        <v>0.25809813658059555</v>
      </c>
      <c r="K249" s="182">
        <v>0.2778725544142106</v>
      </c>
      <c r="M249" s="181" t="s">
        <v>80</v>
      </c>
      <c r="N249" s="183">
        <f>IFERROR(VLOOKUP($M249,Batch!$A$11:$E$854,3,FALSE),"")</f>
        <v>1</v>
      </c>
      <c r="O249" s="182">
        <f t="shared" si="123"/>
        <v>1.0778191496934722E-6</v>
      </c>
      <c r="P249" s="182">
        <f t="shared" si="124"/>
        <v>0.1525930528668536</v>
      </c>
      <c r="Q249" s="182">
        <f t="shared" si="125"/>
        <v>0.16753399481300693</v>
      </c>
      <c r="R249" s="182">
        <f t="shared" si="126"/>
        <v>0.1835273949346389</v>
      </c>
      <c r="S249" s="182">
        <f t="shared" si="127"/>
        <v>0.20056322522902154</v>
      </c>
      <c r="T249" s="182">
        <f t="shared" si="128"/>
        <v>0.21861183995225097</v>
      </c>
      <c r="U249" s="182">
        <f t="shared" si="129"/>
        <v>0.23762100764891497</v>
      </c>
      <c r="V249" s="182">
        <f t="shared" si="130"/>
        <v>0.25751316698555066</v>
      </c>
      <c r="W249" s="182">
        <f t="shared" si="131"/>
        <v>0.27818311410676716</v>
      </c>
      <c r="X249" s="182">
        <f t="shared" si="132"/>
        <v>0.29949636032187754</v>
      </c>
      <c r="Z249" s="181" t="s">
        <v>80</v>
      </c>
      <c r="AA249" s="183">
        <f>IFERROR(VLOOKUP($M249,Batch!$A$11:$E$854,4,FALSE),"")</f>
        <v>4.01</v>
      </c>
      <c r="AB249" s="182">
        <f t="shared" si="133"/>
        <v>4.3220547902708229E-6</v>
      </c>
      <c r="AC249" s="182">
        <f t="shared" si="134"/>
        <v>0.61189814199608294</v>
      </c>
      <c r="AD249" s="182">
        <f t="shared" si="135"/>
        <v>0.6718113192001578</v>
      </c>
      <c r="AE249" s="182">
        <f t="shared" si="136"/>
        <v>0.73594485368790186</v>
      </c>
      <c r="AF249" s="182">
        <f t="shared" si="137"/>
        <v>0.80425853316837626</v>
      </c>
      <c r="AG249" s="182">
        <f t="shared" si="138"/>
        <v>0.87663347820852644</v>
      </c>
      <c r="AH249" s="182">
        <f t="shared" si="139"/>
        <v>0.95286024067214903</v>
      </c>
      <c r="AI249" s="182">
        <f t="shared" si="140"/>
        <v>1.0326277996120581</v>
      </c>
      <c r="AJ249" s="182">
        <f t="shared" si="141"/>
        <v>1.1155142875681363</v>
      </c>
      <c r="AK249" s="182">
        <f t="shared" si="142"/>
        <v>1.2009804048907289</v>
      </c>
      <c r="AM249" s="181" t="s">
        <v>80</v>
      </c>
      <c r="AN249" s="184">
        <f>IFERROR(VLOOKUP($M249,Batch!$A$11:$E$854,5,FALSE),"")</f>
        <v>29195</v>
      </c>
      <c r="AO249" s="182">
        <f t="shared" si="143"/>
        <v>3.0977874858969707E-8</v>
      </c>
      <c r="AP249" s="182">
        <f t="shared" si="144"/>
        <v>4.3857158201372507E-3</v>
      </c>
      <c r="AQ249" s="182">
        <f t="shared" si="145"/>
        <v>4.8151372402471995E-3</v>
      </c>
      <c r="AR249" s="182">
        <f t="shared" si="146"/>
        <v>5.2748076289930732E-3</v>
      </c>
      <c r="AS249" s="182">
        <f t="shared" si="147"/>
        <v>5.7644387689928739E-3</v>
      </c>
      <c r="AT249" s="182">
        <f t="shared" si="148"/>
        <v>6.2831786043659674E-3</v>
      </c>
      <c r="AU249" s="182">
        <f t="shared" si="149"/>
        <v>6.8295259375413878E-3</v>
      </c>
      <c r="AV249" s="182">
        <f t="shared" si="150"/>
        <v>7.4012515584679006E-3</v>
      </c>
      <c r="AW249" s="182">
        <f t="shared" si="151"/>
        <v>7.9953317763269607E-3</v>
      </c>
      <c r="AX249" s="182">
        <f t="shared" si="152"/>
        <v>8.6079012173856662E-3</v>
      </c>
    </row>
    <row r="250" spans="1:50" ht="15.75">
      <c r="A250" s="181" t="s">
        <v>291</v>
      </c>
      <c r="B250" s="182">
        <v>12.191652729566799</v>
      </c>
      <c r="C250" s="182">
        <v>12.85516610789044</v>
      </c>
      <c r="D250" s="182">
        <v>13.547228568936111</v>
      </c>
      <c r="E250" s="182">
        <v>14.268255003446871</v>
      </c>
      <c r="F250" s="182">
        <v>15.018576003220284</v>
      </c>
      <c r="G250" s="182">
        <v>15.798428250732639</v>
      </c>
      <c r="H250" s="182">
        <v>16.607944828408733</v>
      </c>
      <c r="I250" s="182">
        <v>17.44714557260605</v>
      </c>
      <c r="J250" s="182">
        <v>18.315927615220289</v>
      </c>
      <c r="K250" s="182">
        <v>19.214056273442722</v>
      </c>
      <c r="M250" s="181" t="s">
        <v>291</v>
      </c>
      <c r="N250" s="183">
        <f>IFERROR(VLOOKUP($M250,Batch!$A$11:$E$854,3,FALSE),"")</f>
        <v>1</v>
      </c>
      <c r="O250" s="182">
        <f t="shared" si="123"/>
        <v>13.140396778339786</v>
      </c>
      <c r="P250" s="182">
        <f t="shared" si="124"/>
        <v>13.855544203574816</v>
      </c>
      <c r="Q250" s="182">
        <f t="shared" si="125"/>
        <v>14.601462376873833</v>
      </c>
      <c r="R250" s="182">
        <f t="shared" si="126"/>
        <v>15.378598475424736</v>
      </c>
      <c r="S250" s="182">
        <f t="shared" si="127"/>
        <v>16.187308817397671</v>
      </c>
      <c r="T250" s="182">
        <f t="shared" si="128"/>
        <v>17.027848503697982</v>
      </c>
      <c r="U250" s="182">
        <f t="shared" si="129"/>
        <v>17.900360973111599</v>
      </c>
      <c r="V250" s="182">
        <f t="shared" si="130"/>
        <v>18.804867605644482</v>
      </c>
      <c r="W250" s="182">
        <f t="shared" si="131"/>
        <v>19.741257528083917</v>
      </c>
      <c r="X250" s="182">
        <f t="shared" si="132"/>
        <v>20.70927779480456</v>
      </c>
      <c r="Z250" s="181" t="s">
        <v>291</v>
      </c>
      <c r="AA250" s="183">
        <f>IFERROR(VLOOKUP($M250,Batch!$A$11:$E$854,4,FALSE),"")</f>
        <v>0.55000000000000004</v>
      </c>
      <c r="AB250" s="182">
        <f t="shared" si="133"/>
        <v>7.2272182280868833</v>
      </c>
      <c r="AC250" s="182">
        <f t="shared" si="134"/>
        <v>7.6205493119661494</v>
      </c>
      <c r="AD250" s="182">
        <f t="shared" si="135"/>
        <v>8.0308043072806097</v>
      </c>
      <c r="AE250" s="182">
        <f t="shared" si="136"/>
        <v>8.4582291614836063</v>
      </c>
      <c r="AF250" s="182">
        <f t="shared" si="137"/>
        <v>8.9030198495687216</v>
      </c>
      <c r="AG250" s="182">
        <f t="shared" si="138"/>
        <v>9.365316677033892</v>
      </c>
      <c r="AH250" s="182">
        <f t="shared" si="139"/>
        <v>9.8451985352113809</v>
      </c>
      <c r="AI250" s="182">
        <f t="shared" si="140"/>
        <v>10.342677183104465</v>
      </c>
      <c r="AJ250" s="182">
        <f t="shared" si="141"/>
        <v>10.857691640446156</v>
      </c>
      <c r="AK250" s="182">
        <f t="shared" si="142"/>
        <v>11.390102787142508</v>
      </c>
      <c r="AM250" s="181" t="s">
        <v>291</v>
      </c>
      <c r="AN250" s="184">
        <f>IFERROR(VLOOKUP($M250,Batch!$A$11:$E$854,5,FALSE),"")</f>
        <v>5941</v>
      </c>
      <c r="AO250" s="182">
        <f t="shared" si="143"/>
        <v>7.6853787889055281E-2</v>
      </c>
      <c r="AP250" s="182">
        <f t="shared" si="144"/>
        <v>8.1036446103685017E-2</v>
      </c>
      <c r="AQ250" s="182">
        <f t="shared" si="145"/>
        <v>8.5399072137003096E-2</v>
      </c>
      <c r="AR250" s="182">
        <f t="shared" si="146"/>
        <v>8.9944281378889102E-2</v>
      </c>
      <c r="AS250" s="182">
        <f t="shared" si="147"/>
        <v>9.4674157815202151E-2</v>
      </c>
      <c r="AT250" s="182">
        <f t="shared" si="148"/>
        <v>9.9590193445856748E-2</v>
      </c>
      <c r="AU250" s="182">
        <f t="shared" si="149"/>
        <v>0.10469322719635983</v>
      </c>
      <c r="AV250" s="182">
        <f t="shared" si="150"/>
        <v>0.10998338411121887</v>
      </c>
      <c r="AW250" s="182">
        <f t="shared" si="151"/>
        <v>0.11546001573007794</v>
      </c>
      <c r="AX250" s="182">
        <f t="shared" si="152"/>
        <v>0.12112164265853467</v>
      </c>
    </row>
    <row r="251" spans="1:50" ht="15.75">
      <c r="A251" s="181" t="s">
        <v>292</v>
      </c>
      <c r="B251" s="182">
        <v>9.9999999999999995E-7</v>
      </c>
      <c r="C251" s="182">
        <v>1.8684211099364256</v>
      </c>
      <c r="D251" s="182">
        <v>2.0514175088140449</v>
      </c>
      <c r="E251" s="182">
        <v>2.2473149414882823</v>
      </c>
      <c r="F251" s="182">
        <v>2.4559931212895756</v>
      </c>
      <c r="G251" s="182">
        <v>2.6770917874981959</v>
      </c>
      <c r="H251" s="182">
        <v>2.9099743316743938</v>
      </c>
      <c r="I251" s="182">
        <v>3.1536941443280568</v>
      </c>
      <c r="J251" s="182">
        <v>3.4069662220160226</v>
      </c>
      <c r="K251" s="182">
        <v>3.6681469563524538</v>
      </c>
      <c r="M251" s="181" t="s">
        <v>292</v>
      </c>
      <c r="N251" s="183">
        <f>IFERROR(VLOOKUP($M251,Batch!$A$11:$E$854,3,FALSE),"")</f>
        <v>1</v>
      </c>
      <c r="O251" s="182">
        <f t="shared" si="123"/>
        <v>1.0778191496934722E-6</v>
      </c>
      <c r="P251" s="182">
        <f t="shared" si="124"/>
        <v>2.0138200519810119</v>
      </c>
      <c r="Q251" s="182">
        <f t="shared" si="125"/>
        <v>2.2110570750162548</v>
      </c>
      <c r="R251" s="182">
        <f t="shared" si="126"/>
        <v>2.4221990793283354</v>
      </c>
      <c r="S251" s="182">
        <f t="shared" si="127"/>
        <v>2.6471164176413469</v>
      </c>
      <c r="T251" s="182">
        <f t="shared" si="128"/>
        <v>2.885420794052683</v>
      </c>
      <c r="U251" s="182">
        <f t="shared" si="129"/>
        <v>3.136426059795125</v>
      </c>
      <c r="V251" s="182">
        <f t="shared" si="130"/>
        <v>3.3991119410329484</v>
      </c>
      <c r="W251" s="182">
        <f t="shared" si="131"/>
        <v>3.6720934364476907</v>
      </c>
      <c r="X251" s="182">
        <f t="shared" si="132"/>
        <v>3.9535990334464999</v>
      </c>
      <c r="Z251" s="181" t="s">
        <v>292</v>
      </c>
      <c r="AA251" s="183">
        <f>IFERROR(VLOOKUP($M251,Batch!$A$11:$E$854,4,FALSE),"")</f>
        <v>0.87</v>
      </c>
      <c r="AB251" s="182">
        <f t="shared" si="133"/>
        <v>9.3770266023332068E-7</v>
      </c>
      <c r="AC251" s="182">
        <f t="shared" si="134"/>
        <v>1.7520234452234802</v>
      </c>
      <c r="AD251" s="182">
        <f t="shared" si="135"/>
        <v>1.9236196552641416</v>
      </c>
      <c r="AE251" s="182">
        <f t="shared" si="136"/>
        <v>2.1073131990156519</v>
      </c>
      <c r="AF251" s="182">
        <f t="shared" si="137"/>
        <v>2.3029912833479722</v>
      </c>
      <c r="AG251" s="182">
        <f t="shared" si="138"/>
        <v>2.510316090825834</v>
      </c>
      <c r="AH251" s="182">
        <f t="shared" si="139"/>
        <v>2.728690672021759</v>
      </c>
      <c r="AI251" s="182">
        <f t="shared" si="140"/>
        <v>2.9572273886986653</v>
      </c>
      <c r="AJ251" s="182">
        <f t="shared" si="141"/>
        <v>3.194721289709491</v>
      </c>
      <c r="AK251" s="182">
        <f t="shared" si="142"/>
        <v>3.4396311590984552</v>
      </c>
      <c r="AM251" s="181" t="s">
        <v>292</v>
      </c>
      <c r="AN251" s="184">
        <f>IFERROR(VLOOKUP($M251,Batch!$A$11:$E$854,5,FALSE),"")</f>
        <v>11058</v>
      </c>
      <c r="AO251" s="182">
        <f t="shared" si="143"/>
        <v>1.1733287898286933E-8</v>
      </c>
      <c r="AP251" s="182">
        <f t="shared" si="144"/>
        <v>2.1922722798120905E-2</v>
      </c>
      <c r="AQ251" s="182">
        <f t="shared" si="145"/>
        <v>2.4069872230501763E-2</v>
      </c>
      <c r="AR251" s="182">
        <f t="shared" si="146"/>
        <v>2.636839320660387E-2</v>
      </c>
      <c r="AS251" s="182">
        <f t="shared" si="147"/>
        <v>2.8816874368302929E-2</v>
      </c>
      <c r="AT251" s="182">
        <f t="shared" si="148"/>
        <v>3.1411088672855914E-2</v>
      </c>
      <c r="AU251" s="182">
        <f t="shared" si="149"/>
        <v>3.4143566610160769E-2</v>
      </c>
      <c r="AV251" s="182">
        <f t="shared" si="150"/>
        <v>3.7003201338542756E-2</v>
      </c>
      <c r="AW251" s="182">
        <f t="shared" si="151"/>
        <v>3.9974915542652957E-2</v>
      </c>
      <c r="AX251" s="182">
        <f t="shared" si="152"/>
        <v>4.3039424292108289E-2</v>
      </c>
    </row>
    <row r="252" spans="1:50" ht="15.75">
      <c r="A252" s="181" t="s">
        <v>293</v>
      </c>
      <c r="B252" s="182">
        <v>9.9999999999999995E-7</v>
      </c>
      <c r="C252" s="182">
        <v>6.3237939420403538E-4</v>
      </c>
      <c r="D252" s="182">
        <v>7.06366648571081E-4</v>
      </c>
      <c r="E252" s="182">
        <v>7.8824184594869604E-4</v>
      </c>
      <c r="F252" s="182">
        <v>8.7868194344319929E-4</v>
      </c>
      <c r="G252" s="182">
        <v>9.7838827733194101E-4</v>
      </c>
      <c r="H252" s="182">
        <v>1.0880802953718318E-3</v>
      </c>
      <c r="I252" s="182">
        <v>1.2084877345410402E-3</v>
      </c>
      <c r="J252" s="182">
        <v>1.3403411835486319E-3</v>
      </c>
      <c r="K252" s="182">
        <v>1.4843610311870187E-3</v>
      </c>
      <c r="M252" s="181" t="s">
        <v>293</v>
      </c>
      <c r="N252" s="183">
        <f>IFERROR(VLOOKUP($M252,Batch!$A$11:$E$854,3,FALSE),"")</f>
        <v>1</v>
      </c>
      <c r="O252" s="182">
        <f t="shared" si="123"/>
        <v>1.0778191496934722E-6</v>
      </c>
      <c r="P252" s="182">
        <f t="shared" si="124"/>
        <v>6.8159062094466649E-4</v>
      </c>
      <c r="Q252" s="182">
        <f t="shared" si="125"/>
        <v>7.6133550053471017E-4</v>
      </c>
      <c r="R252" s="182">
        <f t="shared" si="126"/>
        <v>8.4958215615323648E-4</v>
      </c>
      <c r="S252" s="182">
        <f t="shared" si="127"/>
        <v>9.4706022513295666E-4</v>
      </c>
      <c r="T252" s="182">
        <f t="shared" si="128"/>
        <v>1.0545256211439737E-3</v>
      </c>
      <c r="U252" s="182">
        <f t="shared" si="129"/>
        <v>1.1727537787558898E-3</v>
      </c>
      <c r="V252" s="182">
        <f t="shared" si="130"/>
        <v>1.3025312224580145E-3</v>
      </c>
      <c r="W252" s="182">
        <f t="shared" si="131"/>
        <v>1.4446453947515286E-3</v>
      </c>
      <c r="X252" s="182">
        <f t="shared" si="132"/>
        <v>1.5998727444721181E-3</v>
      </c>
      <c r="Z252" s="181" t="s">
        <v>293</v>
      </c>
      <c r="AA252" s="183">
        <f>IFERROR(VLOOKUP($M252,Batch!$A$11:$E$854,4,FALSE),"")</f>
        <v>0.94</v>
      </c>
      <c r="AB252" s="182">
        <f t="shared" si="133"/>
        <v>1.0131500007118636E-6</v>
      </c>
      <c r="AC252" s="182">
        <f t="shared" si="134"/>
        <v>6.4069518368798642E-4</v>
      </c>
      <c r="AD252" s="182">
        <f t="shared" si="135"/>
        <v>7.1565537050262754E-4</v>
      </c>
      <c r="AE252" s="182">
        <f t="shared" si="136"/>
        <v>7.9860722678404218E-4</v>
      </c>
      <c r="AF252" s="182">
        <f t="shared" si="137"/>
        <v>8.9023661162497927E-4</v>
      </c>
      <c r="AG252" s="182">
        <f t="shared" si="138"/>
        <v>9.9125408387533529E-4</v>
      </c>
      <c r="AH252" s="182">
        <f t="shared" si="139"/>
        <v>1.1023885520305365E-3</v>
      </c>
      <c r="AI252" s="182">
        <f t="shared" si="140"/>
        <v>1.2243793491105335E-3</v>
      </c>
      <c r="AJ252" s="182">
        <f t="shared" si="141"/>
        <v>1.3579666710664367E-3</v>
      </c>
      <c r="AK252" s="182">
        <f t="shared" si="142"/>
        <v>1.503880379803791E-3</v>
      </c>
      <c r="AM252" s="181" t="s">
        <v>293</v>
      </c>
      <c r="AN252" s="184">
        <f>IFERROR(VLOOKUP($M252,Batch!$A$11:$E$854,5,FALSE),"")</f>
        <v>11487</v>
      </c>
      <c r="AO252" s="182">
        <f t="shared" si="143"/>
        <v>1.218848599092259E-8</v>
      </c>
      <c r="AP252" s="182">
        <f t="shared" si="144"/>
        <v>7.7077473872039994E-6</v>
      </c>
      <c r="AQ252" s="182">
        <f t="shared" si="145"/>
        <v>8.6095400005635621E-6</v>
      </c>
      <c r="AR252" s="182">
        <f t="shared" si="146"/>
        <v>9.6074746968046436E-6</v>
      </c>
      <c r="AS252" s="182">
        <f t="shared" si="147"/>
        <v>1.0709802558134071E-5</v>
      </c>
      <c r="AT252" s="182">
        <f t="shared" si="148"/>
        <v>1.192507181194325E-5</v>
      </c>
      <c r="AU252" s="182">
        <f t="shared" si="149"/>
        <v>1.3262051437138485E-5</v>
      </c>
      <c r="AV252" s="182">
        <f t="shared" si="150"/>
        <v>1.4729635822655249E-5</v>
      </c>
      <c r="AW252" s="182">
        <f t="shared" si="151"/>
        <v>1.6336729738739106E-5</v>
      </c>
      <c r="AX252" s="182">
        <f t="shared" si="152"/>
        <v>1.8092113634094388E-5</v>
      </c>
    </row>
    <row r="253" spans="1:50" ht="15.75">
      <c r="A253" s="181" t="s">
        <v>81</v>
      </c>
      <c r="B253" s="182">
        <v>9.9999999999999995E-7</v>
      </c>
      <c r="C253" s="182">
        <v>0.28049748435222377</v>
      </c>
      <c r="D253" s="182">
        <v>0.31331518669087471</v>
      </c>
      <c r="E253" s="182">
        <v>0.34963165605365237</v>
      </c>
      <c r="F253" s="182">
        <v>0.38974716276415899</v>
      </c>
      <c r="G253" s="182">
        <v>0.43397279074335171</v>
      </c>
      <c r="H253" s="182">
        <v>0.48262765741944846</v>
      </c>
      <c r="I253" s="182">
        <v>0.53603544409593717</v>
      </c>
      <c r="J253" s="182">
        <v>0.59452020986909404</v>
      </c>
      <c r="K253" s="182">
        <v>0.6584014895717718</v>
      </c>
      <c r="M253" s="181" t="s">
        <v>81</v>
      </c>
      <c r="N253" s="183">
        <f>IFERROR(VLOOKUP($M253,Batch!$A$11:$E$854,3,FALSE),"")</f>
        <v>1</v>
      </c>
      <c r="O253" s="182">
        <f t="shared" si="123"/>
        <v>1.0778191496934722E-6</v>
      </c>
      <c r="P253" s="182">
        <f t="shared" si="124"/>
        <v>0.30232556007567185</v>
      </c>
      <c r="Q253" s="182">
        <f t="shared" si="125"/>
        <v>0.33769710810521009</v>
      </c>
      <c r="R253" s="182">
        <f t="shared" si="126"/>
        <v>0.37683969423366814</v>
      </c>
      <c r="S253" s="182">
        <f t="shared" si="127"/>
        <v>0.42007695556590913</v>
      </c>
      <c r="T253" s="182">
        <f t="shared" si="128"/>
        <v>0.46774418430910247</v>
      </c>
      <c r="U253" s="182">
        <f t="shared" si="129"/>
        <v>0.5201853313383823</v>
      </c>
      <c r="V253" s="182">
        <f t="shared" si="130"/>
        <v>0.57774926656104575</v>
      </c>
      <c r="W253" s="182">
        <f t="shared" si="131"/>
        <v>0.64078526707669159</v>
      </c>
      <c r="X253" s="182">
        <f t="shared" si="132"/>
        <v>0.70963773364716254</v>
      </c>
      <c r="Z253" s="181" t="s">
        <v>81</v>
      </c>
      <c r="AA253" s="183">
        <f>IFERROR(VLOOKUP($M253,Batch!$A$11:$E$854,4,FALSE),"")</f>
        <v>0.79</v>
      </c>
      <c r="AB253" s="182">
        <f t="shared" si="133"/>
        <v>8.5147712825784293E-7</v>
      </c>
      <c r="AC253" s="182">
        <f t="shared" si="134"/>
        <v>0.23883719245978077</v>
      </c>
      <c r="AD253" s="182">
        <f t="shared" si="135"/>
        <v>0.26678071540311599</v>
      </c>
      <c r="AE253" s="182">
        <f t="shared" si="136"/>
        <v>0.29770335844459783</v>
      </c>
      <c r="AF253" s="182">
        <f t="shared" si="137"/>
        <v>0.33186079489706827</v>
      </c>
      <c r="AG253" s="182">
        <f t="shared" si="138"/>
        <v>0.36951790560419095</v>
      </c>
      <c r="AH253" s="182">
        <f t="shared" si="139"/>
        <v>0.41094641175732211</v>
      </c>
      <c r="AI253" s="182">
        <f t="shared" si="140"/>
        <v>0.45642192058322617</v>
      </c>
      <c r="AJ253" s="182">
        <f t="shared" si="141"/>
        <v>0.50622036099058632</v>
      </c>
      <c r="AK253" s="182">
        <f t="shared" si="142"/>
        <v>0.5606138095812585</v>
      </c>
      <c r="AM253" s="181" t="s">
        <v>81</v>
      </c>
      <c r="AN253" s="184">
        <f>IFERROR(VLOOKUP($M253,Batch!$A$11:$E$854,5,FALSE),"")</f>
        <v>6033</v>
      </c>
      <c r="AO253" s="182">
        <f t="shared" si="143"/>
        <v>6.4014221279042376E-9</v>
      </c>
      <c r="AP253" s="182">
        <f t="shared" si="144"/>
        <v>1.795582803153798E-3</v>
      </c>
      <c r="AQ253" s="182">
        <f t="shared" si="145"/>
        <v>2.005662769091413E-3</v>
      </c>
      <c r="AR253" s="182">
        <f t="shared" si="146"/>
        <v>2.238139819677654E-3</v>
      </c>
      <c r="AS253" s="182">
        <f t="shared" si="147"/>
        <v>2.4949361120063821E-3</v>
      </c>
      <c r="AT253" s="182">
        <f t="shared" si="148"/>
        <v>2.7780430255728477E-3</v>
      </c>
      <c r="AU253" s="182">
        <f t="shared" si="149"/>
        <v>3.0895033657434437E-3</v>
      </c>
      <c r="AV253" s="182">
        <f t="shared" si="150"/>
        <v>3.4313891531767078E-3</v>
      </c>
      <c r="AW253" s="182">
        <f t="shared" si="151"/>
        <v>3.8057748269422903E-3</v>
      </c>
      <c r="AX253" s="182">
        <f t="shared" si="152"/>
        <v>4.2147058643898514E-3</v>
      </c>
    </row>
    <row r="254" spans="1:50" ht="15.75">
      <c r="A254" s="181" t="s">
        <v>294</v>
      </c>
      <c r="B254" s="182">
        <v>9.9999999999999995E-7</v>
      </c>
      <c r="C254" s="182">
        <v>0.36675490017645052</v>
      </c>
      <c r="D254" s="182">
        <v>0.4096645653844227</v>
      </c>
      <c r="E254" s="182">
        <v>0.45714892385083061</v>
      </c>
      <c r="F254" s="182">
        <v>0.50960058377611128</v>
      </c>
      <c r="G254" s="182">
        <v>0.56742629231038855</v>
      </c>
      <c r="H254" s="182">
        <v>0.63104330054167423</v>
      </c>
      <c r="I254" s="182">
        <v>0.70087482689712821</v>
      </c>
      <c r="J254" s="182">
        <v>0.77734458377395876</v>
      </c>
      <c r="K254" s="182">
        <v>0.86087036802334549</v>
      </c>
      <c r="M254" s="181" t="s">
        <v>294</v>
      </c>
      <c r="N254" s="183">
        <f>IFERROR(VLOOKUP($M254,Batch!$A$11:$E$854,3,FALSE),"")</f>
        <v>1</v>
      </c>
      <c r="O254" s="182">
        <f t="shared" si="123"/>
        <v>1.0778191496934722E-6</v>
      </c>
      <c r="P254" s="182">
        <f t="shared" si="124"/>
        <v>0.39529545465409616</v>
      </c>
      <c r="Q254" s="182">
        <f t="shared" si="125"/>
        <v>0.44154431352218432</v>
      </c>
      <c r="R254" s="182">
        <f t="shared" si="126"/>
        <v>0.4927238643881881</v>
      </c>
      <c r="S254" s="182">
        <f t="shared" si="127"/>
        <v>0.54925726788886531</v>
      </c>
      <c r="T254" s="182">
        <f t="shared" si="128"/>
        <v>0.61158292389170255</v>
      </c>
      <c r="U254" s="182">
        <f t="shared" si="129"/>
        <v>0.68015055360958954</v>
      </c>
      <c r="V254" s="182">
        <f t="shared" si="130"/>
        <v>0.75541630996782227</v>
      </c>
      <c r="W254" s="182">
        <f t="shared" si="131"/>
        <v>0.83783687830207432</v>
      </c>
      <c r="X254" s="182">
        <f t="shared" si="132"/>
        <v>0.92786256805922873</v>
      </c>
      <c r="Z254" s="181" t="s">
        <v>294</v>
      </c>
      <c r="AA254" s="183">
        <f>IFERROR(VLOOKUP($M254,Batch!$A$11:$E$854,4,FALSE),"")</f>
        <v>0.88</v>
      </c>
      <c r="AB254" s="182">
        <f t="shared" si="133"/>
        <v>9.4848085173025548E-7</v>
      </c>
      <c r="AC254" s="182">
        <f t="shared" si="134"/>
        <v>0.34786000009560458</v>
      </c>
      <c r="AD254" s="182">
        <f t="shared" si="135"/>
        <v>0.3885589958995222</v>
      </c>
      <c r="AE254" s="182">
        <f t="shared" si="136"/>
        <v>0.43359700066160556</v>
      </c>
      <c r="AF254" s="182">
        <f t="shared" si="137"/>
        <v>0.48334639574220145</v>
      </c>
      <c r="AG254" s="182">
        <f t="shared" si="138"/>
        <v>0.53819297302469826</v>
      </c>
      <c r="AH254" s="182">
        <f t="shared" si="139"/>
        <v>0.5985324871764387</v>
      </c>
      <c r="AI254" s="182">
        <f t="shared" si="140"/>
        <v>0.66476635277168361</v>
      </c>
      <c r="AJ254" s="182">
        <f t="shared" si="141"/>
        <v>0.73729645290582535</v>
      </c>
      <c r="AK254" s="182">
        <f t="shared" si="142"/>
        <v>0.81651905989212126</v>
      </c>
      <c r="AM254" s="181" t="s">
        <v>294</v>
      </c>
      <c r="AN254" s="184">
        <f>IFERROR(VLOOKUP($M254,Batch!$A$11:$E$854,5,FALSE),"")</f>
        <v>7485</v>
      </c>
      <c r="AO254" s="182">
        <f t="shared" si="143"/>
        <v>7.9420925952864625E-9</v>
      </c>
      <c r="AP254" s="182">
        <f t="shared" si="144"/>
        <v>2.9128013769764128E-3</v>
      </c>
      <c r="AQ254" s="182">
        <f t="shared" si="145"/>
        <v>3.2535939112908704E-3</v>
      </c>
      <c r="AR254" s="182">
        <f t="shared" si="146"/>
        <v>3.6307190830588564E-3</v>
      </c>
      <c r="AS254" s="182">
        <f t="shared" si="147"/>
        <v>4.0472950229619113E-3</v>
      </c>
      <c r="AT254" s="182">
        <f t="shared" si="148"/>
        <v>4.5065521545291877E-3</v>
      </c>
      <c r="AU254" s="182">
        <f t="shared" si="149"/>
        <v>5.0118043245371601E-3</v>
      </c>
      <c r="AV254" s="182">
        <f t="shared" si="150"/>
        <v>5.566412772922363E-3</v>
      </c>
      <c r="AW254" s="182">
        <f t="shared" si="151"/>
        <v>6.1737426627771945E-3</v>
      </c>
      <c r="AX254" s="182">
        <f t="shared" si="152"/>
        <v>6.8371121753797439E-3</v>
      </c>
    </row>
    <row r="255" spans="1:50" ht="15.75">
      <c r="A255" s="181" t="s">
        <v>295</v>
      </c>
      <c r="B255" s="182">
        <v>9.9999999999999995E-7</v>
      </c>
      <c r="C255" s="182">
        <v>3.2597250852311466E-2</v>
      </c>
      <c r="D255" s="182">
        <v>3.5790246309110471E-2</v>
      </c>
      <c r="E255" s="182">
        <v>3.9208417425205401E-2</v>
      </c>
      <c r="F255" s="182">
        <v>4.284968299727842E-2</v>
      </c>
      <c r="G255" s="182">
        <v>4.6707776767709465E-2</v>
      </c>
      <c r="H255" s="182">
        <v>5.0771612609857367E-2</v>
      </c>
      <c r="I255" s="182">
        <v>5.5024697034606336E-2</v>
      </c>
      <c r="J255" s="182">
        <v>5.9444633310536475E-2</v>
      </c>
      <c r="K255" s="182">
        <v>6.4002768149136857E-2</v>
      </c>
      <c r="M255" s="181" t="s">
        <v>295</v>
      </c>
      <c r="N255" s="183">
        <f>IFERROR(VLOOKUP($M255,Batch!$A$11:$E$854,3,FALSE),"")</f>
        <v>1</v>
      </c>
      <c r="O255" s="182">
        <f t="shared" si="123"/>
        <v>1.0778191496934722E-6</v>
      </c>
      <c r="P255" s="182">
        <f t="shared" si="124"/>
        <v>3.5133941195983155E-2</v>
      </c>
      <c r="Q255" s="182">
        <f t="shared" si="125"/>
        <v>3.8575412844205376E-2</v>
      </c>
      <c r="R255" s="182">
        <f t="shared" si="126"/>
        <v>4.2259583130061604E-2</v>
      </c>
      <c r="S255" s="182">
        <f t="shared" si="127"/>
        <v>4.6184208892761459E-2</v>
      </c>
      <c r="T255" s="182">
        <f t="shared" si="128"/>
        <v>5.034253623984513E-2</v>
      </c>
      <c r="U255" s="182">
        <f t="shared" si="129"/>
        <v>5.4722616331722838E-2</v>
      </c>
      <c r="V255" s="182">
        <f t="shared" si="130"/>
        <v>5.9306672169980319E-2</v>
      </c>
      <c r="W255" s="182">
        <f t="shared" si="131"/>
        <v>6.4070564128602681E-2</v>
      </c>
      <c r="X255" s="182">
        <f t="shared" si="132"/>
        <v>6.8983409144531133E-2</v>
      </c>
      <c r="Z255" s="181" t="s">
        <v>295</v>
      </c>
      <c r="AA255" s="183">
        <f>IFERROR(VLOOKUP($M255,Batch!$A$11:$E$854,4,FALSE),"")</f>
        <v>0.97</v>
      </c>
      <c r="AB255" s="182">
        <f t="shared" si="133"/>
        <v>1.0454845752026681E-6</v>
      </c>
      <c r="AC255" s="182">
        <f t="shared" si="134"/>
        <v>3.4079922960103655E-2</v>
      </c>
      <c r="AD255" s="182">
        <f t="shared" si="135"/>
        <v>3.7418150458879217E-2</v>
      </c>
      <c r="AE255" s="182">
        <f t="shared" si="136"/>
        <v>4.0991795636159754E-2</v>
      </c>
      <c r="AF255" s="182">
        <f t="shared" si="137"/>
        <v>4.4798682625978609E-2</v>
      </c>
      <c r="AG255" s="182">
        <f t="shared" si="138"/>
        <v>4.8832260152649777E-2</v>
      </c>
      <c r="AH255" s="182">
        <f t="shared" si="139"/>
        <v>5.3080937841771147E-2</v>
      </c>
      <c r="AI255" s="182">
        <f t="shared" si="140"/>
        <v>5.7527472004880904E-2</v>
      </c>
      <c r="AJ255" s="182">
        <f t="shared" si="141"/>
        <v>6.2148447204744592E-2</v>
      </c>
      <c r="AK255" s="182">
        <f t="shared" si="142"/>
        <v>6.6913906870195189E-2</v>
      </c>
      <c r="AM255" s="181" t="s">
        <v>295</v>
      </c>
      <c r="AN255" s="184">
        <f>IFERROR(VLOOKUP($M255,Batch!$A$11:$E$854,5,FALSE),"")</f>
        <v>8454</v>
      </c>
      <c r="AO255" s="182">
        <f t="shared" si="143"/>
        <v>8.9702673080229466E-9</v>
      </c>
      <c r="AP255" s="182">
        <f t="shared" si="144"/>
        <v>2.9240605365191266E-4</v>
      </c>
      <c r="AQ255" s="182">
        <f t="shared" si="145"/>
        <v>3.2104807641270255E-4</v>
      </c>
      <c r="AR255" s="182">
        <f t="shared" si="146"/>
        <v>3.5170998502863723E-4</v>
      </c>
      <c r="AS255" s="182">
        <f t="shared" si="147"/>
        <v>3.8437311054963328E-4</v>
      </c>
      <c r="AT255" s="182">
        <f t="shared" si="148"/>
        <v>4.1898124296981784E-4</v>
      </c>
      <c r="AU255" s="182">
        <f t="shared" si="149"/>
        <v>4.5543493676980908E-4</v>
      </c>
      <c r="AV255" s="182">
        <f t="shared" si="150"/>
        <v>4.9358624094339627E-4</v>
      </c>
      <c r="AW255" s="182">
        <f t="shared" si="151"/>
        <v>5.3323425082291718E-4</v>
      </c>
      <c r="AX255" s="182">
        <f t="shared" si="152"/>
        <v>5.7412193875117459E-4</v>
      </c>
    </row>
    <row r="256" spans="1:50" ht="15.75">
      <c r="A256" s="181" t="s">
        <v>296</v>
      </c>
      <c r="B256" s="182">
        <v>9.9999999999999995E-7</v>
      </c>
      <c r="C256" s="182">
        <v>1.433604368886677E-4</v>
      </c>
      <c r="D256" s="182">
        <v>1.574011966900081E-4</v>
      </c>
      <c r="E256" s="182">
        <v>1.7243177165202319E-4</v>
      </c>
      <c r="F256" s="182">
        <v>1.8844292241129137E-4</v>
      </c>
      <c r="G256" s="182">
        <v>2.0540699590790223E-4</v>
      </c>
      <c r="H256" s="182">
        <v>2.2327513463155048E-4</v>
      </c>
      <c r="I256" s="182">
        <v>2.4197469467411245E-4</v>
      </c>
      <c r="J256" s="182">
        <v>2.6140706749816392E-4</v>
      </c>
      <c r="K256" s="182">
        <v>2.8144612959188527E-4</v>
      </c>
      <c r="M256" s="181" t="s">
        <v>296</v>
      </c>
      <c r="N256" s="183">
        <f>IFERROR(VLOOKUP($M256,Batch!$A$11:$E$854,3,FALSE),"")</f>
        <v>1</v>
      </c>
      <c r="O256" s="182">
        <f t="shared" si="123"/>
        <v>1.0778191496934722E-6</v>
      </c>
      <c r="P256" s="182">
        <f t="shared" si="124"/>
        <v>1.545166241870285E-4</v>
      </c>
      <c r="Q256" s="182">
        <f t="shared" si="125"/>
        <v>1.6965002397715951E-4</v>
      </c>
      <c r="R256" s="182">
        <f t="shared" si="126"/>
        <v>1.8585026550212258E-4</v>
      </c>
      <c r="S256" s="182">
        <f t="shared" si="127"/>
        <v>2.0310739039909102E-4</v>
      </c>
      <c r="T256" s="182">
        <f t="shared" si="128"/>
        <v>2.213915936705457E-4</v>
      </c>
      <c r="U256" s="182">
        <f t="shared" si="129"/>
        <v>2.4065021575627325E-4</v>
      </c>
      <c r="V256" s="182">
        <f t="shared" si="130"/>
        <v>2.6080495966098941E-4</v>
      </c>
      <c r="W256" s="182">
        <f t="shared" si="131"/>
        <v>2.817495432147351E-4</v>
      </c>
      <c r="X256" s="182">
        <f t="shared" si="132"/>
        <v>3.0334802808124457E-4</v>
      </c>
      <c r="Z256" s="181" t="s">
        <v>296</v>
      </c>
      <c r="AA256" s="183">
        <f>IFERROR(VLOOKUP($M256,Batch!$A$11:$E$854,4,FALSE),"")</f>
        <v>0.94</v>
      </c>
      <c r="AB256" s="182">
        <f t="shared" si="133"/>
        <v>1.0131500007118636E-6</v>
      </c>
      <c r="AC256" s="182">
        <f t="shared" si="134"/>
        <v>1.4524562673580679E-4</v>
      </c>
      <c r="AD256" s="182">
        <f t="shared" si="135"/>
        <v>1.5947102253852991E-4</v>
      </c>
      <c r="AE256" s="182">
        <f t="shared" si="136"/>
        <v>1.7469924957199523E-4</v>
      </c>
      <c r="AF256" s="182">
        <f t="shared" si="137"/>
        <v>1.9092094697514554E-4</v>
      </c>
      <c r="AG256" s="182">
        <f t="shared" si="138"/>
        <v>2.0810809805031294E-4</v>
      </c>
      <c r="AH256" s="182">
        <f t="shared" si="139"/>
        <v>2.2621120281089685E-4</v>
      </c>
      <c r="AI256" s="182">
        <f t="shared" si="140"/>
        <v>2.4515666208133004E-4</v>
      </c>
      <c r="AJ256" s="182">
        <f t="shared" si="141"/>
        <v>2.6484457062185101E-4</v>
      </c>
      <c r="AK256" s="182">
        <f t="shared" si="142"/>
        <v>2.8514714639636988E-4</v>
      </c>
      <c r="AM256" s="181" t="s">
        <v>296</v>
      </c>
      <c r="AN256" s="184">
        <f>IFERROR(VLOOKUP($M256,Batch!$A$11:$E$854,5,FALSE),"")</f>
        <v>11487</v>
      </c>
      <c r="AO256" s="182">
        <f t="shared" si="143"/>
        <v>1.218848599092259E-8</v>
      </c>
      <c r="AP256" s="182">
        <f t="shared" si="144"/>
        <v>1.7473466766700682E-6</v>
      </c>
      <c r="AQ256" s="182">
        <f t="shared" si="145"/>
        <v>1.9184822808106152E-6</v>
      </c>
      <c r="AR256" s="182">
        <f t="shared" si="146"/>
        <v>2.1016822331706479E-6</v>
      </c>
      <c r="AS256" s="182">
        <f t="shared" si="147"/>
        <v>2.2968339198985373E-6</v>
      </c>
      <c r="AT256" s="182">
        <f t="shared" si="148"/>
        <v>2.5036002920609604E-6</v>
      </c>
      <c r="AU256" s="182">
        <f t="shared" si="149"/>
        <v>2.7213858505780081E-6</v>
      </c>
      <c r="AV256" s="182">
        <f t="shared" si="150"/>
        <v>2.9493051761931904E-6</v>
      </c>
      <c r="AW256" s="182">
        <f t="shared" si="151"/>
        <v>3.1861563801295268E-6</v>
      </c>
      <c r="AX256" s="182">
        <f t="shared" si="152"/>
        <v>3.430402207730077E-6</v>
      </c>
    </row>
    <row r="257" spans="1:50" ht="15.75">
      <c r="A257" s="181" t="s">
        <v>297</v>
      </c>
      <c r="B257" s="182">
        <v>9.9999999999999995E-7</v>
      </c>
      <c r="C257" s="182">
        <v>7.2043308013270497E-4</v>
      </c>
      <c r="D257" s="182">
        <v>7.9099249004116305E-4</v>
      </c>
      <c r="E257" s="182">
        <v>8.6652604484233466E-4</v>
      </c>
      <c r="F257" s="182">
        <v>9.4698731371337314E-4</v>
      </c>
      <c r="G257" s="182">
        <v>1.0322373309845398E-3</v>
      </c>
      <c r="H257" s="182">
        <v>1.122030571688133E-3</v>
      </c>
      <c r="I257" s="182">
        <v>1.2160019764282809E-3</v>
      </c>
      <c r="J257" s="182">
        <v>1.3136560050553733E-3</v>
      </c>
      <c r="K257" s="182">
        <v>1.4143588456749356E-3</v>
      </c>
      <c r="M257" s="181" t="s">
        <v>297</v>
      </c>
      <c r="N257" s="183">
        <f>IFERROR(VLOOKUP($M257,Batch!$A$11:$E$854,3,FALSE),"")</f>
        <v>1</v>
      </c>
      <c r="O257" s="182">
        <f t="shared" si="123"/>
        <v>1.0778191496934722E-6</v>
      </c>
      <c r="P257" s="182">
        <f t="shared" si="124"/>
        <v>7.7649656983968119E-4</v>
      </c>
      <c r="Q257" s="182">
        <f t="shared" si="125"/>
        <v>8.5254685303008866E-4</v>
      </c>
      <c r="R257" s="182">
        <f t="shared" si="126"/>
        <v>9.3395836483921269E-4</v>
      </c>
      <c r="S257" s="182">
        <f t="shared" si="127"/>
        <v>1.0206810612370533E-3</v>
      </c>
      <c r="T257" s="182">
        <f t="shared" si="128"/>
        <v>1.1125651623636159E-3</v>
      </c>
      <c r="U257" s="182">
        <f t="shared" si="129"/>
        <v>1.2093460367069841E-3</v>
      </c>
      <c r="V257" s="182">
        <f t="shared" si="130"/>
        <v>1.3106302162595113E-3</v>
      </c>
      <c r="W257" s="182">
        <f t="shared" si="131"/>
        <v>1.4158835983585059E-3</v>
      </c>
      <c r="X257" s="182">
        <f t="shared" si="132"/>
        <v>1.5244230484067998E-3</v>
      </c>
      <c r="Z257" s="181" t="s">
        <v>297</v>
      </c>
      <c r="AA257" s="183">
        <f>IFERROR(VLOOKUP($M257,Batch!$A$11:$E$854,4,FALSE),"")</f>
        <v>0.94</v>
      </c>
      <c r="AB257" s="182">
        <f t="shared" si="133"/>
        <v>1.0131500007118636E-6</v>
      </c>
      <c r="AC257" s="182">
        <f t="shared" si="134"/>
        <v>7.2990677564930032E-4</v>
      </c>
      <c r="AD257" s="182">
        <f t="shared" si="135"/>
        <v>8.0139404184828328E-4</v>
      </c>
      <c r="AE257" s="182">
        <f t="shared" si="136"/>
        <v>8.7792086294885986E-4</v>
      </c>
      <c r="AF257" s="182">
        <f t="shared" si="137"/>
        <v>9.5944019756283002E-4</v>
      </c>
      <c r="AG257" s="182">
        <f t="shared" si="138"/>
        <v>1.0458112526217989E-3</v>
      </c>
      <c r="AH257" s="182">
        <f t="shared" si="139"/>
        <v>1.1367852745045649E-3</v>
      </c>
      <c r="AI257" s="182">
        <f t="shared" si="140"/>
        <v>1.2319924032839404E-3</v>
      </c>
      <c r="AJ257" s="182">
        <f t="shared" si="141"/>
        <v>1.3309305824569955E-3</v>
      </c>
      <c r="AK257" s="182">
        <f t="shared" si="142"/>
        <v>1.4329576655023918E-3</v>
      </c>
      <c r="AM257" s="181" t="s">
        <v>297</v>
      </c>
      <c r="AN257" s="184">
        <f>IFERROR(VLOOKUP($M257,Batch!$A$11:$E$854,5,FALSE),"")</f>
        <v>11487</v>
      </c>
      <c r="AO257" s="182">
        <f t="shared" si="143"/>
        <v>1.218848599092259E-8</v>
      </c>
      <c r="AP257" s="182">
        <f t="shared" si="144"/>
        <v>8.7809885045946841E-6</v>
      </c>
      <c r="AQ257" s="182">
        <f t="shared" si="145"/>
        <v>9.6410008837916917E-6</v>
      </c>
      <c r="AR257" s="182">
        <f t="shared" si="146"/>
        <v>1.0561640558330356E-5</v>
      </c>
      <c r="AS257" s="182">
        <f t="shared" si="147"/>
        <v>1.1542341606776863E-5</v>
      </c>
      <c r="AT257" s="182">
        <f t="shared" si="148"/>
        <v>1.2581410248012389E-5</v>
      </c>
      <c r="AU257" s="182">
        <f t="shared" si="149"/>
        <v>1.3675853904407675E-5</v>
      </c>
      <c r="AV257" s="182">
        <f t="shared" si="150"/>
        <v>1.4821223054630284E-5</v>
      </c>
      <c r="AW257" s="182">
        <f t="shared" si="151"/>
        <v>1.6011477814508754E-5</v>
      </c>
      <c r="AX257" s="182">
        <f t="shared" si="152"/>
        <v>1.7238892976646396E-5</v>
      </c>
    </row>
    <row r="258" spans="1:50" ht="15.75">
      <c r="A258" s="181" t="s">
        <v>82</v>
      </c>
      <c r="B258" s="182">
        <v>17.335143501125255</v>
      </c>
      <c r="C258" s="182">
        <v>17.704926651913663</v>
      </c>
      <c r="D258" s="182">
        <v>18.0825978007794</v>
      </c>
      <c r="E258" s="182">
        <v>18.468325209887826</v>
      </c>
      <c r="F258" s="182">
        <v>18.862280730674492</v>
      </c>
      <c r="G258" s="182">
        <v>19.264639880409341</v>
      </c>
      <c r="H258" s="182">
        <v>19.675581920394151</v>
      </c>
      <c r="I258" s="182">
        <v>20.095289935828031</v>
      </c>
      <c r="J258" s="182">
        <v>20.52395091737657</v>
      </c>
      <c r="K258" s="182">
        <v>20.961755844480955</v>
      </c>
      <c r="M258" s="181" t="s">
        <v>82</v>
      </c>
      <c r="N258" s="183">
        <f>IFERROR(VLOOKUP($M258,Batch!$A$11:$E$854,3,FALSE),"")</f>
        <v>1</v>
      </c>
      <c r="O258" s="182">
        <f t="shared" si="123"/>
        <v>18.684149628197144</v>
      </c>
      <c r="P258" s="182">
        <f t="shared" si="124"/>
        <v>19.082708989350877</v>
      </c>
      <c r="Q258" s="182">
        <f t="shared" si="125"/>
        <v>19.489770185885103</v>
      </c>
      <c r="R258" s="182">
        <f t="shared" si="126"/>
        <v>19.905514573983812</v>
      </c>
      <c r="S258" s="182">
        <f t="shared" si="127"/>
        <v>20.330127378415146</v>
      </c>
      <c r="T258" s="182">
        <f t="shared" si="128"/>
        <v>20.763797775053749</v>
      </c>
      <c r="U258" s="182">
        <f t="shared" si="129"/>
        <v>21.206718975163479</v>
      </c>
      <c r="V258" s="182">
        <f t="shared" si="130"/>
        <v>21.659088311477959</v>
      </c>
      <c r="W258" s="182">
        <f t="shared" si="131"/>
        <v>22.121107326117372</v>
      </c>
      <c r="X258" s="182">
        <f t="shared" si="132"/>
        <v>22.592981860380632</v>
      </c>
      <c r="Z258" s="181" t="s">
        <v>82</v>
      </c>
      <c r="AA258" s="183">
        <f>IFERROR(VLOOKUP($M258,Batch!$A$11:$E$854,4,FALSE),"")</f>
        <v>0.03</v>
      </c>
      <c r="AB258" s="182">
        <f t="shared" si="133"/>
        <v>0.56052448884591421</v>
      </c>
      <c r="AC258" s="182">
        <f t="shared" si="134"/>
        <v>0.57248126968052626</v>
      </c>
      <c r="AD258" s="182">
        <f t="shared" si="135"/>
        <v>0.58469310557655307</v>
      </c>
      <c r="AE258" s="182">
        <f t="shared" si="136"/>
        <v>0.59716543721951432</v>
      </c>
      <c r="AF258" s="182">
        <f t="shared" si="137"/>
        <v>0.60990382135245425</v>
      </c>
      <c r="AG258" s="182">
        <f t="shared" si="138"/>
        <v>0.62291393325161248</v>
      </c>
      <c r="AH258" s="182">
        <f t="shared" si="139"/>
        <v>0.63620156925490434</v>
      </c>
      <c r="AI258" s="182">
        <f t="shared" si="140"/>
        <v>0.64977264934433876</v>
      </c>
      <c r="AJ258" s="182">
        <f t="shared" si="141"/>
        <v>0.66363321978352119</v>
      </c>
      <c r="AK258" s="182">
        <f t="shared" si="142"/>
        <v>0.67778945581141892</v>
      </c>
      <c r="AM258" s="181" t="s">
        <v>82</v>
      </c>
      <c r="AN258" s="184">
        <f>IFERROR(VLOOKUP($M258,Batch!$A$11:$E$854,5,FALSE),"")</f>
        <v>4128</v>
      </c>
      <c r="AO258" s="182">
        <f t="shared" si="143"/>
        <v>7.5929452993104954E-2</v>
      </c>
      <c r="AP258" s="182">
        <f t="shared" si="144"/>
        <v>7.7549135712409109E-2</v>
      </c>
      <c r="AQ258" s="182">
        <f t="shared" si="145"/>
        <v>7.9203368556965095E-2</v>
      </c>
      <c r="AR258" s="182">
        <f t="shared" si="146"/>
        <v>8.089288852985424E-2</v>
      </c>
      <c r="AS258" s="182">
        <f t="shared" si="147"/>
        <v>8.2618448355476895E-2</v>
      </c>
      <c r="AT258" s="182">
        <f t="shared" si="148"/>
        <v>8.4380816814910456E-2</v>
      </c>
      <c r="AU258" s="182">
        <f t="shared" si="149"/>
        <v>8.618077908842102E-2</v>
      </c>
      <c r="AV258" s="182">
        <f t="shared" si="150"/>
        <v>8.8019137105281267E-2</v>
      </c>
      <c r="AW258" s="182">
        <f t="shared" si="151"/>
        <v>8.9896709901050462E-2</v>
      </c>
      <c r="AX258" s="182">
        <f t="shared" si="152"/>
        <v>9.1814333982475821E-2</v>
      </c>
    </row>
    <row r="259" spans="1:50" ht="15.75">
      <c r="A259" s="181" t="s">
        <v>298</v>
      </c>
      <c r="B259" s="182">
        <v>1.9419983019090434</v>
      </c>
      <c r="C259" s="182">
        <v>1.9544262269965933</v>
      </c>
      <c r="D259" s="182">
        <v>1.9532214286946881</v>
      </c>
      <c r="E259" s="182">
        <v>1.9381826060001488</v>
      </c>
      <c r="F259" s="182">
        <v>1.9095598349110467</v>
      </c>
      <c r="G259" s="182">
        <v>1.8680754463392024</v>
      </c>
      <c r="H259" s="182">
        <v>1.8149153843083092</v>
      </c>
      <c r="I259" s="182">
        <v>1.7516886568229524</v>
      </c>
      <c r="J259" s="182">
        <v>1.6803557063664738</v>
      </c>
      <c r="K259" s="182">
        <v>1.6031300485187574</v>
      </c>
      <c r="M259" s="181" t="s">
        <v>298</v>
      </c>
      <c r="N259" s="183">
        <f>IFERROR(VLOOKUP($M259,Batch!$A$11:$E$854,3,FALSE),"")</f>
        <v>1</v>
      </c>
      <c r="O259" s="182">
        <f t="shared" si="123"/>
        <v>2.0931229584697721</v>
      </c>
      <c r="P259" s="182">
        <f t="shared" si="124"/>
        <v>2.106518014120089</v>
      </c>
      <c r="Q259" s="182">
        <f t="shared" si="125"/>
        <v>2.1052194594387776</v>
      </c>
      <c r="R259" s="182">
        <f t="shared" si="126"/>
        <v>2.0890103283497585</v>
      </c>
      <c r="S259" s="182">
        <f t="shared" si="127"/>
        <v>2.0581601575526314</v>
      </c>
      <c r="T259" s="182">
        <f t="shared" si="128"/>
        <v>2.0134474891365728</v>
      </c>
      <c r="U259" s="182">
        <f t="shared" si="129"/>
        <v>1.956150556280783</v>
      </c>
      <c r="V259" s="182">
        <f t="shared" si="130"/>
        <v>1.888003578624615</v>
      </c>
      <c r="W259" s="182">
        <f t="shared" si="131"/>
        <v>1.8111195586184865</v>
      </c>
      <c r="X259" s="182">
        <f t="shared" si="132"/>
        <v>1.7278842657425419</v>
      </c>
      <c r="Z259" s="181" t="s">
        <v>298</v>
      </c>
      <c r="AA259" s="183">
        <f>IFERROR(VLOOKUP($M259,Batch!$A$11:$E$854,4,FALSE),"")</f>
        <v>0.6</v>
      </c>
      <c r="AB259" s="182">
        <f t="shared" si="133"/>
        <v>1.2558737750818632</v>
      </c>
      <c r="AC259" s="182">
        <f t="shared" si="134"/>
        <v>1.2639108084720534</v>
      </c>
      <c r="AD259" s="182">
        <f t="shared" si="135"/>
        <v>1.2631316756632665</v>
      </c>
      <c r="AE259" s="182">
        <f t="shared" si="136"/>
        <v>1.2534061970098549</v>
      </c>
      <c r="AF259" s="182">
        <f t="shared" si="137"/>
        <v>1.2348960945315788</v>
      </c>
      <c r="AG259" s="182">
        <f t="shared" si="138"/>
        <v>1.2080684934819437</v>
      </c>
      <c r="AH259" s="182">
        <f t="shared" si="139"/>
        <v>1.1736903337684699</v>
      </c>
      <c r="AI259" s="182">
        <f t="shared" si="140"/>
        <v>1.1328021471747689</v>
      </c>
      <c r="AJ259" s="182">
        <f t="shared" si="141"/>
        <v>1.0866717351710919</v>
      </c>
      <c r="AK259" s="182">
        <f t="shared" si="142"/>
        <v>1.0367305594455252</v>
      </c>
      <c r="AM259" s="181" t="s">
        <v>298</v>
      </c>
      <c r="AN259" s="184">
        <f>IFERROR(VLOOKUP($M259,Batch!$A$11:$E$854,5,FALSE),"")</f>
        <v>19594</v>
      </c>
      <c r="AO259" s="182">
        <f t="shared" si="143"/>
        <v>4.0375237589519275E-2</v>
      </c>
      <c r="AP259" s="182">
        <f t="shared" si="144"/>
        <v>4.0633621146117294E-2</v>
      </c>
      <c r="AQ259" s="182">
        <f t="shared" si="145"/>
        <v>4.0608572711399796E-2</v>
      </c>
      <c r="AR259" s="182">
        <f t="shared" si="146"/>
        <v>4.029590712422508E-2</v>
      </c>
      <c r="AS259" s="182">
        <f t="shared" si="147"/>
        <v>3.9700823605327618E-2</v>
      </c>
      <c r="AT259" s="182">
        <f t="shared" si="148"/>
        <v>3.8838339820868269E-2</v>
      </c>
      <c r="AU259" s="182">
        <f t="shared" si="149"/>
        <v>3.773311221450993E-2</v>
      </c>
      <c r="AV259" s="182">
        <f t="shared" si="150"/>
        <v>3.6418592968164756E-2</v>
      </c>
      <c r="AW259" s="182">
        <f t="shared" si="151"/>
        <v>3.493554078433405E-2</v>
      </c>
      <c r="AX259" s="182">
        <f t="shared" si="152"/>
        <v>3.332997589761743E-2</v>
      </c>
    </row>
    <row r="260" spans="1:50" ht="15.75">
      <c r="A260" s="181" t="s">
        <v>299</v>
      </c>
      <c r="B260" s="182">
        <v>9.9999999999999995E-7</v>
      </c>
      <c r="C260" s="182">
        <v>3.0793300416069456</v>
      </c>
      <c r="D260" s="182">
        <v>3.3808671500314942</v>
      </c>
      <c r="E260" s="182">
        <v>3.7036506623693857</v>
      </c>
      <c r="F260" s="182">
        <v>4.0474795798866658</v>
      </c>
      <c r="G260" s="182">
        <v>4.4117571457627296</v>
      </c>
      <c r="H260" s="182">
        <v>4.7954309336489809</v>
      </c>
      <c r="I260" s="182">
        <v>5.196937441648144</v>
      </c>
      <c r="J260" s="182">
        <v>5.6141553816711909</v>
      </c>
      <c r="K260" s="182">
        <v>6.0443724819040057</v>
      </c>
      <c r="M260" s="181" t="s">
        <v>299</v>
      </c>
      <c r="N260" s="183">
        <f>IFERROR(VLOOKUP($M260,Batch!$A$11:$E$854,3,FALSE),"")</f>
        <v>1</v>
      </c>
      <c r="O260" s="182">
        <f t="shared" si="123"/>
        <v>1.0778191496934722E-6</v>
      </c>
      <c r="P260" s="182">
        <f t="shared" si="124"/>
        <v>3.3189608870703622</v>
      </c>
      <c r="Q260" s="182">
        <f t="shared" si="125"/>
        <v>3.6439633568735377</v>
      </c>
      <c r="R260" s="182">
        <f t="shared" si="126"/>
        <v>3.9918656076766363</v>
      </c>
      <c r="S260" s="182">
        <f t="shared" si="127"/>
        <v>4.3624509991951381</v>
      </c>
      <c r="T260" s="182">
        <f t="shared" si="128"/>
        <v>4.7550763355000853</v>
      </c>
      <c r="U260" s="182">
        <f t="shared" si="129"/>
        <v>5.1686072913193177</v>
      </c>
      <c r="V260" s="182">
        <f t="shared" si="130"/>
        <v>5.601358694367371</v>
      </c>
      <c r="W260" s="182">
        <f t="shared" si="131"/>
        <v>6.0510441797198737</v>
      </c>
      <c r="X260" s="182">
        <f t="shared" si="132"/>
        <v>6.5147404088763974</v>
      </c>
      <c r="Z260" s="181" t="s">
        <v>299</v>
      </c>
      <c r="AA260" s="183">
        <f>IFERROR(VLOOKUP($M260,Batch!$A$11:$E$854,4,FALSE),"")</f>
        <v>0.6</v>
      </c>
      <c r="AB260" s="182">
        <f t="shared" si="133"/>
        <v>6.4669148981608324E-7</v>
      </c>
      <c r="AC260" s="182">
        <f t="shared" si="134"/>
        <v>1.9913765322422172</v>
      </c>
      <c r="AD260" s="182">
        <f t="shared" si="135"/>
        <v>2.1863780141241222</v>
      </c>
      <c r="AE260" s="182">
        <f t="shared" si="136"/>
        <v>2.3951193646059816</v>
      </c>
      <c r="AF260" s="182">
        <f t="shared" si="137"/>
        <v>2.6174705995170831</v>
      </c>
      <c r="AG260" s="182">
        <f t="shared" si="138"/>
        <v>2.8530458013000506</v>
      </c>
      <c r="AH260" s="182">
        <f t="shared" si="139"/>
        <v>3.1011643747915909</v>
      </c>
      <c r="AI260" s="182">
        <f t="shared" si="140"/>
        <v>3.3608152166204226</v>
      </c>
      <c r="AJ260" s="182">
        <f t="shared" si="141"/>
        <v>3.630626507831924</v>
      </c>
      <c r="AK260" s="182">
        <f t="shared" si="142"/>
        <v>3.9088442453258385</v>
      </c>
      <c r="AM260" s="181" t="s">
        <v>299</v>
      </c>
      <c r="AN260" s="184">
        <f>IFERROR(VLOOKUP($M260,Batch!$A$11:$E$854,5,FALSE),"")</f>
        <v>19594</v>
      </c>
      <c r="AO260" s="182">
        <f t="shared" si="143"/>
        <v>2.0790562767140006E-8</v>
      </c>
      <c r="AP260" s="182">
        <f t="shared" si="144"/>
        <v>6.4021004510769045E-2</v>
      </c>
      <c r="AQ260" s="182">
        <f t="shared" si="145"/>
        <v>7.0290130690091518E-2</v>
      </c>
      <c r="AR260" s="182">
        <f t="shared" si="146"/>
        <v>7.7000981563550355E-2</v>
      </c>
      <c r="AS260" s="182">
        <f t="shared" si="147"/>
        <v>8.4149378254351176E-2</v>
      </c>
      <c r="AT260" s="182">
        <f t="shared" si="148"/>
        <v>9.1722913852358465E-2</v>
      </c>
      <c r="AU260" s="182">
        <f t="shared" si="149"/>
        <v>9.9699707821513939E-2</v>
      </c>
      <c r="AV260" s="182">
        <f t="shared" si="150"/>
        <v>0.10804725407748574</v>
      </c>
      <c r="AW260" s="182">
        <f t="shared" si="151"/>
        <v>0.11672144984711176</v>
      </c>
      <c r="AX260" s="182">
        <f t="shared" si="152"/>
        <v>0.12566590547299905</v>
      </c>
    </row>
    <row r="261" spans="1:50" ht="15.75">
      <c r="A261" s="181" t="s">
        <v>300</v>
      </c>
      <c r="B261" s="182">
        <v>36.67793797411975</v>
      </c>
      <c r="C261" s="182">
        <v>38.898919032372511</v>
      </c>
      <c r="D261" s="182">
        <v>40.421611584302767</v>
      </c>
      <c r="E261" s="182">
        <v>41.130041389234769</v>
      </c>
      <c r="F261" s="182">
        <v>40.977060109549335</v>
      </c>
      <c r="G261" s="182">
        <v>39.994995605028429</v>
      </c>
      <c r="H261" s="182">
        <v>38.291862007551224</v>
      </c>
      <c r="I261" s="182">
        <v>36.03368793143769</v>
      </c>
      <c r="J261" s="182">
        <v>33.417673451097166</v>
      </c>
      <c r="K261" s="182">
        <v>30.643196513319463</v>
      </c>
      <c r="M261" s="181" t="s">
        <v>300</v>
      </c>
      <c r="N261" s="183">
        <f>IFERROR(VLOOKUP($M261,Batch!$A$11:$E$854,3,FALSE),"")</f>
        <v>1</v>
      </c>
      <c r="O261" s="182">
        <f t="shared" si="123"/>
        <v>39.532183919775662</v>
      </c>
      <c r="P261" s="182">
        <f t="shared" si="124"/>
        <v>41.925999835466961</v>
      </c>
      <c r="Q261" s="182">
        <f t="shared" si="125"/>
        <v>43.567187027033015</v>
      </c>
      <c r="R261" s="182">
        <f t="shared" si="126"/>
        <v>44.330746237002337</v>
      </c>
      <c r="S261" s="182">
        <f t="shared" si="127"/>
        <v>44.16586008421276</v>
      </c>
      <c r="T261" s="182">
        <f t="shared" si="128"/>
        <v>43.107372155005898</v>
      </c>
      <c r="U261" s="182">
        <f t="shared" si="129"/>
        <v>41.271702149158635</v>
      </c>
      <c r="V261" s="182">
        <f t="shared" si="130"/>
        <v>38.8377988865821</v>
      </c>
      <c r="W261" s="182">
        <f t="shared" si="131"/>
        <v>36.018208383795667</v>
      </c>
      <c r="X261" s="182">
        <f t="shared" si="132"/>
        <v>33.027824009875957</v>
      </c>
      <c r="Z261" s="181" t="s">
        <v>300</v>
      </c>
      <c r="AA261" s="183">
        <f>IFERROR(VLOOKUP($M261,Batch!$A$11:$E$854,4,FALSE),"")</f>
        <v>-0.73</v>
      </c>
      <c r="AB261" s="182">
        <f t="shared" si="133"/>
        <v>-28.858494261436231</v>
      </c>
      <c r="AC261" s="182">
        <f t="shared" si="134"/>
        <v>-30.605979879890878</v>
      </c>
      <c r="AD261" s="182">
        <f t="shared" si="135"/>
        <v>-31.804046529734098</v>
      </c>
      <c r="AE261" s="182">
        <f t="shared" si="136"/>
        <v>-32.361444753011703</v>
      </c>
      <c r="AF261" s="182">
        <f t="shared" si="137"/>
        <v>-32.241077861475311</v>
      </c>
      <c r="AG261" s="182">
        <f t="shared" si="138"/>
        <v>-31.468381673154305</v>
      </c>
      <c r="AH261" s="182">
        <f t="shared" si="139"/>
        <v>-30.128342568885802</v>
      </c>
      <c r="AI261" s="182">
        <f t="shared" si="140"/>
        <v>-28.351593187204934</v>
      </c>
      <c r="AJ261" s="182">
        <f t="shared" si="141"/>
        <v>-26.293292120170836</v>
      </c>
      <c r="AK261" s="182">
        <f t="shared" si="142"/>
        <v>-24.110311527209447</v>
      </c>
      <c r="AM261" s="181" t="s">
        <v>300</v>
      </c>
      <c r="AN261" s="184">
        <f>IFERROR(VLOOKUP($M261,Batch!$A$11:$E$854,5,FALSE),"")</f>
        <v>4245</v>
      </c>
      <c r="AO261" s="182">
        <f t="shared" si="143"/>
        <v>0.16520597399855913</v>
      </c>
      <c r="AP261" s="182">
        <f t="shared" si="144"/>
        <v>0.17520978989518618</v>
      </c>
      <c r="AQ261" s="182">
        <f t="shared" si="145"/>
        <v>0.18206835174562311</v>
      </c>
      <c r="AR261" s="182">
        <f t="shared" si="146"/>
        <v>0.18525928456240204</v>
      </c>
      <c r="AS261" s="182">
        <f t="shared" si="147"/>
        <v>0.18457022125323205</v>
      </c>
      <c r="AT261" s="182">
        <f t="shared" si="148"/>
        <v>0.18014677402691118</v>
      </c>
      <c r="AU261" s="182">
        <f t="shared" si="149"/>
        <v>0.17247546368717978</v>
      </c>
      <c r="AV261" s="182">
        <f t="shared" si="150"/>
        <v>0.16230412177679565</v>
      </c>
      <c r="AW261" s="182">
        <f t="shared" si="151"/>
        <v>0.15052098335380304</v>
      </c>
      <c r="AX261" s="182">
        <f t="shared" si="152"/>
        <v>0.13802409312061906</v>
      </c>
    </row>
    <row r="262" spans="1:50" ht="15.75">
      <c r="A262" s="181" t="s">
        <v>83</v>
      </c>
      <c r="B262" s="182">
        <v>60.83546138502512</v>
      </c>
      <c r="C262" s="182">
        <v>62.133167896030415</v>
      </c>
      <c r="D262" s="182">
        <v>63.458556323969766</v>
      </c>
      <c r="E262" s="182">
        <v>64.812217163318351</v>
      </c>
      <c r="F262" s="182">
        <v>66.194753504634406</v>
      </c>
      <c r="G262" s="182">
        <v>67.606781303251537</v>
      </c>
      <c r="H262" s="182">
        <v>69.048929653702558</v>
      </c>
      <c r="I262" s="182">
        <v>70.521841069997208</v>
      </c>
      <c r="J262" s="182">
        <v>72.026171771878637</v>
      </c>
      <c r="K262" s="182">
        <v>73.562591977186059</v>
      </c>
      <c r="M262" s="181" t="s">
        <v>83</v>
      </c>
      <c r="N262" s="183">
        <f>IFERROR(VLOOKUP($M262,Batch!$A$11:$E$854,3,FALSE),"")</f>
        <v>1</v>
      </c>
      <c r="O262" s="182">
        <f t="shared" si="123"/>
        <v>65.569625261217837</v>
      </c>
      <c r="P262" s="182">
        <f t="shared" si="124"/>
        <v>66.968318189461243</v>
      </c>
      <c r="Q262" s="182">
        <f t="shared" si="125"/>
        <v>68.396847217876399</v>
      </c>
      <c r="R262" s="182">
        <f t="shared" si="126"/>
        <v>69.855848792716444</v>
      </c>
      <c r="S262" s="182">
        <f t="shared" si="127"/>
        <v>71.345972936534039</v>
      </c>
      <c r="T262" s="182">
        <f t="shared" si="128"/>
        <v>72.867883537783101</v>
      </c>
      <c r="U262" s="182">
        <f t="shared" si="129"/>
        <v>74.422258646598067</v>
      </c>
      <c r="V262" s="182">
        <f t="shared" si="130"/>
        <v>76.009790776882568</v>
      </c>
      <c r="W262" s="182">
        <f t="shared" si="131"/>
        <v>77.6311872148422</v>
      </c>
      <c r="X262" s="182">
        <f t="shared" si="132"/>
        <v>79.287170334098519</v>
      </c>
      <c r="Z262" s="181" t="s">
        <v>83</v>
      </c>
      <c r="AA262" s="183">
        <f>IFERROR(VLOOKUP($M262,Batch!$A$11:$E$854,4,FALSE),"")</f>
        <v>0</v>
      </c>
      <c r="AB262" s="182">
        <f t="shared" si="133"/>
        <v>0</v>
      </c>
      <c r="AC262" s="182">
        <f t="shared" si="134"/>
        <v>0</v>
      </c>
      <c r="AD262" s="182">
        <f t="shared" si="135"/>
        <v>0</v>
      </c>
      <c r="AE262" s="182">
        <f t="shared" si="136"/>
        <v>0</v>
      </c>
      <c r="AF262" s="182">
        <f t="shared" si="137"/>
        <v>0</v>
      </c>
      <c r="AG262" s="182">
        <f t="shared" si="138"/>
        <v>0</v>
      </c>
      <c r="AH262" s="182">
        <f t="shared" si="139"/>
        <v>0</v>
      </c>
      <c r="AI262" s="182">
        <f t="shared" si="140"/>
        <v>0</v>
      </c>
      <c r="AJ262" s="182">
        <f t="shared" si="141"/>
        <v>0</v>
      </c>
      <c r="AK262" s="182">
        <f t="shared" si="142"/>
        <v>0</v>
      </c>
      <c r="AM262" s="181" t="s">
        <v>83</v>
      </c>
      <c r="AN262" s="184">
        <f>IFERROR(VLOOKUP($M262,Batch!$A$11:$E$854,5,FALSE),"")</f>
        <v>3710</v>
      </c>
      <c r="AO262" s="182">
        <f t="shared" si="143"/>
        <v>0.23948254082061313</v>
      </c>
      <c r="AP262" s="182">
        <f t="shared" si="144"/>
        <v>0.24459104243167351</v>
      </c>
      <c r="AQ262" s="182">
        <f t="shared" si="145"/>
        <v>0.24980851561377523</v>
      </c>
      <c r="AR262" s="182">
        <f t="shared" si="146"/>
        <v>0.25513728488479059</v>
      </c>
      <c r="AS262" s="182">
        <f t="shared" si="147"/>
        <v>0.2605797243478486</v>
      </c>
      <c r="AT262" s="182">
        <f t="shared" si="148"/>
        <v>0.266138258749059</v>
      </c>
      <c r="AU262" s="182">
        <f t="shared" si="149"/>
        <v>0.27181536455779837</v>
      </c>
      <c r="AV262" s="182">
        <f t="shared" si="150"/>
        <v>0.27761357107004087</v>
      </c>
      <c r="AW262" s="182">
        <f t="shared" si="151"/>
        <v>0.28353546153522441</v>
      </c>
      <c r="AX262" s="182">
        <f t="shared" si="152"/>
        <v>0.2895836743071542</v>
      </c>
    </row>
    <row r="263" spans="1:50" ht="15.75">
      <c r="A263" s="181" t="s">
        <v>84</v>
      </c>
      <c r="B263" s="182">
        <v>1E-4</v>
      </c>
      <c r="C263" s="182">
        <v>5.1970890958956808</v>
      </c>
      <c r="D263" s="182">
        <v>5.7310840688820104</v>
      </c>
      <c r="E263" s="182">
        <v>6.3078753491000166</v>
      </c>
      <c r="F263" s="182">
        <v>6.9283920098059495</v>
      </c>
      <c r="G263" s="182">
        <v>7.5930323888720581</v>
      </c>
      <c r="H263" s="182">
        <v>8.3015532999350423</v>
      </c>
      <c r="I263" s="182">
        <v>9.0529578624853499</v>
      </c>
      <c r="J263" s="182">
        <v>9.845387193354906</v>
      </c>
      <c r="K263" s="182">
        <v>10.676022465400319</v>
      </c>
      <c r="M263" s="181" t="s">
        <v>84</v>
      </c>
      <c r="N263" s="183">
        <f>IFERROR(VLOOKUP($M263,Batch!$A$11:$E$854,3,FALSE),"")</f>
        <v>1</v>
      </c>
      <c r="O263" s="182">
        <f t="shared" si="123"/>
        <v>1.0778191496934723E-4</v>
      </c>
      <c r="P263" s="182">
        <f t="shared" si="124"/>
        <v>5.6015221502194983</v>
      </c>
      <c r="Q263" s="182">
        <f t="shared" si="125"/>
        <v>6.1770721579442132</v>
      </c>
      <c r="R263" s="182">
        <f t="shared" si="126"/>
        <v>6.7987488451393938</v>
      </c>
      <c r="S263" s="182">
        <f t="shared" si="127"/>
        <v>7.4675535847520953</v>
      </c>
      <c r="T263" s="182">
        <f t="shared" si="128"/>
        <v>8.1839157129690747</v>
      </c>
      <c r="U263" s="182">
        <f t="shared" si="129"/>
        <v>8.9475731188710252</v>
      </c>
      <c r="V263" s="182">
        <f t="shared" si="130"/>
        <v>9.7574513455547933</v>
      </c>
      <c r="W263" s="182">
        <f t="shared" si="131"/>
        <v>10.611546853144786</v>
      </c>
      <c r="X263" s="182">
        <f t="shared" si="132"/>
        <v>11.506821455766177</v>
      </c>
      <c r="Z263" s="181" t="s">
        <v>84</v>
      </c>
      <c r="AA263" s="183">
        <f>IFERROR(VLOOKUP($M263,Batch!$A$11:$E$854,4,FALSE),"")</f>
        <v>0</v>
      </c>
      <c r="AB263" s="182">
        <f t="shared" si="133"/>
        <v>0</v>
      </c>
      <c r="AC263" s="182">
        <f t="shared" si="134"/>
        <v>0</v>
      </c>
      <c r="AD263" s="182">
        <f t="shared" si="135"/>
        <v>0</v>
      </c>
      <c r="AE263" s="182">
        <f t="shared" si="136"/>
        <v>0</v>
      </c>
      <c r="AF263" s="182">
        <f t="shared" si="137"/>
        <v>0</v>
      </c>
      <c r="AG263" s="182">
        <f t="shared" si="138"/>
        <v>0</v>
      </c>
      <c r="AH263" s="182">
        <f t="shared" si="139"/>
        <v>0</v>
      </c>
      <c r="AI263" s="182">
        <f t="shared" si="140"/>
        <v>0</v>
      </c>
      <c r="AJ263" s="182">
        <f t="shared" si="141"/>
        <v>0</v>
      </c>
      <c r="AK263" s="182">
        <f t="shared" si="142"/>
        <v>0</v>
      </c>
      <c r="AM263" s="181" t="s">
        <v>84</v>
      </c>
      <c r="AN263" s="184">
        <f>IFERROR(VLOOKUP($M263,Batch!$A$11:$E$854,5,FALSE),"")</f>
        <v>3429</v>
      </c>
      <c r="AO263" s="182">
        <f t="shared" si="143"/>
        <v>3.6384015376402513E-7</v>
      </c>
      <c r="AP263" s="182">
        <f t="shared" si="144"/>
        <v>1.8909096957760229E-2</v>
      </c>
      <c r="AQ263" s="182">
        <f t="shared" si="145"/>
        <v>2.0851985088565853E-2</v>
      </c>
      <c r="AR263" s="182">
        <f t="shared" si="146"/>
        <v>2.2950583369408539E-2</v>
      </c>
      <c r="AS263" s="182">
        <f t="shared" si="147"/>
        <v>2.5208272141852398E-2</v>
      </c>
      <c r="AT263" s="182">
        <f t="shared" si="148"/>
        <v>2.7626500719024324E-2</v>
      </c>
      <c r="AU263" s="182">
        <f t="shared" si="149"/>
        <v>3.0204384291286159E-2</v>
      </c>
      <c r="AV263" s="182">
        <f t="shared" si="150"/>
        <v>3.2938295807059099E-2</v>
      </c>
      <c r="AW263" s="182">
        <f t="shared" si="151"/>
        <v>3.5821471902966119E-2</v>
      </c>
      <c r="AX263" s="182">
        <f t="shared" si="152"/>
        <v>3.8843656553994382E-2</v>
      </c>
    </row>
    <row r="264" spans="1:50" ht="15.75">
      <c r="A264" s="181" t="s">
        <v>301</v>
      </c>
      <c r="B264" s="182">
        <v>43.941175523462796</v>
      </c>
      <c r="C264" s="182">
        <v>46.601971737901913</v>
      </c>
      <c r="D264" s="182">
        <v>48.426199172384429</v>
      </c>
      <c r="E264" s="182">
        <v>49.274917506183193</v>
      </c>
      <c r="F264" s="182">
        <v>49.091641737866951</v>
      </c>
      <c r="G264" s="182">
        <v>47.915101529991475</v>
      </c>
      <c r="H264" s="182">
        <v>45.87470077465295</v>
      </c>
      <c r="I264" s="182">
        <v>43.169346304860987</v>
      </c>
      <c r="J264" s="182">
        <v>40.035289217636674</v>
      </c>
      <c r="K264" s="182">
        <v>36.711389760837513</v>
      </c>
      <c r="M264" s="181" t="s">
        <v>301</v>
      </c>
      <c r="N264" s="183">
        <f>IFERROR(VLOOKUP($M264,Batch!$A$11:$E$854,3,FALSE),"")</f>
        <v>1</v>
      </c>
      <c r="O264" s="182">
        <f t="shared" si="123"/>
        <v>47.360640439230281</v>
      </c>
      <c r="P264" s="182">
        <f t="shared" si="124"/>
        <v>50.228497552584663</v>
      </c>
      <c r="Q264" s="182">
        <f t="shared" si="125"/>
        <v>52.194684814866108</v>
      </c>
      <c r="R264" s="182">
        <f t="shared" si="126"/>
        <v>53.109449687730354</v>
      </c>
      <c r="S264" s="182">
        <f t="shared" si="127"/>
        <v>52.911911554964327</v>
      </c>
      <c r="T264" s="182">
        <f t="shared" si="128"/>
        <v>51.643813988531797</v>
      </c>
      <c r="U264" s="182">
        <f t="shared" si="129"/>
        <v>49.444630981378914</v>
      </c>
      <c r="V264" s="182">
        <f t="shared" si="130"/>
        <v>46.528748127128303</v>
      </c>
      <c r="W264" s="182">
        <f t="shared" si="131"/>
        <v>43.150801382285394</v>
      </c>
      <c r="X264" s="182">
        <f t="shared" si="132"/>
        <v>39.568238896091529</v>
      </c>
      <c r="Z264" s="181" t="s">
        <v>301</v>
      </c>
      <c r="AA264" s="183">
        <f>IFERROR(VLOOKUP($M264,Batch!$A$11:$E$854,4,FALSE),"")</f>
        <v>-0.73</v>
      </c>
      <c r="AB264" s="182">
        <f t="shared" si="133"/>
        <v>-34.573267520638105</v>
      </c>
      <c r="AC264" s="182">
        <f t="shared" si="134"/>
        <v>-36.6668032133868</v>
      </c>
      <c r="AD264" s="182">
        <f t="shared" si="135"/>
        <v>-38.10211991485226</v>
      </c>
      <c r="AE264" s="182">
        <f t="shared" si="136"/>
        <v>-38.769898272043164</v>
      </c>
      <c r="AF264" s="182">
        <f t="shared" si="137"/>
        <v>-38.625695435123951</v>
      </c>
      <c r="AG264" s="182">
        <f t="shared" si="138"/>
        <v>-37.699984211628212</v>
      </c>
      <c r="AH264" s="182">
        <f t="shared" si="139"/>
        <v>-36.094580616406603</v>
      </c>
      <c r="AI264" s="182">
        <f t="shared" si="140"/>
        <v>-33.965986132803657</v>
      </c>
      <c r="AJ264" s="182">
        <f t="shared" si="141"/>
        <v>-31.500085009068339</v>
      </c>
      <c r="AK264" s="182">
        <f t="shared" si="142"/>
        <v>-28.884814394146815</v>
      </c>
      <c r="AM264" s="181" t="s">
        <v>301</v>
      </c>
      <c r="AN264" s="184">
        <f>IFERROR(VLOOKUP($M264,Batch!$A$11:$E$854,5,FALSE),"")</f>
        <v>4245</v>
      </c>
      <c r="AO264" s="182">
        <f t="shared" si="143"/>
        <v>0.19792128734493125</v>
      </c>
      <c r="AP264" s="182">
        <f t="shared" si="144"/>
        <v>0.20990613312683598</v>
      </c>
      <c r="AQ264" s="182">
        <f t="shared" si="145"/>
        <v>0.21812287830812802</v>
      </c>
      <c r="AR264" s="182">
        <f t="shared" si="146"/>
        <v>0.2219457033285693</v>
      </c>
      <c r="AS264" s="182">
        <f t="shared" si="147"/>
        <v>0.22112018658778679</v>
      </c>
      <c r="AT264" s="182">
        <f t="shared" si="148"/>
        <v>0.21582077550508946</v>
      </c>
      <c r="AU264" s="182">
        <f t="shared" si="149"/>
        <v>0.2066303353453687</v>
      </c>
      <c r="AV264" s="182">
        <f t="shared" si="150"/>
        <v>0.19444478880486521</v>
      </c>
      <c r="AW264" s="182">
        <f t="shared" si="151"/>
        <v>0.18032826584146094</v>
      </c>
      <c r="AX264" s="182">
        <f t="shared" si="152"/>
        <v>0.16535664863601016</v>
      </c>
    </row>
    <row r="265" spans="1:50" ht="15.75">
      <c r="A265" s="181" t="s">
        <v>302</v>
      </c>
      <c r="B265" s="182">
        <v>15.865835214350417</v>
      </c>
      <c r="C265" s="182">
        <v>17.645249743297754</v>
      </c>
      <c r="D265" s="182">
        <v>19.598912395779372</v>
      </c>
      <c r="E265" s="182">
        <v>21.738528980341727</v>
      </c>
      <c r="F265" s="182">
        <v>24.075478191320933</v>
      </c>
      <c r="G265" s="182">
        <v>26.62054001025783</v>
      </c>
      <c r="H265" s="182">
        <v>29.383585687196099</v>
      </c>
      <c r="I265" s="182">
        <v>32.373232754412342</v>
      </c>
      <c r="J265" s="182">
        <v>35.596471327352702</v>
      </c>
      <c r="K265" s="182">
        <v>39.05827113720931</v>
      </c>
      <c r="M265" s="181" t="s">
        <v>302</v>
      </c>
      <c r="N265" s="183">
        <f>IFERROR(VLOOKUP($M265,Batch!$A$11:$E$854,3,FALSE),"")</f>
        <v>1</v>
      </c>
      <c r="O265" s="182">
        <f t="shared" si="123"/>
        <v>17.100501019907913</v>
      </c>
      <c r="P265" s="182">
        <f t="shared" si="124"/>
        <v>19.018388074450144</v>
      </c>
      <c r="Q265" s="182">
        <f t="shared" si="125"/>
        <v>21.124083093335773</v>
      </c>
      <c r="R265" s="182">
        <f t="shared" si="126"/>
        <v>23.43020282117882</v>
      </c>
      <c r="S265" s="182">
        <f t="shared" si="127"/>
        <v>25.949011432633259</v>
      </c>
      <c r="T265" s="182">
        <f t="shared" si="128"/>
        <v>28.692127798237149</v>
      </c>
      <c r="U265" s="182">
        <f t="shared" si="129"/>
        <v>31.670191340318979</v>
      </c>
      <c r="V265" s="182">
        <f t="shared" si="130"/>
        <v>34.89249020018957</v>
      </c>
      <c r="W265" s="182">
        <f t="shared" si="131"/>
        <v>38.366558458135351</v>
      </c>
      <c r="X265" s="182">
        <f t="shared" si="132"/>
        <v>42.097752585604027</v>
      </c>
      <c r="Z265" s="181" t="s">
        <v>302</v>
      </c>
      <c r="AA265" s="183">
        <f>IFERROR(VLOOKUP($M265,Batch!$A$11:$E$854,4,FALSE),"")</f>
        <v>0</v>
      </c>
      <c r="AB265" s="182">
        <f t="shared" si="133"/>
        <v>0</v>
      </c>
      <c r="AC265" s="182">
        <f t="shared" si="134"/>
        <v>0</v>
      </c>
      <c r="AD265" s="182">
        <f t="shared" si="135"/>
        <v>0</v>
      </c>
      <c r="AE265" s="182">
        <f t="shared" si="136"/>
        <v>0</v>
      </c>
      <c r="AF265" s="182">
        <f t="shared" si="137"/>
        <v>0</v>
      </c>
      <c r="AG265" s="182">
        <f t="shared" si="138"/>
        <v>0</v>
      </c>
      <c r="AH265" s="182">
        <f t="shared" si="139"/>
        <v>0</v>
      </c>
      <c r="AI265" s="182">
        <f t="shared" si="140"/>
        <v>0</v>
      </c>
      <c r="AJ265" s="182">
        <f t="shared" si="141"/>
        <v>0</v>
      </c>
      <c r="AK265" s="182">
        <f t="shared" si="142"/>
        <v>0</v>
      </c>
      <c r="AM265" s="181" t="s">
        <v>302</v>
      </c>
      <c r="AN265" s="184">
        <f>IFERROR(VLOOKUP($M265,Batch!$A$11:$E$854,5,FALSE),"")</f>
        <v>6421</v>
      </c>
      <c r="AO265" s="182">
        <f t="shared" si="143"/>
        <v>0.10809578273520233</v>
      </c>
      <c r="AP265" s="182">
        <f t="shared" si="144"/>
        <v>0.12021914111617041</v>
      </c>
      <c r="AQ265" s="182">
        <f t="shared" si="145"/>
        <v>0.13352967225225082</v>
      </c>
      <c r="AR265" s="182">
        <f t="shared" si="146"/>
        <v>0.14810712918009636</v>
      </c>
      <c r="AS265" s="182">
        <f t="shared" si="147"/>
        <v>0.16402903626915549</v>
      </c>
      <c r="AT265" s="182">
        <f t="shared" si="148"/>
        <v>0.18136883878888851</v>
      </c>
      <c r="AU265" s="182">
        <f t="shared" si="149"/>
        <v>0.20019379071525248</v>
      </c>
      <c r="AV265" s="182">
        <f t="shared" si="150"/>
        <v>0.22056260429907446</v>
      </c>
      <c r="AW265" s="182">
        <f t="shared" si="151"/>
        <v>0.24252290401081891</v>
      </c>
      <c r="AX265" s="182">
        <f t="shared" si="152"/>
        <v>0.26610854920777399</v>
      </c>
    </row>
    <row r="266" spans="1:50" ht="15.75">
      <c r="A266" s="181" t="s">
        <v>85</v>
      </c>
      <c r="B266" s="182">
        <v>33.940487281090533</v>
      </c>
      <c r="C266" s="182">
        <v>34.076282296762884</v>
      </c>
      <c r="D266" s="182">
        <v>33.969472064216333</v>
      </c>
      <c r="E266" s="182">
        <v>33.618594738224623</v>
      </c>
      <c r="F266" s="182">
        <v>33.03036188584737</v>
      </c>
      <c r="G266" s="182">
        <v>32.219911847090579</v>
      </c>
      <c r="H266" s="182">
        <v>31.21051859833991</v>
      </c>
      <c r="I266" s="182">
        <v>30.032724658343959</v>
      </c>
      <c r="J266" s="182">
        <v>28.722926722288459</v>
      </c>
      <c r="K266" s="182">
        <v>27.32150670311723</v>
      </c>
      <c r="M266" s="181" t="s">
        <v>85</v>
      </c>
      <c r="N266" s="183">
        <f>IFERROR(VLOOKUP($M266,Batch!$A$11:$E$854,3,FALSE),"")</f>
        <v>1</v>
      </c>
      <c r="O266" s="182">
        <f t="shared" si="123"/>
        <v>36.581707141487108</v>
      </c>
      <c r="P266" s="182">
        <f t="shared" si="124"/>
        <v>36.728069609811691</v>
      </c>
      <c r="Q266" s="182">
        <f t="shared" si="125"/>
        <v>36.612947495789804</v>
      </c>
      <c r="R266" s="182">
        <f t="shared" si="126"/>
        <v>36.234765194642698</v>
      </c>
      <c r="S266" s="182">
        <f t="shared" si="127"/>
        <v>35.600756561871684</v>
      </c>
      <c r="T266" s="182">
        <f t="shared" si="128"/>
        <v>34.727237990229796</v>
      </c>
      <c r="U266" s="182">
        <f t="shared" si="129"/>
        <v>33.639294617155024</v>
      </c>
      <c r="V266" s="182">
        <f t="shared" si="130"/>
        <v>32.369845754234461</v>
      </c>
      <c r="W266" s="182">
        <f t="shared" si="131"/>
        <v>30.958120456524856</v>
      </c>
      <c r="X266" s="182">
        <f t="shared" si="132"/>
        <v>29.447643123098313</v>
      </c>
      <c r="Z266" s="181" t="s">
        <v>85</v>
      </c>
      <c r="AA266" s="183">
        <f>IFERROR(VLOOKUP($M266,Batch!$A$11:$E$854,4,FALSE),"")</f>
        <v>1.4</v>
      </c>
      <c r="AB266" s="182">
        <f t="shared" si="133"/>
        <v>51.214389998081941</v>
      </c>
      <c r="AC266" s="182">
        <f t="shared" si="134"/>
        <v>51.419297453736363</v>
      </c>
      <c r="AD266" s="182">
        <f t="shared" si="135"/>
        <v>51.258126494105724</v>
      </c>
      <c r="AE266" s="182">
        <f t="shared" si="136"/>
        <v>50.728671272499774</v>
      </c>
      <c r="AF266" s="182">
        <f t="shared" si="137"/>
        <v>49.841059186620356</v>
      </c>
      <c r="AG266" s="182">
        <f t="shared" si="138"/>
        <v>48.618133186321714</v>
      </c>
      <c r="AH266" s="182">
        <f t="shared" si="139"/>
        <v>47.095012464017024</v>
      </c>
      <c r="AI266" s="182">
        <f t="shared" si="140"/>
        <v>45.317784055928243</v>
      </c>
      <c r="AJ266" s="182">
        <f t="shared" si="141"/>
        <v>43.341368639134799</v>
      </c>
      <c r="AK266" s="182">
        <f t="shared" si="142"/>
        <v>41.226700372337632</v>
      </c>
      <c r="AM266" s="181" t="s">
        <v>85</v>
      </c>
      <c r="AN266" s="184">
        <f>IFERROR(VLOOKUP($M266,Batch!$A$11:$E$854,5,FALSE),"")</f>
        <v>4029</v>
      </c>
      <c r="AO266" s="182">
        <f t="shared" si="143"/>
        <v>0.14509701631943958</v>
      </c>
      <c r="AP266" s="182">
        <f t="shared" si="144"/>
        <v>0.14567754574560626</v>
      </c>
      <c r="AQ266" s="182">
        <f t="shared" si="145"/>
        <v>0.14522092749123242</v>
      </c>
      <c r="AR266" s="182">
        <f t="shared" si="146"/>
        <v>0.14372091210624688</v>
      </c>
      <c r="AS266" s="182">
        <f t="shared" si="147"/>
        <v>0.14120619182323654</v>
      </c>
      <c r="AT266" s="182">
        <f t="shared" si="148"/>
        <v>0.13774148368496833</v>
      </c>
      <c r="AU266" s="182">
        <f t="shared" si="149"/>
        <v>0.13342628492327269</v>
      </c>
      <c r="AV266" s="182">
        <f t="shared" si="150"/>
        <v>0.12839116609550794</v>
      </c>
      <c r="AW266" s="182">
        <f t="shared" si="151"/>
        <v>0.12279172461050321</v>
      </c>
      <c r="AX266" s="182">
        <f t="shared" si="152"/>
        <v>0.11680059485128594</v>
      </c>
    </row>
    <row r="267" spans="1:50" ht="15.75">
      <c r="A267" s="181" t="s">
        <v>132</v>
      </c>
      <c r="B267" s="182">
        <v>396.23380205721247</v>
      </c>
      <c r="C267" s="182">
        <v>403.60923471824788</v>
      </c>
      <c r="D267" s="182">
        <v>408.33411778344112</v>
      </c>
      <c r="E267" s="182">
        <v>410.21807196691611</v>
      </c>
      <c r="F267" s="182">
        <v>409.15105999199812</v>
      </c>
      <c r="G267" s="182">
        <v>405.1173881192384</v>
      </c>
      <c r="H267" s="182">
        <v>398.20518281769063</v>
      </c>
      <c r="I267" s="182">
        <v>388.60980439302398</v>
      </c>
      <c r="J267" s="182">
        <v>376.63007087653443</v>
      </c>
      <c r="K267" s="182">
        <v>362.6568125237207</v>
      </c>
      <c r="M267" s="181" t="s">
        <v>132</v>
      </c>
      <c r="N267" s="183">
        <f>IFERROR(VLOOKUP($M267,Batch!$A$11:$E$854,3,FALSE),"")</f>
        <v>1</v>
      </c>
      <c r="O267" s="182">
        <f t="shared" ref="O267:O310" si="153">($N267*B267)/(1-$M$10/100)</f>
        <v>427.06837961311629</v>
      </c>
      <c r="P267" s="182">
        <f t="shared" ref="P267:P310" si="154">($N267*C267)/(1-$M$10/100)</f>
        <v>435.01776217245492</v>
      </c>
      <c r="Q267" s="182">
        <f t="shared" ref="Q267:Q310" si="155">($N267*D267)/(1-$M$10/100)</f>
        <v>440.11033162018259</v>
      </c>
      <c r="R267" s="182">
        <f t="shared" ref="R267:R310" si="156">($N267*E267)/(1-$M$10/100)</f>
        <v>442.14089351627712</v>
      </c>
      <c r="S267" s="182">
        <f t="shared" ref="S267:S310" si="157">($N267*F267)/(1-$M$10/100)</f>
        <v>440.99084757675826</v>
      </c>
      <c r="T267" s="182">
        <f t="shared" ref="T267:T310" si="158">($N267*G267)/(1-$M$10/100)</f>
        <v>436.64327878871785</v>
      </c>
      <c r="U267" s="182">
        <f t="shared" ref="U267:U310" si="159">($N267*H267)/(1-$M$10/100)</f>
        <v>429.19317154809693</v>
      </c>
      <c r="V267" s="182">
        <f t="shared" ref="V267:V310" si="160">($N267*I267)/(1-$M$10/100)</f>
        <v>418.85108893343568</v>
      </c>
      <c r="W267" s="182">
        <f t="shared" ref="W267:W310" si="161">($N267*J267)/(1-$M$10/100)</f>
        <v>405.93910274113847</v>
      </c>
      <c r="X267" s="182">
        <f t="shared" ref="X267:X310" si="162">($N267*K267)/(1-$M$10/100)</f>
        <v>390.87845730486157</v>
      </c>
      <c r="Z267" s="181" t="s">
        <v>132</v>
      </c>
      <c r="AA267" s="183">
        <f>IFERROR(VLOOKUP($M267,Batch!$A$11:$E$854,4,FALSE),"")</f>
        <v>0.64</v>
      </c>
      <c r="AB267" s="182">
        <f t="shared" ref="AB267:AB310" si="163">($AA267*B267)/(1-$Z$10/100)</f>
        <v>273.32376295239442</v>
      </c>
      <c r="AC267" s="182">
        <f t="shared" ref="AC267:AC310" si="164">($AA267*C267)/(1-$Z$10/100)</f>
        <v>278.41136779037117</v>
      </c>
      <c r="AD267" s="182">
        <f t="shared" ref="AD267:AD310" si="165">($AA267*D267)/(1-$Z$10/100)</f>
        <v>281.6706122369169</v>
      </c>
      <c r="AE267" s="182">
        <f t="shared" ref="AE267:AE310" si="166">($AA267*E267)/(1-$Z$10/100)</f>
        <v>282.97017185041733</v>
      </c>
      <c r="AF267" s="182">
        <f t="shared" ref="AF267:AF310" si="167">($AA267*F267)/(1-$Z$10/100)</f>
        <v>282.23414244912533</v>
      </c>
      <c r="AG267" s="182">
        <f t="shared" ref="AG267:AG310" si="168">($AA267*G267)/(1-$Z$10/100)</f>
        <v>279.45169842477947</v>
      </c>
      <c r="AH267" s="182">
        <f t="shared" ref="AH267:AH310" si="169">($AA267*H267)/(1-$Z$10/100)</f>
        <v>274.68362979078205</v>
      </c>
      <c r="AI267" s="182">
        <f t="shared" ref="AI267:AI310" si="170">($AA267*I267)/(1-$Z$10/100)</f>
        <v>268.06469691739881</v>
      </c>
      <c r="AJ267" s="182">
        <f t="shared" ref="AJ267:AJ310" si="171">($AA267*J267)/(1-$Z$10/100)</f>
        <v>259.80102575432863</v>
      </c>
      <c r="AK267" s="182">
        <f t="shared" ref="AK267:AK310" si="172">($AA267*K267)/(1-$Z$10/100)</f>
        <v>250.16221267511142</v>
      </c>
      <c r="AM267" s="181" t="s">
        <v>132</v>
      </c>
      <c r="AN267" s="184">
        <f>IFERROR(VLOOKUP($M267,Batch!$A$11:$E$854,5,FALSE),"")</f>
        <v>3311</v>
      </c>
      <c r="AO267" s="182">
        <f t="shared" ref="AO267:AO310" si="173">(($AN267*B267)/(1-$AM$10/100))/1000000</f>
        <v>1.3920468243897304</v>
      </c>
      <c r="AP267" s="182">
        <f t="shared" ref="AP267:AP310" si="174">(($AN267*C267)/(1-$AM$10/100))/1000000</f>
        <v>1.4179581614866401</v>
      </c>
      <c r="AQ267" s="182">
        <f t="shared" ref="AQ267:AQ310" si="175">(($AN267*D267)/(1-$AM$10/100))/1000000</f>
        <v>1.4345575995768951</v>
      </c>
      <c r="AR267" s="182">
        <f t="shared" ref="AR267:AR310" si="176">(($AN267*E267)/(1-$AM$10/100))/1000000</f>
        <v>1.4411762990033097</v>
      </c>
      <c r="AS267" s="182">
        <f t="shared" ref="AS267:AS310" si="177">(($AN267*F267)/(1-$AM$10/100))/1000000</f>
        <v>1.4374276772967347</v>
      </c>
      <c r="AT267" s="182">
        <f t="shared" ref="AT267:AT310" si="178">(($AN267*G267)/(1-$AM$10/100))/1000000</f>
        <v>1.4232565992818043</v>
      </c>
      <c r="AU267" s="182">
        <f t="shared" ref="AU267:AU310" si="179">(($AN267*H267)/(1-$AM$10/100))/1000000</f>
        <v>1.3989726704761538</v>
      </c>
      <c r="AV267" s="182">
        <f t="shared" ref="AV267:AV310" si="180">(($AN267*I267)/(1-$AM$10/100))/1000000</f>
        <v>1.3652622298334693</v>
      </c>
      <c r="AW267" s="182">
        <f t="shared" ref="AW267:AW310" si="181">(($AN267*J267)/(1-$AM$10/100))/1000000</f>
        <v>1.3231750835272169</v>
      </c>
      <c r="AX267" s="182">
        <f t="shared" ref="AX267:AX310" si="182">(($AN267*K267)/(1-$AM$10/100))/1000000</f>
        <v>1.2740842946661419</v>
      </c>
    </row>
    <row r="268" spans="1:50" ht="15.75">
      <c r="A268" s="181" t="s">
        <v>133</v>
      </c>
      <c r="B268" s="182">
        <v>27.372630619829071</v>
      </c>
      <c r="C268" s="182">
        <v>29.37375339068512</v>
      </c>
      <c r="D268" s="182">
        <v>31.397828386564402</v>
      </c>
      <c r="E268" s="182">
        <v>33.420244935249777</v>
      </c>
      <c r="F268" s="182">
        <v>35.412731798272645</v>
      </c>
      <c r="G268" s="182">
        <v>37.343747354857946</v>
      </c>
      <c r="H268" s="182">
        <v>39.179139732740502</v>
      </c>
      <c r="I268" s="182">
        <v>40.883102501762124</v>
      </c>
      <c r="J268" s="182">
        <v>42.41943185488708</v>
      </c>
      <c r="K268" s="182">
        <v>43.753064000620213</v>
      </c>
      <c r="M268" s="181" t="s">
        <v>133</v>
      </c>
      <c r="N268" s="183">
        <f>IFERROR(VLOOKUP($M268,Batch!$A$11:$E$854,3,FALSE),"")</f>
        <v>1</v>
      </c>
      <c r="O268" s="182">
        <f t="shared" si="153"/>
        <v>29.502745459537667</v>
      </c>
      <c r="P268" s="182">
        <f t="shared" si="154"/>
        <v>31.659593902853981</v>
      </c>
      <c r="Q268" s="182">
        <f t="shared" si="155"/>
        <v>33.841180693828406</v>
      </c>
      <c r="R268" s="182">
        <f t="shared" si="156"/>
        <v>36.020979978658481</v>
      </c>
      <c r="S268" s="182">
        <f t="shared" si="157"/>
        <v>38.168520475137207</v>
      </c>
      <c r="T268" s="182">
        <f t="shared" si="158"/>
        <v>40.249806020380845</v>
      </c>
      <c r="U268" s="182">
        <f t="shared" si="159"/>
        <v>42.228027072464101</v>
      </c>
      <c r="V268" s="182">
        <f t="shared" si="160"/>
        <v>44.064590775280315</v>
      </c>
      <c r="W268" s="182">
        <f t="shared" si="161"/>
        <v>45.720475972314581</v>
      </c>
      <c r="X268" s="182">
        <f t="shared" si="162"/>
        <v>47.157890237632543</v>
      </c>
      <c r="Z268" s="181" t="s">
        <v>133</v>
      </c>
      <c r="AA268" s="183">
        <f>IFERROR(VLOOKUP($M268,Batch!$A$11:$E$854,4,FALSE),"")</f>
        <v>0.64</v>
      </c>
      <c r="AB268" s="182">
        <f t="shared" si="163"/>
        <v>18.881757094104106</v>
      </c>
      <c r="AC268" s="182">
        <f t="shared" si="164"/>
        <v>20.262140097826549</v>
      </c>
      <c r="AD268" s="182">
        <f t="shared" si="165"/>
        <v>21.658355644050182</v>
      </c>
      <c r="AE268" s="182">
        <f t="shared" si="166"/>
        <v>23.05342718634143</v>
      </c>
      <c r="AF268" s="182">
        <f t="shared" si="167"/>
        <v>24.427853104087813</v>
      </c>
      <c r="AG268" s="182">
        <f t="shared" si="168"/>
        <v>25.759875853043742</v>
      </c>
      <c r="AH268" s="182">
        <f t="shared" si="169"/>
        <v>27.025937326377022</v>
      </c>
      <c r="AI268" s="182">
        <f t="shared" si="170"/>
        <v>28.201338096179402</v>
      </c>
      <c r="AJ268" s="182">
        <f t="shared" si="171"/>
        <v>29.26110462228133</v>
      </c>
      <c r="AK268" s="182">
        <f t="shared" si="172"/>
        <v>30.181049752084828</v>
      </c>
      <c r="AM268" s="181" t="s">
        <v>133</v>
      </c>
      <c r="AN268" s="184">
        <f>IFERROR(VLOOKUP($M268,Batch!$A$11:$E$854,5,FALSE),"")</f>
        <v>3311</v>
      </c>
      <c r="AO268" s="182">
        <f t="shared" si="173"/>
        <v>9.6165403687654832E-2</v>
      </c>
      <c r="AP268" s="182">
        <f t="shared" si="174"/>
        <v>0.10319573927215381</v>
      </c>
      <c r="AQ268" s="182">
        <f t="shared" si="175"/>
        <v>0.1103067105111335</v>
      </c>
      <c r="AR268" s="182">
        <f t="shared" si="176"/>
        <v>0.11741185530083574</v>
      </c>
      <c r="AS268" s="182">
        <f t="shared" si="177"/>
        <v>0.12441185125249044</v>
      </c>
      <c r="AT268" s="182">
        <f t="shared" si="178"/>
        <v>0.1311958864848092</v>
      </c>
      <c r="AU268" s="182">
        <f t="shared" si="179"/>
        <v>0.137643978792622</v>
      </c>
      <c r="AV268" s="182">
        <f t="shared" si="180"/>
        <v>0.14363033318535595</v>
      </c>
      <c r="AW268" s="182">
        <f t="shared" si="181"/>
        <v>0.14902775860976616</v>
      </c>
      <c r="AX268" s="182">
        <f t="shared" si="182"/>
        <v>0.15371306911011517</v>
      </c>
    </row>
    <row r="269" spans="1:50" ht="15.75">
      <c r="A269" s="181" t="s">
        <v>134</v>
      </c>
      <c r="B269" s="182">
        <v>9.9999999999999995E-7</v>
      </c>
      <c r="C269" s="182">
        <v>7.6334291931983049</v>
      </c>
      <c r="D269" s="182">
        <v>8.1141251015455609</v>
      </c>
      <c r="E269" s="182">
        <v>8.6220116183183428</v>
      </c>
      <c r="F269" s="182">
        <v>9.1582753623844386</v>
      </c>
      <c r="G269" s="182">
        <v>9.7241161278654413</v>
      </c>
      <c r="H269" s="182">
        <v>10.320742404465303</v>
      </c>
      <c r="I269" s="182">
        <v>10.949366376570536</v>
      </c>
      <c r="J269" s="182">
        <v>11.611198390600356</v>
      </c>
      <c r="K269" s="182">
        <v>12.307440885989855</v>
      </c>
      <c r="M269" s="181" t="s">
        <v>134</v>
      </c>
      <c r="N269" s="183">
        <f>IFERROR(VLOOKUP($M269,Batch!$A$11:$E$854,3,FALSE),"")</f>
        <v>1</v>
      </c>
      <c r="O269" s="182">
        <f t="shared" si="153"/>
        <v>1.0778191496934722E-6</v>
      </c>
      <c r="P269" s="182">
        <f t="shared" si="154"/>
        <v>8.2274561622583242</v>
      </c>
      <c r="Q269" s="182">
        <f t="shared" si="155"/>
        <v>8.7455594174542952</v>
      </c>
      <c r="R269" s="182">
        <f t="shared" si="156"/>
        <v>9.2929692311031147</v>
      </c>
      <c r="S269" s="182">
        <f t="shared" si="157"/>
        <v>9.8709645637438719</v>
      </c>
      <c r="T269" s="182">
        <f t="shared" si="158"/>
        <v>10.48083857645651</v>
      </c>
      <c r="U269" s="182">
        <f t="shared" si="159"/>
        <v>11.123893802586155</v>
      </c>
      <c r="V269" s="182">
        <f t="shared" si="160"/>
        <v>11.80143675767755</v>
      </c>
      <c r="W269" s="182">
        <f t="shared" si="161"/>
        <v>12.514771976279087</v>
      </c>
      <c r="X269" s="182">
        <f t="shared" si="162"/>
        <v>13.26519547064026</v>
      </c>
      <c r="Z269" s="181" t="s">
        <v>134</v>
      </c>
      <c r="AA269" s="183">
        <f>IFERROR(VLOOKUP($M269,Batch!$A$11:$E$854,4,FALSE),"")</f>
        <v>0.64</v>
      </c>
      <c r="AB269" s="182">
        <f t="shared" si="163"/>
        <v>6.8980425580382222E-7</v>
      </c>
      <c r="AC269" s="182">
        <f t="shared" si="164"/>
        <v>5.2655719438453277</v>
      </c>
      <c r="AD269" s="182">
        <f t="shared" si="165"/>
        <v>5.5971580271707486</v>
      </c>
      <c r="AE269" s="182">
        <f t="shared" si="166"/>
        <v>5.9475003079059929</v>
      </c>
      <c r="AF269" s="182">
        <f t="shared" si="167"/>
        <v>6.3174173207960775</v>
      </c>
      <c r="AG269" s="182">
        <f t="shared" si="168"/>
        <v>6.7077366889321652</v>
      </c>
      <c r="AH269" s="182">
        <f t="shared" si="169"/>
        <v>7.1192920336551389</v>
      </c>
      <c r="AI269" s="182">
        <f t="shared" si="170"/>
        <v>7.5529195249136318</v>
      </c>
      <c r="AJ269" s="182">
        <f t="shared" si="171"/>
        <v>8.0094540648186161</v>
      </c>
      <c r="AK269" s="182">
        <f t="shared" si="172"/>
        <v>8.4897251012097659</v>
      </c>
      <c r="AM269" s="181" t="s">
        <v>134</v>
      </c>
      <c r="AN269" s="184">
        <f>IFERROR(VLOOKUP($M269,Batch!$A$11:$E$854,5,FALSE),"")</f>
        <v>3311</v>
      </c>
      <c r="AO269" s="182">
        <f t="shared" si="173"/>
        <v>3.5131955354700701E-9</v>
      </c>
      <c r="AP269" s="182">
        <f t="shared" si="174"/>
        <v>2.6817729361871184E-2</v>
      </c>
      <c r="AQ269" s="182">
        <f t="shared" si="175"/>
        <v>2.8506508080995495E-2</v>
      </c>
      <c r="AR269" s="182">
        <f t="shared" si="176"/>
        <v>3.0290812724247076E-2</v>
      </c>
      <c r="AS269" s="182">
        <f t="shared" si="177"/>
        <v>3.2174812115734551E-2</v>
      </c>
      <c r="AT269" s="182">
        <f t="shared" si="178"/>
        <v>3.4162721366809375E-2</v>
      </c>
      <c r="AU269" s="182">
        <f t="shared" si="179"/>
        <v>3.6258786138104147E-2</v>
      </c>
      <c r="AV269" s="182">
        <f t="shared" si="180"/>
        <v>3.8467265070393705E-2</v>
      </c>
      <c r="AW269" s="182">
        <f t="shared" si="181"/>
        <v>4.0792410347314428E-2</v>
      </c>
      <c r="AX269" s="182">
        <f t="shared" si="182"/>
        <v>4.3238446373721366E-2</v>
      </c>
    </row>
    <row r="270" spans="1:50" ht="15.75">
      <c r="A270" s="181" t="s">
        <v>303</v>
      </c>
      <c r="B270" s="182">
        <v>9.9999999999999995E-7</v>
      </c>
      <c r="C270" s="182">
        <v>2.2104633714389949E-2</v>
      </c>
      <c r="D270" s="182">
        <v>2.469083619395598E-2</v>
      </c>
      <c r="E270" s="182">
        <v>2.7552759376325873E-2</v>
      </c>
      <c r="F270" s="182">
        <v>3.0714066095887792E-2</v>
      </c>
      <c r="G270" s="182">
        <v>3.4199271353705214E-2</v>
      </c>
      <c r="H270" s="182">
        <v>3.8033523232225031E-2</v>
      </c>
      <c r="I270" s="182">
        <v>4.2242329470564124E-2</v>
      </c>
      <c r="J270" s="182">
        <v>4.6851227579839692E-2</v>
      </c>
      <c r="K270" s="182">
        <v>5.1885398536114763E-2</v>
      </c>
      <c r="M270" s="181" t="s">
        <v>303</v>
      </c>
      <c r="N270" s="183">
        <f>IFERROR(VLOOKUP($M270,Batch!$A$11:$E$854,3,FALSE),"")</f>
        <v>1</v>
      </c>
      <c r="O270" s="182">
        <f t="shared" si="153"/>
        <v>1.0778191496934722E-6</v>
      </c>
      <c r="P270" s="182">
        <f t="shared" si="154"/>
        <v>2.3824797514329431E-2</v>
      </c>
      <c r="Q270" s="182">
        <f t="shared" si="155"/>
        <v>2.6612256071790442E-2</v>
      </c>
      <c r="R270" s="182">
        <f t="shared" si="156"/>
        <v>2.9696891682700396E-2</v>
      </c>
      <c r="S270" s="182">
        <f t="shared" si="157"/>
        <v>3.3104208603098879E-2</v>
      </c>
      <c r="T270" s="182">
        <f t="shared" si="158"/>
        <v>3.6860629570586875E-2</v>
      </c>
      <c r="U270" s="182">
        <f t="shared" si="159"/>
        <v>4.0993259670003702E-2</v>
      </c>
      <c r="V270" s="182">
        <f t="shared" si="160"/>
        <v>4.5529591631034927E-2</v>
      </c>
      <c r="W270" s="182">
        <f t="shared" si="161"/>
        <v>5.0497150272198171E-2</v>
      </c>
      <c r="X270" s="182">
        <f t="shared" si="162"/>
        <v>5.5923076131702137E-2</v>
      </c>
      <c r="Z270" s="181" t="s">
        <v>303</v>
      </c>
      <c r="AA270" s="183">
        <f>IFERROR(VLOOKUP($M270,Batch!$A$11:$E$854,4,FALSE),"")</f>
        <v>0.91</v>
      </c>
      <c r="AB270" s="182">
        <f t="shared" si="163"/>
        <v>9.8081542622105955E-7</v>
      </c>
      <c r="AC270" s="182">
        <f t="shared" si="164"/>
        <v>2.1680565738039784E-2</v>
      </c>
      <c r="AD270" s="182">
        <f t="shared" si="165"/>
        <v>2.4217153025329299E-2</v>
      </c>
      <c r="AE270" s="182">
        <f t="shared" si="166"/>
        <v>2.7024171431257359E-2</v>
      </c>
      <c r="AF270" s="182">
        <f t="shared" si="167"/>
        <v>3.0124829828819987E-2</v>
      </c>
      <c r="AG270" s="182">
        <f t="shared" si="168"/>
        <v>3.3543172909234059E-2</v>
      </c>
      <c r="AH270" s="182">
        <f t="shared" si="169"/>
        <v>3.7303866299703371E-2</v>
      </c>
      <c r="AI270" s="182">
        <f t="shared" si="170"/>
        <v>4.1431928384241784E-2</v>
      </c>
      <c r="AJ270" s="182">
        <f t="shared" si="171"/>
        <v>4.5952406747700333E-2</v>
      </c>
      <c r="AK270" s="182">
        <f t="shared" si="172"/>
        <v>5.0889999279848948E-2</v>
      </c>
      <c r="AM270" s="181" t="s">
        <v>303</v>
      </c>
      <c r="AN270" s="184">
        <f>IFERROR(VLOOKUP($M270,Batch!$A$11:$E$854,5,FALSE),"")</f>
        <v>7101</v>
      </c>
      <c r="AO270" s="182">
        <f t="shared" si="173"/>
        <v>7.5346425543258737E-9</v>
      </c>
      <c r="AP270" s="182">
        <f t="shared" si="174"/>
        <v>1.6655051383222892E-4</v>
      </c>
      <c r="AQ270" s="182">
        <f t="shared" si="175"/>
        <v>1.860366250888702E-4</v>
      </c>
      <c r="AR270" s="182">
        <f t="shared" si="176"/>
        <v>2.0760019328596615E-4</v>
      </c>
      <c r="AS270" s="182">
        <f t="shared" si="177"/>
        <v>2.3141950942245373E-4</v>
      </c>
      <c r="AT270" s="182">
        <f t="shared" si="178"/>
        <v>2.5767928526856514E-4</v>
      </c>
      <c r="AU270" s="182">
        <f t="shared" si="179"/>
        <v>2.8656900263646448E-4</v>
      </c>
      <c r="AV270" s="182">
        <f t="shared" si="180"/>
        <v>3.1828085322276636E-4</v>
      </c>
      <c r="AW270" s="182">
        <f t="shared" si="181"/>
        <v>3.5300725304546616E-4</v>
      </c>
      <c r="AX270" s="182">
        <f t="shared" si="182"/>
        <v>3.9093793175836767E-4</v>
      </c>
    </row>
    <row r="271" spans="1:50" ht="15.75">
      <c r="A271" s="181" t="s">
        <v>86</v>
      </c>
      <c r="B271" s="182">
        <v>9.9999999999999995E-7</v>
      </c>
      <c r="C271" s="182">
        <v>9.3425650326548482E-3</v>
      </c>
      <c r="D271" s="182">
        <v>1.0435628376981147E-2</v>
      </c>
      <c r="E271" s="182">
        <v>1.1645225595158399E-2</v>
      </c>
      <c r="F271" s="182">
        <v>1.2981357828666036E-2</v>
      </c>
      <c r="G271" s="182">
        <v>1.4454386388832273E-2</v>
      </c>
      <c r="H271" s="182">
        <v>1.6074940160023268E-2</v>
      </c>
      <c r="I271" s="182">
        <v>1.7853800036173526E-2</v>
      </c>
      <c r="J271" s="182">
        <v>1.9801759494409463E-2</v>
      </c>
      <c r="K271" s="182">
        <v>2.1929461321646016E-2</v>
      </c>
      <c r="M271" s="181" t="s">
        <v>86</v>
      </c>
      <c r="N271" s="183">
        <f>IFERROR(VLOOKUP($M271,Batch!$A$11:$E$854,3,FALSE),"")</f>
        <v>1</v>
      </c>
      <c r="O271" s="182">
        <f t="shared" si="153"/>
        <v>1.0778191496934722E-6</v>
      </c>
      <c r="P271" s="182">
        <f t="shared" si="154"/>
        <v>1.0069595499452015E-2</v>
      </c>
      <c r="Q271" s="182">
        <f t="shared" si="155"/>
        <v>1.1247720103794889E-2</v>
      </c>
      <c r="R271" s="182">
        <f t="shared" si="156"/>
        <v>1.2551447148962284E-2</v>
      </c>
      <c r="S271" s="182">
        <f t="shared" si="157"/>
        <v>1.3991556056759525E-2</v>
      </c>
      <c r="T271" s="182">
        <f t="shared" si="158"/>
        <v>1.5579214446952098E-2</v>
      </c>
      <c r="U271" s="182">
        <f t="shared" si="159"/>
        <v>1.7325878334649727E-2</v>
      </c>
      <c r="V271" s="182">
        <f t="shared" si="160"/>
        <v>1.9243167573785833E-2</v>
      </c>
      <c r="W271" s="182">
        <f t="shared" si="161"/>
        <v>2.1342715580699046E-2</v>
      </c>
      <c r="X271" s="182">
        <f t="shared" si="162"/>
        <v>2.3635993354932397E-2</v>
      </c>
      <c r="Z271" s="181" t="s">
        <v>86</v>
      </c>
      <c r="AA271" s="183">
        <f>IFERROR(VLOOKUP($M271,Batch!$A$11:$E$854,4,FALSE),"")</f>
        <v>1.28</v>
      </c>
      <c r="AB271" s="182">
        <f t="shared" si="163"/>
        <v>1.3796085116076444E-6</v>
      </c>
      <c r="AC271" s="182">
        <f t="shared" si="164"/>
        <v>1.2889082239298579E-2</v>
      </c>
      <c r="AD271" s="182">
        <f t="shared" si="165"/>
        <v>1.4397081732857458E-2</v>
      </c>
      <c r="AE271" s="182">
        <f t="shared" si="166"/>
        <v>1.6065852350671723E-2</v>
      </c>
      <c r="AF271" s="182">
        <f t="shared" si="167"/>
        <v>1.7909191752652192E-2</v>
      </c>
      <c r="AG271" s="182">
        <f t="shared" si="168"/>
        <v>1.9941394492098686E-2</v>
      </c>
      <c r="AH271" s="182">
        <f t="shared" si="169"/>
        <v>2.2177124268351649E-2</v>
      </c>
      <c r="AI271" s="182">
        <f t="shared" si="170"/>
        <v>2.4631254494445864E-2</v>
      </c>
      <c r="AJ271" s="182">
        <f t="shared" si="171"/>
        <v>2.731867594329478E-2</v>
      </c>
      <c r="AK271" s="182">
        <f t="shared" si="172"/>
        <v>3.0254071494313469E-2</v>
      </c>
      <c r="AM271" s="181" t="s">
        <v>86</v>
      </c>
      <c r="AN271" s="184">
        <f>IFERROR(VLOOKUP($M271,Batch!$A$11:$E$854,5,FALSE),"")</f>
        <v>4046</v>
      </c>
      <c r="AO271" s="182">
        <f t="shared" si="173"/>
        <v>4.293080379496196E-9</v>
      </c>
      <c r="AP271" s="182">
        <f t="shared" si="174"/>
        <v>4.0108382635857768E-5</v>
      </c>
      <c r="AQ271" s="182">
        <f t="shared" si="175"/>
        <v>4.4800991432931491E-5</v>
      </c>
      <c r="AR271" s="182">
        <f t="shared" si="176"/>
        <v>4.9993889517381425E-5</v>
      </c>
      <c r="AS271" s="182">
        <f t="shared" si="177"/>
        <v>5.5730012593465499E-5</v>
      </c>
      <c r="AT271" s="182">
        <f t="shared" si="178"/>
        <v>6.2053842603552697E-5</v>
      </c>
      <c r="AU271" s="182">
        <f t="shared" si="179"/>
        <v>6.9011010202571325E-5</v>
      </c>
      <c r="AV271" s="182">
        <f t="shared" si="180"/>
        <v>7.6647798634745033E-5</v>
      </c>
      <c r="AW271" s="182">
        <f t="shared" si="181"/>
        <v>8.5010545164951784E-5</v>
      </c>
      <c r="AX271" s="182">
        <f t="shared" si="182"/>
        <v>9.4144940132879232E-5</v>
      </c>
    </row>
    <row r="272" spans="1:50" ht="15.75">
      <c r="A272" s="181" t="s">
        <v>87</v>
      </c>
      <c r="B272" s="182">
        <v>1012.3339741711118</v>
      </c>
      <c r="C272" s="182">
        <v>1022.9418199801352</v>
      </c>
      <c r="D272" s="182">
        <v>1033.8681330494819</v>
      </c>
      <c r="E272" s="182">
        <v>1045.1184228097675</v>
      </c>
      <c r="F272" s="182">
        <v>1056.6983216403892</v>
      </c>
      <c r="G272" s="182">
        <v>1068.6135872861125</v>
      </c>
      <c r="H272" s="182">
        <v>1090.9934450658684</v>
      </c>
      <c r="I272" s="182">
        <v>1113.7254162269046</v>
      </c>
      <c r="J272" s="182">
        <v>1136.8187858417491</v>
      </c>
      <c r="K272" s="182">
        <v>1160.2829982620819</v>
      </c>
      <c r="M272" s="181" t="s">
        <v>87</v>
      </c>
      <c r="N272" s="183">
        <f>IFERROR(VLOOKUP($M272,Batch!$A$11:$E$854,3,FALSE),"")</f>
        <v>0.13</v>
      </c>
      <c r="O272" s="182">
        <f t="shared" si="153"/>
        <v>141.84468262209973</v>
      </c>
      <c r="P272" s="182">
        <f t="shared" si="154"/>
        <v>143.33101673759469</v>
      </c>
      <c r="Q272" s="182">
        <f t="shared" si="155"/>
        <v>144.8619733676141</v>
      </c>
      <c r="R272" s="182">
        <f t="shared" si="156"/>
        <v>146.43832447423483</v>
      </c>
      <c r="S272" s="182">
        <f t="shared" si="157"/>
        <v>148.06085924668525</v>
      </c>
      <c r="T272" s="182">
        <f t="shared" si="158"/>
        <v>149.73038443994915</v>
      </c>
      <c r="U272" s="182">
        <f t="shared" si="159"/>
        <v>152.86617154666598</v>
      </c>
      <c r="V272" s="182">
        <f t="shared" si="160"/>
        <v>156.0512955442598</v>
      </c>
      <c r="W272" s="182">
        <f t="shared" si="161"/>
        <v>159.28705742449753</v>
      </c>
      <c r="X272" s="182">
        <f t="shared" si="162"/>
        <v>162.57478049678187</v>
      </c>
      <c r="Z272" s="181" t="s">
        <v>87</v>
      </c>
      <c r="AA272" s="183">
        <f>IFERROR(VLOOKUP($M272,Batch!$A$11:$E$854,4,FALSE),"")</f>
        <v>0</v>
      </c>
      <c r="AB272" s="182">
        <f t="shared" si="163"/>
        <v>0</v>
      </c>
      <c r="AC272" s="182">
        <f t="shared" si="164"/>
        <v>0</v>
      </c>
      <c r="AD272" s="182">
        <f t="shared" si="165"/>
        <v>0</v>
      </c>
      <c r="AE272" s="182">
        <f t="shared" si="166"/>
        <v>0</v>
      </c>
      <c r="AF272" s="182">
        <f t="shared" si="167"/>
        <v>0</v>
      </c>
      <c r="AG272" s="182">
        <f t="shared" si="168"/>
        <v>0</v>
      </c>
      <c r="AH272" s="182">
        <f t="shared" si="169"/>
        <v>0</v>
      </c>
      <c r="AI272" s="182">
        <f t="shared" si="170"/>
        <v>0</v>
      </c>
      <c r="AJ272" s="182">
        <f t="shared" si="171"/>
        <v>0</v>
      </c>
      <c r="AK272" s="182">
        <f t="shared" si="172"/>
        <v>0</v>
      </c>
      <c r="AM272" s="181" t="s">
        <v>87</v>
      </c>
      <c r="AN272" s="184">
        <f>IFERROR(VLOOKUP($M272,Batch!$A$11:$E$854,5,FALSE),"")</f>
        <v>324</v>
      </c>
      <c r="AO272" s="182">
        <f t="shared" si="173"/>
        <v>0.34802621936028083</v>
      </c>
      <c r="AP272" s="182">
        <f t="shared" si="174"/>
        <v>0.35167304794320381</v>
      </c>
      <c r="AQ272" s="182">
        <f t="shared" si="175"/>
        <v>0.35542936110278656</v>
      </c>
      <c r="AR272" s="182">
        <f t="shared" si="176"/>
        <v>0.3592970529039885</v>
      </c>
      <c r="AS272" s="182">
        <f t="shared" si="177"/>
        <v>0.36327805967983595</v>
      </c>
      <c r="AT272" s="182">
        <f t="shared" si="178"/>
        <v>0.36737436086221004</v>
      </c>
      <c r="AU272" s="182">
        <f t="shared" si="179"/>
        <v>0.37506824202359906</v>
      </c>
      <c r="AV272" s="182">
        <f t="shared" si="180"/>
        <v>0.38288317482604711</v>
      </c>
      <c r="AW272" s="182">
        <f t="shared" si="181"/>
        <v>0.39082235134723869</v>
      </c>
      <c r="AX272" s="182">
        <f t="shared" si="182"/>
        <v>0.39888901842279678</v>
      </c>
    </row>
    <row r="273" spans="1:50" ht="15.75">
      <c r="A273" s="181" t="s">
        <v>88</v>
      </c>
      <c r="B273" s="182">
        <v>91.795348258056919</v>
      </c>
      <c r="C273" s="182">
        <v>93.675188751398295</v>
      </c>
      <c r="D273" s="182">
        <v>95.593525751888066</v>
      </c>
      <c r="E273" s="182">
        <v>97.551147614212653</v>
      </c>
      <c r="F273" s="182">
        <v>99.548858837461083</v>
      </c>
      <c r="G273" s="182">
        <v>101.5874803957399</v>
      </c>
      <c r="H273" s="182">
        <v>103.66785007555832</v>
      </c>
      <c r="I273" s="182">
        <v>105.79082282012301</v>
      </c>
      <c r="J273" s="182">
        <v>107.95727108068304</v>
      </c>
      <c r="K273" s="182">
        <v>110.16808517507032</v>
      </c>
      <c r="M273" s="181" t="s">
        <v>88</v>
      </c>
      <c r="N273" s="183">
        <f>IFERROR(VLOOKUP($M273,Batch!$A$11:$E$854,3,FALSE),"")</f>
        <v>0.11</v>
      </c>
      <c r="O273" s="182">
        <f t="shared" si="153"/>
        <v>10.883266262584657</v>
      </c>
      <c r="P273" s="182">
        <f t="shared" si="154"/>
        <v>11.106140351614838</v>
      </c>
      <c r="Q273" s="182">
        <f t="shared" si="155"/>
        <v>11.333578590631113</v>
      </c>
      <c r="R273" s="182">
        <f t="shared" si="156"/>
        <v>11.565674447049037</v>
      </c>
      <c r="S273" s="182">
        <f t="shared" si="157"/>
        <v>11.802523302366257</v>
      </c>
      <c r="T273" s="182">
        <f t="shared" si="158"/>
        <v>12.044222491360253</v>
      </c>
      <c r="U273" s="182">
        <f t="shared" si="159"/>
        <v>12.290871342088748</v>
      </c>
      <c r="V273" s="182">
        <f t="shared" si="160"/>
        <v>12.542571216709353</v>
      </c>
      <c r="W273" s="182">
        <f t="shared" si="161"/>
        <v>12.799425553135041</v>
      </c>
      <c r="X273" s="182">
        <f t="shared" si="162"/>
        <v>13.061539907542755</v>
      </c>
      <c r="Z273" s="181" t="s">
        <v>88</v>
      </c>
      <c r="AA273" s="183">
        <f>IFERROR(VLOOKUP($M273,Batch!$A$11:$E$854,4,FALSE),"")</f>
        <v>0.03</v>
      </c>
      <c r="AB273" s="182">
        <f t="shared" si="163"/>
        <v>2.9681635261594512</v>
      </c>
      <c r="AC273" s="182">
        <f t="shared" si="164"/>
        <v>3.0289473686222284</v>
      </c>
      <c r="AD273" s="182">
        <f t="shared" si="165"/>
        <v>3.0909759792630309</v>
      </c>
      <c r="AE273" s="182">
        <f t="shared" si="166"/>
        <v>3.154274849195192</v>
      </c>
      <c r="AF273" s="182">
        <f t="shared" si="167"/>
        <v>3.2188699915544334</v>
      </c>
      <c r="AG273" s="182">
        <f t="shared" si="168"/>
        <v>3.2847879521891596</v>
      </c>
      <c r="AH273" s="182">
        <f t="shared" si="169"/>
        <v>3.3520558205696585</v>
      </c>
      <c r="AI273" s="182">
        <f t="shared" si="170"/>
        <v>3.4207012409207325</v>
      </c>
      <c r="AJ273" s="182">
        <f t="shared" si="171"/>
        <v>3.490752423582284</v>
      </c>
      <c r="AK273" s="182">
        <f t="shared" si="172"/>
        <v>3.5622381566025689</v>
      </c>
      <c r="AM273" s="181" t="s">
        <v>88</v>
      </c>
      <c r="AN273" s="184">
        <f>IFERROR(VLOOKUP($M273,Batch!$A$11:$E$854,5,FALSE),"")</f>
        <v>272</v>
      </c>
      <c r="AO273" s="182">
        <f t="shared" si="173"/>
        <v>2.6493096372146856E-2</v>
      </c>
      <c r="AP273" s="182">
        <f t="shared" si="174"/>
        <v>2.7035637974738201E-2</v>
      </c>
      <c r="AQ273" s="182">
        <f t="shared" si="175"/>
        <v>2.758929007141479E-2</v>
      </c>
      <c r="AR273" s="182">
        <f t="shared" si="176"/>
        <v>2.8154280189574013E-2</v>
      </c>
      <c r="AS273" s="182">
        <f t="shared" si="177"/>
        <v>2.8730840516056514E-2</v>
      </c>
      <c r="AT273" s="182">
        <f t="shared" si="178"/>
        <v>2.9319207992565068E-2</v>
      </c>
      <c r="AU273" s="182">
        <f t="shared" si="179"/>
        <v>2.9919624413037492E-2</v>
      </c>
      <c r="AV273" s="182">
        <f t="shared" si="180"/>
        <v>3.0532336523013681E-2</v>
      </c>
      <c r="AW273" s="182">
        <f t="shared" si="181"/>
        <v>3.1157596121037478E-2</v>
      </c>
      <c r="AX273" s="182">
        <f t="shared" si="182"/>
        <v>3.1795660162135135E-2</v>
      </c>
    </row>
    <row r="274" spans="1:50" ht="15.75">
      <c r="A274" s="181" t="s">
        <v>89</v>
      </c>
      <c r="B274" s="182">
        <v>2218.8279866857351</v>
      </c>
      <c r="C274" s="182">
        <v>2476.3573910032869</v>
      </c>
      <c r="D274" s="182">
        <v>2761.0853791515415</v>
      </c>
      <c r="E274" s="182">
        <v>3075.3125713289196</v>
      </c>
      <c r="F274" s="182">
        <v>3421.4170430646814</v>
      </c>
      <c r="G274" s="182">
        <v>3801.8320858709294</v>
      </c>
      <c r="H274" s="182">
        <v>4219.0186512422206</v>
      </c>
      <c r="I274" s="182">
        <v>4675.4322977877446</v>
      </c>
      <c r="J274" s="182">
        <v>5173.4846777738512</v>
      </c>
      <c r="K274" s="182">
        <v>5715.49987254795</v>
      </c>
      <c r="M274" s="181" t="s">
        <v>89</v>
      </c>
      <c r="N274" s="183">
        <f>IFERROR(VLOOKUP($M274,Batch!$A$11:$E$854,3,FALSE),"")</f>
        <v>0.13</v>
      </c>
      <c r="O274" s="182">
        <f t="shared" si="153"/>
        <v>310.89438821034071</v>
      </c>
      <c r="P274" s="182">
        <f t="shared" si="154"/>
        <v>346.97850427608</v>
      </c>
      <c r="Q274" s="182">
        <f t="shared" si="155"/>
        <v>386.87359042646506</v>
      </c>
      <c r="R274" s="182">
        <f t="shared" si="156"/>
        <v>430.90200148727962</v>
      </c>
      <c r="S274" s="182">
        <f t="shared" si="157"/>
        <v>479.39694505335473</v>
      </c>
      <c r="T274" s="182">
        <f t="shared" si="158"/>
        <v>532.69936538919944</v>
      </c>
      <c r="U274" s="182">
        <f t="shared" si="159"/>
        <v>591.15408237896281</v>
      </c>
      <c r="V274" s="182">
        <f t="shared" si="160"/>
        <v>655.10516027462791</v>
      </c>
      <c r="W274" s="182">
        <f t="shared" si="161"/>
        <v>724.89051132555448</v>
      </c>
      <c r="X274" s="182">
        <f t="shared" si="162"/>
        <v>800.83577765136147</v>
      </c>
      <c r="Z274" s="181" t="s">
        <v>89</v>
      </c>
      <c r="AA274" s="183">
        <f>IFERROR(VLOOKUP($M274,Batch!$A$11:$E$854,4,FALSE),"")</f>
        <v>0.12</v>
      </c>
      <c r="AB274" s="182">
        <f t="shared" si="163"/>
        <v>286.97943527108373</v>
      </c>
      <c r="AC274" s="182">
        <f t="shared" si="164"/>
        <v>320.28785010099693</v>
      </c>
      <c r="AD274" s="182">
        <f t="shared" si="165"/>
        <v>357.11408347058313</v>
      </c>
      <c r="AE274" s="182">
        <f t="shared" si="166"/>
        <v>397.75569368056574</v>
      </c>
      <c r="AF274" s="182">
        <f t="shared" si="167"/>
        <v>442.52025697232745</v>
      </c>
      <c r="AG274" s="182">
        <f t="shared" si="168"/>
        <v>491.72249112849175</v>
      </c>
      <c r="AH274" s="182">
        <f t="shared" si="169"/>
        <v>545.68069142673482</v>
      </c>
      <c r="AI274" s="182">
        <f t="shared" si="170"/>
        <v>604.71245563811794</v>
      </c>
      <c r="AJ274" s="182">
        <f t="shared" si="171"/>
        <v>669.12970276205033</v>
      </c>
      <c r="AK274" s="182">
        <f t="shared" si="172"/>
        <v>739.23302552433358</v>
      </c>
      <c r="AM274" s="181" t="s">
        <v>89</v>
      </c>
      <c r="AN274" s="184">
        <f>IFERROR(VLOOKUP($M274,Batch!$A$11:$E$854,5,FALSE),"")</f>
        <v>301</v>
      </c>
      <c r="AO274" s="182">
        <f t="shared" si="173"/>
        <v>0.70865241607276086</v>
      </c>
      <c r="AP274" s="182">
        <f t="shared" si="174"/>
        <v>0.79090252093645985</v>
      </c>
      <c r="AQ274" s="182">
        <f t="shared" si="175"/>
        <v>0.88183934791698926</v>
      </c>
      <c r="AR274" s="182">
        <f t="shared" si="176"/>
        <v>0.98219767234252209</v>
      </c>
      <c r="AS274" s="182">
        <f t="shared" si="177"/>
        <v>1.0927370073341862</v>
      </c>
      <c r="AT274" s="182">
        <f t="shared" si="178"/>
        <v>1.2142345009716922</v>
      </c>
      <c r="AU274" s="182">
        <f t="shared" si="179"/>
        <v>1.3474761354190117</v>
      </c>
      <c r="AV274" s="182">
        <f t="shared" si="180"/>
        <v>1.4932461704527706</v>
      </c>
      <c r="AW274" s="182">
        <f t="shared" si="181"/>
        <v>1.65231484297981</v>
      </c>
      <c r="AX274" s="182">
        <f t="shared" si="182"/>
        <v>1.8254244213832014</v>
      </c>
    </row>
    <row r="275" spans="1:50" ht="15.75">
      <c r="A275" s="181" t="s">
        <v>304</v>
      </c>
      <c r="B275" s="182">
        <v>119.81671128102968</v>
      </c>
      <c r="C275" s="182">
        <v>133.72329911417748</v>
      </c>
      <c r="D275" s="182">
        <v>149.09861047418323</v>
      </c>
      <c r="E275" s="182">
        <v>166.06687885176166</v>
      </c>
      <c r="F275" s="182">
        <v>184.75652032549277</v>
      </c>
      <c r="G275" s="182">
        <v>205.29893263703019</v>
      </c>
      <c r="H275" s="182">
        <v>227.82700716707996</v>
      </c>
      <c r="I275" s="182">
        <v>252.47334408053823</v>
      </c>
      <c r="J275" s="182">
        <v>279.36817259978801</v>
      </c>
      <c r="K275" s="182">
        <v>308.63699311758927</v>
      </c>
      <c r="M275" s="181" t="s">
        <v>304</v>
      </c>
      <c r="N275" s="183">
        <f>IFERROR(VLOOKUP($M275,Batch!$A$11:$E$854,3,FALSE),"")</f>
        <v>0.05</v>
      </c>
      <c r="O275" s="182">
        <f t="shared" si="153"/>
        <v>6.4570372935993836</v>
      </c>
      <c r="P275" s="182">
        <f t="shared" si="154"/>
        <v>7.2064766272724308</v>
      </c>
      <c r="Q275" s="182">
        <f t="shared" si="155"/>
        <v>8.03506687808812</v>
      </c>
      <c r="R275" s="182">
        <f t="shared" si="156"/>
        <v>8.9495031078127312</v>
      </c>
      <c r="S275" s="182">
        <f t="shared" si="157"/>
        <v>9.9567057818773659</v>
      </c>
      <c r="T275" s="182">
        <f t="shared" si="158"/>
        <v>11.063756050391065</v>
      </c>
      <c r="U275" s="182">
        <f t="shared" si="159"/>
        <v>12.277815557101535</v>
      </c>
      <c r="V275" s="182">
        <f t="shared" si="160"/>
        <v>13.606030251857657</v>
      </c>
      <c r="W275" s="182">
        <f t="shared" si="161"/>
        <v>15.055418312146134</v>
      </c>
      <c r="X275" s="182">
        <f t="shared" si="162"/>
        <v>16.632743074297505</v>
      </c>
      <c r="Z275" s="181" t="s">
        <v>304</v>
      </c>
      <c r="AA275" s="183">
        <f>IFERROR(VLOOKUP($M275,Batch!$A$11:$E$854,4,FALSE),"")</f>
        <v>0</v>
      </c>
      <c r="AB275" s="182">
        <f t="shared" si="163"/>
        <v>0</v>
      </c>
      <c r="AC275" s="182">
        <f t="shared" si="164"/>
        <v>0</v>
      </c>
      <c r="AD275" s="182">
        <f t="shared" si="165"/>
        <v>0</v>
      </c>
      <c r="AE275" s="182">
        <f t="shared" si="166"/>
        <v>0</v>
      </c>
      <c r="AF275" s="182">
        <f t="shared" si="167"/>
        <v>0</v>
      </c>
      <c r="AG275" s="182">
        <f t="shared" si="168"/>
        <v>0</v>
      </c>
      <c r="AH275" s="182">
        <f t="shared" si="169"/>
        <v>0</v>
      </c>
      <c r="AI275" s="182">
        <f t="shared" si="170"/>
        <v>0</v>
      </c>
      <c r="AJ275" s="182">
        <f t="shared" si="171"/>
        <v>0</v>
      </c>
      <c r="AK275" s="182">
        <f t="shared" si="172"/>
        <v>0</v>
      </c>
      <c r="AM275" s="181" t="s">
        <v>304</v>
      </c>
      <c r="AN275" s="184">
        <f>IFERROR(VLOOKUP($M275,Batch!$A$11:$E$854,5,FALSE),"")</f>
        <v>95</v>
      </c>
      <c r="AO275" s="182">
        <f t="shared" si="173"/>
        <v>1.2077697323764992E-2</v>
      </c>
      <c r="AP275" s="182">
        <f t="shared" si="174"/>
        <v>1.3479501436558268E-2</v>
      </c>
      <c r="AQ275" s="182">
        <f t="shared" si="175"/>
        <v>1.5029354999382573E-2</v>
      </c>
      <c r="AR275" s="182">
        <f t="shared" si="176"/>
        <v>1.6739780927299462E-2</v>
      </c>
      <c r="AS275" s="182">
        <f t="shared" si="177"/>
        <v>1.8623723746260378E-2</v>
      </c>
      <c r="AT275" s="182">
        <f t="shared" si="178"/>
        <v>2.0694428538155417E-2</v>
      </c>
      <c r="AU275" s="182">
        <f t="shared" si="179"/>
        <v>2.2965290945845616E-2</v>
      </c>
      <c r="AV275" s="182">
        <f t="shared" si="180"/>
        <v>2.5449677257218317E-2</v>
      </c>
      <c r="AW275" s="182">
        <f t="shared" si="181"/>
        <v>2.8160714765735638E-2</v>
      </c>
      <c r="AX275" s="182">
        <f t="shared" si="182"/>
        <v>3.1111054092012695E-2</v>
      </c>
    </row>
    <row r="276" spans="1:50" ht="15.75">
      <c r="A276" s="181" t="s">
        <v>309</v>
      </c>
      <c r="B276" s="182">
        <v>252.9463904821738</v>
      </c>
      <c r="C276" s="182">
        <v>282.30474257437464</v>
      </c>
      <c r="D276" s="182">
        <v>314.76373322327572</v>
      </c>
      <c r="E276" s="182">
        <v>350.58563313149688</v>
      </c>
      <c r="F276" s="182">
        <v>390.04154290937367</v>
      </c>
      <c r="G276" s="182">
        <v>433.408857789286</v>
      </c>
      <c r="H276" s="182">
        <v>480.96812624161328</v>
      </c>
      <c r="I276" s="182">
        <v>532.99928194780296</v>
      </c>
      <c r="J276" s="182">
        <v>589.77725326621919</v>
      </c>
      <c r="K276" s="182">
        <v>651.56698547046631</v>
      </c>
      <c r="M276" s="181" t="s">
        <v>309</v>
      </c>
      <c r="N276" s="183">
        <f>IFERROR(VLOOKUP($M276,Batch!$A$11:$E$854,3,FALSE),"")</f>
        <v>0.1</v>
      </c>
      <c r="O276" s="182">
        <f t="shared" si="153"/>
        <v>27.263046350752955</v>
      </c>
      <c r="P276" s="182">
        <f t="shared" si="154"/>
        <v>30.427345759594704</v>
      </c>
      <c r="Q276" s="182">
        <f t="shared" si="155"/>
        <v>33.925837929705395</v>
      </c>
      <c r="R276" s="182">
        <f t="shared" si="156"/>
        <v>37.786790899653759</v>
      </c>
      <c r="S276" s="182">
        <f t="shared" si="157"/>
        <v>42.039424412371112</v>
      </c>
      <c r="T276" s="182">
        <f t="shared" si="158"/>
        <v>46.713636657206727</v>
      </c>
      <c r="U276" s="182">
        <f t="shared" si="159"/>
        <v>51.839665685539821</v>
      </c>
      <c r="V276" s="182">
        <f t="shared" si="160"/>
        <v>57.447683285621224</v>
      </c>
      <c r="W276" s="182">
        <f t="shared" si="161"/>
        <v>63.567321762394798</v>
      </c>
      <c r="X276" s="182">
        <f t="shared" si="162"/>
        <v>70.227137424811687</v>
      </c>
      <c r="Z276" s="181" t="s">
        <v>309</v>
      </c>
      <c r="AA276" s="183">
        <f>IFERROR(VLOOKUP($M276,Batch!$A$11:$E$854,4,FALSE),"")</f>
        <v>-0.01</v>
      </c>
      <c r="AB276" s="182">
        <f t="shared" si="163"/>
        <v>-2.7263046350752957</v>
      </c>
      <c r="AC276" s="182">
        <f t="shared" si="164"/>
        <v>-3.0427345759594702</v>
      </c>
      <c r="AD276" s="182">
        <f t="shared" si="165"/>
        <v>-3.3925837929705396</v>
      </c>
      <c r="AE276" s="182">
        <f t="shared" si="166"/>
        <v>-3.7786790899653755</v>
      </c>
      <c r="AF276" s="182">
        <f t="shared" si="167"/>
        <v>-4.2039424412371105</v>
      </c>
      <c r="AG276" s="182">
        <f t="shared" si="168"/>
        <v>-4.6713636657206727</v>
      </c>
      <c r="AH276" s="182">
        <f t="shared" si="169"/>
        <v>-5.1839665685539815</v>
      </c>
      <c r="AI276" s="182">
        <f t="shared" si="170"/>
        <v>-5.7447683285621221</v>
      </c>
      <c r="AJ276" s="182">
        <f t="shared" si="171"/>
        <v>-6.3567321762394799</v>
      </c>
      <c r="AK276" s="182">
        <f t="shared" si="172"/>
        <v>-7.0227137424811694</v>
      </c>
      <c r="AM276" s="181" t="s">
        <v>309</v>
      </c>
      <c r="AN276" s="184">
        <f>IFERROR(VLOOKUP($M276,Batch!$A$11:$E$854,5,FALSE),"")</f>
        <v>124</v>
      </c>
      <c r="AO276" s="182">
        <f t="shared" si="173"/>
        <v>3.328076595881909E-2</v>
      </c>
      <c r="AP276" s="182">
        <f t="shared" si="174"/>
        <v>3.7143515069627216E-2</v>
      </c>
      <c r="AQ276" s="182">
        <f t="shared" si="175"/>
        <v>4.1414222664965319E-2</v>
      </c>
      <c r="AR276" s="182">
        <f t="shared" si="176"/>
        <v>4.6127396333002967E-2</v>
      </c>
      <c r="AS276" s="182">
        <f t="shared" si="177"/>
        <v>5.1318705434139716E-2</v>
      </c>
      <c r="AT276" s="182">
        <f t="shared" si="178"/>
        <v>5.702464752736161E-2</v>
      </c>
      <c r="AU276" s="182">
        <f t="shared" si="179"/>
        <v>6.3282135050774596E-2</v>
      </c>
      <c r="AV276" s="182">
        <f t="shared" si="180"/>
        <v>7.012799955322381E-2</v>
      </c>
      <c r="AW276" s="182">
        <f t="shared" si="181"/>
        <v>7.7598414021138207E-2</v>
      </c>
      <c r="AX276" s="182">
        <f t="shared" si="182"/>
        <v>8.572823794243499E-2</v>
      </c>
    </row>
    <row r="277" spans="1:50" ht="15.75">
      <c r="A277" s="181" t="s">
        <v>90</v>
      </c>
      <c r="B277" s="182">
        <v>31.951123008274593</v>
      </c>
      <c r="C277" s="182">
        <v>35.659546430447335</v>
      </c>
      <c r="D277" s="182">
        <v>39.759629459782204</v>
      </c>
      <c r="E277" s="182">
        <v>44.284501027136464</v>
      </c>
      <c r="F277" s="182">
        <v>49.26840542013143</v>
      </c>
      <c r="G277" s="182">
        <v>54.746382036541398</v>
      </c>
      <c r="H277" s="182">
        <v>60.753868577888014</v>
      </c>
      <c r="I277" s="182">
        <v>67.326225088143545</v>
      </c>
      <c r="J277" s="182">
        <v>74.498179359943492</v>
      </c>
      <c r="K277" s="182">
        <v>82.303198164690485</v>
      </c>
      <c r="M277" s="181" t="s">
        <v>90</v>
      </c>
      <c r="N277" s="183">
        <f>IFERROR(VLOOKUP($M277,Batch!$A$11:$E$854,3,FALSE),"")</f>
        <v>0.22</v>
      </c>
      <c r="O277" s="182">
        <f t="shared" si="153"/>
        <v>7.5762570911566129</v>
      </c>
      <c r="P277" s="182">
        <f t="shared" si="154"/>
        <v>8.4555992426663202</v>
      </c>
      <c r="Q277" s="182">
        <f t="shared" si="155"/>
        <v>9.4278118036233973</v>
      </c>
      <c r="R277" s="182">
        <f t="shared" si="156"/>
        <v>10.500750313166943</v>
      </c>
      <c r="S277" s="182">
        <f t="shared" si="157"/>
        <v>11.68253478406945</v>
      </c>
      <c r="T277" s="182">
        <f t="shared" si="158"/>
        <v>12.981473765792186</v>
      </c>
      <c r="U277" s="182">
        <f t="shared" si="159"/>
        <v>14.405970253665808</v>
      </c>
      <c r="V277" s="182">
        <f t="shared" si="160"/>
        <v>15.964408828846322</v>
      </c>
      <c r="W277" s="182">
        <f t="shared" si="161"/>
        <v>17.665024152918136</v>
      </c>
      <c r="X277" s="182">
        <f t="shared" si="162"/>
        <v>19.515751873842408</v>
      </c>
      <c r="Z277" s="181" t="s">
        <v>90</v>
      </c>
      <c r="AA277" s="183">
        <f>IFERROR(VLOOKUP($M277,Batch!$A$11:$E$854,4,FALSE),"")</f>
        <v>0.08</v>
      </c>
      <c r="AB277" s="182">
        <f t="shared" si="163"/>
        <v>2.7550025786024048</v>
      </c>
      <c r="AC277" s="182">
        <f t="shared" si="164"/>
        <v>3.074763360969571</v>
      </c>
      <c r="AD277" s="182">
        <f t="shared" si="165"/>
        <v>3.4282952013175985</v>
      </c>
      <c r="AE277" s="182">
        <f t="shared" si="166"/>
        <v>3.8184546593334336</v>
      </c>
      <c r="AF277" s="182">
        <f t="shared" si="167"/>
        <v>4.2481944669343452</v>
      </c>
      <c r="AG277" s="182">
        <f t="shared" si="168"/>
        <v>4.7205359148335218</v>
      </c>
      <c r="AH277" s="182">
        <f t="shared" si="169"/>
        <v>5.2385346376966577</v>
      </c>
      <c r="AI277" s="182">
        <f t="shared" si="170"/>
        <v>5.8052395741259346</v>
      </c>
      <c r="AJ277" s="182">
        <f t="shared" si="171"/>
        <v>6.4236451465156863</v>
      </c>
      <c r="AK277" s="182">
        <f t="shared" si="172"/>
        <v>7.0966370450336029</v>
      </c>
      <c r="AM277" s="181" t="s">
        <v>90</v>
      </c>
      <c r="AN277" s="184">
        <f>IFERROR(VLOOKUP($M277,Batch!$A$11:$E$854,5,FALSE),"")</f>
        <v>495</v>
      </c>
      <c r="AO277" s="182">
        <f t="shared" si="173"/>
        <v>1.6781642597231364E-2</v>
      </c>
      <c r="AP277" s="182">
        <f t="shared" si="174"/>
        <v>1.8729412522375703E-2</v>
      </c>
      <c r="AQ277" s="182">
        <f t="shared" si="175"/>
        <v>2.0882893262300001E-2</v>
      </c>
      <c r="AR277" s="182">
        <f t="shared" si="176"/>
        <v>2.3259485077931893E-2</v>
      </c>
      <c r="AS277" s="182">
        <f t="shared" si="177"/>
        <v>2.5877174047435485E-2</v>
      </c>
      <c r="AT277" s="182">
        <f t="shared" si="178"/>
        <v>2.875436386354227E-2</v>
      </c>
      <c r="AU277" s="182">
        <f t="shared" si="179"/>
        <v>3.1909667419490764E-2</v>
      </c>
      <c r="AV277" s="182">
        <f t="shared" si="180"/>
        <v>3.5361656820555989E-2</v>
      </c>
      <c r="AW277" s="182">
        <f t="shared" si="181"/>
        <v>3.9128572095548472E-2</v>
      </c>
      <c r="AX277" s="182">
        <f t="shared" si="182"/>
        <v>4.3227990948901854E-2</v>
      </c>
    </row>
    <row r="278" spans="1:50" ht="15.75">
      <c r="A278" s="181" t="s">
        <v>91</v>
      </c>
      <c r="B278" s="182">
        <v>2096.7924474180199</v>
      </c>
      <c r="C278" s="182">
        <v>2193.2139815382943</v>
      </c>
      <c r="D278" s="182">
        <v>2292.6371830249682</v>
      </c>
      <c r="E278" s="182">
        <v>2395.0739601035971</v>
      </c>
      <c r="F278" s="182">
        <v>2500.5332914488022</v>
      </c>
      <c r="G278" s="182">
        <v>2609.0214067206134</v>
      </c>
      <c r="H278" s="182">
        <v>2720.5419923442169</v>
      </c>
      <c r="I278" s="182">
        <v>2835.096420229916</v>
      </c>
      <c r="J278" s="182">
        <v>2952.6839968511754</v>
      </c>
      <c r="K278" s="182">
        <v>3073.3022298716164</v>
      </c>
      <c r="M278" s="181" t="s">
        <v>91</v>
      </c>
      <c r="N278" s="183">
        <f>IFERROR(VLOOKUP($M278,Batch!$A$11:$E$854,3,FALSE),"")</f>
        <v>0.17</v>
      </c>
      <c r="O278" s="182">
        <f t="shared" si="153"/>
        <v>384.19371896916346</v>
      </c>
      <c r="P278" s="182">
        <f t="shared" si="154"/>
        <v>401.86096487516465</v>
      </c>
      <c r="Q278" s="182">
        <f t="shared" si="155"/>
        <v>420.07820405781348</v>
      </c>
      <c r="R278" s="182">
        <f t="shared" si="156"/>
        <v>438.84761845241212</v>
      </c>
      <c r="S278" s="182">
        <f t="shared" si="157"/>
        <v>458.17085321482648</v>
      </c>
      <c r="T278" s="182">
        <f t="shared" si="158"/>
        <v>478.04904980102532</v>
      </c>
      <c r="U278" s="182">
        <f t="shared" si="159"/>
        <v>498.4828836719509</v>
      </c>
      <c r="V278" s="182">
        <f t="shared" si="160"/>
        <v>519.47260620170664</v>
      </c>
      <c r="W278" s="182">
        <f t="shared" si="161"/>
        <v>541.01809031594166</v>
      </c>
      <c r="X278" s="182">
        <f t="shared" si="162"/>
        <v>563.11887934571723</v>
      </c>
      <c r="Z278" s="181" t="s">
        <v>91</v>
      </c>
      <c r="AA278" s="183">
        <f>IFERROR(VLOOKUP($M278,Batch!$A$11:$E$854,4,FALSE),"")</f>
        <v>0.38</v>
      </c>
      <c r="AB278" s="182">
        <f t="shared" si="163"/>
        <v>858.78596004871815</v>
      </c>
      <c r="AC278" s="182">
        <f t="shared" si="164"/>
        <v>898.27745089742677</v>
      </c>
      <c r="AD278" s="182">
        <f t="shared" si="165"/>
        <v>938.99833848217133</v>
      </c>
      <c r="AE278" s="182">
        <f t="shared" si="166"/>
        <v>980.95350007009768</v>
      </c>
      <c r="AF278" s="182">
        <f t="shared" si="167"/>
        <v>1024.1466130684355</v>
      </c>
      <c r="AG278" s="182">
        <f t="shared" si="168"/>
        <v>1068.5802289669978</v>
      </c>
      <c r="AH278" s="182">
        <f t="shared" si="169"/>
        <v>1114.2558576196548</v>
      </c>
      <c r="AI278" s="182">
        <f t="shared" si="170"/>
        <v>1161.1740609214617</v>
      </c>
      <c r="AJ278" s="182">
        <f t="shared" si="171"/>
        <v>1209.3345548238697</v>
      </c>
      <c r="AK278" s="182">
        <f t="shared" si="172"/>
        <v>1258.7363185374854</v>
      </c>
      <c r="AM278" s="181" t="s">
        <v>91</v>
      </c>
      <c r="AN278" s="184">
        <f>IFERROR(VLOOKUP($M278,Batch!$A$11:$E$854,5,FALSE),"")</f>
        <v>433</v>
      </c>
      <c r="AO278" s="182">
        <f t="shared" si="173"/>
        <v>0.96335527864030779</v>
      </c>
      <c r="AP278" s="182">
        <f t="shared" si="174"/>
        <v>1.0076554162069731</v>
      </c>
      <c r="AQ278" s="182">
        <f t="shared" si="175"/>
        <v>1.0533346469240854</v>
      </c>
      <c r="AR278" s="182">
        <f t="shared" si="176"/>
        <v>1.1003984419349437</v>
      </c>
      <c r="AS278" s="182">
        <f t="shared" si="177"/>
        <v>1.1488509264230404</v>
      </c>
      <c r="AT278" s="182">
        <f t="shared" si="178"/>
        <v>1.1986949625581067</v>
      </c>
      <c r="AU278" s="182">
        <f t="shared" si="179"/>
        <v>1.249932244040044</v>
      </c>
      <c r="AV278" s="182">
        <f t="shared" si="180"/>
        <v>1.3025634011825646</v>
      </c>
      <c r="AW278" s="182">
        <f t="shared" si="181"/>
        <v>1.3565881153501984</v>
      </c>
      <c r="AX278" s="182">
        <f t="shared" si="182"/>
        <v>1.4120052414580277</v>
      </c>
    </row>
    <row r="279" spans="1:50" ht="15.75">
      <c r="A279" s="181" t="s">
        <v>92</v>
      </c>
      <c r="B279" s="182">
        <v>110.94070949820403</v>
      </c>
      <c r="C279" s="182">
        <v>112.10321314850796</v>
      </c>
      <c r="D279" s="182">
        <v>113.30061732049117</v>
      </c>
      <c r="E279" s="182">
        <v>114.53352578737177</v>
      </c>
      <c r="F279" s="182">
        <v>115.80255579620702</v>
      </c>
      <c r="G279" s="182">
        <v>117.10833833272466</v>
      </c>
      <c r="H279" s="182">
        <v>119.56092548667051</v>
      </c>
      <c r="I279" s="182">
        <v>122.05210040842788</v>
      </c>
      <c r="J279" s="182">
        <v>124.58288064019168</v>
      </c>
      <c r="K279" s="182">
        <v>127.15430117940623</v>
      </c>
      <c r="M279" s="181" t="s">
        <v>92</v>
      </c>
      <c r="N279" s="183">
        <f>IFERROR(VLOOKUP($M279,Batch!$A$11:$E$854,3,FALSE),"")</f>
        <v>0.13</v>
      </c>
      <c r="O279" s="182">
        <f t="shared" si="153"/>
        <v>15.544622753106822</v>
      </c>
      <c r="P279" s="182">
        <f t="shared" si="154"/>
        <v>15.707508683572019</v>
      </c>
      <c r="Q279" s="182">
        <f t="shared" si="155"/>
        <v>15.875284752615245</v>
      </c>
      <c r="R279" s="182">
        <f t="shared" si="156"/>
        <v>16.048035558820253</v>
      </c>
      <c r="S279" s="182">
        <f t="shared" si="157"/>
        <v>16.225847588677833</v>
      </c>
      <c r="T279" s="182">
        <f t="shared" si="158"/>
        <v>16.408809253693057</v>
      </c>
      <c r="U279" s="182">
        <f t="shared" si="159"/>
        <v>16.752457155799014</v>
      </c>
      <c r="V279" s="182">
        <f t="shared" si="160"/>
        <v>17.101511840466824</v>
      </c>
      <c r="W279" s="182">
        <f t="shared" si="161"/>
        <v>17.456115882136718</v>
      </c>
      <c r="X279" s="182">
        <f t="shared" si="162"/>
        <v>17.816414301017186</v>
      </c>
      <c r="Z279" s="181" t="s">
        <v>92</v>
      </c>
      <c r="AA279" s="183">
        <f>IFERROR(VLOOKUP($M279,Batch!$A$11:$E$854,4,FALSE),"")</f>
        <v>0</v>
      </c>
      <c r="AB279" s="182">
        <f t="shared" si="163"/>
        <v>0</v>
      </c>
      <c r="AC279" s="182">
        <f t="shared" si="164"/>
        <v>0</v>
      </c>
      <c r="AD279" s="182">
        <f t="shared" si="165"/>
        <v>0</v>
      </c>
      <c r="AE279" s="182">
        <f t="shared" si="166"/>
        <v>0</v>
      </c>
      <c r="AF279" s="182">
        <f t="shared" si="167"/>
        <v>0</v>
      </c>
      <c r="AG279" s="182">
        <f t="shared" si="168"/>
        <v>0</v>
      </c>
      <c r="AH279" s="182">
        <f t="shared" si="169"/>
        <v>0</v>
      </c>
      <c r="AI279" s="182">
        <f t="shared" si="170"/>
        <v>0</v>
      </c>
      <c r="AJ279" s="182">
        <f t="shared" si="171"/>
        <v>0</v>
      </c>
      <c r="AK279" s="182">
        <f t="shared" si="172"/>
        <v>0</v>
      </c>
      <c r="AM279" s="181" t="s">
        <v>92</v>
      </c>
      <c r="AN279" s="184">
        <f>IFERROR(VLOOKUP($M279,Batch!$A$11:$E$854,5,FALSE),"")</f>
        <v>324</v>
      </c>
      <c r="AO279" s="182">
        <f t="shared" si="173"/>
        <v>3.8139859655921197E-2</v>
      </c>
      <c r="AP279" s="182">
        <f t="shared" si="174"/>
        <v>3.8539512103364801E-2</v>
      </c>
      <c r="AQ279" s="182">
        <f t="shared" si="175"/>
        <v>3.8951162860579341E-2</v>
      </c>
      <c r="AR279" s="182">
        <f t="shared" si="176"/>
        <v>3.9375019496327504E-2</v>
      </c>
      <c r="AS279" s="182">
        <f t="shared" si="177"/>
        <v>3.9811294211488872E-2</v>
      </c>
      <c r="AT279" s="182">
        <f t="shared" si="178"/>
        <v>4.0260203930105209E-2</v>
      </c>
      <c r="AU279" s="182">
        <f t="shared" si="179"/>
        <v>4.1103368988887577E-2</v>
      </c>
      <c r="AV279" s="182">
        <f t="shared" si="180"/>
        <v>4.195979998093665E-2</v>
      </c>
      <c r="AW279" s="182">
        <f t="shared" si="181"/>
        <v>4.2829846722985065E-2</v>
      </c>
      <c r="AX279" s="182">
        <f t="shared" si="182"/>
        <v>4.371386503263526E-2</v>
      </c>
    </row>
    <row r="280" spans="1:50" ht="15.75">
      <c r="A280" s="181" t="s">
        <v>93</v>
      </c>
      <c r="B280" s="182">
        <v>10.059764192663771</v>
      </c>
      <c r="C280" s="182">
        <v>10.26577410974228</v>
      </c>
      <c r="D280" s="182">
        <v>10.476002822124721</v>
      </c>
      <c r="E280" s="182">
        <v>10.690536724845222</v>
      </c>
      <c r="F280" s="182">
        <v>10.909463982187518</v>
      </c>
      <c r="G280" s="182">
        <v>11.132874563916701</v>
      </c>
      <c r="H280" s="182">
        <v>11.360860282252967</v>
      </c>
      <c r="I280" s="182">
        <v>11.593514829602523</v>
      </c>
      <c r="J280" s="182">
        <v>11.830933817061156</v>
      </c>
      <c r="K280" s="182">
        <v>12.073214813706338</v>
      </c>
      <c r="M280" s="181" t="s">
        <v>93</v>
      </c>
      <c r="N280" s="183">
        <f>IFERROR(VLOOKUP($M280,Batch!$A$11:$E$854,3,FALSE),"")</f>
        <v>0.11</v>
      </c>
      <c r="O280" s="182">
        <f t="shared" si="153"/>
        <v>1.1926867137079076</v>
      </c>
      <c r="P280" s="182">
        <f t="shared" si="154"/>
        <v>1.2171112714098453</v>
      </c>
      <c r="Q280" s="182">
        <f t="shared" si="155"/>
        <v>1.2420360099321772</v>
      </c>
      <c r="R280" s="182">
        <f t="shared" si="156"/>
        <v>1.2674711722793466</v>
      </c>
      <c r="S280" s="182">
        <f t="shared" si="157"/>
        <v>1.2934272112182204</v>
      </c>
      <c r="T280" s="182">
        <f t="shared" si="158"/>
        <v>1.3199147935737261</v>
      </c>
      <c r="U280" s="182">
        <f t="shared" si="159"/>
        <v>1.3469448046124655</v>
      </c>
      <c r="V280" s="182">
        <f t="shared" si="160"/>
        <v>1.3745283525160934</v>
      </c>
      <c r="W280" s="182">
        <f t="shared" si="161"/>
        <v>1.4026767729463061</v>
      </c>
      <c r="X280" s="182">
        <f t="shared" si="162"/>
        <v>1.4314016337033157</v>
      </c>
      <c r="Z280" s="181" t="s">
        <v>93</v>
      </c>
      <c r="AA280" s="183">
        <f>IFERROR(VLOOKUP($M280,Batch!$A$11:$E$854,4,FALSE),"")</f>
        <v>0.03</v>
      </c>
      <c r="AB280" s="182">
        <f t="shared" si="163"/>
        <v>0.3252781946476111</v>
      </c>
      <c r="AC280" s="182">
        <f t="shared" si="164"/>
        <v>0.33193943765723055</v>
      </c>
      <c r="AD280" s="182">
        <f t="shared" si="165"/>
        <v>0.33873709361786647</v>
      </c>
      <c r="AE280" s="182">
        <f t="shared" si="166"/>
        <v>0.3456739560761854</v>
      </c>
      <c r="AF280" s="182">
        <f t="shared" si="167"/>
        <v>0.35275287578678732</v>
      </c>
      <c r="AG280" s="182">
        <f t="shared" si="168"/>
        <v>0.3599767618837435</v>
      </c>
      <c r="AH280" s="182">
        <f t="shared" si="169"/>
        <v>0.36734858307612694</v>
      </c>
      <c r="AI280" s="182">
        <f t="shared" si="170"/>
        <v>0.37487136886802552</v>
      </c>
      <c r="AJ280" s="182">
        <f t="shared" si="171"/>
        <v>0.38254821080353801</v>
      </c>
      <c r="AK280" s="182">
        <f t="shared" si="172"/>
        <v>0.39038226373726792</v>
      </c>
      <c r="AM280" s="181" t="s">
        <v>93</v>
      </c>
      <c r="AN280" s="184">
        <f>IFERROR(VLOOKUP($M280,Batch!$A$11:$E$854,5,FALSE),"")</f>
        <v>272</v>
      </c>
      <c r="AO280" s="182">
        <f t="shared" si="173"/>
        <v>2.9033530270845863E-3</v>
      </c>
      <c r="AP280" s="182">
        <f t="shared" si="174"/>
        <v>2.9628096410672E-3</v>
      </c>
      <c r="AQ280" s="182">
        <f t="shared" si="175"/>
        <v>3.0234838434427171E-3</v>
      </c>
      <c r="AR280" s="182">
        <f t="shared" si="176"/>
        <v>3.08540056872044E-3</v>
      </c>
      <c r="AS280" s="182">
        <f t="shared" si="177"/>
        <v>3.1485852620335908E-3</v>
      </c>
      <c r="AT280" s="182">
        <f t="shared" si="178"/>
        <v>3.2130638895961714E-3</v>
      </c>
      <c r="AU280" s="182">
        <f t="shared" si="179"/>
        <v>3.2788629493739714E-3</v>
      </c>
      <c r="AV280" s="182">
        <f t="shared" si="180"/>
        <v>3.3460094819741022E-3</v>
      </c>
      <c r="AW280" s="182">
        <f t="shared" si="181"/>
        <v>3.4145310817575319E-3</v>
      </c>
      <c r="AX280" s="182">
        <f t="shared" si="182"/>
        <v>3.4844559081791929E-3</v>
      </c>
    </row>
    <row r="281" spans="1:50" ht="15.75">
      <c r="A281" s="181" t="s">
        <v>94</v>
      </c>
      <c r="B281" s="182">
        <v>243.15923141761479</v>
      </c>
      <c r="C281" s="182">
        <v>271.38163189077119</v>
      </c>
      <c r="D281" s="182">
        <v>302.5846990851004</v>
      </c>
      <c r="E281" s="182">
        <v>337.02055576207346</v>
      </c>
      <c r="F281" s="182">
        <v>374.94981293859524</v>
      </c>
      <c r="G281" s="182">
        <v>416.63913269818408</v>
      </c>
      <c r="H281" s="182">
        <v>462.35820835531194</v>
      </c>
      <c r="I281" s="182">
        <v>512.37614222331445</v>
      </c>
      <c r="J281" s="182">
        <v>566.95722496151802</v>
      </c>
      <c r="K281" s="182">
        <v>626.35615041621372</v>
      </c>
      <c r="M281" s="181" t="s">
        <v>94</v>
      </c>
      <c r="N281" s="183">
        <f>IFERROR(VLOOKUP($M281,Batch!$A$11:$E$854,3,FALSE),"")</f>
        <v>0.13</v>
      </c>
      <c r="O281" s="182">
        <f t="shared" si="153"/>
        <v>34.070617886064731</v>
      </c>
      <c r="P281" s="182">
        <f t="shared" si="154"/>
        <v>38.025041564501926</v>
      </c>
      <c r="Q281" s="182">
        <f t="shared" si="155"/>
        <v>42.397105800160553</v>
      </c>
      <c r="R281" s="182">
        <f t="shared" si="156"/>
        <v>47.22213714929093</v>
      </c>
      <c r="S281" s="182">
        <f t="shared" si="157"/>
        <v>52.536651512696416</v>
      </c>
      <c r="T281" s="182">
        <f t="shared" si="158"/>
        <v>58.378012645391721</v>
      </c>
      <c r="U281" s="182">
        <f t="shared" si="159"/>
        <v>64.784009027831544</v>
      </c>
      <c r="V281" s="182">
        <f t="shared" si="160"/>
        <v>71.792346331466064</v>
      </c>
      <c r="W281" s="182">
        <f t="shared" si="161"/>
        <v>79.440056035677216</v>
      </c>
      <c r="X281" s="182">
        <f t="shared" si="162"/>
        <v>87.762824948094405</v>
      </c>
      <c r="Z281" s="181" t="s">
        <v>94</v>
      </c>
      <c r="AA281" s="183">
        <f>IFERROR(VLOOKUP($M281,Batch!$A$11:$E$854,4,FALSE),"")</f>
        <v>0.12</v>
      </c>
      <c r="AB281" s="182">
        <f t="shared" si="163"/>
        <v>31.449801125598214</v>
      </c>
      <c r="AC281" s="182">
        <f t="shared" si="164"/>
        <v>35.100038367232543</v>
      </c>
      <c r="AD281" s="182">
        <f t="shared" si="165"/>
        <v>39.135789969378962</v>
      </c>
      <c r="AE281" s="182">
        <f t="shared" si="166"/>
        <v>43.589665060883931</v>
      </c>
      <c r="AF281" s="182">
        <f t="shared" si="167"/>
        <v>48.495370627104379</v>
      </c>
      <c r="AG281" s="182">
        <f t="shared" si="168"/>
        <v>53.8873962880539</v>
      </c>
      <c r="AH281" s="182">
        <f t="shared" si="169"/>
        <v>59.800623717998349</v>
      </c>
      <c r="AI281" s="182">
        <f t="shared" si="170"/>
        <v>66.269858152122524</v>
      </c>
      <c r="AJ281" s="182">
        <f t="shared" si="171"/>
        <v>73.329282494471272</v>
      </c>
      <c r="AK281" s="182">
        <f t="shared" si="172"/>
        <v>81.011838413625597</v>
      </c>
      <c r="AM281" s="181" t="s">
        <v>94</v>
      </c>
      <c r="AN281" s="184">
        <f>IFERROR(VLOOKUP($M281,Batch!$A$11:$E$854,5,FALSE),"")</f>
        <v>301</v>
      </c>
      <c r="AO281" s="182">
        <f t="shared" si="173"/>
        <v>7.7660538747699806E-2</v>
      </c>
      <c r="AP281" s="182">
        <f t="shared" si="174"/>
        <v>8.6674248869749032E-2</v>
      </c>
      <c r="AQ281" s="182">
        <f t="shared" si="175"/>
        <v>9.6639928538848119E-2</v>
      </c>
      <c r="AR281" s="182">
        <f t="shared" si="176"/>
        <v>0.10763810107863257</v>
      </c>
      <c r="AS281" s="182">
        <f t="shared" si="177"/>
        <v>0.11975200080374644</v>
      </c>
      <c r="AT281" s="182">
        <f t="shared" si="178"/>
        <v>0.13306679462703477</v>
      </c>
      <c r="AU281" s="182">
        <f t="shared" si="179"/>
        <v>0.14766861758016567</v>
      </c>
      <c r="AV281" s="182">
        <f t="shared" si="180"/>
        <v>0.16364341594002962</v>
      </c>
      <c r="AW281" s="182">
        <f t="shared" si="181"/>
        <v>0.18107559923066413</v>
      </c>
      <c r="AX281" s="182">
        <f t="shared" si="182"/>
        <v>0.20004651193240561</v>
      </c>
    </row>
    <row r="282" spans="1:50" ht="15.75">
      <c r="A282" s="181" t="s">
        <v>305</v>
      </c>
      <c r="B282" s="182">
        <v>13.130598496551199</v>
      </c>
      <c r="C282" s="182">
        <v>14.654608122101642</v>
      </c>
      <c r="D282" s="182">
        <v>16.339573750595424</v>
      </c>
      <c r="E282" s="182">
        <v>18.199110011151966</v>
      </c>
      <c r="F282" s="182">
        <v>20.247289898684141</v>
      </c>
      <c r="G282" s="182">
        <v>22.49851316570194</v>
      </c>
      <c r="H282" s="182">
        <v>24.967343251186843</v>
      </c>
      <c r="I282" s="182">
        <v>27.668311680058981</v>
      </c>
      <c r="J282" s="182">
        <v>30.615690147921974</v>
      </c>
      <c r="K282" s="182">
        <v>33.823232122475538</v>
      </c>
      <c r="M282" s="181" t="s">
        <v>305</v>
      </c>
      <c r="N282" s="183">
        <f>IFERROR(VLOOKUP($M282,Batch!$A$11:$E$854,3,FALSE),"")</f>
        <v>0.05</v>
      </c>
      <c r="O282" s="182">
        <f t="shared" si="153"/>
        <v>0.70762052532595998</v>
      </c>
      <c r="P282" s="182">
        <f t="shared" si="154"/>
        <v>0.78975086326273214</v>
      </c>
      <c r="Q282" s="182">
        <f t="shared" si="155"/>
        <v>0.88055527431102687</v>
      </c>
      <c r="R282" s="182">
        <f t="shared" si="156"/>
        <v>0.98076746386988845</v>
      </c>
      <c r="S282" s="182">
        <f t="shared" si="157"/>
        <v>1.0911458391098483</v>
      </c>
      <c r="T282" s="182">
        <f t="shared" si="158"/>
        <v>1.2124664164812127</v>
      </c>
      <c r="U282" s="182">
        <f t="shared" si="159"/>
        <v>1.3455140336549627</v>
      </c>
      <c r="V282" s="182">
        <f t="shared" si="160"/>
        <v>1.491071808422757</v>
      </c>
      <c r="W282" s="182">
        <f t="shared" si="161"/>
        <v>1.6499088561256039</v>
      </c>
      <c r="X282" s="182">
        <f t="shared" si="162"/>
        <v>1.8227663643065761</v>
      </c>
      <c r="Z282" s="181" t="s">
        <v>305</v>
      </c>
      <c r="AA282" s="183">
        <f>IFERROR(VLOOKUP($M282,Batch!$A$11:$E$854,4,FALSE),"")</f>
        <v>0</v>
      </c>
      <c r="AB282" s="182">
        <f t="shared" si="163"/>
        <v>0</v>
      </c>
      <c r="AC282" s="182">
        <f t="shared" si="164"/>
        <v>0</v>
      </c>
      <c r="AD282" s="182">
        <f t="shared" si="165"/>
        <v>0</v>
      </c>
      <c r="AE282" s="182">
        <f t="shared" si="166"/>
        <v>0</v>
      </c>
      <c r="AF282" s="182">
        <f t="shared" si="167"/>
        <v>0</v>
      </c>
      <c r="AG282" s="182">
        <f t="shared" si="168"/>
        <v>0</v>
      </c>
      <c r="AH282" s="182">
        <f t="shared" si="169"/>
        <v>0</v>
      </c>
      <c r="AI282" s="182">
        <f t="shared" si="170"/>
        <v>0</v>
      </c>
      <c r="AJ282" s="182">
        <f t="shared" si="171"/>
        <v>0</v>
      </c>
      <c r="AK282" s="182">
        <f t="shared" si="172"/>
        <v>0</v>
      </c>
      <c r="AM282" s="181" t="s">
        <v>305</v>
      </c>
      <c r="AN282" s="184">
        <f>IFERROR(VLOOKUP($M282,Batch!$A$11:$E$854,5,FALSE),"")</f>
        <v>100</v>
      </c>
      <c r="AO282" s="182">
        <f t="shared" si="173"/>
        <v>1.3932455456397972E-3</v>
      </c>
      <c r="AP282" s="182">
        <f t="shared" si="174"/>
        <v>1.5549533019822083E-3</v>
      </c>
      <c r="AQ282" s="182">
        <f t="shared" si="175"/>
        <v>1.7337395817600661E-3</v>
      </c>
      <c r="AR282" s="182">
        <f t="shared" si="176"/>
        <v>1.9310489894505511E-3</v>
      </c>
      <c r="AS282" s="182">
        <f t="shared" si="177"/>
        <v>2.1483747652499361E-3</v>
      </c>
      <c r="AT282" s="182">
        <f t="shared" si="178"/>
        <v>2.3872448205514542E-3</v>
      </c>
      <c r="AU282" s="182">
        <f t="shared" si="179"/>
        <v>2.6492044349930052E-3</v>
      </c>
      <c r="AV282" s="182">
        <f t="shared" si="180"/>
        <v>2.9357955019141532E-3</v>
      </c>
      <c r="AW282" s="182">
        <f t="shared" si="181"/>
        <v>3.2485323450019477E-3</v>
      </c>
      <c r="AX282" s="182">
        <f t="shared" si="182"/>
        <v>3.5888743004484727E-3</v>
      </c>
    </row>
    <row r="283" spans="1:50" ht="15.75">
      <c r="A283" s="181" t="s">
        <v>310</v>
      </c>
      <c r="B283" s="182">
        <v>27.720152381608088</v>
      </c>
      <c r="C283" s="182">
        <v>30.937506035547909</v>
      </c>
      <c r="D283" s="182">
        <v>34.494655695701454</v>
      </c>
      <c r="E283" s="182">
        <v>38.420343356876373</v>
      </c>
      <c r="F283" s="182">
        <v>42.744278674999855</v>
      </c>
      <c r="G283" s="182">
        <v>47.496861127592986</v>
      </c>
      <c r="H283" s="182">
        <v>52.708835752505564</v>
      </c>
      <c r="I283" s="182">
        <v>58.410880213457851</v>
      </c>
      <c r="J283" s="182">
        <v>64.633123645613068</v>
      </c>
      <c r="K283" s="182">
        <v>71.404601147448346</v>
      </c>
      <c r="M283" s="181" t="s">
        <v>310</v>
      </c>
      <c r="N283" s="183">
        <f>IFERROR(VLOOKUP($M283,Batch!$A$11:$E$854,3,FALSE),"")</f>
        <v>0.1</v>
      </c>
      <c r="O283" s="182">
        <f t="shared" si="153"/>
        <v>2.9877311069318306</v>
      </c>
      <c r="P283" s="182">
        <f t="shared" si="154"/>
        <v>3.3345036448870911</v>
      </c>
      <c r="Q283" s="182">
        <f t="shared" si="155"/>
        <v>3.7179000470910033</v>
      </c>
      <c r="R283" s="182">
        <f t="shared" si="156"/>
        <v>4.1410181807839734</v>
      </c>
      <c r="S283" s="182">
        <f t="shared" si="157"/>
        <v>4.6070602095749162</v>
      </c>
      <c r="T283" s="182">
        <f t="shared" si="158"/>
        <v>5.11930264736512</v>
      </c>
      <c r="U283" s="182">
        <f t="shared" si="159"/>
        <v>5.6810592532098436</v>
      </c>
      <c r="V283" s="182">
        <f t="shared" si="160"/>
        <v>6.2956365244516403</v>
      </c>
      <c r="W283" s="182">
        <f t="shared" si="161"/>
        <v>6.9662818369747734</v>
      </c>
      <c r="X283" s="182">
        <f t="shared" si="162"/>
        <v>7.6961246492944309</v>
      </c>
      <c r="Z283" s="181" t="s">
        <v>310</v>
      </c>
      <c r="AA283" s="183">
        <f>IFERROR(VLOOKUP($M283,Batch!$A$11:$E$854,4,FALSE),"")</f>
        <v>-0.01</v>
      </c>
      <c r="AB283" s="182">
        <f t="shared" si="163"/>
        <v>-0.29877311069318307</v>
      </c>
      <c r="AC283" s="182">
        <f t="shared" si="164"/>
        <v>-0.33345036448870907</v>
      </c>
      <c r="AD283" s="182">
        <f t="shared" si="165"/>
        <v>-0.37179000470910029</v>
      </c>
      <c r="AE283" s="182">
        <f t="shared" si="166"/>
        <v>-0.41410181807839735</v>
      </c>
      <c r="AF283" s="182">
        <f t="shared" si="167"/>
        <v>-0.46070602095749164</v>
      </c>
      <c r="AG283" s="182">
        <f t="shared" si="168"/>
        <v>-0.51193026473651204</v>
      </c>
      <c r="AH283" s="182">
        <f t="shared" si="169"/>
        <v>-0.56810592532098436</v>
      </c>
      <c r="AI283" s="182">
        <f t="shared" si="170"/>
        <v>-0.62956365244516399</v>
      </c>
      <c r="AJ283" s="182">
        <f t="shared" si="171"/>
        <v>-0.69662818369747725</v>
      </c>
      <c r="AK283" s="182">
        <f t="shared" si="172"/>
        <v>-0.76961246492944302</v>
      </c>
      <c r="AM283" s="181" t="s">
        <v>310</v>
      </c>
      <c r="AN283" s="184">
        <f>IFERROR(VLOOKUP($M283,Batch!$A$11:$E$854,5,FALSE),"")</f>
        <v>119</v>
      </c>
      <c r="AO283" s="182">
        <f t="shared" si="173"/>
        <v>3.5001424207684244E-3</v>
      </c>
      <c r="AP283" s="182">
        <f t="shared" si="174"/>
        <v>3.9063882397575257E-3</v>
      </c>
      <c r="AQ283" s="182">
        <f t="shared" si="175"/>
        <v>4.3555391048439003E-3</v>
      </c>
      <c r="AR283" s="182">
        <f t="shared" si="176"/>
        <v>4.8512241834974398E-3</v>
      </c>
      <c r="AS283" s="182">
        <f t="shared" si="177"/>
        <v>5.3971948269223398E-3</v>
      </c>
      <c r="AT283" s="182">
        <f t="shared" si="178"/>
        <v>5.9972894880742653E-3</v>
      </c>
      <c r="AU283" s="182">
        <f t="shared" si="179"/>
        <v>6.6553902527990948E-3</v>
      </c>
      <c r="AV283" s="182">
        <f t="shared" si="180"/>
        <v>7.3753706998087787E-3</v>
      </c>
      <c r="AW283" s="182">
        <f t="shared" si="181"/>
        <v>8.1610351467215608E-3</v>
      </c>
      <c r="AX283" s="182">
        <f t="shared" si="182"/>
        <v>9.0160497703488836E-3</v>
      </c>
    </row>
    <row r="284" spans="1:50" ht="15.75">
      <c r="A284" s="181" t="s">
        <v>95</v>
      </c>
      <c r="B284" s="182">
        <v>3.5014929324136528</v>
      </c>
      <c r="C284" s="182">
        <v>3.9078954992271044</v>
      </c>
      <c r="D284" s="182">
        <v>4.3572196668254453</v>
      </c>
      <c r="E284" s="182">
        <v>4.8530960029738566</v>
      </c>
      <c r="F284" s="182">
        <v>5.3992773063157706</v>
      </c>
      <c r="G284" s="182">
        <v>5.9996035108538512</v>
      </c>
      <c r="H284" s="182">
        <v>6.657958200316493</v>
      </c>
      <c r="I284" s="182">
        <v>7.3782164480157268</v>
      </c>
      <c r="J284" s="182">
        <v>8.1641840394458587</v>
      </c>
      <c r="K284" s="182">
        <v>9.0195285659934754</v>
      </c>
      <c r="M284" s="181" t="s">
        <v>95</v>
      </c>
      <c r="N284" s="183">
        <f>IFERROR(VLOOKUP($M284,Batch!$A$11:$E$854,3,FALSE),"")</f>
        <v>0.21</v>
      </c>
      <c r="O284" s="182">
        <f t="shared" si="153"/>
        <v>0.79253498836507497</v>
      </c>
      <c r="P284" s="182">
        <f t="shared" si="154"/>
        <v>0.88452096685425996</v>
      </c>
      <c r="Q284" s="182">
        <f t="shared" si="155"/>
        <v>0.98622190722834979</v>
      </c>
      <c r="R284" s="182">
        <f t="shared" si="156"/>
        <v>1.0984595595342748</v>
      </c>
      <c r="S284" s="182">
        <f t="shared" si="157"/>
        <v>1.2220833398030302</v>
      </c>
      <c r="T284" s="182">
        <f t="shared" si="158"/>
        <v>1.3579623864589583</v>
      </c>
      <c r="U284" s="182">
        <f t="shared" si="159"/>
        <v>1.5069757176935585</v>
      </c>
      <c r="V284" s="182">
        <f t="shared" si="160"/>
        <v>1.6700004254334873</v>
      </c>
      <c r="W284" s="182">
        <f t="shared" si="161"/>
        <v>1.8478979188606759</v>
      </c>
      <c r="X284" s="182">
        <f t="shared" si="162"/>
        <v>2.0414983280233647</v>
      </c>
      <c r="Z284" s="181" t="s">
        <v>95</v>
      </c>
      <c r="AA284" s="183">
        <f>IFERROR(VLOOKUP($M284,Batch!$A$11:$E$854,4,FALSE),"")</f>
        <v>0.08</v>
      </c>
      <c r="AB284" s="182">
        <f t="shared" si="163"/>
        <v>0.30191809080574289</v>
      </c>
      <c r="AC284" s="182">
        <f t="shared" si="164"/>
        <v>0.33696036832543236</v>
      </c>
      <c r="AD284" s="182">
        <f t="shared" si="165"/>
        <v>0.37570358370603801</v>
      </c>
      <c r="AE284" s="182">
        <f t="shared" si="166"/>
        <v>0.4184607845844856</v>
      </c>
      <c r="AF284" s="182">
        <f t="shared" si="167"/>
        <v>0.46555555802020199</v>
      </c>
      <c r="AG284" s="182">
        <f t="shared" si="168"/>
        <v>0.51731900436531753</v>
      </c>
      <c r="AH284" s="182">
        <f t="shared" si="169"/>
        <v>0.57408598769278418</v>
      </c>
      <c r="AI284" s="182">
        <f t="shared" si="170"/>
        <v>0.63619063826037614</v>
      </c>
      <c r="AJ284" s="182">
        <f t="shared" si="171"/>
        <v>0.70396111194692412</v>
      </c>
      <c r="AK284" s="182">
        <f t="shared" si="172"/>
        <v>0.77771364877080562</v>
      </c>
      <c r="AM284" s="181" t="s">
        <v>95</v>
      </c>
      <c r="AN284" s="184">
        <f>IFERROR(VLOOKUP($M284,Batch!$A$11:$E$854,5,FALSE),"")</f>
        <v>473</v>
      </c>
      <c r="AO284" s="182">
        <f t="shared" si="173"/>
        <v>1.7573470482336643E-3</v>
      </c>
      <c r="AP284" s="182">
        <f t="shared" si="174"/>
        <v>1.9613144315668921E-3</v>
      </c>
      <c r="AQ284" s="182">
        <f t="shared" si="175"/>
        <v>2.1868235257933629E-3</v>
      </c>
      <c r="AR284" s="182">
        <f t="shared" si="176"/>
        <v>2.435696458693628E-3</v>
      </c>
      <c r="AS284" s="182">
        <f t="shared" si="177"/>
        <v>2.7098167039019188E-3</v>
      </c>
      <c r="AT284" s="182">
        <f t="shared" si="178"/>
        <v>3.011111466988901E-3</v>
      </c>
      <c r="AU284" s="182">
        <f t="shared" si="179"/>
        <v>3.3415298606711782E-3</v>
      </c>
      <c r="AV284" s="182">
        <f t="shared" si="180"/>
        <v>3.7030167264143848E-3</v>
      </c>
      <c r="AW284" s="182">
        <f t="shared" si="181"/>
        <v>4.0974821311624563E-3</v>
      </c>
      <c r="AX284" s="182">
        <f t="shared" si="182"/>
        <v>4.5267667842990057E-3</v>
      </c>
    </row>
    <row r="285" spans="1:50" ht="15.75">
      <c r="A285" s="181" t="s">
        <v>96</v>
      </c>
      <c r="B285" s="182">
        <v>229.78547368964604</v>
      </c>
      <c r="C285" s="182">
        <v>240.35221715488157</v>
      </c>
      <c r="D285" s="182">
        <v>251.24791046848969</v>
      </c>
      <c r="E285" s="182">
        <v>262.4738586414901</v>
      </c>
      <c r="F285" s="182">
        <v>274.03104563822495</v>
      </c>
      <c r="G285" s="182">
        <v>285.92015416116311</v>
      </c>
      <c r="H285" s="182">
        <v>298.14158820210594</v>
      </c>
      <c r="I285" s="182">
        <v>310.69549810738806</v>
      </c>
      <c r="J285" s="182">
        <v>323.58180787410146</v>
      </c>
      <c r="K285" s="182">
        <v>336.80024436949225</v>
      </c>
      <c r="M285" s="181" t="s">
        <v>96</v>
      </c>
      <c r="N285" s="183">
        <f>IFERROR(VLOOKUP($M285,Batch!$A$11:$E$854,3,FALSE),"")</f>
        <v>0.17</v>
      </c>
      <c r="O285" s="182">
        <f t="shared" si="153"/>
        <v>42.10342125689462</v>
      </c>
      <c r="P285" s="182">
        <f t="shared" si="154"/>
        <v>44.039557794538588</v>
      </c>
      <c r="Q285" s="182">
        <f t="shared" si="155"/>
        <v>46.035967567979569</v>
      </c>
      <c r="R285" s="182">
        <f t="shared" si="156"/>
        <v>48.092889693415032</v>
      </c>
      <c r="S285" s="182">
        <f t="shared" si="157"/>
        <v>50.2105044618988</v>
      </c>
      <c r="T285" s="182">
        <f t="shared" si="158"/>
        <v>52.388936964495926</v>
      </c>
      <c r="U285" s="182">
        <f t="shared" si="159"/>
        <v>54.628261224323381</v>
      </c>
      <c r="V285" s="182">
        <f t="shared" si="160"/>
        <v>56.928504789228121</v>
      </c>
      <c r="W285" s="182">
        <f t="shared" si="161"/>
        <v>59.289653733253893</v>
      </c>
      <c r="X285" s="182">
        <f t="shared" si="162"/>
        <v>61.711658010489565</v>
      </c>
      <c r="Z285" s="181" t="s">
        <v>96</v>
      </c>
      <c r="AA285" s="183">
        <f>IFERROR(VLOOKUP($M285,Batch!$A$11:$E$854,4,FALSE),"")</f>
        <v>0.38</v>
      </c>
      <c r="AB285" s="182">
        <f t="shared" si="163"/>
        <v>94.113529868352686</v>
      </c>
      <c r="AC285" s="182">
        <f t="shared" si="164"/>
        <v>98.441364481909787</v>
      </c>
      <c r="AD285" s="182">
        <f t="shared" si="165"/>
        <v>102.90392750489548</v>
      </c>
      <c r="AE285" s="182">
        <f t="shared" si="166"/>
        <v>107.50175343233948</v>
      </c>
      <c r="AF285" s="182">
        <f t="shared" si="167"/>
        <v>112.23524526777379</v>
      </c>
      <c r="AG285" s="182">
        <f t="shared" si="168"/>
        <v>117.10468262652029</v>
      </c>
      <c r="AH285" s="182">
        <f t="shared" si="169"/>
        <v>122.11023097201695</v>
      </c>
      <c r="AI285" s="182">
        <f t="shared" si="170"/>
        <v>127.25195188180402</v>
      </c>
      <c r="AJ285" s="182">
        <f t="shared" si="171"/>
        <v>132.52981422727339</v>
      </c>
      <c r="AK285" s="182">
        <f t="shared" si="172"/>
        <v>137.94370614109431</v>
      </c>
      <c r="AM285" s="181" t="s">
        <v>96</v>
      </c>
      <c r="AN285" s="184">
        <f>IFERROR(VLOOKUP($M285,Batch!$A$11:$E$854,5,FALSE),"")</f>
        <v>433</v>
      </c>
      <c r="AO285" s="182">
        <f t="shared" si="173"/>
        <v>0.10557318122085567</v>
      </c>
      <c r="AP285" s="182">
        <f t="shared" si="174"/>
        <v>0.11042799081720253</v>
      </c>
      <c r="AQ285" s="182">
        <f t="shared" si="175"/>
        <v>0.11543393390948881</v>
      </c>
      <c r="AR285" s="182">
        <f t="shared" si="176"/>
        <v>0.12059161007506233</v>
      </c>
      <c r="AS285" s="182">
        <f t="shared" si="177"/>
        <v>0.1259014713888264</v>
      </c>
      <c r="AT285" s="182">
        <f t="shared" si="178"/>
        <v>0.13136383151321718</v>
      </c>
      <c r="AU285" s="182">
        <f t="shared" si="179"/>
        <v>0.13697887605918288</v>
      </c>
      <c r="AV285" s="182">
        <f t="shared" si="180"/>
        <v>0.14274667410219888</v>
      </c>
      <c r="AW285" s="182">
        <f t="shared" si="181"/>
        <v>0.14866719072330944</v>
      </c>
      <c r="AX285" s="182">
        <f t="shared" si="182"/>
        <v>0.15474030043375653</v>
      </c>
    </row>
    <row r="286" spans="1:50" ht="15.75">
      <c r="A286" s="181" t="s">
        <v>97</v>
      </c>
      <c r="B286" s="182">
        <v>284.62064354740249</v>
      </c>
      <c r="C286" s="182">
        <v>297.70899624866013</v>
      </c>
      <c r="D286" s="182">
        <v>311.20479819392472</v>
      </c>
      <c r="E286" s="182">
        <v>325.10966581730025</v>
      </c>
      <c r="F286" s="182">
        <v>339.42481789280134</v>
      </c>
      <c r="G286" s="182">
        <v>354.15110004053162</v>
      </c>
      <c r="H286" s="182">
        <v>369.2890126594267</v>
      </c>
      <c r="I286" s="182">
        <v>384.83874197392385</v>
      </c>
      <c r="J286" s="182">
        <v>400.80019384405745</v>
      </c>
      <c r="K286" s="182">
        <v>417.17302995766647</v>
      </c>
      <c r="M286" s="181" t="s">
        <v>97</v>
      </c>
      <c r="N286" s="183">
        <f>IFERROR(VLOOKUP($M286,Batch!$A$11:$E$854,3,FALSE),"")</f>
        <v>0.17</v>
      </c>
      <c r="O286" s="182">
        <f t="shared" si="153"/>
        <v>52.150828602289934</v>
      </c>
      <c r="P286" s="182">
        <f t="shared" si="154"/>
        <v>54.548997722780754</v>
      </c>
      <c r="Q286" s="182">
        <f t="shared" si="155"/>
        <v>57.021823464883774</v>
      </c>
      <c r="R286" s="182">
        <f t="shared" si="156"/>
        <v>59.56960200661635</v>
      </c>
      <c r="S286" s="182">
        <f t="shared" si="157"/>
        <v>62.192556663033734</v>
      </c>
      <c r="T286" s="182">
        <f t="shared" si="158"/>
        <v>64.89084237647792</v>
      </c>
      <c r="U286" s="182">
        <f t="shared" si="159"/>
        <v>67.664550834673278</v>
      </c>
      <c r="V286" s="182">
        <f t="shared" si="160"/>
        <v>70.513716159384828</v>
      </c>
      <c r="W286" s="182">
        <f t="shared" si="161"/>
        <v>73.438321101416747</v>
      </c>
      <c r="X286" s="182">
        <f t="shared" si="162"/>
        <v>76.438303672083649</v>
      </c>
      <c r="Z286" s="181" t="s">
        <v>97</v>
      </c>
      <c r="AA286" s="183">
        <f>IFERROR(VLOOKUP($M286,Batch!$A$11:$E$854,4,FALSE),"")</f>
        <v>0.38</v>
      </c>
      <c r="AB286" s="182">
        <f t="shared" si="163"/>
        <v>116.57244040511867</v>
      </c>
      <c r="AC286" s="182">
        <f t="shared" si="164"/>
        <v>121.93305373327463</v>
      </c>
      <c r="AD286" s="182">
        <f t="shared" si="165"/>
        <v>127.46054656856373</v>
      </c>
      <c r="AE286" s="182">
        <f t="shared" si="166"/>
        <v>133.15558095596595</v>
      </c>
      <c r="AF286" s="182">
        <f t="shared" si="167"/>
        <v>139.0186560703107</v>
      </c>
      <c r="AG286" s="182">
        <f t="shared" si="168"/>
        <v>145.05011825330354</v>
      </c>
      <c r="AH286" s="182">
        <f t="shared" si="169"/>
        <v>151.25017245397558</v>
      </c>
      <c r="AI286" s="182">
        <f t="shared" si="170"/>
        <v>157.61889494450728</v>
      </c>
      <c r="AJ286" s="182">
        <f t="shared" si="171"/>
        <v>164.15624716787272</v>
      </c>
      <c r="AK286" s="182">
        <f t="shared" si="172"/>
        <v>170.86209056112818</v>
      </c>
      <c r="AM286" s="181" t="s">
        <v>97</v>
      </c>
      <c r="AN286" s="184">
        <f>IFERROR(VLOOKUP($M286,Batch!$A$11:$E$854,5,FALSE),"")</f>
        <v>433</v>
      </c>
      <c r="AO286" s="182">
        <f t="shared" si="173"/>
        <v>0.1307667812849235</v>
      </c>
      <c r="AP286" s="182">
        <f t="shared" si="174"/>
        <v>0.13678012498948949</v>
      </c>
      <c r="AQ286" s="182">
        <f t="shared" si="175"/>
        <v>0.14298066813788954</v>
      </c>
      <c r="AR286" s="182">
        <f t="shared" si="176"/>
        <v>0.14936915338842946</v>
      </c>
      <c r="AS286" s="182">
        <f t="shared" si="177"/>
        <v>0.15594614069752361</v>
      </c>
      <c r="AT286" s="182">
        <f t="shared" si="178"/>
        <v>0.1627120185788713</v>
      </c>
      <c r="AU286" s="182">
        <f t="shared" si="179"/>
        <v>0.16966701693694247</v>
      </c>
      <c r="AV286" s="182">
        <f t="shared" si="180"/>
        <v>0.17681122133113272</v>
      </c>
      <c r="AW286" s="182">
        <f t="shared" si="181"/>
        <v>0.18414458850955376</v>
      </c>
      <c r="AX286" s="182">
        <f t="shared" si="182"/>
        <v>0.19166696303726657</v>
      </c>
    </row>
    <row r="287" spans="1:50" ht="15.75">
      <c r="A287" s="181" t="s">
        <v>98</v>
      </c>
      <c r="B287" s="182">
        <v>245.9598907240993</v>
      </c>
      <c r="C287" s="182">
        <v>248.53720677055699</v>
      </c>
      <c r="D287" s="182">
        <v>251.19189863818323</v>
      </c>
      <c r="E287" s="182">
        <v>253.9253049158101</v>
      </c>
      <c r="F287" s="182">
        <v>256.73879406429779</v>
      </c>
      <c r="G287" s="182">
        <v>259.6337650036761</v>
      </c>
      <c r="H287" s="182">
        <v>265.07124661979663</v>
      </c>
      <c r="I287" s="182">
        <v>270.59427882593172</v>
      </c>
      <c r="J287" s="182">
        <v>276.20511755291329</v>
      </c>
      <c r="K287" s="182">
        <v>281.90605743054363</v>
      </c>
      <c r="M287" s="181" t="s">
        <v>98</v>
      </c>
      <c r="N287" s="183">
        <f>IFERROR(VLOOKUP($M287,Batch!$A$11:$E$854,3,FALSE),"")</f>
        <v>0.13</v>
      </c>
      <c r="O287" s="182">
        <f t="shared" si="153"/>
        <v>34.463036436263245</v>
      </c>
      <c r="P287" s="182">
        <f t="shared" si="154"/>
        <v>34.824160912922217</v>
      </c>
      <c r="Q287" s="182">
        <f t="shared" si="155"/>
        <v>35.196127018012419</v>
      </c>
      <c r="R287" s="182">
        <f t="shared" si="156"/>
        <v>35.579122309901834</v>
      </c>
      <c r="S287" s="182">
        <f t="shared" si="157"/>
        <v>35.973338532522156</v>
      </c>
      <c r="T287" s="182">
        <f t="shared" si="158"/>
        <v>36.378971697636999</v>
      </c>
      <c r="U287" s="182">
        <f t="shared" si="159"/>
        <v>37.140852533191925</v>
      </c>
      <c r="V287" s="182">
        <f t="shared" si="160"/>
        <v>37.914720417090926</v>
      </c>
      <c r="W287" s="182">
        <f t="shared" si="161"/>
        <v>38.700891442442654</v>
      </c>
      <c r="X287" s="182">
        <f t="shared" si="162"/>
        <v>39.4996871247196</v>
      </c>
      <c r="Z287" s="181" t="s">
        <v>98</v>
      </c>
      <c r="AA287" s="183">
        <f>IFERROR(VLOOKUP($M287,Batch!$A$11:$E$854,4,FALSE),"")</f>
        <v>0</v>
      </c>
      <c r="AB287" s="182">
        <f t="shared" si="163"/>
        <v>0</v>
      </c>
      <c r="AC287" s="182">
        <f t="shared" si="164"/>
        <v>0</v>
      </c>
      <c r="AD287" s="182">
        <f t="shared" si="165"/>
        <v>0</v>
      </c>
      <c r="AE287" s="182">
        <f t="shared" si="166"/>
        <v>0</v>
      </c>
      <c r="AF287" s="182">
        <f t="shared" si="167"/>
        <v>0</v>
      </c>
      <c r="AG287" s="182">
        <f t="shared" si="168"/>
        <v>0</v>
      </c>
      <c r="AH287" s="182">
        <f t="shared" si="169"/>
        <v>0</v>
      </c>
      <c r="AI287" s="182">
        <f t="shared" si="170"/>
        <v>0</v>
      </c>
      <c r="AJ287" s="182">
        <f t="shared" si="171"/>
        <v>0</v>
      </c>
      <c r="AK287" s="182">
        <f t="shared" si="172"/>
        <v>0</v>
      </c>
      <c r="AM287" s="181" t="s">
        <v>98</v>
      </c>
      <c r="AN287" s="184">
        <f>IFERROR(VLOOKUP($M287,Batch!$A$11:$E$854,5,FALSE),"")</f>
        <v>309</v>
      </c>
      <c r="AO287" s="182">
        <f t="shared" si="173"/>
        <v>8.0642858263048359E-2</v>
      </c>
      <c r="AP287" s="182">
        <f t="shared" si="174"/>
        <v>8.1487882758797175E-2</v>
      </c>
      <c r="AQ287" s="182">
        <f t="shared" si="175"/>
        <v>8.2358276461537899E-2</v>
      </c>
      <c r="AR287" s="182">
        <f t="shared" si="176"/>
        <v>8.3254478254330411E-2</v>
      </c>
      <c r="AS287" s="182">
        <f t="shared" si="177"/>
        <v>8.4176936814375158E-2</v>
      </c>
      <c r="AT287" s="182">
        <f t="shared" si="178"/>
        <v>8.5126110805519142E-2</v>
      </c>
      <c r="AU287" s="182">
        <f t="shared" si="179"/>
        <v>8.6908897657415302E-2</v>
      </c>
      <c r="AV287" s="182">
        <f t="shared" si="180"/>
        <v>8.8719733977395673E-2</v>
      </c>
      <c r="AW287" s="182">
        <f t="shared" si="181"/>
        <v>9.0559359417400231E-2</v>
      </c>
      <c r="AX287" s="182">
        <f t="shared" si="182"/>
        <v>9.2428526317598653E-2</v>
      </c>
    </row>
    <row r="288" spans="1:50" ht="15.75">
      <c r="A288" s="181" t="s">
        <v>99</v>
      </c>
      <c r="B288" s="182">
        <v>15.320359462812835</v>
      </c>
      <c r="C288" s="182">
        <v>15.634099021921852</v>
      </c>
      <c r="D288" s="182">
        <v>15.954263528904242</v>
      </c>
      <c r="E288" s="182">
        <v>16.280984557716739</v>
      </c>
      <c r="F288" s="182">
        <v>16.614396376766898</v>
      </c>
      <c r="G288" s="182">
        <v>16.954636004091693</v>
      </c>
      <c r="H288" s="182">
        <v>17.301843263666065</v>
      </c>
      <c r="I288" s="182">
        <v>17.656160842864644</v>
      </c>
      <c r="J288" s="182">
        <v>18.017734351100145</v>
      </c>
      <c r="K288" s="182">
        <v>18.386712379662647</v>
      </c>
      <c r="M288" s="181" t="s">
        <v>99</v>
      </c>
      <c r="N288" s="183">
        <f>IFERROR(VLOOKUP($M288,Batch!$A$11:$E$854,3,FALSE),"")</f>
        <v>0.11</v>
      </c>
      <c r="O288" s="182">
        <f t="shared" si="153"/>
        <v>1.8163834490127997</v>
      </c>
      <c r="P288" s="182">
        <f t="shared" si="154"/>
        <v>1.8535804445434492</v>
      </c>
      <c r="Q288" s="182">
        <f t="shared" si="155"/>
        <v>1.8915391825780059</v>
      </c>
      <c r="R288" s="182">
        <f t="shared" si="156"/>
        <v>1.9302752625387887</v>
      </c>
      <c r="S288" s="182">
        <f t="shared" si="157"/>
        <v>1.9698046033024923</v>
      </c>
      <c r="T288" s="182">
        <f t="shared" si="158"/>
        <v>2.0101434497421682</v>
      </c>
      <c r="U288" s="182">
        <f t="shared" si="159"/>
        <v>2.0513083794031717</v>
      </c>
      <c r="V288" s="182">
        <f t="shared" si="160"/>
        <v>2.0933163093158305</v>
      </c>
      <c r="W288" s="182">
        <f t="shared" si="161"/>
        <v>2.1361845029476187</v>
      </c>
      <c r="X288" s="182">
        <f t="shared" si="162"/>
        <v>2.1799305772977076</v>
      </c>
      <c r="Z288" s="181" t="s">
        <v>99</v>
      </c>
      <c r="AA288" s="183">
        <f>IFERROR(VLOOKUP($M288,Batch!$A$11:$E$854,4,FALSE),"")</f>
        <v>0.03</v>
      </c>
      <c r="AB288" s="182">
        <f t="shared" si="163"/>
        <v>0.49537730427621807</v>
      </c>
      <c r="AC288" s="182">
        <f t="shared" si="164"/>
        <v>0.50552193942094059</v>
      </c>
      <c r="AD288" s="182">
        <f t="shared" si="165"/>
        <v>0.5158743225212743</v>
      </c>
      <c r="AE288" s="182">
        <f t="shared" si="166"/>
        <v>0.52643870796512415</v>
      </c>
      <c r="AF288" s="182">
        <f t="shared" si="167"/>
        <v>0.53721943726431609</v>
      </c>
      <c r="AG288" s="182">
        <f t="shared" si="168"/>
        <v>0.54822094083877304</v>
      </c>
      <c r="AH288" s="182">
        <f t="shared" si="169"/>
        <v>0.55944773983722862</v>
      </c>
      <c r="AI288" s="182">
        <f t="shared" si="170"/>
        <v>0.57090444799522644</v>
      </c>
      <c r="AJ288" s="182">
        <f t="shared" si="171"/>
        <v>0.58259577353116865</v>
      </c>
      <c r="AK288" s="182">
        <f t="shared" si="172"/>
        <v>0.59452652108119297</v>
      </c>
      <c r="AM288" s="181" t="s">
        <v>99</v>
      </c>
      <c r="AN288" s="184">
        <f>IFERROR(VLOOKUP($M288,Batch!$A$11:$E$854,5,FALSE),"")</f>
        <v>272</v>
      </c>
      <c r="AO288" s="182">
        <f t="shared" si="173"/>
        <v>4.421615772546599E-3</v>
      </c>
      <c r="AP288" s="182">
        <f t="shared" si="174"/>
        <v>4.5121642865286297E-3</v>
      </c>
      <c r="AQ288" s="182">
        <f t="shared" si="175"/>
        <v>4.6045671075798681E-3</v>
      </c>
      <c r="AR288" s="182">
        <f t="shared" si="176"/>
        <v>4.6988622093186065E-3</v>
      </c>
      <c r="AS288" s="182">
        <f t="shared" si="177"/>
        <v>4.795088343009791E-3</v>
      </c>
      <c r="AT288" s="182">
        <f t="shared" si="178"/>
        <v>4.8932850534901401E-3</v>
      </c>
      <c r="AU288" s="182">
        <f t="shared" si="179"/>
        <v>4.9934926954193753E-3</v>
      </c>
      <c r="AV288" s="182">
        <f t="shared" si="180"/>
        <v>5.0957524498642841E-3</v>
      </c>
      <c r="AW288" s="182">
        <f t="shared" si="181"/>
        <v>5.2001063412223641E-3</v>
      </c>
      <c r="AX288" s="182">
        <f t="shared" si="182"/>
        <v>5.3065972544920686E-3</v>
      </c>
    </row>
    <row r="289" spans="1:50" ht="15.75">
      <c r="A289" s="181" t="s">
        <v>100</v>
      </c>
      <c r="B289" s="182">
        <v>749.88893281814092</v>
      </c>
      <c r="C289" s="182">
        <v>784.37276616615634</v>
      </c>
      <c r="D289" s="182">
        <v>819.93010449595306</v>
      </c>
      <c r="E289" s="182">
        <v>856.56520662034961</v>
      </c>
      <c r="F289" s="182">
        <v>894.28128363863186</v>
      </c>
      <c r="G289" s="182">
        <v>933.08056350288791</v>
      </c>
      <c r="H289" s="182">
        <v>972.96436461230007</v>
      </c>
      <c r="I289" s="182">
        <v>1013.933177611689</v>
      </c>
      <c r="J289" s="182">
        <v>1055.9867544708432</v>
      </c>
      <c r="K289" s="182">
        <v>1099.1242038399919</v>
      </c>
      <c r="M289" s="181" t="s">
        <v>100</v>
      </c>
      <c r="N289" s="183">
        <f>IFERROR(VLOOKUP($M289,Batch!$A$11:$E$854,3,FALSE),"")</f>
        <v>0.09</v>
      </c>
      <c r="O289" s="182">
        <f t="shared" si="153"/>
        <v>72.742018674113453</v>
      </c>
      <c r="P289" s="182">
        <f t="shared" si="154"/>
        <v>76.087078908473103</v>
      </c>
      <c r="Q289" s="182">
        <f t="shared" si="155"/>
        <v>79.536273123231709</v>
      </c>
      <c r="R289" s="182">
        <f t="shared" si="156"/>
        <v>83.090014439090268</v>
      </c>
      <c r="S289" s="182">
        <f t="shared" si="157"/>
        <v>86.748614344635939</v>
      </c>
      <c r="T289" s="182">
        <f t="shared" si="158"/>
        <v>90.512288959516965</v>
      </c>
      <c r="U289" s="182">
        <f t="shared" si="159"/>
        <v>94.381166173363084</v>
      </c>
      <c r="V289" s="182">
        <f t="shared" si="160"/>
        <v>98.355293580548775</v>
      </c>
      <c r="W289" s="182">
        <f t="shared" si="161"/>
        <v>102.43464712122001</v>
      </c>
      <c r="X289" s="182">
        <f t="shared" si="162"/>
        <v>106.61914033113011</v>
      </c>
      <c r="Z289" s="181" t="s">
        <v>100</v>
      </c>
      <c r="AA289" s="183">
        <f>IFERROR(VLOOKUP($M289,Batch!$A$11:$E$854,4,FALSE),"")</f>
        <v>0.42</v>
      </c>
      <c r="AB289" s="182">
        <f t="shared" si="163"/>
        <v>339.4627538125294</v>
      </c>
      <c r="AC289" s="182">
        <f t="shared" si="164"/>
        <v>355.07303490620774</v>
      </c>
      <c r="AD289" s="182">
        <f t="shared" si="165"/>
        <v>371.16927457508132</v>
      </c>
      <c r="AE289" s="182">
        <f t="shared" si="166"/>
        <v>387.75340071575454</v>
      </c>
      <c r="AF289" s="182">
        <f t="shared" si="167"/>
        <v>404.82686694163431</v>
      </c>
      <c r="AG289" s="182">
        <f t="shared" si="168"/>
        <v>422.39068181107916</v>
      </c>
      <c r="AH289" s="182">
        <f t="shared" si="169"/>
        <v>440.44544214236106</v>
      </c>
      <c r="AI289" s="182">
        <f t="shared" si="170"/>
        <v>458.99137004256096</v>
      </c>
      <c r="AJ289" s="182">
        <f t="shared" si="171"/>
        <v>478.02835323236008</v>
      </c>
      <c r="AK289" s="182">
        <f t="shared" si="172"/>
        <v>497.55598821194053</v>
      </c>
      <c r="AM289" s="181" t="s">
        <v>100</v>
      </c>
      <c r="AN289" s="184">
        <f>IFERROR(VLOOKUP($M289,Batch!$A$11:$E$854,5,FALSE),"")</f>
        <v>268</v>
      </c>
      <c r="AO289" s="182">
        <f t="shared" si="173"/>
        <v>0.21324304706569888</v>
      </c>
      <c r="AP289" s="182">
        <f t="shared" si="174"/>
        <v>0.223049082834225</v>
      </c>
      <c r="AQ289" s="182">
        <f t="shared" si="175"/>
        <v>0.2331603871076415</v>
      </c>
      <c r="AR289" s="182">
        <f t="shared" si="176"/>
        <v>0.24357817094825721</v>
      </c>
      <c r="AS289" s="182">
        <f t="shared" si="177"/>
        <v>0.25430334748409167</v>
      </c>
      <c r="AT289" s="182">
        <f t="shared" si="178"/>
        <v>0.26533655026935704</v>
      </c>
      <c r="AU289" s="182">
        <f t="shared" si="179"/>
        <v>0.27667815421218511</v>
      </c>
      <c r="AV289" s="182">
        <f t="shared" si="180"/>
        <v>0.28832829883536648</v>
      </c>
      <c r="AW289" s="182">
        <f t="shared" si="181"/>
        <v>0.30028691360749887</v>
      </c>
      <c r="AX289" s="182">
        <f t="shared" si="182"/>
        <v>0.31255374505885791</v>
      </c>
    </row>
    <row r="290" spans="1:50" ht="15.75">
      <c r="A290" s="181" t="s">
        <v>101</v>
      </c>
      <c r="B290" s="182">
        <v>27.943372200607733</v>
      </c>
      <c r="C290" s="182">
        <v>28.236179704110615</v>
      </c>
      <c r="D290" s="182">
        <v>28.537777833450406</v>
      </c>
      <c r="E290" s="182">
        <v>28.848318664991442</v>
      </c>
      <c r="F290" s="182">
        <v>29.1679576688433</v>
      </c>
      <c r="G290" s="182">
        <v>29.496853775565572</v>
      </c>
      <c r="H290" s="182">
        <v>30.114603166272754</v>
      </c>
      <c r="I290" s="182">
        <v>30.74207191395201</v>
      </c>
      <c r="J290" s="182">
        <v>31.379516313703764</v>
      </c>
      <c r="K290" s="182">
        <v>32.02719705719786</v>
      </c>
      <c r="M290" s="181" t="s">
        <v>101</v>
      </c>
      <c r="N290" s="183">
        <f>IFERROR(VLOOKUP($M290,Batch!$A$11:$E$854,3,FALSE),"")</f>
        <v>0.13</v>
      </c>
      <c r="O290" s="182">
        <f t="shared" si="153"/>
        <v>3.9153272164275403</v>
      </c>
      <c r="P290" s="182">
        <f t="shared" si="154"/>
        <v>3.9563543759059558</v>
      </c>
      <c r="Q290" s="182">
        <f t="shared" si="155"/>
        <v>3.9986132470167957</v>
      </c>
      <c r="R290" s="182">
        <f t="shared" si="156"/>
        <v>4.0421251381663614</v>
      </c>
      <c r="S290" s="182">
        <f t="shared" si="157"/>
        <v>4.0869118332806238</v>
      </c>
      <c r="T290" s="182">
        <f t="shared" si="158"/>
        <v>4.1329956011516602</v>
      </c>
      <c r="U290" s="182">
        <f t="shared" si="159"/>
        <v>4.2195524771436981</v>
      </c>
      <c r="V290" s="182">
        <f t="shared" si="160"/>
        <v>4.3074711953144726</v>
      </c>
      <c r="W290" s="182">
        <f t="shared" si="161"/>
        <v>4.3967876668337222</v>
      </c>
      <c r="X290" s="182">
        <f t="shared" si="162"/>
        <v>4.4875384189030552</v>
      </c>
      <c r="Z290" s="181" t="s">
        <v>101</v>
      </c>
      <c r="AA290" s="183">
        <f>IFERROR(VLOOKUP($M290,Batch!$A$11:$E$854,4,FALSE),"")</f>
        <v>0</v>
      </c>
      <c r="AB290" s="182">
        <f t="shared" si="163"/>
        <v>0</v>
      </c>
      <c r="AC290" s="182">
        <f t="shared" si="164"/>
        <v>0</v>
      </c>
      <c r="AD290" s="182">
        <f t="shared" si="165"/>
        <v>0</v>
      </c>
      <c r="AE290" s="182">
        <f t="shared" si="166"/>
        <v>0</v>
      </c>
      <c r="AF290" s="182">
        <f t="shared" si="167"/>
        <v>0</v>
      </c>
      <c r="AG290" s="182">
        <f t="shared" si="168"/>
        <v>0</v>
      </c>
      <c r="AH290" s="182">
        <f t="shared" si="169"/>
        <v>0</v>
      </c>
      <c r="AI290" s="182">
        <f t="shared" si="170"/>
        <v>0</v>
      </c>
      <c r="AJ290" s="182">
        <f t="shared" si="171"/>
        <v>0</v>
      </c>
      <c r="AK290" s="182">
        <f t="shared" si="172"/>
        <v>0</v>
      </c>
      <c r="AM290" s="181" t="s">
        <v>101</v>
      </c>
      <c r="AN290" s="184">
        <f>IFERROR(VLOOKUP($M290,Batch!$A$11:$E$854,5,FALSE),"")</f>
        <v>309</v>
      </c>
      <c r="AO290" s="182">
        <f t="shared" si="173"/>
        <v>9.1617921813640733E-3</v>
      </c>
      <c r="AP290" s="182">
        <f t="shared" si="174"/>
        <v>9.2577949643130528E-3</v>
      </c>
      <c r="AQ290" s="182">
        <f t="shared" si="175"/>
        <v>9.3566799293581509E-3</v>
      </c>
      <c r="AR290" s="182">
        <f t="shared" si="176"/>
        <v>9.4584969377700823E-3</v>
      </c>
      <c r="AS290" s="182">
        <f t="shared" si="177"/>
        <v>9.563296963526648E-3</v>
      </c>
      <c r="AT290" s="182">
        <f t="shared" si="178"/>
        <v>9.6711321151832404E-3</v>
      </c>
      <c r="AU290" s="182">
        <f t="shared" si="179"/>
        <v>9.8736735800140467E-3</v>
      </c>
      <c r="AV290" s="182">
        <f t="shared" si="180"/>
        <v>1.0079401729976314E-2</v>
      </c>
      <c r="AW290" s="182">
        <f t="shared" si="181"/>
        <v>1.0288400596533047E-2</v>
      </c>
      <c r="AX290" s="182">
        <f t="shared" si="182"/>
        <v>1.0500755652650261E-2</v>
      </c>
    </row>
    <row r="291" spans="1:50" ht="15.75">
      <c r="A291" s="181" t="s">
        <v>102</v>
      </c>
      <c r="B291" s="182">
        <v>1.7405378797988547</v>
      </c>
      <c r="C291" s="182">
        <v>1.7761816640289916</v>
      </c>
      <c r="D291" s="182">
        <v>1.8125553831654524</v>
      </c>
      <c r="E291" s="182">
        <v>1.8496739852553929</v>
      </c>
      <c r="F291" s="182">
        <v>1.8875527244610915</v>
      </c>
      <c r="G291" s="182">
        <v>1.9262071673287602</v>
      </c>
      <c r="H291" s="182">
        <v>1.9656531991857304</v>
      </c>
      <c r="I291" s="182">
        <v>2.005907030668646</v>
      </c>
      <c r="J291" s="182">
        <v>2.0469852043853423</v>
      </c>
      <c r="K291" s="182">
        <v>2.0889046017131534</v>
      </c>
      <c r="M291" s="181" t="s">
        <v>102</v>
      </c>
      <c r="N291" s="183">
        <f>IFERROR(VLOOKUP($M291,Batch!$A$11:$E$854,3,FALSE),"")</f>
        <v>0.11</v>
      </c>
      <c r="O291" s="182">
        <f t="shared" si="153"/>
        <v>0.20635835633754884</v>
      </c>
      <c r="P291" s="182">
        <f t="shared" si="154"/>
        <v>0.21058428719073505</v>
      </c>
      <c r="Q291" s="182">
        <f t="shared" si="155"/>
        <v>0.21489675920412848</v>
      </c>
      <c r="R291" s="182">
        <f t="shared" si="156"/>
        <v>0.2192975446197914</v>
      </c>
      <c r="S291" s="182">
        <f t="shared" si="157"/>
        <v>0.22378845197282754</v>
      </c>
      <c r="T291" s="182">
        <f t="shared" si="158"/>
        <v>0.22837132683461314</v>
      </c>
      <c r="U291" s="182">
        <f t="shared" si="159"/>
        <v>0.23304805257124792</v>
      </c>
      <c r="V291" s="182">
        <f t="shared" si="160"/>
        <v>0.23782055111753811</v>
      </c>
      <c r="W291" s="182">
        <f t="shared" si="161"/>
        <v>0.24269078376683009</v>
      </c>
      <c r="X291" s="182">
        <f t="shared" si="162"/>
        <v>0.24766075197701773</v>
      </c>
      <c r="Z291" s="181" t="s">
        <v>102</v>
      </c>
      <c r="AA291" s="183">
        <f>IFERROR(VLOOKUP($M291,Batch!$A$11:$E$854,4,FALSE),"")</f>
        <v>0.03</v>
      </c>
      <c r="AB291" s="182">
        <f t="shared" si="163"/>
        <v>5.627955172842241E-2</v>
      </c>
      <c r="AC291" s="182">
        <f t="shared" si="164"/>
        <v>5.7432078324745922E-2</v>
      </c>
      <c r="AD291" s="182">
        <f t="shared" si="165"/>
        <v>5.86082070556714E-2</v>
      </c>
      <c r="AE291" s="182">
        <f t="shared" si="166"/>
        <v>5.9808421259943102E-2</v>
      </c>
      <c r="AF291" s="182">
        <f t="shared" si="167"/>
        <v>6.1033214174407505E-2</v>
      </c>
      <c r="AG291" s="182">
        <f t="shared" si="168"/>
        <v>6.2283089136712676E-2</v>
      </c>
      <c r="AH291" s="182">
        <f t="shared" si="169"/>
        <v>6.355855979215852E-2</v>
      </c>
      <c r="AI291" s="182">
        <f t="shared" si="170"/>
        <v>6.4860150304783121E-2</v>
      </c>
      <c r="AJ291" s="182">
        <f t="shared" si="171"/>
        <v>6.6188395572771841E-2</v>
      </c>
      <c r="AK291" s="182">
        <f t="shared" si="172"/>
        <v>6.7543841448277561E-2</v>
      </c>
      <c r="AM291" s="181" t="s">
        <v>102</v>
      </c>
      <c r="AN291" s="184">
        <f>IFERROR(VLOOKUP($M291,Batch!$A$11:$E$854,5,FALSE),"")</f>
        <v>272</v>
      </c>
      <c r="AO291" s="182">
        <f t="shared" si="173"/>
        <v>5.0233741321239469E-4</v>
      </c>
      <c r="AP291" s="182">
        <f t="shared" si="174"/>
        <v>5.1262458166479114E-4</v>
      </c>
      <c r="AQ291" s="182">
        <f t="shared" si="175"/>
        <v>5.2312241695581937E-4</v>
      </c>
      <c r="AR291" s="182">
        <f t="shared" si="176"/>
        <v>5.3383523324803111E-4</v>
      </c>
      <c r="AS291" s="182">
        <f t="shared" si="177"/>
        <v>5.44767433052E-4</v>
      </c>
      <c r="AT291" s="182">
        <f t="shared" si="178"/>
        <v>5.5592350903556614E-4</v>
      </c>
      <c r="AU291" s="182">
        <f t="shared" si="179"/>
        <v>5.6730804587013016E-4</v>
      </c>
      <c r="AV291" s="182">
        <f t="shared" si="180"/>
        <v>5.7892572211475882E-4</v>
      </c>
      <c r="AW291" s="182">
        <f t="shared" si="181"/>
        <v>5.9078131213887222E-4</v>
      </c>
      <c r="AX291" s="182">
        <f t="shared" si="182"/>
        <v>6.0287968808430618E-4</v>
      </c>
    </row>
    <row r="292" spans="1:50" ht="15.75">
      <c r="A292" s="181" t="s">
        <v>103</v>
      </c>
      <c r="B292" s="182">
        <v>90.874114462222053</v>
      </c>
      <c r="C292" s="182">
        <v>95.052983734218245</v>
      </c>
      <c r="D292" s="182">
        <v>99.361944024124966</v>
      </c>
      <c r="E292" s="182">
        <v>103.80151142949563</v>
      </c>
      <c r="F292" s="182">
        <v>108.37207508236203</v>
      </c>
      <c r="G292" s="182">
        <v>113.07390497360441</v>
      </c>
      <c r="H292" s="182">
        <v>117.9071608713604</v>
      </c>
      <c r="I292" s="182">
        <v>122.87190223365319</v>
      </c>
      <c r="J292" s="182">
        <v>127.96809900333059</v>
      </c>
      <c r="K292" s="182">
        <v>133.19564316356826</v>
      </c>
      <c r="M292" s="181" t="s">
        <v>103</v>
      </c>
      <c r="N292" s="183">
        <f>IFERROR(VLOOKUP($M292,Batch!$A$11:$E$854,3,FALSE),"")</f>
        <v>0.09</v>
      </c>
      <c r="O292" s="182">
        <f t="shared" si="153"/>
        <v>8.8151274700937492</v>
      </c>
      <c r="P292" s="182">
        <f t="shared" si="154"/>
        <v>9.2204933493818295</v>
      </c>
      <c r="Q292" s="182">
        <f t="shared" si="155"/>
        <v>9.6384785417975465</v>
      </c>
      <c r="R292" s="182">
        <f t="shared" si="156"/>
        <v>10.069133110725257</v>
      </c>
      <c r="S292" s="182">
        <f t="shared" si="157"/>
        <v>10.512494803420971</v>
      </c>
      <c r="T292" s="182">
        <f t="shared" si="158"/>
        <v>10.968589810005371</v>
      </c>
      <c r="U292" s="182">
        <f t="shared" si="159"/>
        <v>11.437433628582699</v>
      </c>
      <c r="V292" s="182">
        <f t="shared" si="160"/>
        <v>11.919032026802597</v>
      </c>
      <c r="W292" s="182">
        <f t="shared" si="161"/>
        <v>12.413382089009385</v>
      </c>
      <c r="X292" s="182">
        <f t="shared" si="162"/>
        <v>12.920473337168906</v>
      </c>
      <c r="Z292" s="181" t="s">
        <v>103</v>
      </c>
      <c r="AA292" s="183">
        <f>IFERROR(VLOOKUP($M292,Batch!$A$11:$E$854,4,FALSE),"")</f>
        <v>0.42</v>
      </c>
      <c r="AB292" s="182">
        <f t="shared" si="163"/>
        <v>41.137261527104158</v>
      </c>
      <c r="AC292" s="182">
        <f t="shared" si="164"/>
        <v>43.028968963781871</v>
      </c>
      <c r="AD292" s="182">
        <f t="shared" si="165"/>
        <v>44.979566528388553</v>
      </c>
      <c r="AE292" s="182">
        <f t="shared" si="166"/>
        <v>46.989287850051213</v>
      </c>
      <c r="AF292" s="182">
        <f t="shared" si="167"/>
        <v>49.058309082631197</v>
      </c>
      <c r="AG292" s="182">
        <f t="shared" si="168"/>
        <v>51.18675244669172</v>
      </c>
      <c r="AH292" s="182">
        <f t="shared" si="169"/>
        <v>53.374690266719263</v>
      </c>
      <c r="AI292" s="182">
        <f t="shared" si="170"/>
        <v>55.62214945841211</v>
      </c>
      <c r="AJ292" s="182">
        <f t="shared" si="171"/>
        <v>57.929116415377131</v>
      </c>
      <c r="AK292" s="182">
        <f t="shared" si="172"/>
        <v>60.295542240121556</v>
      </c>
      <c r="AM292" s="181" t="s">
        <v>103</v>
      </c>
      <c r="AN292" s="184">
        <f>IFERROR(VLOOKUP($M292,Batch!$A$11:$E$854,5,FALSE),"")</f>
        <v>268</v>
      </c>
      <c r="AO292" s="182">
        <f t="shared" si="173"/>
        <v>2.5841524283464576E-2</v>
      </c>
      <c r="AP292" s="182">
        <f t="shared" si="174"/>
        <v>2.7029853351745139E-2</v>
      </c>
      <c r="AQ292" s="182">
        <f t="shared" si="175"/>
        <v>2.8255175905115375E-2</v>
      </c>
      <c r="AR292" s="182">
        <f t="shared" si="176"/>
        <v>2.9517638704262175E-2</v>
      </c>
      <c r="AS292" s="182">
        <f t="shared" si="177"/>
        <v>3.0817352405172773E-2</v>
      </c>
      <c r="AT292" s="182">
        <f t="shared" si="178"/>
        <v>3.2154393784120903E-2</v>
      </c>
      <c r="AU292" s="182">
        <f t="shared" si="179"/>
        <v>3.352880827376066E-2</v>
      </c>
      <c r="AV292" s="182">
        <f t="shared" si="180"/>
        <v>3.4940612781942638E-2</v>
      </c>
      <c r="AW292" s="182">
        <f t="shared" si="181"/>
        <v>3.6389798761429455E-2</v>
      </c>
      <c r="AX292" s="182">
        <f t="shared" si="182"/>
        <v>3.7876335495889993E-2</v>
      </c>
    </row>
    <row r="293" spans="1:50" ht="15.75">
      <c r="A293" s="181" t="s">
        <v>104</v>
      </c>
      <c r="B293" s="182">
        <v>55.849716179907297</v>
      </c>
      <c r="C293" s="182">
        <v>58.417979586654958</v>
      </c>
      <c r="D293" s="182">
        <v>61.066194764826797</v>
      </c>
      <c r="E293" s="182">
        <v>63.794678899377516</v>
      </c>
      <c r="F293" s="182">
        <v>66.60367114436832</v>
      </c>
      <c r="G293" s="182">
        <v>69.493337431694371</v>
      </c>
      <c r="H293" s="182">
        <v>72.463775952190247</v>
      </c>
      <c r="I293" s="182">
        <v>75.515023247766024</v>
      </c>
      <c r="J293" s="182">
        <v>78.647060845796915</v>
      </c>
      <c r="K293" s="182">
        <v>81.859822360942985</v>
      </c>
      <c r="M293" s="181" t="s">
        <v>104</v>
      </c>
      <c r="N293" s="183">
        <f>IFERROR(VLOOKUP($M293,Batch!$A$11:$E$854,3,FALSE),"")</f>
        <v>0.09</v>
      </c>
      <c r="O293" s="182">
        <f t="shared" si="153"/>
        <v>5.4176304243284488</v>
      </c>
      <c r="P293" s="182">
        <f t="shared" si="154"/>
        <v>5.6667615376409151</v>
      </c>
      <c r="Q293" s="182">
        <f t="shared" si="155"/>
        <v>5.9236482704797417</v>
      </c>
      <c r="R293" s="182">
        <f t="shared" si="156"/>
        <v>6.1883213909665651</v>
      </c>
      <c r="S293" s="182">
        <f t="shared" si="157"/>
        <v>6.4608040979358039</v>
      </c>
      <c r="T293" s="182">
        <f t="shared" si="158"/>
        <v>6.7411124873991328</v>
      </c>
      <c r="U293" s="182">
        <f t="shared" si="159"/>
        <v>7.0292560842331175</v>
      </c>
      <c r="V293" s="182">
        <f t="shared" si="160"/>
        <v>7.3252384331390958</v>
      </c>
      <c r="W293" s="182">
        <f t="shared" si="161"/>
        <v>7.6290577422036829</v>
      </c>
      <c r="X293" s="182">
        <f t="shared" si="162"/>
        <v>7.9407075718017222</v>
      </c>
      <c r="Z293" s="181" t="s">
        <v>104</v>
      </c>
      <c r="AA293" s="183">
        <f>IFERROR(VLOOKUP($M293,Batch!$A$11:$E$854,4,FALSE),"")</f>
        <v>0.42</v>
      </c>
      <c r="AB293" s="182">
        <f t="shared" si="163"/>
        <v>25.282275313532761</v>
      </c>
      <c r="AC293" s="182">
        <f t="shared" si="164"/>
        <v>26.444887175657605</v>
      </c>
      <c r="AD293" s="182">
        <f t="shared" si="165"/>
        <v>27.643691928905461</v>
      </c>
      <c r="AE293" s="182">
        <f t="shared" si="166"/>
        <v>28.878833157843971</v>
      </c>
      <c r="AF293" s="182">
        <f t="shared" si="167"/>
        <v>30.15041912370042</v>
      </c>
      <c r="AG293" s="182">
        <f t="shared" si="168"/>
        <v>31.458524941195954</v>
      </c>
      <c r="AH293" s="182">
        <f t="shared" si="169"/>
        <v>32.803195059754543</v>
      </c>
      <c r="AI293" s="182">
        <f t="shared" si="170"/>
        <v>34.184446021315786</v>
      </c>
      <c r="AJ293" s="182">
        <f t="shared" si="171"/>
        <v>35.602269463617191</v>
      </c>
      <c r="AK293" s="182">
        <f t="shared" si="172"/>
        <v>37.056635335074702</v>
      </c>
      <c r="AM293" s="181" t="s">
        <v>104</v>
      </c>
      <c r="AN293" s="184">
        <f>IFERROR(VLOOKUP($M293,Batch!$A$11:$E$854,5,FALSE),"")</f>
        <v>268</v>
      </c>
      <c r="AO293" s="182">
        <f t="shared" si="173"/>
        <v>1.5881770132545936E-2</v>
      </c>
      <c r="AP293" s="182">
        <f t="shared" si="174"/>
        <v>1.66120973724267E-2</v>
      </c>
      <c r="AQ293" s="182">
        <f t="shared" si="175"/>
        <v>1.7365160191685488E-2</v>
      </c>
      <c r="AR293" s="182">
        <f t="shared" si="176"/>
        <v>1.8141048786994459E-2</v>
      </c>
      <c r="AS293" s="182">
        <f t="shared" si="177"/>
        <v>1.8939831165679093E-2</v>
      </c>
      <c r="AT293" s="182">
        <f t="shared" si="178"/>
        <v>1.9761554513157635E-2</v>
      </c>
      <c r="AU293" s="182">
        <f t="shared" si="179"/>
        <v>2.0606246751582073E-2</v>
      </c>
      <c r="AV293" s="182">
        <f t="shared" si="180"/>
        <v>2.1473918272235579E-2</v>
      </c>
      <c r="AW293" s="182">
        <f t="shared" si="181"/>
        <v>2.2364563822128515E-2</v>
      </c>
      <c r="AX293" s="182">
        <f t="shared" si="182"/>
        <v>2.3278164523515724E-2</v>
      </c>
    </row>
    <row r="294" spans="1:50" ht="15.75">
      <c r="A294" s="181" t="s">
        <v>106</v>
      </c>
      <c r="B294" s="182">
        <v>121.13845787468748</v>
      </c>
      <c r="C294" s="182">
        <v>123.61920426037135</v>
      </c>
      <c r="D294" s="182">
        <v>126.1507528664075</v>
      </c>
      <c r="E294" s="182">
        <v>128.73414405129751</v>
      </c>
      <c r="F294" s="182">
        <v>131.37043947863177</v>
      </c>
      <c r="G294" s="182">
        <v>134.06072255338782</v>
      </c>
      <c r="H294" s="182">
        <v>136.80609886716351</v>
      </c>
      <c r="I294" s="182">
        <v>139.60769665252829</v>
      </c>
      <c r="J294" s="182">
        <v>142.46666724667827</v>
      </c>
      <c r="K294" s="182">
        <v>145.38418556458703</v>
      </c>
      <c r="M294" s="181" t="s">
        <v>106</v>
      </c>
      <c r="N294" s="183">
        <f>IFERROR(VLOOKUP($M294,Batch!$A$11:$E$854,3,FALSE),"")</f>
        <v>0.11</v>
      </c>
      <c r="O294" s="182">
        <f t="shared" si="153"/>
        <v>14.362188462784157</v>
      </c>
      <c r="P294" s="182">
        <f t="shared" si="154"/>
        <v>14.65630601838668</v>
      </c>
      <c r="Q294" s="182">
        <f t="shared" si="155"/>
        <v>14.956446690642895</v>
      </c>
      <c r="R294" s="182">
        <f t="shared" si="156"/>
        <v>15.262733824567508</v>
      </c>
      <c r="S294" s="182">
        <f t="shared" si="157"/>
        <v>15.57529329110883</v>
      </c>
      <c r="T294" s="182">
        <f t="shared" si="158"/>
        <v>15.894253538876344</v>
      </c>
      <c r="U294" s="182">
        <f t="shared" si="159"/>
        <v>16.219745646927599</v>
      </c>
      <c r="V294" s="182">
        <f t="shared" si="160"/>
        <v>16.551903378636148</v>
      </c>
      <c r="W294" s="182">
        <f t="shared" si="161"/>
        <v>16.89086323666254</v>
      </c>
      <c r="X294" s="182">
        <f t="shared" si="162"/>
        <v>17.236764519051128</v>
      </c>
      <c r="Z294" s="181" t="s">
        <v>106</v>
      </c>
      <c r="AA294" s="183">
        <f>IFERROR(VLOOKUP($M294,Batch!$A$11:$E$854,4,FALSE),"")</f>
        <v>0.03</v>
      </c>
      <c r="AB294" s="182">
        <f t="shared" si="163"/>
        <v>3.9169604898502244</v>
      </c>
      <c r="AC294" s="182">
        <f t="shared" si="164"/>
        <v>3.9971743686509127</v>
      </c>
      <c r="AD294" s="182">
        <f t="shared" si="165"/>
        <v>4.0790309156298798</v>
      </c>
      <c r="AE294" s="182">
        <f t="shared" si="166"/>
        <v>4.1625637703365932</v>
      </c>
      <c r="AF294" s="182">
        <f t="shared" si="167"/>
        <v>4.2478072612114985</v>
      </c>
      <c r="AG294" s="182">
        <f t="shared" si="168"/>
        <v>4.3347964196935482</v>
      </c>
      <c r="AH294" s="182">
        <f t="shared" si="169"/>
        <v>4.4235669946166176</v>
      </c>
      <c r="AI294" s="182">
        <f t="shared" si="170"/>
        <v>4.5141554669007666</v>
      </c>
      <c r="AJ294" s="182">
        <f t="shared" si="171"/>
        <v>4.6065990645443282</v>
      </c>
      <c r="AK294" s="182">
        <f t="shared" si="172"/>
        <v>4.7009357779230347</v>
      </c>
      <c r="AM294" s="181" t="s">
        <v>106</v>
      </c>
      <c r="AN294" s="184">
        <f>IFERROR(VLOOKUP($M294,Batch!$A$11:$E$854,5,FALSE),"")</f>
        <v>272</v>
      </c>
      <c r="AO294" s="182">
        <f t="shared" si="173"/>
        <v>3.4961824316251916E-2</v>
      </c>
      <c r="AP294" s="182">
        <f t="shared" si="174"/>
        <v>3.5677793636244216E-2</v>
      </c>
      <c r="AQ294" s="182">
        <f t="shared" si="175"/>
        <v>3.6408425007693951E-2</v>
      </c>
      <c r="AR294" s="182">
        <f t="shared" si="176"/>
        <v>3.7154018688931909E-2</v>
      </c>
      <c r="AS294" s="182">
        <f t="shared" si="177"/>
        <v>3.7914881087160103E-2</v>
      </c>
      <c r="AT294" s="182">
        <f t="shared" si="178"/>
        <v>3.8691324884371922E-2</v>
      </c>
      <c r="AU294" s="182">
        <f t="shared" si="179"/>
        <v>3.9483669165851193E-2</v>
      </c>
      <c r="AV294" s="182">
        <f t="shared" si="180"/>
        <v>4.0292239551302587E-2</v>
      </c>
      <c r="AW294" s="182">
        <f t="shared" si="181"/>
        <v>4.1117368328667414E-2</v>
      </c>
      <c r="AX294" s="182">
        <f t="shared" si="182"/>
        <v>4.1959394590679842E-2</v>
      </c>
    </row>
    <row r="295" spans="1:50" ht="15.75">
      <c r="A295" s="181" t="s">
        <v>107</v>
      </c>
      <c r="B295" s="182">
        <v>2928.0939143091728</v>
      </c>
      <c r="C295" s="182">
        <v>3267.9446310221192</v>
      </c>
      <c r="D295" s="182">
        <v>3643.6881741598236</v>
      </c>
      <c r="E295" s="182">
        <v>4058.3605753761863</v>
      </c>
      <c r="F295" s="182">
        <v>4515.1000808654917</v>
      </c>
      <c r="G295" s="182">
        <v>5017.1178030308129</v>
      </c>
      <c r="H295" s="182">
        <v>5567.6613559899915</v>
      </c>
      <c r="I295" s="182">
        <v>6169.9712370970074</v>
      </c>
      <c r="J295" s="182">
        <v>6827.230002353007</v>
      </c>
      <c r="K295" s="182">
        <v>7542.5046441028371</v>
      </c>
      <c r="M295" s="181" t="s">
        <v>107</v>
      </c>
      <c r="N295" s="183">
        <f>IFERROR(VLOOKUP($M295,Batch!$A$11:$E$854,3,FALSE),"")</f>
        <v>0.25</v>
      </c>
      <c r="O295" s="182">
        <f t="shared" si="153"/>
        <v>788.98892323583573</v>
      </c>
      <c r="P295" s="182">
        <f t="shared" si="154"/>
        <v>880.56332586340204</v>
      </c>
      <c r="Q295" s="182">
        <f t="shared" si="155"/>
        <v>981.80922240527525</v>
      </c>
      <c r="R295" s="182">
        <f t="shared" si="156"/>
        <v>1093.5446861253679</v>
      </c>
      <c r="S295" s="182">
        <f t="shared" si="157"/>
        <v>1216.6153324848428</v>
      </c>
      <c r="T295" s="182">
        <f t="shared" si="158"/>
        <v>1351.8864110936629</v>
      </c>
      <c r="U295" s="182">
        <f t="shared" si="159"/>
        <v>1500.2330071235842</v>
      </c>
      <c r="V295" s="182">
        <f t="shared" si="160"/>
        <v>1662.5282881002693</v>
      </c>
      <c r="W295" s="182">
        <f t="shared" si="161"/>
        <v>1839.6298089744701</v>
      </c>
      <c r="X295" s="182">
        <f t="shared" si="162"/>
        <v>2032.3639855164961</v>
      </c>
      <c r="Z295" s="181" t="s">
        <v>107</v>
      </c>
      <c r="AA295" s="183">
        <f>IFERROR(VLOOKUP($M295,Batch!$A$11:$E$854,4,FALSE),"")</f>
        <v>0.31</v>
      </c>
      <c r="AB295" s="182">
        <f t="shared" si="163"/>
        <v>978.34626481243629</v>
      </c>
      <c r="AC295" s="182">
        <f t="shared" si="164"/>
        <v>1091.8985240706186</v>
      </c>
      <c r="AD295" s="182">
        <f t="shared" si="165"/>
        <v>1217.4434357825414</v>
      </c>
      <c r="AE295" s="182">
        <f t="shared" si="166"/>
        <v>1355.9954107954561</v>
      </c>
      <c r="AF295" s="182">
        <f t="shared" si="167"/>
        <v>1508.6030122812053</v>
      </c>
      <c r="AG295" s="182">
        <f t="shared" si="168"/>
        <v>1676.3391497561422</v>
      </c>
      <c r="AH295" s="182">
        <f t="shared" si="169"/>
        <v>1860.2889288332444</v>
      </c>
      <c r="AI295" s="182">
        <f t="shared" si="170"/>
        <v>2061.5350772443339</v>
      </c>
      <c r="AJ295" s="182">
        <f t="shared" si="171"/>
        <v>2281.1409631283427</v>
      </c>
      <c r="AK295" s="182">
        <f t="shared" si="172"/>
        <v>2520.1313420404554</v>
      </c>
      <c r="AM295" s="181" t="s">
        <v>107</v>
      </c>
      <c r="AN295" s="184">
        <f>IFERROR(VLOOKUP($M295,Batch!$A$11:$E$854,5,FALSE),"")</f>
        <v>532</v>
      </c>
      <c r="AO295" s="182">
        <f t="shared" si="173"/>
        <v>1.6528741046644675</v>
      </c>
      <c r="AP295" s="182">
        <f t="shared" si="174"/>
        <v>1.8447157824062208</v>
      </c>
      <c r="AQ295" s="182">
        <f t="shared" si="175"/>
        <v>2.0568185327354276</v>
      </c>
      <c r="AR295" s="182">
        <f t="shared" si="176"/>
        <v>2.2908961593238719</v>
      </c>
      <c r="AS295" s="182">
        <f t="shared" si="177"/>
        <v>2.548720164732742</v>
      </c>
      <c r="AT295" s="182">
        <f t="shared" si="178"/>
        <v>2.8321031836293438</v>
      </c>
      <c r="AU295" s="182">
        <f t="shared" si="179"/>
        <v>3.1428784554637819</v>
      </c>
      <c r="AV295" s="182">
        <f t="shared" si="180"/>
        <v>3.4828752023578105</v>
      </c>
      <c r="AW295" s="182">
        <f t="shared" si="181"/>
        <v>3.8538899392303096</v>
      </c>
      <c r="AX295" s="182">
        <f t="shared" si="182"/>
        <v>4.2576539466939769</v>
      </c>
    </row>
    <row r="296" spans="1:50" ht="15.75">
      <c r="A296" s="181" t="s">
        <v>108</v>
      </c>
      <c r="B296" s="182">
        <v>1383.5243745110845</v>
      </c>
      <c r="C296" s="182">
        <v>1447.1460948427375</v>
      </c>
      <c r="D296" s="182">
        <v>1512.7484022232911</v>
      </c>
      <c r="E296" s="182">
        <v>1580.3391540447979</v>
      </c>
      <c r="F296" s="182">
        <v>1649.9242746967727</v>
      </c>
      <c r="G296" s="182">
        <v>1721.5078746892978</v>
      </c>
      <c r="H296" s="182">
        <v>1795.0923864324602</v>
      </c>
      <c r="I296" s="182">
        <v>1870.6787151524054</v>
      </c>
      <c r="J296" s="182">
        <v>1948.2664032402429</v>
      </c>
      <c r="K296" s="182">
        <v>2027.8538061802574</v>
      </c>
      <c r="M296" s="181" t="s">
        <v>108</v>
      </c>
      <c r="N296" s="183">
        <f>IFERROR(VLOOKUP($M296,Batch!$A$11:$E$854,3,FALSE),"")</f>
        <v>0.24</v>
      </c>
      <c r="O296" s="182">
        <f t="shared" si="153"/>
        <v>357.8853755797752</v>
      </c>
      <c r="P296" s="182">
        <f t="shared" si="154"/>
        <v>374.34282562215077</v>
      </c>
      <c r="Q296" s="182">
        <f t="shared" si="155"/>
        <v>391.31260718027187</v>
      </c>
      <c r="R296" s="182">
        <f t="shared" si="156"/>
        <v>408.79675277756763</v>
      </c>
      <c r="S296" s="182">
        <f t="shared" si="157"/>
        <v>426.79679491495062</v>
      </c>
      <c r="T296" s="182">
        <f t="shared" si="158"/>
        <v>445.31379688517649</v>
      </c>
      <c r="U296" s="182">
        <f t="shared" si="159"/>
        <v>464.34838789580635</v>
      </c>
      <c r="V296" s="182">
        <f t="shared" si="160"/>
        <v>483.90080210765825</v>
      </c>
      <c r="W296" s="182">
        <f t="shared" si="161"/>
        <v>503.97092114802189</v>
      </c>
      <c r="X296" s="182">
        <f t="shared" si="162"/>
        <v>524.55831961917022</v>
      </c>
      <c r="Z296" s="181" t="s">
        <v>108</v>
      </c>
      <c r="AA296" s="183">
        <f>IFERROR(VLOOKUP($M296,Batch!$A$11:$E$854,4,FALSE),"")</f>
        <v>0.62</v>
      </c>
      <c r="AB296" s="182">
        <f t="shared" si="163"/>
        <v>924.53722024775266</v>
      </c>
      <c r="AC296" s="182">
        <f t="shared" si="164"/>
        <v>967.05229952388947</v>
      </c>
      <c r="AD296" s="182">
        <f t="shared" si="165"/>
        <v>1010.8909018823691</v>
      </c>
      <c r="AE296" s="182">
        <f t="shared" si="166"/>
        <v>1056.0582780087163</v>
      </c>
      <c r="AF296" s="182">
        <f t="shared" si="167"/>
        <v>1102.5583868636224</v>
      </c>
      <c r="AG296" s="182">
        <f t="shared" si="168"/>
        <v>1150.3939752867059</v>
      </c>
      <c r="AH296" s="182">
        <f t="shared" si="169"/>
        <v>1199.5666687308333</v>
      </c>
      <c r="AI296" s="182">
        <f t="shared" si="170"/>
        <v>1250.0770721114504</v>
      </c>
      <c r="AJ296" s="182">
        <f t="shared" si="171"/>
        <v>1301.9248796323898</v>
      </c>
      <c r="AK296" s="182">
        <f t="shared" si="172"/>
        <v>1355.1089923495233</v>
      </c>
      <c r="AM296" s="181" t="s">
        <v>108</v>
      </c>
      <c r="AN296" s="184">
        <f>IFERROR(VLOOKUP($M296,Batch!$A$11:$E$854,5,FALSE),"")</f>
        <v>649</v>
      </c>
      <c r="AO296" s="182">
        <f t="shared" si="173"/>
        <v>0.95274055710643002</v>
      </c>
      <c r="AP296" s="182">
        <f t="shared" si="174"/>
        <v>0.99655257400296571</v>
      </c>
      <c r="AQ296" s="182">
        <f t="shared" si="175"/>
        <v>1.0417284885243872</v>
      </c>
      <c r="AR296" s="182">
        <f t="shared" si="176"/>
        <v>1.0882737115302497</v>
      </c>
      <c r="AS296" s="182">
        <f t="shared" si="177"/>
        <v>1.1361923227507487</v>
      </c>
      <c r="AT296" s="182">
        <f t="shared" si="178"/>
        <v>1.1854871528188224</v>
      </c>
      <c r="AU296" s="182">
        <f t="shared" si="179"/>
        <v>1.2361598767723561</v>
      </c>
      <c r="AV296" s="182">
        <f t="shared" si="180"/>
        <v>1.288211117979956</v>
      </c>
      <c r="AW296" s="182">
        <f t="shared" si="181"/>
        <v>1.3416405613170339</v>
      </c>
      <c r="AX296" s="182">
        <f t="shared" si="182"/>
        <v>1.3964470743157795</v>
      </c>
    </row>
    <row r="297" spans="1:50" ht="15.75">
      <c r="A297" s="181" t="s">
        <v>110</v>
      </c>
      <c r="B297" s="182">
        <v>36.160733693936557</v>
      </c>
      <c r="C297" s="182">
        <v>36.901255003095919</v>
      </c>
      <c r="D297" s="182">
        <v>37.656941154151482</v>
      </c>
      <c r="E297" s="182">
        <v>38.428102701879844</v>
      </c>
      <c r="F297" s="182">
        <v>39.215056560785598</v>
      </c>
      <c r="G297" s="182">
        <v>40.018126135339635</v>
      </c>
      <c r="H297" s="182">
        <v>40.837641452884625</v>
      </c>
      <c r="I297" s="182">
        <v>41.673939299262166</v>
      </c>
      <c r="J297" s="182">
        <v>42.527363357217382</v>
      </c>
      <c r="K297" s="182">
        <v>43.39826434763792</v>
      </c>
      <c r="M297" s="181" t="s">
        <v>110</v>
      </c>
      <c r="N297" s="183">
        <f>IFERROR(VLOOKUP($M297,Batch!$A$11:$E$854,3,FALSE),"")</f>
        <v>0.11</v>
      </c>
      <c r="O297" s="182">
        <f t="shared" si="153"/>
        <v>4.287220436651987</v>
      </c>
      <c r="P297" s="182">
        <f t="shared" si="154"/>
        <v>4.3750167219064711</v>
      </c>
      <c r="Q297" s="182">
        <f t="shared" si="155"/>
        <v>4.4646109524307134</v>
      </c>
      <c r="R297" s="182">
        <f t="shared" si="156"/>
        <v>4.5560399476320903</v>
      </c>
      <c r="S297" s="182">
        <f t="shared" si="157"/>
        <v>4.6493412809280086</v>
      </c>
      <c r="T297" s="182">
        <f t="shared" si="158"/>
        <v>4.7445532951869671</v>
      </c>
      <c r="U297" s="182">
        <f t="shared" si="159"/>
        <v>4.8417151184858502</v>
      </c>
      <c r="V297" s="182">
        <f t="shared" si="160"/>
        <v>4.9408666801898926</v>
      </c>
      <c r="W297" s="182">
        <f t="shared" si="161"/>
        <v>5.0420487273619505</v>
      </c>
      <c r="X297" s="182">
        <f t="shared" si="162"/>
        <v>5.1453028415077986</v>
      </c>
      <c r="Z297" s="181" t="s">
        <v>110</v>
      </c>
      <c r="AA297" s="183">
        <f>IFERROR(VLOOKUP($M297,Batch!$A$11:$E$854,4,FALSE),"")</f>
        <v>0.03</v>
      </c>
      <c r="AB297" s="182">
        <f t="shared" si="163"/>
        <v>1.1692419372687235</v>
      </c>
      <c r="AC297" s="182">
        <f t="shared" si="164"/>
        <v>1.1931863787017649</v>
      </c>
      <c r="AD297" s="182">
        <f t="shared" si="165"/>
        <v>1.21762116884474</v>
      </c>
      <c r="AE297" s="182">
        <f t="shared" si="166"/>
        <v>1.2425563493542064</v>
      </c>
      <c r="AF297" s="182">
        <f t="shared" si="167"/>
        <v>1.2680021675258204</v>
      </c>
      <c r="AG297" s="182">
        <f t="shared" si="168"/>
        <v>1.2939690805055364</v>
      </c>
      <c r="AH297" s="182">
        <f t="shared" si="169"/>
        <v>1.3204677595870498</v>
      </c>
      <c r="AI297" s="182">
        <f t="shared" si="170"/>
        <v>1.3475090945972437</v>
      </c>
      <c r="AJ297" s="182">
        <f t="shared" si="171"/>
        <v>1.3751041983714407</v>
      </c>
      <c r="AK297" s="182">
        <f t="shared" si="172"/>
        <v>1.4032644113203088</v>
      </c>
      <c r="AM297" s="181" t="s">
        <v>110</v>
      </c>
      <c r="AN297" s="184">
        <f>IFERROR(VLOOKUP($M297,Batch!$A$11:$E$854,5,FALSE),"")</f>
        <v>272</v>
      </c>
      <c r="AO297" s="182">
        <f t="shared" si="173"/>
        <v>1.0436365467537885E-2</v>
      </c>
      <c r="AP297" s="182">
        <f t="shared" si="174"/>
        <v>1.0650087652610213E-2</v>
      </c>
      <c r="AQ297" s="182">
        <f t="shared" si="175"/>
        <v>1.0868186569460876E-2</v>
      </c>
      <c r="AR297" s="182">
        <f t="shared" si="176"/>
        <v>1.1090751847442362E-2</v>
      </c>
      <c r="AS297" s="182">
        <f t="shared" si="177"/>
        <v>1.1317874951391074E-2</v>
      </c>
      <c r="AT297" s="182">
        <f t="shared" si="178"/>
        <v>1.1549649219215497E-2</v>
      </c>
      <c r="AU297" s="182">
        <f t="shared" si="179"/>
        <v>1.1786169900254084E-2</v>
      </c>
      <c r="AV297" s="182">
        <f t="shared" si="180"/>
        <v>1.2027534194418679E-2</v>
      </c>
      <c r="AW297" s="182">
        <f t="shared" si="181"/>
        <v>1.2273841292139523E-2</v>
      </c>
      <c r="AX297" s="182">
        <f t="shared" si="182"/>
        <v>1.2525192415128311E-2</v>
      </c>
    </row>
    <row r="298" spans="1:50" ht="15.75">
      <c r="A298" s="181" t="s">
        <v>111</v>
      </c>
      <c r="B298" s="182">
        <v>874.05788486840981</v>
      </c>
      <c r="C298" s="182">
        <v>975.50586000660257</v>
      </c>
      <c r="D298" s="182">
        <v>1087.6681116894995</v>
      </c>
      <c r="E298" s="182">
        <v>1211.4509180227421</v>
      </c>
      <c r="F298" s="182">
        <v>1347.7910689150722</v>
      </c>
      <c r="G298" s="182">
        <v>1497.6471053823325</v>
      </c>
      <c r="H298" s="182">
        <v>1661.9884644746244</v>
      </c>
      <c r="I298" s="182">
        <v>1841.7824588349274</v>
      </c>
      <c r="J298" s="182">
        <v>2037.9791051800019</v>
      </c>
      <c r="K298" s="182">
        <v>2251.4939236127875</v>
      </c>
      <c r="M298" s="181" t="s">
        <v>111</v>
      </c>
      <c r="N298" s="183">
        <f>IFERROR(VLOOKUP($M298,Batch!$A$11:$E$854,3,FALSE),"")</f>
        <v>0.25</v>
      </c>
      <c r="O298" s="182">
        <f t="shared" si="153"/>
        <v>235.51908156293607</v>
      </c>
      <c r="P298" s="182">
        <f t="shared" si="154"/>
        <v>262.85472413832895</v>
      </c>
      <c r="Q298" s="182">
        <f t="shared" si="155"/>
        <v>293.07737982247022</v>
      </c>
      <c r="R298" s="182">
        <f t="shared" si="156"/>
        <v>326.43124958966206</v>
      </c>
      <c r="S298" s="182">
        <f t="shared" si="157"/>
        <v>363.16875596562477</v>
      </c>
      <c r="T298" s="182">
        <f t="shared" si="158"/>
        <v>403.54818241601885</v>
      </c>
      <c r="U298" s="182">
        <f t="shared" si="159"/>
        <v>447.83074839509976</v>
      </c>
      <c r="V298" s="182">
        <f t="shared" si="160"/>
        <v>496.27710092545345</v>
      </c>
      <c r="W298" s="182">
        <f t="shared" si="161"/>
        <v>549.14322655954322</v>
      </c>
      <c r="X298" s="182">
        <f t="shared" si="162"/>
        <v>606.67581657208848</v>
      </c>
      <c r="Z298" s="181" t="s">
        <v>111</v>
      </c>
      <c r="AA298" s="183">
        <f>IFERROR(VLOOKUP($M298,Batch!$A$11:$E$854,4,FALSE),"")</f>
        <v>0.31</v>
      </c>
      <c r="AB298" s="182">
        <f t="shared" si="163"/>
        <v>292.0436611380407</v>
      </c>
      <c r="AC298" s="182">
        <f t="shared" si="164"/>
        <v>325.93985793152785</v>
      </c>
      <c r="AD298" s="182">
        <f t="shared" si="165"/>
        <v>363.41595097986306</v>
      </c>
      <c r="AE298" s="182">
        <f t="shared" si="166"/>
        <v>404.77474949118096</v>
      </c>
      <c r="AF298" s="182">
        <f t="shared" si="167"/>
        <v>450.3292573973747</v>
      </c>
      <c r="AG298" s="182">
        <f t="shared" si="168"/>
        <v>500.39974619586337</v>
      </c>
      <c r="AH298" s="182">
        <f t="shared" si="169"/>
        <v>555.31012800992369</v>
      </c>
      <c r="AI298" s="182">
        <f t="shared" si="170"/>
        <v>615.38360514756221</v>
      </c>
      <c r="AJ298" s="182">
        <f t="shared" si="171"/>
        <v>680.93760093383366</v>
      </c>
      <c r="AK298" s="182">
        <f t="shared" si="172"/>
        <v>752.2780125493897</v>
      </c>
      <c r="AM298" s="181" t="s">
        <v>111</v>
      </c>
      <c r="AN298" s="184">
        <f>IFERROR(VLOOKUP($M298,Batch!$A$11:$E$854,5,FALSE),"")</f>
        <v>532</v>
      </c>
      <c r="AO298" s="182">
        <f t="shared" si="173"/>
        <v>0.49339525512372168</v>
      </c>
      <c r="AP298" s="182">
        <f t="shared" si="174"/>
        <v>0.55066142758394643</v>
      </c>
      <c r="AQ298" s="182">
        <f t="shared" si="175"/>
        <v>0.6139756814135604</v>
      </c>
      <c r="AR298" s="182">
        <f t="shared" si="176"/>
        <v>0.68384959979817084</v>
      </c>
      <c r="AS298" s="182">
        <f t="shared" si="177"/>
        <v>0.76081198947246043</v>
      </c>
      <c r="AT298" s="182">
        <f t="shared" si="178"/>
        <v>0.84540393541174452</v>
      </c>
      <c r="AU298" s="182">
        <f t="shared" si="179"/>
        <v>0.93817267327277087</v>
      </c>
      <c r="AV298" s="182">
        <f t="shared" si="180"/>
        <v>1.0396642395097941</v>
      </c>
      <c r="AW298" s="182">
        <f t="shared" si="181"/>
        <v>1.1504149072329284</v>
      </c>
      <c r="AX298" s="182">
        <f t="shared" si="182"/>
        <v>1.2709414766250682</v>
      </c>
    </row>
    <row r="299" spans="1:50" ht="15.75">
      <c r="A299" s="181" t="s">
        <v>112</v>
      </c>
      <c r="B299" s="182">
        <v>412.99235060032373</v>
      </c>
      <c r="C299" s="182">
        <v>431.98390890827989</v>
      </c>
      <c r="D299" s="182">
        <v>451.56668723083317</v>
      </c>
      <c r="E299" s="182">
        <v>471.74303105814863</v>
      </c>
      <c r="F299" s="182">
        <v>492.51470886470827</v>
      </c>
      <c r="G299" s="182">
        <v>513.88294766844706</v>
      </c>
      <c r="H299" s="182">
        <v>535.84847356192836</v>
      </c>
      <c r="I299" s="182">
        <v>558.41155676191204</v>
      </c>
      <c r="J299" s="182">
        <v>581.57206066872925</v>
      </c>
      <c r="K299" s="182">
        <v>605.32949438216644</v>
      </c>
      <c r="M299" s="181" t="s">
        <v>112</v>
      </c>
      <c r="N299" s="183">
        <f>IFERROR(VLOOKUP($M299,Batch!$A$11:$E$854,3,FALSE),"")</f>
        <v>0.24</v>
      </c>
      <c r="O299" s="182">
        <f t="shared" si="153"/>
        <v>106.83145539694782</v>
      </c>
      <c r="P299" s="182">
        <f t="shared" si="154"/>
        <v>111.74412705138829</v>
      </c>
      <c r="Q299" s="182">
        <f t="shared" si="155"/>
        <v>116.80973348664833</v>
      </c>
      <c r="R299" s="182">
        <f t="shared" si="156"/>
        <v>122.02888142613959</v>
      </c>
      <c r="S299" s="182">
        <f t="shared" si="157"/>
        <v>127.40202833282108</v>
      </c>
      <c r="T299" s="182">
        <f t="shared" si="158"/>
        <v>132.92949160751536</v>
      </c>
      <c r="U299" s="182">
        <f t="shared" si="159"/>
        <v>138.61145907337502</v>
      </c>
      <c r="V299" s="182">
        <f t="shared" si="160"/>
        <v>144.44800062915169</v>
      </c>
      <c r="W299" s="182">
        <f t="shared" si="161"/>
        <v>150.43908093970802</v>
      </c>
      <c r="X299" s="182">
        <f t="shared" si="162"/>
        <v>156.58457302064787</v>
      </c>
      <c r="Z299" s="181" t="s">
        <v>112</v>
      </c>
      <c r="AA299" s="183">
        <f>IFERROR(VLOOKUP($M299,Batch!$A$11:$E$854,4,FALSE),"")</f>
        <v>0.62</v>
      </c>
      <c r="AB299" s="182">
        <f t="shared" si="163"/>
        <v>275.98125977544851</v>
      </c>
      <c r="AC299" s="182">
        <f t="shared" si="164"/>
        <v>288.67232821608644</v>
      </c>
      <c r="AD299" s="182">
        <f t="shared" si="165"/>
        <v>301.75847817384147</v>
      </c>
      <c r="AE299" s="182">
        <f t="shared" si="166"/>
        <v>315.2412770175273</v>
      </c>
      <c r="AF299" s="182">
        <f t="shared" si="167"/>
        <v>329.1219065264545</v>
      </c>
      <c r="AG299" s="182">
        <f t="shared" si="168"/>
        <v>343.40118665274798</v>
      </c>
      <c r="AH299" s="182">
        <f t="shared" si="169"/>
        <v>358.07960260621883</v>
      </c>
      <c r="AI299" s="182">
        <f t="shared" si="170"/>
        <v>373.15733495864191</v>
      </c>
      <c r="AJ299" s="182">
        <f t="shared" si="171"/>
        <v>388.63429242757911</v>
      </c>
      <c r="AK299" s="182">
        <f t="shared" si="172"/>
        <v>404.51014697000699</v>
      </c>
      <c r="AM299" s="181" t="s">
        <v>112</v>
      </c>
      <c r="AN299" s="184">
        <f>IFERROR(VLOOKUP($M299,Batch!$A$11:$E$854,5,FALSE),"")</f>
        <v>649</v>
      </c>
      <c r="AO299" s="182">
        <f t="shared" si="173"/>
        <v>0.28440016630042686</v>
      </c>
      <c r="AP299" s="182">
        <f t="shared" si="174"/>
        <v>0.29747838029939272</v>
      </c>
      <c r="AQ299" s="182">
        <f t="shared" si="175"/>
        <v>0.31096372791772753</v>
      </c>
      <c r="AR299" s="182">
        <f t="shared" si="176"/>
        <v>0.32485782433738797</v>
      </c>
      <c r="AS299" s="182">
        <f t="shared" si="177"/>
        <v>0.33916188738828318</v>
      </c>
      <c r="AT299" s="182">
        <f t="shared" si="178"/>
        <v>0.35387676203546942</v>
      </c>
      <c r="AU299" s="182">
        <f t="shared" si="179"/>
        <v>0.36900294829025548</v>
      </c>
      <c r="AV299" s="182">
        <f t="shared" si="180"/>
        <v>0.38454063223282264</v>
      </c>
      <c r="AW299" s="182">
        <f t="shared" si="181"/>
        <v>0.40048971979612957</v>
      </c>
      <c r="AX299" s="182">
        <f t="shared" si="182"/>
        <v>0.41684987293008352</v>
      </c>
    </row>
    <row r="300" spans="1:50" ht="15.75">
      <c r="A300" s="181" t="s">
        <v>114</v>
      </c>
      <c r="B300" s="182">
        <v>75.089518290967931</v>
      </c>
      <c r="C300" s="182">
        <v>78.542528892414509</v>
      </c>
      <c r="D300" s="182">
        <v>82.10303404196965</v>
      </c>
      <c r="E300" s="182">
        <v>85.771460192390634</v>
      </c>
      <c r="F300" s="182">
        <v>89.548128884492385</v>
      </c>
      <c r="G300" s="182">
        <v>93.433263212444899</v>
      </c>
      <c r="H300" s="182">
        <v>97.426995193077872</v>
      </c>
      <c r="I300" s="182">
        <v>101.52937395671125</v>
      </c>
      <c r="J300" s="182">
        <v>105.74037466704164</v>
      </c>
      <c r="K300" s="182">
        <v>110.05990806948479</v>
      </c>
      <c r="M300" s="181" t="s">
        <v>114</v>
      </c>
      <c r="N300" s="183">
        <f>IFERROR(VLOOKUP($M300,Batch!$A$11:$E$854,3,FALSE),"")</f>
        <v>0.24</v>
      </c>
      <c r="O300" s="182">
        <f t="shared" si="153"/>
        <v>19.423900981263234</v>
      </c>
      <c r="P300" s="182">
        <f t="shared" si="154"/>
        <v>20.317114009343321</v>
      </c>
      <c r="Q300" s="182">
        <f t="shared" si="155"/>
        <v>21.238133361208781</v>
      </c>
      <c r="R300" s="182">
        <f t="shared" si="156"/>
        <v>22.187069350207192</v>
      </c>
      <c r="S300" s="182">
        <f t="shared" si="157"/>
        <v>23.16400515142201</v>
      </c>
      <c r="T300" s="182">
        <f t="shared" si="158"/>
        <v>24.168998474093698</v>
      </c>
      <c r="U300" s="182">
        <f t="shared" si="159"/>
        <v>25.202083467886364</v>
      </c>
      <c r="V300" s="182">
        <f t="shared" si="160"/>
        <v>26.263272841663937</v>
      </c>
      <c r="W300" s="182">
        <f t="shared" si="161"/>
        <v>27.352560170855995</v>
      </c>
      <c r="X300" s="182">
        <f t="shared" si="162"/>
        <v>28.469922367390513</v>
      </c>
      <c r="Z300" s="181" t="s">
        <v>114</v>
      </c>
      <c r="AA300" s="183">
        <f>IFERROR(VLOOKUP($M300,Batch!$A$11:$E$854,4,FALSE),"")</f>
        <v>0.62</v>
      </c>
      <c r="AB300" s="182">
        <f t="shared" si="163"/>
        <v>50.178410868263363</v>
      </c>
      <c r="AC300" s="182">
        <f t="shared" si="164"/>
        <v>52.48587785747025</v>
      </c>
      <c r="AD300" s="182">
        <f t="shared" si="165"/>
        <v>54.865177849789355</v>
      </c>
      <c r="AE300" s="182">
        <f t="shared" si="166"/>
        <v>57.316595821368587</v>
      </c>
      <c r="AF300" s="182">
        <f t="shared" si="167"/>
        <v>59.840346641173525</v>
      </c>
      <c r="AG300" s="182">
        <f t="shared" si="168"/>
        <v>62.436579391408713</v>
      </c>
      <c r="AH300" s="182">
        <f t="shared" si="169"/>
        <v>65.105382292039778</v>
      </c>
      <c r="AI300" s="182">
        <f t="shared" si="170"/>
        <v>67.84678817429851</v>
      </c>
      <c r="AJ300" s="182">
        <f t="shared" si="171"/>
        <v>70.66078044137798</v>
      </c>
      <c r="AK300" s="182">
        <f t="shared" si="172"/>
        <v>73.547299449092165</v>
      </c>
      <c r="AM300" s="181" t="s">
        <v>114</v>
      </c>
      <c r="AN300" s="184">
        <f>IFERROR(VLOOKUP($M300,Batch!$A$11:$E$854,5,FALSE),"")</f>
        <v>649</v>
      </c>
      <c r="AO300" s="182">
        <f t="shared" si="173"/>
        <v>5.1709121145532146E-2</v>
      </c>
      <c r="AP300" s="182">
        <f t="shared" si="174"/>
        <v>5.4086978236253219E-2</v>
      </c>
      <c r="AQ300" s="182">
        <f t="shared" si="175"/>
        <v>5.6538859621405001E-2</v>
      </c>
      <c r="AR300" s="182">
        <f t="shared" si="176"/>
        <v>5.9065058970434153E-2</v>
      </c>
      <c r="AS300" s="182">
        <f t="shared" si="177"/>
        <v>6.1665797706960561E-2</v>
      </c>
      <c r="AT300" s="182">
        <f t="shared" si="178"/>
        <v>6.4341229460994423E-2</v>
      </c>
      <c r="AU300" s="182">
        <f t="shared" si="179"/>
        <v>6.7091445143682815E-2</v>
      </c>
      <c r="AV300" s="182">
        <f t="shared" si="180"/>
        <v>6.9916478587785921E-2</v>
      </c>
      <c r="AW300" s="182">
        <f t="shared" si="181"/>
        <v>7.2816312690205345E-2</v>
      </c>
      <c r="AX300" s="182">
        <f t="shared" si="182"/>
        <v>7.5790885987287906E-2</v>
      </c>
    </row>
    <row r="301" spans="1:50" ht="15.75">
      <c r="A301" s="181" t="s">
        <v>306</v>
      </c>
      <c r="B301" s="182">
        <v>9.9999999999999995E-7</v>
      </c>
      <c r="C301" s="182">
        <v>931.78732017342611</v>
      </c>
      <c r="D301" s="182">
        <v>1039.9356917258071</v>
      </c>
      <c r="E301" s="182">
        <v>1159.5059921939026</v>
      </c>
      <c r="F301" s="182">
        <v>1291.4643571872723</v>
      </c>
      <c r="G301" s="182">
        <v>1436.8094493502826</v>
      </c>
      <c r="H301" s="182">
        <v>1596.5631190430645</v>
      </c>
      <c r="I301" s="182">
        <v>1771.7588323170426</v>
      </c>
      <c r="J301" s="182">
        <v>1963.4277905045021</v>
      </c>
      <c r="K301" s="182">
        <v>2172.5827566569019</v>
      </c>
      <c r="M301" s="181" t="s">
        <v>306</v>
      </c>
      <c r="N301" s="183">
        <f>IFERROR(VLOOKUP($M301,Batch!$A$11:$E$854,3,FALSE),"")</f>
        <v>0.33</v>
      </c>
      <c r="O301" s="182">
        <f t="shared" si="153"/>
        <v>3.5568031939884586E-7</v>
      </c>
      <c r="P301" s="182">
        <f t="shared" si="154"/>
        <v>331.41841165107883</v>
      </c>
      <c r="Q301" s="182">
        <f t="shared" si="155"/>
        <v>369.88465898729476</v>
      </c>
      <c r="R301" s="182">
        <f t="shared" si="156"/>
        <v>412.41346164840286</v>
      </c>
      <c r="S301" s="182">
        <f t="shared" si="157"/>
        <v>459.3484550565941</v>
      </c>
      <c r="T301" s="182">
        <f t="shared" si="158"/>
        <v>511.04484386018834</v>
      </c>
      <c r="U301" s="182">
        <f t="shared" si="159"/>
        <v>567.86608012165459</v>
      </c>
      <c r="V301" s="182">
        <f t="shared" si="160"/>
        <v>630.17974737625184</v>
      </c>
      <c r="W301" s="182">
        <f t="shared" si="161"/>
        <v>698.35262364321159</v>
      </c>
      <c r="X301" s="182">
        <f t="shared" si="162"/>
        <v>772.74492880815183</v>
      </c>
      <c r="Z301" s="181" t="s">
        <v>306</v>
      </c>
      <c r="AA301" s="183">
        <f>IFERROR(VLOOKUP($M301,Batch!$A$11:$E$854,4,FALSE),"")</f>
        <v>0.32</v>
      </c>
      <c r="AB301" s="182">
        <f t="shared" si="163"/>
        <v>3.4490212790191111E-7</v>
      </c>
      <c r="AC301" s="182">
        <f t="shared" si="164"/>
        <v>321.375429479834</v>
      </c>
      <c r="AD301" s="182">
        <f t="shared" si="165"/>
        <v>358.67603295737672</v>
      </c>
      <c r="AE301" s="182">
        <f t="shared" si="166"/>
        <v>399.91608402269372</v>
      </c>
      <c r="AF301" s="182">
        <f t="shared" si="167"/>
        <v>445.42880490336398</v>
      </c>
      <c r="AG301" s="182">
        <f t="shared" si="168"/>
        <v>495.55863647048568</v>
      </c>
      <c r="AH301" s="182">
        <f t="shared" si="169"/>
        <v>550.65801708766514</v>
      </c>
      <c r="AI301" s="182">
        <f t="shared" si="170"/>
        <v>611.08339139515328</v>
      </c>
      <c r="AJ301" s="182">
        <f t="shared" si="171"/>
        <v>677.19042292675044</v>
      </c>
      <c r="AK301" s="182">
        <f t="shared" si="172"/>
        <v>749.32841581396542</v>
      </c>
      <c r="AM301" s="181" t="s">
        <v>306</v>
      </c>
      <c r="AN301" s="184">
        <f>IFERROR(VLOOKUP($M301,Batch!$A$11:$E$854,5,FALSE),"")</f>
        <v>1046</v>
      </c>
      <c r="AO301" s="182">
        <f t="shared" si="173"/>
        <v>1.1098769344916018E-9</v>
      </c>
      <c r="AP301" s="182">
        <f t="shared" si="174"/>
        <v>1.0341692545122267</v>
      </c>
      <c r="AQ301" s="182">
        <f t="shared" si="175"/>
        <v>1.1542006376010423</v>
      </c>
      <c r="AR301" s="182">
        <f t="shared" si="176"/>
        <v>1.2869089561408118</v>
      </c>
      <c r="AS301" s="182">
        <f t="shared" si="177"/>
        <v>1.4333665017601769</v>
      </c>
      <c r="AT301" s="182">
        <f t="shared" si="178"/>
        <v>1.594681667093458</v>
      </c>
      <c r="AU301" s="182">
        <f t="shared" si="179"/>
        <v>1.7719885802858668</v>
      </c>
      <c r="AV301" s="182">
        <f t="shared" si="180"/>
        <v>1.9664342614704591</v>
      </c>
      <c r="AW301" s="182">
        <f t="shared" si="181"/>
        <v>2.1791632172207556</v>
      </c>
      <c r="AX301" s="182">
        <f t="shared" si="182"/>
        <v>2.4112994898876758</v>
      </c>
    </row>
    <row r="302" spans="1:50" ht="15.75">
      <c r="A302" s="181" t="s">
        <v>307</v>
      </c>
      <c r="B302" s="182">
        <v>9.9999999999999995E-7</v>
      </c>
      <c r="C302" s="182">
        <v>2795.3619605202775</v>
      </c>
      <c r="D302" s="182">
        <v>3119.8070751774198</v>
      </c>
      <c r="E302" s="182">
        <v>3478.517976581707</v>
      </c>
      <c r="F302" s="182">
        <v>3874.3930715618158</v>
      </c>
      <c r="G302" s="182">
        <v>4310.4283480508466</v>
      </c>
      <c r="H302" s="182">
        <v>4789.6893571291921</v>
      </c>
      <c r="I302" s="182">
        <v>5315.2764969511263</v>
      </c>
      <c r="J302" s="182">
        <v>5890.2833715135048</v>
      </c>
      <c r="K302" s="182">
        <v>6517.7482699707052</v>
      </c>
      <c r="M302" s="181" t="s">
        <v>307</v>
      </c>
      <c r="N302" s="183">
        <f>IFERROR(VLOOKUP($M302,Batch!$A$11:$E$854,3,FALSE),"")</f>
        <v>0.65</v>
      </c>
      <c r="O302" s="182">
        <f t="shared" si="153"/>
        <v>7.0058244730075691E-7</v>
      </c>
      <c r="P302" s="182">
        <f t="shared" si="154"/>
        <v>1958.381523392738</v>
      </c>
      <c r="Q302" s="182">
        <f t="shared" si="155"/>
        <v>2185.6820758340132</v>
      </c>
      <c r="R302" s="182">
        <f t="shared" si="156"/>
        <v>2436.9886370132895</v>
      </c>
      <c r="S302" s="182">
        <f t="shared" si="157"/>
        <v>2714.3317798798735</v>
      </c>
      <c r="T302" s="182">
        <f t="shared" si="158"/>
        <v>3019.8104409920211</v>
      </c>
      <c r="U302" s="182">
        <f t="shared" si="159"/>
        <v>3355.5722916279587</v>
      </c>
      <c r="V302" s="182">
        <f t="shared" si="160"/>
        <v>3723.7894163142146</v>
      </c>
      <c r="W302" s="182">
        <f t="shared" si="161"/>
        <v>4126.6291397098848</v>
      </c>
      <c r="X302" s="182">
        <f t="shared" si="162"/>
        <v>4566.2200338663515</v>
      </c>
      <c r="Z302" s="181" t="s">
        <v>307</v>
      </c>
      <c r="AA302" s="183">
        <f>IFERROR(VLOOKUP($M302,Batch!$A$11:$E$854,4,FALSE),"")</f>
        <v>0.37</v>
      </c>
      <c r="AB302" s="182">
        <f t="shared" si="163"/>
        <v>3.9879308538658468E-7</v>
      </c>
      <c r="AC302" s="182">
        <f t="shared" si="164"/>
        <v>1114.7710210081739</v>
      </c>
      <c r="AD302" s="182">
        <f t="shared" si="165"/>
        <v>1244.1574893208999</v>
      </c>
      <c r="AE302" s="182">
        <f t="shared" si="166"/>
        <v>1387.2089164537185</v>
      </c>
      <c r="AF302" s="182">
        <f t="shared" si="167"/>
        <v>1545.0811670085434</v>
      </c>
      <c r="AG302" s="182">
        <f t="shared" si="168"/>
        <v>1718.9690202569964</v>
      </c>
      <c r="AH302" s="182">
        <f t="shared" si="169"/>
        <v>1910.0949967728377</v>
      </c>
      <c r="AI302" s="182">
        <f t="shared" si="170"/>
        <v>2119.6955139019374</v>
      </c>
      <c r="AJ302" s="182">
        <f t="shared" si="171"/>
        <v>2349.0042795271652</v>
      </c>
      <c r="AK302" s="182">
        <f t="shared" si="172"/>
        <v>2599.2329423546921</v>
      </c>
      <c r="AM302" s="181" t="s">
        <v>307</v>
      </c>
      <c r="AN302" s="184">
        <f>IFERROR(VLOOKUP($M302,Batch!$A$11:$E$854,5,FALSE),"")</f>
        <v>3162</v>
      </c>
      <c r="AO302" s="182">
        <f t="shared" si="173"/>
        <v>3.355096431034842E-9</v>
      </c>
      <c r="AP302" s="182">
        <f t="shared" si="174"/>
        <v>9.3787089371921422</v>
      </c>
      <c r="AQ302" s="182">
        <f t="shared" si="175"/>
        <v>10.467253583445011</v>
      </c>
      <c r="AR302" s="182">
        <f t="shared" si="176"/>
        <v>11.670763248519824</v>
      </c>
      <c r="AS302" s="182">
        <f t="shared" si="177"/>
        <v>12.998962366823166</v>
      </c>
      <c r="AT302" s="182">
        <f t="shared" si="178"/>
        <v>14.461902766776806</v>
      </c>
      <c r="AU302" s="182">
        <f t="shared" si="179"/>
        <v>16.069869667869717</v>
      </c>
      <c r="AV302" s="182">
        <f t="shared" si="180"/>
        <v>17.8332652048841</v>
      </c>
      <c r="AW302" s="182">
        <f t="shared" si="181"/>
        <v>19.762468717548835</v>
      </c>
      <c r="AX302" s="182">
        <f t="shared" si="182"/>
        <v>21.867673958962229</v>
      </c>
    </row>
    <row r="303" spans="1:50" ht="15.75">
      <c r="A303" s="181" t="s">
        <v>116</v>
      </c>
      <c r="B303" s="182">
        <v>12000</v>
      </c>
      <c r="C303" s="182">
        <v>12000</v>
      </c>
      <c r="D303" s="182">
        <v>12000</v>
      </c>
      <c r="E303" s="182">
        <v>12000</v>
      </c>
      <c r="F303" s="182">
        <v>12000</v>
      </c>
      <c r="G303" s="182">
        <v>12000</v>
      </c>
      <c r="H303" s="182">
        <v>12000</v>
      </c>
      <c r="I303" s="182">
        <v>12000</v>
      </c>
      <c r="J303" s="182">
        <v>12000</v>
      </c>
      <c r="K303" s="182">
        <v>12000</v>
      </c>
      <c r="M303" s="181" t="s">
        <v>116</v>
      </c>
      <c r="N303" s="183">
        <f>IFERROR(VLOOKUP($M303,Batch!$A$11:$E$854,3,FALSE),"")</f>
        <v>1.145597697317752</v>
      </c>
      <c r="O303" s="182">
        <f t="shared" si="153"/>
        <v>14816.965632165829</v>
      </c>
      <c r="P303" s="182">
        <f t="shared" si="154"/>
        <v>14816.965632165829</v>
      </c>
      <c r="Q303" s="182">
        <f t="shared" si="155"/>
        <v>14816.965632165829</v>
      </c>
      <c r="R303" s="182">
        <f t="shared" si="156"/>
        <v>14816.965632165829</v>
      </c>
      <c r="S303" s="182">
        <f t="shared" si="157"/>
        <v>14816.965632165829</v>
      </c>
      <c r="T303" s="182">
        <f t="shared" si="158"/>
        <v>14816.965632165829</v>
      </c>
      <c r="U303" s="182">
        <f t="shared" si="159"/>
        <v>14816.965632165829</v>
      </c>
      <c r="V303" s="182">
        <f t="shared" si="160"/>
        <v>14816.965632165829</v>
      </c>
      <c r="W303" s="182">
        <f t="shared" si="161"/>
        <v>14816.965632165829</v>
      </c>
      <c r="X303" s="182">
        <f t="shared" si="162"/>
        <v>14816.965632165829</v>
      </c>
      <c r="Z303" s="181" t="s">
        <v>116</v>
      </c>
      <c r="AA303" s="183">
        <f>IFERROR(VLOOKUP($M303,Batch!$A$11:$E$854,4,FALSE),"")</f>
        <v>0.9498345118557191</v>
      </c>
      <c r="AB303" s="182">
        <f t="shared" si="163"/>
        <v>12284.997911014143</v>
      </c>
      <c r="AC303" s="182">
        <f t="shared" si="164"/>
        <v>12284.997911014143</v>
      </c>
      <c r="AD303" s="182">
        <f t="shared" si="165"/>
        <v>12284.997911014143</v>
      </c>
      <c r="AE303" s="182">
        <f t="shared" si="166"/>
        <v>12284.997911014143</v>
      </c>
      <c r="AF303" s="182">
        <f t="shared" si="167"/>
        <v>12284.997911014143</v>
      </c>
      <c r="AG303" s="182">
        <f t="shared" si="168"/>
        <v>12284.997911014143</v>
      </c>
      <c r="AH303" s="182">
        <f t="shared" si="169"/>
        <v>12284.997911014143</v>
      </c>
      <c r="AI303" s="182">
        <f t="shared" si="170"/>
        <v>12284.997911014143</v>
      </c>
      <c r="AJ303" s="182">
        <f t="shared" si="171"/>
        <v>12284.997911014143</v>
      </c>
      <c r="AK303" s="182">
        <f t="shared" si="172"/>
        <v>12284.997911014143</v>
      </c>
      <c r="AM303" s="181" t="s">
        <v>116</v>
      </c>
      <c r="AN303" s="184">
        <f>IFERROR(VLOOKUP($M303,Batch!$A$11:$E$854,5,FALSE),"")</f>
        <v>1.6500544728920095</v>
      </c>
      <c r="AO303" s="182">
        <f t="shared" si="173"/>
        <v>2.1009836330220338E-2</v>
      </c>
      <c r="AP303" s="182">
        <f t="shared" si="174"/>
        <v>2.1009836330220338E-2</v>
      </c>
      <c r="AQ303" s="182">
        <f t="shared" si="175"/>
        <v>2.1009836330220338E-2</v>
      </c>
      <c r="AR303" s="182">
        <f t="shared" si="176"/>
        <v>2.1009836330220338E-2</v>
      </c>
      <c r="AS303" s="182">
        <f t="shared" si="177"/>
        <v>2.1009836330220338E-2</v>
      </c>
      <c r="AT303" s="182">
        <f t="shared" si="178"/>
        <v>2.1009836330220338E-2</v>
      </c>
      <c r="AU303" s="182">
        <f t="shared" si="179"/>
        <v>2.1009836330220338E-2</v>
      </c>
      <c r="AV303" s="182">
        <f t="shared" si="180"/>
        <v>2.1009836330220338E-2</v>
      </c>
      <c r="AW303" s="182">
        <f t="shared" si="181"/>
        <v>2.1009836330220338E-2</v>
      </c>
      <c r="AX303" s="182">
        <f t="shared" si="182"/>
        <v>2.1009836330220338E-2</v>
      </c>
    </row>
    <row r="304" spans="1:50" ht="15.75">
      <c r="A304" s="181" t="s">
        <v>117</v>
      </c>
      <c r="B304" s="182">
        <v>2100</v>
      </c>
      <c r="C304" s="182">
        <v>2100</v>
      </c>
      <c r="D304" s="182">
        <v>2240</v>
      </c>
      <c r="E304" s="182">
        <v>2240</v>
      </c>
      <c r="F304" s="182">
        <v>2240</v>
      </c>
      <c r="G304" s="182">
        <v>2240</v>
      </c>
      <c r="H304" s="182">
        <v>2240</v>
      </c>
      <c r="I304" s="182">
        <v>2240</v>
      </c>
      <c r="J304" s="182">
        <v>2240</v>
      </c>
      <c r="K304" s="182">
        <v>2240</v>
      </c>
      <c r="M304" s="181" t="s">
        <v>117</v>
      </c>
      <c r="N304" s="183">
        <f>IFERROR(VLOOKUP($M304,Batch!$A$11:$E$854,3,FALSE),"")</f>
        <v>1</v>
      </c>
      <c r="O304" s="182">
        <f t="shared" si="153"/>
        <v>2263.4202143562916</v>
      </c>
      <c r="P304" s="182">
        <f t="shared" si="154"/>
        <v>2263.4202143562916</v>
      </c>
      <c r="Q304" s="182">
        <f t="shared" si="155"/>
        <v>2414.3148953133777</v>
      </c>
      <c r="R304" s="182">
        <f t="shared" si="156"/>
        <v>2414.3148953133777</v>
      </c>
      <c r="S304" s="182">
        <f t="shared" si="157"/>
        <v>2414.3148953133777</v>
      </c>
      <c r="T304" s="182">
        <f t="shared" si="158"/>
        <v>2414.3148953133777</v>
      </c>
      <c r="U304" s="182">
        <f t="shared" si="159"/>
        <v>2414.3148953133777</v>
      </c>
      <c r="V304" s="182">
        <f t="shared" si="160"/>
        <v>2414.3148953133777</v>
      </c>
      <c r="W304" s="182">
        <f t="shared" si="161"/>
        <v>2414.3148953133777</v>
      </c>
      <c r="X304" s="182">
        <f t="shared" si="162"/>
        <v>2414.3148953133777</v>
      </c>
      <c r="Z304" s="181" t="s">
        <v>117</v>
      </c>
      <c r="AA304" s="183">
        <f>IFERROR(VLOOKUP($M304,Batch!$A$11:$E$854,4,FALSE),"")</f>
        <v>0.62719999999999998</v>
      </c>
      <c r="AB304" s="182">
        <f t="shared" si="163"/>
        <v>1419.6171584442659</v>
      </c>
      <c r="AC304" s="182">
        <f t="shared" si="164"/>
        <v>1419.6171584442659</v>
      </c>
      <c r="AD304" s="182">
        <f t="shared" si="165"/>
        <v>1514.2583023405502</v>
      </c>
      <c r="AE304" s="182">
        <f t="shared" si="166"/>
        <v>1514.2583023405502</v>
      </c>
      <c r="AF304" s="182">
        <f t="shared" si="167"/>
        <v>1514.2583023405502</v>
      </c>
      <c r="AG304" s="182">
        <f t="shared" si="168"/>
        <v>1514.2583023405502</v>
      </c>
      <c r="AH304" s="182">
        <f t="shared" si="169"/>
        <v>1514.2583023405502</v>
      </c>
      <c r="AI304" s="182">
        <f t="shared" si="170"/>
        <v>1514.2583023405502</v>
      </c>
      <c r="AJ304" s="182">
        <f t="shared" si="171"/>
        <v>1514.2583023405502</v>
      </c>
      <c r="AK304" s="182">
        <f t="shared" si="172"/>
        <v>1514.2583023405502</v>
      </c>
      <c r="AM304" s="181" t="s">
        <v>117</v>
      </c>
      <c r="AN304" s="184">
        <f>IFERROR(VLOOKUP($M304,Batch!$A$11:$E$854,5,FALSE),"")</f>
        <v>10.827032486425381</v>
      </c>
      <c r="AO304" s="182">
        <f t="shared" si="173"/>
        <v>2.4125252976976149E-2</v>
      </c>
      <c r="AP304" s="182">
        <f t="shared" si="174"/>
        <v>2.4125252976976149E-2</v>
      </c>
      <c r="AQ304" s="182">
        <f t="shared" si="175"/>
        <v>2.5733603175441225E-2</v>
      </c>
      <c r="AR304" s="182">
        <f t="shared" si="176"/>
        <v>2.5733603175441225E-2</v>
      </c>
      <c r="AS304" s="182">
        <f t="shared" si="177"/>
        <v>2.5733603175441225E-2</v>
      </c>
      <c r="AT304" s="182">
        <f t="shared" si="178"/>
        <v>2.5733603175441225E-2</v>
      </c>
      <c r="AU304" s="182">
        <f t="shared" si="179"/>
        <v>2.5733603175441225E-2</v>
      </c>
      <c r="AV304" s="182">
        <f t="shared" si="180"/>
        <v>2.5733603175441225E-2</v>
      </c>
      <c r="AW304" s="182">
        <f t="shared" si="181"/>
        <v>2.5733603175441225E-2</v>
      </c>
      <c r="AX304" s="182">
        <f t="shared" si="182"/>
        <v>2.5733603175441225E-2</v>
      </c>
    </row>
    <row r="305" spans="1:50" ht="15.75">
      <c r="A305" s="181" t="s">
        <v>118</v>
      </c>
      <c r="B305" s="182">
        <v>5400</v>
      </c>
      <c r="C305" s="182">
        <v>5400</v>
      </c>
      <c r="D305" s="182">
        <v>5760</v>
      </c>
      <c r="E305" s="182">
        <v>5760</v>
      </c>
      <c r="F305" s="182">
        <v>5760</v>
      </c>
      <c r="G305" s="182">
        <v>5760</v>
      </c>
      <c r="H305" s="182">
        <v>5760</v>
      </c>
      <c r="I305" s="182">
        <v>5760</v>
      </c>
      <c r="J305" s="182">
        <v>5760</v>
      </c>
      <c r="K305" s="182">
        <v>5760</v>
      </c>
      <c r="M305" s="181" t="s">
        <v>118</v>
      </c>
      <c r="N305" s="183">
        <f>IFERROR(VLOOKUP($M305,Batch!$A$11:$E$854,3,FALSE),"")</f>
        <v>1</v>
      </c>
      <c r="O305" s="182">
        <f t="shared" si="153"/>
        <v>5820.2234083447493</v>
      </c>
      <c r="P305" s="182">
        <f t="shared" si="154"/>
        <v>5820.2234083447493</v>
      </c>
      <c r="Q305" s="182">
        <f t="shared" si="155"/>
        <v>6208.2383022343993</v>
      </c>
      <c r="R305" s="182">
        <f t="shared" si="156"/>
        <v>6208.2383022343993</v>
      </c>
      <c r="S305" s="182">
        <f t="shared" si="157"/>
        <v>6208.2383022343993</v>
      </c>
      <c r="T305" s="182">
        <f t="shared" si="158"/>
        <v>6208.2383022343993</v>
      </c>
      <c r="U305" s="182">
        <f t="shared" si="159"/>
        <v>6208.2383022343993</v>
      </c>
      <c r="V305" s="182">
        <f t="shared" si="160"/>
        <v>6208.2383022343993</v>
      </c>
      <c r="W305" s="182">
        <f t="shared" si="161"/>
        <v>6208.2383022343993</v>
      </c>
      <c r="X305" s="182">
        <f t="shared" si="162"/>
        <v>6208.2383022343993</v>
      </c>
      <c r="Z305" s="181" t="s">
        <v>118</v>
      </c>
      <c r="AA305" s="183">
        <f>IFERROR(VLOOKUP($M305,Batch!$A$11:$E$854,4,FALSE),"")</f>
        <v>0.62719999999999998</v>
      </c>
      <c r="AB305" s="182">
        <f t="shared" si="163"/>
        <v>3650.4441217138269</v>
      </c>
      <c r="AC305" s="182">
        <f t="shared" si="164"/>
        <v>3650.4441217138269</v>
      </c>
      <c r="AD305" s="182">
        <f t="shared" si="165"/>
        <v>3893.8070631614155</v>
      </c>
      <c r="AE305" s="182">
        <f t="shared" si="166"/>
        <v>3893.8070631614155</v>
      </c>
      <c r="AF305" s="182">
        <f t="shared" si="167"/>
        <v>3893.8070631614155</v>
      </c>
      <c r="AG305" s="182">
        <f t="shared" si="168"/>
        <v>3893.8070631614155</v>
      </c>
      <c r="AH305" s="182">
        <f t="shared" si="169"/>
        <v>3893.8070631614155</v>
      </c>
      <c r="AI305" s="182">
        <f t="shared" si="170"/>
        <v>3893.8070631614155</v>
      </c>
      <c r="AJ305" s="182">
        <f t="shared" si="171"/>
        <v>3893.8070631614155</v>
      </c>
      <c r="AK305" s="182">
        <f t="shared" si="172"/>
        <v>3893.8070631614155</v>
      </c>
      <c r="AM305" s="181" t="s">
        <v>118</v>
      </c>
      <c r="AN305" s="184">
        <f>IFERROR(VLOOKUP($M305,Batch!$A$11:$E$854,5,FALSE),"")</f>
        <v>10.827032486425381</v>
      </c>
      <c r="AO305" s="182">
        <f t="shared" si="173"/>
        <v>6.2036364797938663E-2</v>
      </c>
      <c r="AP305" s="182">
        <f t="shared" si="174"/>
        <v>6.2036364797938663E-2</v>
      </c>
      <c r="AQ305" s="182">
        <f t="shared" si="175"/>
        <v>6.6172122451134574E-2</v>
      </c>
      <c r="AR305" s="182">
        <f t="shared" si="176"/>
        <v>6.6172122451134574E-2</v>
      </c>
      <c r="AS305" s="182">
        <f t="shared" si="177"/>
        <v>6.6172122451134574E-2</v>
      </c>
      <c r="AT305" s="182">
        <f t="shared" si="178"/>
        <v>6.6172122451134574E-2</v>
      </c>
      <c r="AU305" s="182">
        <f t="shared" si="179"/>
        <v>6.6172122451134574E-2</v>
      </c>
      <c r="AV305" s="182">
        <f t="shared" si="180"/>
        <v>6.6172122451134574E-2</v>
      </c>
      <c r="AW305" s="182">
        <f t="shared" si="181"/>
        <v>6.6172122451134574E-2</v>
      </c>
      <c r="AX305" s="182">
        <f t="shared" si="182"/>
        <v>6.6172122451134574E-2</v>
      </c>
    </row>
    <row r="306" spans="1:50" ht="15.75">
      <c r="A306" s="181" t="s">
        <v>119</v>
      </c>
      <c r="B306" s="182">
        <v>1122</v>
      </c>
      <c r="C306" s="182">
        <v>1122</v>
      </c>
      <c r="D306" s="182">
        <v>1122</v>
      </c>
      <c r="E306" s="182">
        <v>1122</v>
      </c>
      <c r="F306" s="182">
        <v>1122</v>
      </c>
      <c r="G306" s="182">
        <v>1122</v>
      </c>
      <c r="H306" s="182">
        <v>1122</v>
      </c>
      <c r="I306" s="182">
        <v>1122</v>
      </c>
      <c r="J306" s="182">
        <v>1122</v>
      </c>
      <c r="K306" s="182">
        <v>1122</v>
      </c>
      <c r="M306" s="181" t="s">
        <v>119</v>
      </c>
      <c r="N306" s="183">
        <f>IFERROR(VLOOKUP($M306,Batch!$A$11:$E$854,3,FALSE),"")</f>
        <v>1</v>
      </c>
      <c r="O306" s="182">
        <f t="shared" si="153"/>
        <v>1209.3130859560758</v>
      </c>
      <c r="P306" s="182">
        <f t="shared" si="154"/>
        <v>1209.3130859560758</v>
      </c>
      <c r="Q306" s="182">
        <f t="shared" si="155"/>
        <v>1209.3130859560758</v>
      </c>
      <c r="R306" s="182">
        <f t="shared" si="156"/>
        <v>1209.3130859560758</v>
      </c>
      <c r="S306" s="182">
        <f t="shared" si="157"/>
        <v>1209.3130859560758</v>
      </c>
      <c r="T306" s="182">
        <f t="shared" si="158"/>
        <v>1209.3130859560758</v>
      </c>
      <c r="U306" s="182">
        <f t="shared" si="159"/>
        <v>1209.3130859560758</v>
      </c>
      <c r="V306" s="182">
        <f t="shared" si="160"/>
        <v>1209.3130859560758</v>
      </c>
      <c r="W306" s="182">
        <f t="shared" si="161"/>
        <v>1209.3130859560758</v>
      </c>
      <c r="X306" s="182">
        <f t="shared" si="162"/>
        <v>1209.3130859560758</v>
      </c>
      <c r="Z306" s="181" t="s">
        <v>119</v>
      </c>
      <c r="AA306" s="183">
        <f>IFERROR(VLOOKUP($M306,Batch!$A$11:$E$854,4,FALSE),"")</f>
        <v>0</v>
      </c>
      <c r="AB306" s="182">
        <f t="shared" si="163"/>
        <v>0</v>
      </c>
      <c r="AC306" s="182">
        <f t="shared" si="164"/>
        <v>0</v>
      </c>
      <c r="AD306" s="182">
        <f t="shared" si="165"/>
        <v>0</v>
      </c>
      <c r="AE306" s="182">
        <f t="shared" si="166"/>
        <v>0</v>
      </c>
      <c r="AF306" s="182">
        <f t="shared" si="167"/>
        <v>0</v>
      </c>
      <c r="AG306" s="182">
        <f t="shared" si="168"/>
        <v>0</v>
      </c>
      <c r="AH306" s="182">
        <f t="shared" si="169"/>
        <v>0</v>
      </c>
      <c r="AI306" s="182">
        <f t="shared" si="170"/>
        <v>0</v>
      </c>
      <c r="AJ306" s="182">
        <f t="shared" si="171"/>
        <v>0</v>
      </c>
      <c r="AK306" s="182">
        <f t="shared" si="172"/>
        <v>0</v>
      </c>
      <c r="AM306" s="181" t="s">
        <v>119</v>
      </c>
      <c r="AN306" s="184">
        <f>IFERROR(VLOOKUP($M306,Batch!$A$11:$E$854,5,FALSE),"")</f>
        <v>6.0600000000000005</v>
      </c>
      <c r="AO306" s="182">
        <f t="shared" si="173"/>
        <v>7.2145396158962132E-3</v>
      </c>
      <c r="AP306" s="182">
        <f t="shared" si="174"/>
        <v>7.2145396158962132E-3</v>
      </c>
      <c r="AQ306" s="182">
        <f t="shared" si="175"/>
        <v>7.2145396158962132E-3</v>
      </c>
      <c r="AR306" s="182">
        <f t="shared" si="176"/>
        <v>7.2145396158962132E-3</v>
      </c>
      <c r="AS306" s="182">
        <f t="shared" si="177"/>
        <v>7.2145396158962132E-3</v>
      </c>
      <c r="AT306" s="182">
        <f t="shared" si="178"/>
        <v>7.2145396158962132E-3</v>
      </c>
      <c r="AU306" s="182">
        <f t="shared" si="179"/>
        <v>7.2145396158962132E-3</v>
      </c>
      <c r="AV306" s="182">
        <f t="shared" si="180"/>
        <v>7.2145396158962132E-3</v>
      </c>
      <c r="AW306" s="182">
        <f t="shared" si="181"/>
        <v>7.2145396158962132E-3</v>
      </c>
      <c r="AX306" s="182">
        <f t="shared" si="182"/>
        <v>7.2145396158962132E-3</v>
      </c>
    </row>
    <row r="307" spans="1:50" ht="15.75">
      <c r="A307" s="181" t="s">
        <v>120</v>
      </c>
      <c r="B307" s="182">
        <v>1878</v>
      </c>
      <c r="C307" s="182">
        <v>1878</v>
      </c>
      <c r="D307" s="182">
        <v>1878</v>
      </c>
      <c r="E307" s="182">
        <v>1878</v>
      </c>
      <c r="F307" s="182">
        <v>1878</v>
      </c>
      <c r="G307" s="182">
        <v>1878</v>
      </c>
      <c r="H307" s="182">
        <v>1878</v>
      </c>
      <c r="I307" s="182">
        <v>1878</v>
      </c>
      <c r="J307" s="182">
        <v>1878</v>
      </c>
      <c r="K307" s="182">
        <v>1878</v>
      </c>
      <c r="M307" s="181" t="s">
        <v>120</v>
      </c>
      <c r="N307" s="183">
        <f>IFERROR(VLOOKUP($M307,Batch!$A$11:$E$854,3,FALSE),"")</f>
        <v>1</v>
      </c>
      <c r="O307" s="182">
        <f t="shared" si="153"/>
        <v>2024.1443631243408</v>
      </c>
      <c r="P307" s="182">
        <f t="shared" si="154"/>
        <v>2024.1443631243408</v>
      </c>
      <c r="Q307" s="182">
        <f t="shared" si="155"/>
        <v>2024.1443631243408</v>
      </c>
      <c r="R307" s="182">
        <f t="shared" si="156"/>
        <v>2024.1443631243408</v>
      </c>
      <c r="S307" s="182">
        <f t="shared" si="157"/>
        <v>2024.1443631243408</v>
      </c>
      <c r="T307" s="182">
        <f t="shared" si="158"/>
        <v>2024.1443631243408</v>
      </c>
      <c r="U307" s="182">
        <f t="shared" si="159"/>
        <v>2024.1443631243408</v>
      </c>
      <c r="V307" s="182">
        <f t="shared" si="160"/>
        <v>2024.1443631243408</v>
      </c>
      <c r="W307" s="182">
        <f t="shared" si="161"/>
        <v>2024.1443631243408</v>
      </c>
      <c r="X307" s="182">
        <f t="shared" si="162"/>
        <v>2024.1443631243408</v>
      </c>
      <c r="Z307" s="181" t="s">
        <v>120</v>
      </c>
      <c r="AA307" s="183">
        <f>IFERROR(VLOOKUP($M307,Batch!$A$11:$E$854,4,FALSE),"")</f>
        <v>0</v>
      </c>
      <c r="AB307" s="182">
        <f t="shared" si="163"/>
        <v>0</v>
      </c>
      <c r="AC307" s="182">
        <f t="shared" si="164"/>
        <v>0</v>
      </c>
      <c r="AD307" s="182">
        <f t="shared" si="165"/>
        <v>0</v>
      </c>
      <c r="AE307" s="182">
        <f t="shared" si="166"/>
        <v>0</v>
      </c>
      <c r="AF307" s="182">
        <f t="shared" si="167"/>
        <v>0</v>
      </c>
      <c r="AG307" s="182">
        <f t="shared" si="168"/>
        <v>0</v>
      </c>
      <c r="AH307" s="182">
        <f t="shared" si="169"/>
        <v>0</v>
      </c>
      <c r="AI307" s="182">
        <f t="shared" si="170"/>
        <v>0</v>
      </c>
      <c r="AJ307" s="182">
        <f t="shared" si="171"/>
        <v>0</v>
      </c>
      <c r="AK307" s="182">
        <f t="shared" si="172"/>
        <v>0</v>
      </c>
      <c r="AM307" s="181" t="s">
        <v>120</v>
      </c>
      <c r="AN307" s="184">
        <f>IFERROR(VLOOKUP($M307,Batch!$A$11:$E$854,5,FALSE),"")</f>
        <v>6.0600000000000005</v>
      </c>
      <c r="AO307" s="182">
        <f t="shared" si="173"/>
        <v>1.2075673260831627E-2</v>
      </c>
      <c r="AP307" s="182">
        <f t="shared" si="174"/>
        <v>1.2075673260831627E-2</v>
      </c>
      <c r="AQ307" s="182">
        <f t="shared" si="175"/>
        <v>1.2075673260831627E-2</v>
      </c>
      <c r="AR307" s="182">
        <f t="shared" si="176"/>
        <v>1.2075673260831627E-2</v>
      </c>
      <c r="AS307" s="182">
        <f t="shared" si="177"/>
        <v>1.2075673260831627E-2</v>
      </c>
      <c r="AT307" s="182">
        <f t="shared" si="178"/>
        <v>1.2075673260831627E-2</v>
      </c>
      <c r="AU307" s="182">
        <f t="shared" si="179"/>
        <v>1.2075673260831627E-2</v>
      </c>
      <c r="AV307" s="182">
        <f t="shared" si="180"/>
        <v>1.2075673260831627E-2</v>
      </c>
      <c r="AW307" s="182">
        <f t="shared" si="181"/>
        <v>1.2075673260831627E-2</v>
      </c>
      <c r="AX307" s="182">
        <f t="shared" si="182"/>
        <v>1.2075673260831627E-2</v>
      </c>
    </row>
    <row r="308" spans="1:50" ht="15.75">
      <c r="A308" s="181" t="s">
        <v>121</v>
      </c>
      <c r="B308" s="182">
        <v>232.15</v>
      </c>
      <c r="C308" s="182">
        <v>232.15</v>
      </c>
      <c r="D308" s="182">
        <v>232.15</v>
      </c>
      <c r="E308" s="182">
        <v>232.15</v>
      </c>
      <c r="F308" s="182">
        <v>232.15</v>
      </c>
      <c r="G308" s="182">
        <v>232.15</v>
      </c>
      <c r="H308" s="182">
        <v>232.15</v>
      </c>
      <c r="I308" s="182">
        <v>232.15</v>
      </c>
      <c r="J308" s="182">
        <v>232.15</v>
      </c>
      <c r="K308" s="182">
        <v>232.15</v>
      </c>
      <c r="M308" s="181" t="s">
        <v>121</v>
      </c>
      <c r="N308" s="183">
        <f>IFERROR(VLOOKUP($M308,Batch!$A$11:$E$854,3,FALSE),"")</f>
        <v>1</v>
      </c>
      <c r="O308" s="182">
        <f t="shared" si="153"/>
        <v>250.21571560133958</v>
      </c>
      <c r="P308" s="182">
        <f t="shared" si="154"/>
        <v>250.21571560133958</v>
      </c>
      <c r="Q308" s="182">
        <f t="shared" si="155"/>
        <v>250.21571560133958</v>
      </c>
      <c r="R308" s="182">
        <f t="shared" si="156"/>
        <v>250.21571560133958</v>
      </c>
      <c r="S308" s="182">
        <f t="shared" si="157"/>
        <v>250.21571560133958</v>
      </c>
      <c r="T308" s="182">
        <f t="shared" si="158"/>
        <v>250.21571560133958</v>
      </c>
      <c r="U308" s="182">
        <f t="shared" si="159"/>
        <v>250.21571560133958</v>
      </c>
      <c r="V308" s="182">
        <f t="shared" si="160"/>
        <v>250.21571560133958</v>
      </c>
      <c r="W308" s="182">
        <f t="shared" si="161"/>
        <v>250.21571560133958</v>
      </c>
      <c r="X308" s="182">
        <f t="shared" si="162"/>
        <v>250.21571560133958</v>
      </c>
      <c r="Z308" s="181" t="s">
        <v>121</v>
      </c>
      <c r="AA308" s="183">
        <f>IFERROR(VLOOKUP($M308,Batch!$A$11:$E$854,4,FALSE),"")</f>
        <v>0.245</v>
      </c>
      <c r="AB308" s="182">
        <f t="shared" si="163"/>
        <v>61.302850322328197</v>
      </c>
      <c r="AC308" s="182">
        <f t="shared" si="164"/>
        <v>61.302850322328197</v>
      </c>
      <c r="AD308" s="182">
        <f t="shared" si="165"/>
        <v>61.302850322328197</v>
      </c>
      <c r="AE308" s="182">
        <f t="shared" si="166"/>
        <v>61.302850322328197</v>
      </c>
      <c r="AF308" s="182">
        <f t="shared" si="167"/>
        <v>61.302850322328197</v>
      </c>
      <c r="AG308" s="182">
        <f t="shared" si="168"/>
        <v>61.302850322328197</v>
      </c>
      <c r="AH308" s="182">
        <f t="shared" si="169"/>
        <v>61.302850322328197</v>
      </c>
      <c r="AI308" s="182">
        <f t="shared" si="170"/>
        <v>61.302850322328197</v>
      </c>
      <c r="AJ308" s="182">
        <f t="shared" si="171"/>
        <v>61.302850322328197</v>
      </c>
      <c r="AK308" s="182">
        <f t="shared" si="172"/>
        <v>61.302850322328197</v>
      </c>
      <c r="AM308" s="181" t="s">
        <v>121</v>
      </c>
      <c r="AN308" s="184">
        <f>IFERROR(VLOOKUP($M308,Batch!$A$11:$E$854,5,FALSE),"")</f>
        <v>-316.20999999999981</v>
      </c>
      <c r="AO308" s="182">
        <f t="shared" si="173"/>
        <v>-7.7891026915406336E-2</v>
      </c>
      <c r="AP308" s="182">
        <f t="shared" si="174"/>
        <v>-7.7891026915406336E-2</v>
      </c>
      <c r="AQ308" s="182">
        <f t="shared" si="175"/>
        <v>-7.7891026915406336E-2</v>
      </c>
      <c r="AR308" s="182">
        <f t="shared" si="176"/>
        <v>-7.7891026915406336E-2</v>
      </c>
      <c r="AS308" s="182">
        <f t="shared" si="177"/>
        <v>-7.7891026915406336E-2</v>
      </c>
      <c r="AT308" s="182">
        <f t="shared" si="178"/>
        <v>-7.7891026915406336E-2</v>
      </c>
      <c r="AU308" s="182">
        <f t="shared" si="179"/>
        <v>-7.7891026915406336E-2</v>
      </c>
      <c r="AV308" s="182">
        <f t="shared" si="180"/>
        <v>-7.7891026915406336E-2</v>
      </c>
      <c r="AW308" s="182">
        <f t="shared" si="181"/>
        <v>-7.7891026915406336E-2</v>
      </c>
      <c r="AX308" s="182">
        <f t="shared" si="182"/>
        <v>-7.7891026915406336E-2</v>
      </c>
    </row>
    <row r="309" spans="1:50" ht="15.75">
      <c r="A309" s="181" t="s">
        <v>122</v>
      </c>
      <c r="B309" s="182">
        <v>510.73</v>
      </c>
      <c r="C309" s="182">
        <v>510.73</v>
      </c>
      <c r="D309" s="182">
        <v>510.73</v>
      </c>
      <c r="E309" s="182">
        <v>510.73</v>
      </c>
      <c r="F309" s="182">
        <v>510.73</v>
      </c>
      <c r="G309" s="182">
        <v>510.73</v>
      </c>
      <c r="H309" s="182">
        <v>510.73</v>
      </c>
      <c r="I309" s="182">
        <v>510.73</v>
      </c>
      <c r="J309" s="182">
        <v>510.73</v>
      </c>
      <c r="K309" s="182">
        <v>510.73</v>
      </c>
      <c r="M309" s="181" t="s">
        <v>122</v>
      </c>
      <c r="N309" s="183">
        <f>IFERROR(VLOOKUP($M309,Batch!$A$11:$E$854,3,FALSE),"")</f>
        <v>1</v>
      </c>
      <c r="O309" s="182">
        <f t="shared" si="153"/>
        <v>550.47457432294709</v>
      </c>
      <c r="P309" s="182">
        <f t="shared" si="154"/>
        <v>550.47457432294709</v>
      </c>
      <c r="Q309" s="182">
        <f t="shared" si="155"/>
        <v>550.47457432294709</v>
      </c>
      <c r="R309" s="182">
        <f t="shared" si="156"/>
        <v>550.47457432294709</v>
      </c>
      <c r="S309" s="182">
        <f t="shared" si="157"/>
        <v>550.47457432294709</v>
      </c>
      <c r="T309" s="182">
        <f t="shared" si="158"/>
        <v>550.47457432294709</v>
      </c>
      <c r="U309" s="182">
        <f t="shared" si="159"/>
        <v>550.47457432294709</v>
      </c>
      <c r="V309" s="182">
        <f t="shared" si="160"/>
        <v>550.47457432294709</v>
      </c>
      <c r="W309" s="182">
        <f t="shared" si="161"/>
        <v>550.47457432294709</v>
      </c>
      <c r="X309" s="182">
        <f t="shared" si="162"/>
        <v>550.47457432294709</v>
      </c>
      <c r="Z309" s="181" t="s">
        <v>122</v>
      </c>
      <c r="AA309" s="183">
        <f>IFERROR(VLOOKUP($M309,Batch!$A$11:$E$854,4,FALSE),"")</f>
        <v>0.245</v>
      </c>
      <c r="AB309" s="182">
        <f t="shared" si="163"/>
        <v>134.86627070912203</v>
      </c>
      <c r="AC309" s="182">
        <f t="shared" si="164"/>
        <v>134.86627070912203</v>
      </c>
      <c r="AD309" s="182">
        <f t="shared" si="165"/>
        <v>134.86627070912203</v>
      </c>
      <c r="AE309" s="182">
        <f t="shared" si="166"/>
        <v>134.86627070912203</v>
      </c>
      <c r="AF309" s="182">
        <f t="shared" si="167"/>
        <v>134.86627070912203</v>
      </c>
      <c r="AG309" s="182">
        <f t="shared" si="168"/>
        <v>134.86627070912203</v>
      </c>
      <c r="AH309" s="182">
        <f t="shared" si="169"/>
        <v>134.86627070912203</v>
      </c>
      <c r="AI309" s="182">
        <f t="shared" si="170"/>
        <v>134.86627070912203</v>
      </c>
      <c r="AJ309" s="182">
        <f t="shared" si="171"/>
        <v>134.86627070912203</v>
      </c>
      <c r="AK309" s="182">
        <f t="shared" si="172"/>
        <v>134.86627070912203</v>
      </c>
      <c r="AM309" s="181" t="s">
        <v>122</v>
      </c>
      <c r="AN309" s="184">
        <f>IFERROR(VLOOKUP($M309,Batch!$A$11:$E$854,5,FALSE),"")</f>
        <v>-316.20999999999981</v>
      </c>
      <c r="AO309" s="182">
        <f t="shared" si="173"/>
        <v>-0.17136025921389397</v>
      </c>
      <c r="AP309" s="182">
        <f t="shared" si="174"/>
        <v>-0.17136025921389397</v>
      </c>
      <c r="AQ309" s="182">
        <f t="shared" si="175"/>
        <v>-0.17136025921389397</v>
      </c>
      <c r="AR309" s="182">
        <f t="shared" si="176"/>
        <v>-0.17136025921389397</v>
      </c>
      <c r="AS309" s="182">
        <f t="shared" si="177"/>
        <v>-0.17136025921389397</v>
      </c>
      <c r="AT309" s="182">
        <f t="shared" si="178"/>
        <v>-0.17136025921389397</v>
      </c>
      <c r="AU309" s="182">
        <f t="shared" si="179"/>
        <v>-0.17136025921389397</v>
      </c>
      <c r="AV309" s="182">
        <f t="shared" si="180"/>
        <v>-0.17136025921389397</v>
      </c>
      <c r="AW309" s="182">
        <f t="shared" si="181"/>
        <v>-0.17136025921389397</v>
      </c>
      <c r="AX309" s="182">
        <f t="shared" si="182"/>
        <v>-0.17136025921389397</v>
      </c>
    </row>
    <row r="310" spans="1:50" ht="15.75">
      <c r="A310" s="181" t="s">
        <v>123</v>
      </c>
      <c r="B310" s="182">
        <v>3900.12</v>
      </c>
      <c r="C310" s="182">
        <v>3900.12</v>
      </c>
      <c r="D310" s="182">
        <v>3900.12</v>
      </c>
      <c r="E310" s="182">
        <v>3900.12</v>
      </c>
      <c r="F310" s="182">
        <v>3900.12</v>
      </c>
      <c r="G310" s="182">
        <v>3900.12</v>
      </c>
      <c r="H310" s="182">
        <v>3900.12</v>
      </c>
      <c r="I310" s="182">
        <v>3900.12</v>
      </c>
      <c r="J310" s="182">
        <v>3900.12</v>
      </c>
      <c r="K310" s="182">
        <v>3900.12</v>
      </c>
      <c r="M310" s="181" t="s">
        <v>123</v>
      </c>
      <c r="N310" s="183">
        <f>IFERROR(VLOOKUP($M310,Batch!$A$11:$E$854,3,FALSE),"")</f>
        <v>1</v>
      </c>
      <c r="O310" s="182">
        <f t="shared" si="153"/>
        <v>4203.6240221025046</v>
      </c>
      <c r="P310" s="182">
        <f t="shared" si="154"/>
        <v>4203.6240221025046</v>
      </c>
      <c r="Q310" s="182">
        <f t="shared" si="155"/>
        <v>4203.6240221025046</v>
      </c>
      <c r="R310" s="182">
        <f t="shared" si="156"/>
        <v>4203.6240221025046</v>
      </c>
      <c r="S310" s="182">
        <f t="shared" si="157"/>
        <v>4203.6240221025046</v>
      </c>
      <c r="T310" s="182">
        <f t="shared" si="158"/>
        <v>4203.6240221025046</v>
      </c>
      <c r="U310" s="182">
        <f t="shared" si="159"/>
        <v>4203.6240221025046</v>
      </c>
      <c r="V310" s="182">
        <f t="shared" si="160"/>
        <v>4203.6240221025046</v>
      </c>
      <c r="W310" s="182">
        <f t="shared" si="161"/>
        <v>4203.6240221025046</v>
      </c>
      <c r="X310" s="182">
        <f t="shared" si="162"/>
        <v>4203.6240221025046</v>
      </c>
      <c r="Z310" s="181" t="s">
        <v>123</v>
      </c>
      <c r="AA310" s="183">
        <f>IFERROR(VLOOKUP($M310,Batch!$A$11:$E$854,4,FALSE),"")</f>
        <v>0.245</v>
      </c>
      <c r="AB310" s="182">
        <f t="shared" si="163"/>
        <v>1029.8878854151137</v>
      </c>
      <c r="AC310" s="182">
        <f t="shared" si="164"/>
        <v>1029.8878854151137</v>
      </c>
      <c r="AD310" s="182">
        <f t="shared" si="165"/>
        <v>1029.8878854151137</v>
      </c>
      <c r="AE310" s="182">
        <f t="shared" si="166"/>
        <v>1029.8878854151137</v>
      </c>
      <c r="AF310" s="182">
        <f t="shared" si="167"/>
        <v>1029.8878854151137</v>
      </c>
      <c r="AG310" s="182">
        <f t="shared" si="168"/>
        <v>1029.8878854151137</v>
      </c>
      <c r="AH310" s="182">
        <f t="shared" si="169"/>
        <v>1029.8878854151137</v>
      </c>
      <c r="AI310" s="182">
        <f t="shared" si="170"/>
        <v>1029.8878854151137</v>
      </c>
      <c r="AJ310" s="182">
        <f t="shared" si="171"/>
        <v>1029.8878854151137</v>
      </c>
      <c r="AK310" s="182">
        <f t="shared" si="172"/>
        <v>1029.8878854151137</v>
      </c>
      <c r="AM310" s="181" t="s">
        <v>123</v>
      </c>
      <c r="AN310" s="184">
        <f>IFERROR(VLOOKUP($M310,Batch!$A$11:$E$854,5,FALSE),"")</f>
        <v>-316.20999999999981</v>
      </c>
      <c r="AO310" s="182">
        <f t="shared" si="173"/>
        <v>-1.3085692521788264</v>
      </c>
      <c r="AP310" s="182">
        <f t="shared" si="174"/>
        <v>-1.3085692521788264</v>
      </c>
      <c r="AQ310" s="182">
        <f t="shared" si="175"/>
        <v>-1.3085692521788264</v>
      </c>
      <c r="AR310" s="182">
        <f t="shared" si="176"/>
        <v>-1.3085692521788264</v>
      </c>
      <c r="AS310" s="182">
        <f t="shared" si="177"/>
        <v>-1.3085692521788264</v>
      </c>
      <c r="AT310" s="182">
        <f t="shared" si="178"/>
        <v>-1.3085692521788264</v>
      </c>
      <c r="AU310" s="182">
        <f t="shared" si="179"/>
        <v>-1.3085692521788264</v>
      </c>
      <c r="AV310" s="182">
        <f t="shared" si="180"/>
        <v>-1.3085692521788264</v>
      </c>
      <c r="AW310" s="182">
        <f t="shared" si="181"/>
        <v>-1.3085692521788264</v>
      </c>
      <c r="AX310" s="182">
        <f t="shared" si="182"/>
        <v>-1.3085692521788264</v>
      </c>
    </row>
    <row r="311" spans="1:50" ht="15" customHeight="1"/>
    <row r="312" spans="1:50" ht="15" customHeight="1">
      <c r="A312" s="117"/>
      <c r="B312" s="117"/>
      <c r="C312" s="117"/>
      <c r="D312" s="117"/>
      <c r="E312" s="117"/>
      <c r="F312" s="117"/>
      <c r="G312" s="117"/>
      <c r="H312" s="117"/>
      <c r="I312" s="117"/>
      <c r="J312" s="117"/>
      <c r="K312" s="117"/>
      <c r="M312" s="117" t="s">
        <v>561</v>
      </c>
      <c r="O312" s="140">
        <f>SUM(O272:O303)/1000</f>
        <v>17.510302121537251</v>
      </c>
      <c r="P312" s="140">
        <f t="shared" ref="P312:X312" si="183">SUM(P272:P303)/1000</f>
        <v>20.015351060832408</v>
      </c>
      <c r="Q312" s="140">
        <f t="shared" si="183"/>
        <v>20.515293034906549</v>
      </c>
      <c r="R312" s="140">
        <f t="shared" si="183"/>
        <v>21.063704477030893</v>
      </c>
      <c r="S312" s="140">
        <f t="shared" si="183"/>
        <v>21.664482297812633</v>
      </c>
      <c r="T312" s="140">
        <f t="shared" si="183"/>
        <v>22.32163721373972</v>
      </c>
      <c r="U312" s="140">
        <f t="shared" si="183"/>
        <v>23.041211000452872</v>
      </c>
      <c r="V312" s="140">
        <f t="shared" si="183"/>
        <v>23.825354994867645</v>
      </c>
      <c r="W312" s="140">
        <f t="shared" si="183"/>
        <v>24.678143307607957</v>
      </c>
      <c r="X312" s="140">
        <f t="shared" si="183"/>
        <v>25.60354801909105</v>
      </c>
      <c r="Z312" s="117" t="s">
        <v>561</v>
      </c>
      <c r="AB312" s="140">
        <f>SUM(AB272:AB303)/1000</f>
        <v>16.608831329899388</v>
      </c>
      <c r="AC312" s="140">
        <f t="shared" ref="AC312:AK312" si="184">SUM(AC272:AC303)/1000</f>
        <v>18.354929638088457</v>
      </c>
      <c r="AD312" s="140">
        <f t="shared" si="184"/>
        <v>18.854951069663066</v>
      </c>
      <c r="AE312" s="140">
        <f t="shared" si="184"/>
        <v>19.397622388138366</v>
      </c>
      <c r="AF312" s="140">
        <f t="shared" si="184"/>
        <v>19.986147316300077</v>
      </c>
      <c r="AG312" s="140">
        <f t="shared" si="184"/>
        <v>20.623815676719815</v>
      </c>
      <c r="AH312" s="140">
        <f t="shared" si="184"/>
        <v>21.313969532595113</v>
      </c>
      <c r="AI312" s="140">
        <f t="shared" si="184"/>
        <v>22.05996198100879</v>
      </c>
      <c r="AJ312" s="140">
        <f t="shared" si="184"/>
        <v>22.865108504583404</v>
      </c>
      <c r="AK312" s="140">
        <f t="shared" si="184"/>
        <v>23.73263112296458</v>
      </c>
      <c r="AM312" s="117" t="s">
        <v>561</v>
      </c>
      <c r="AO312" s="140">
        <f>SUM(AO272:AO303)</f>
        <v>6.3215837453078798</v>
      </c>
      <c r="AP312" s="140">
        <f t="shared" ref="AP312:AX312" si="185">SUM(AP272:AP303)</f>
        <v>17.215598946486036</v>
      </c>
      <c r="AQ312" s="140">
        <f t="shared" si="185"/>
        <v>18.946213724730377</v>
      </c>
      <c r="AR312" s="140">
        <f t="shared" si="185"/>
        <v>20.848503060509604</v>
      </c>
      <c r="AS312" s="140">
        <f t="shared" si="185"/>
        <v>22.936495559452862</v>
      </c>
      <c r="AT312" s="140">
        <f t="shared" si="185"/>
        <v>25.224654488338381</v>
      </c>
      <c r="AU312" s="140">
        <f t="shared" si="185"/>
        <v>27.732496110085822</v>
      </c>
      <c r="AV312" s="140">
        <f t="shared" si="185"/>
        <v>30.470139111247367</v>
      </c>
      <c r="AW312" s="140">
        <f t="shared" si="185"/>
        <v>33.45237375741744</v>
      </c>
      <c r="AX312" s="140">
        <f t="shared" si="185"/>
        <v>36.693663544338065</v>
      </c>
    </row>
    <row r="313" spans="1:50" ht="15" customHeight="1">
      <c r="A313" s="117"/>
      <c r="B313" s="117"/>
      <c r="C313" s="117"/>
      <c r="D313" s="117"/>
      <c r="E313" s="117"/>
      <c r="F313" s="117"/>
      <c r="G313" s="117"/>
      <c r="H313" s="117"/>
      <c r="I313" s="117"/>
      <c r="J313" s="117"/>
      <c r="K313" s="117"/>
      <c r="M313" s="117" t="s">
        <v>562</v>
      </c>
      <c r="O313" s="140">
        <f>(SUM(O11:O271)+SUM(O304:O310))/1000</f>
        <v>29.90835521564637</v>
      </c>
      <c r="P313" s="140">
        <f t="shared" ref="P313:X313" si="186">(SUM(P11:P271)+SUM(P304:P310))/1000</f>
        <v>32.228260607882071</v>
      </c>
      <c r="Q313" s="140">
        <f t="shared" si="186"/>
        <v>33.653581015985999</v>
      </c>
      <c r="R313" s="140">
        <f t="shared" si="186"/>
        <v>34.541081343487399</v>
      </c>
      <c r="S313" s="140">
        <f t="shared" si="186"/>
        <v>35.426523018108561</v>
      </c>
      <c r="T313" s="140">
        <f t="shared" si="186"/>
        <v>36.308660099673027</v>
      </c>
      <c r="U313" s="140">
        <f t="shared" si="186"/>
        <v>37.189006931181545</v>
      </c>
      <c r="V313" s="140">
        <f t="shared" si="186"/>
        <v>38.070579302988349</v>
      </c>
      <c r="W313" s="140">
        <f t="shared" si="186"/>
        <v>38.959142335379717</v>
      </c>
      <c r="X313" s="140">
        <f t="shared" si="186"/>
        <v>39.860076191818514</v>
      </c>
      <c r="Z313" s="117" t="s">
        <v>562</v>
      </c>
      <c r="AB313" s="140">
        <f>(SUM(AB11:AB271)+SUM(AB304:AB310))/1000</f>
        <v>21.442860246409488</v>
      </c>
      <c r="AC313" s="140">
        <f t="shared" ref="AC313:AK313" si="187">(SUM(AC11:AC271)+SUM(AC304:AC310))/1000</f>
        <v>23.085084894245753</v>
      </c>
      <c r="AD313" s="140">
        <f t="shared" si="187"/>
        <v>24.271411769842985</v>
      </c>
      <c r="AE313" s="140">
        <f t="shared" si="187"/>
        <v>25.151867276457057</v>
      </c>
      <c r="AF313" s="140">
        <f t="shared" si="187"/>
        <v>26.061219955462299</v>
      </c>
      <c r="AG313" s="140">
        <f t="shared" si="187"/>
        <v>26.994399090288649</v>
      </c>
      <c r="AH313" s="140">
        <f t="shared" si="187"/>
        <v>27.945405539887876</v>
      </c>
      <c r="AI313" s="140">
        <f t="shared" si="187"/>
        <v>28.90704786274609</v>
      </c>
      <c r="AJ313" s="140">
        <f t="shared" si="187"/>
        <v>29.87517321379207</v>
      </c>
      <c r="AK313" s="140">
        <f t="shared" si="187"/>
        <v>30.844609981852219</v>
      </c>
      <c r="AM313" s="117" t="s">
        <v>562</v>
      </c>
      <c r="AO313" s="140">
        <f>(SUM(AO11:AO271)+SUM(AO304:AO310))</f>
        <v>57.72182592744786</v>
      </c>
      <c r="AP313" s="140">
        <f t="shared" ref="AP313:AX313" si="188">(SUM(AP11:AP271)+SUM(AP304:AP310))</f>
        <v>69.979606146244066</v>
      </c>
      <c r="AQ313" s="140">
        <f t="shared" si="188"/>
        <v>74.489764937144457</v>
      </c>
      <c r="AR313" s="140">
        <f t="shared" si="188"/>
        <v>79.077927929695036</v>
      </c>
      <c r="AS313" s="140">
        <f t="shared" si="188"/>
        <v>83.736284387655246</v>
      </c>
      <c r="AT313" s="140">
        <f t="shared" si="188"/>
        <v>88.453696286505391</v>
      </c>
      <c r="AU313" s="140">
        <f t="shared" si="188"/>
        <v>93.228551781040068</v>
      </c>
      <c r="AV313" s="140">
        <f t="shared" si="188"/>
        <v>98.061882494358798</v>
      </c>
      <c r="AW313" s="140">
        <f t="shared" si="188"/>
        <v>102.97216446047635</v>
      </c>
      <c r="AX313" s="140">
        <f t="shared" si="188"/>
        <v>108.0350884043503</v>
      </c>
    </row>
    <row r="314" spans="1:50" ht="15" customHeight="1">
      <c r="A314" s="117"/>
      <c r="B314" s="117"/>
      <c r="C314" s="117"/>
      <c r="D314" s="117"/>
      <c r="E314" s="117"/>
      <c r="F314" s="117"/>
      <c r="G314" s="117"/>
      <c r="H314" s="117"/>
      <c r="I314" s="117"/>
      <c r="J314" s="117"/>
      <c r="K314" s="117"/>
      <c r="M314" s="117" t="s">
        <v>477</v>
      </c>
      <c r="O314" s="140">
        <f>+O313+O312</f>
        <v>47.418657337183618</v>
      </c>
      <c r="P314" s="140">
        <f t="shared" ref="P314:X314" si="189">+P313+P312</f>
        <v>52.243611668714479</v>
      </c>
      <c r="Q314" s="140">
        <f t="shared" si="189"/>
        <v>54.168874050892548</v>
      </c>
      <c r="R314" s="140">
        <f t="shared" si="189"/>
        <v>55.604785820518288</v>
      </c>
      <c r="S314" s="140">
        <f t="shared" si="189"/>
        <v>57.091005315921194</v>
      </c>
      <c r="T314" s="140">
        <f t="shared" si="189"/>
        <v>58.630297313412747</v>
      </c>
      <c r="U314" s="140">
        <f t="shared" si="189"/>
        <v>60.230217931634414</v>
      </c>
      <c r="V314" s="140">
        <f t="shared" si="189"/>
        <v>61.895934297855995</v>
      </c>
      <c r="W314" s="140">
        <f t="shared" si="189"/>
        <v>63.637285642987678</v>
      </c>
      <c r="X314" s="140">
        <f t="shared" si="189"/>
        <v>65.463624210909558</v>
      </c>
      <c r="Z314" s="117" t="s">
        <v>477</v>
      </c>
      <c r="AB314" s="140">
        <f>+AB313+AB312</f>
        <v>38.051691576308876</v>
      </c>
      <c r="AC314" s="140">
        <f t="shared" ref="AC314" si="190">+AC313+AC312</f>
        <v>41.44001453233421</v>
      </c>
      <c r="AD314" s="140">
        <f t="shared" ref="AD314" si="191">+AD313+AD312</f>
        <v>43.126362839506051</v>
      </c>
      <c r="AE314" s="140">
        <f t="shared" ref="AE314" si="192">+AE313+AE312</f>
        <v>44.549489664595427</v>
      </c>
      <c r="AF314" s="140">
        <f t="shared" ref="AF314" si="193">+AF313+AF312</f>
        <v>46.047367271762376</v>
      </c>
      <c r="AG314" s="140">
        <f t="shared" ref="AG314" si="194">+AG313+AG312</f>
        <v>47.618214767008467</v>
      </c>
      <c r="AH314" s="140">
        <f t="shared" ref="AH314" si="195">+AH313+AH312</f>
        <v>49.259375072482989</v>
      </c>
      <c r="AI314" s="140">
        <f t="shared" ref="AI314" si="196">+AI313+AI312</f>
        <v>50.96700984375488</v>
      </c>
      <c r="AJ314" s="140">
        <f t="shared" ref="AJ314" si="197">+AJ313+AJ312</f>
        <v>52.740281718375471</v>
      </c>
      <c r="AK314" s="140">
        <f t="shared" ref="AK314" si="198">+AK313+AK312</f>
        <v>54.5772411048168</v>
      </c>
      <c r="AM314" s="117" t="s">
        <v>477</v>
      </c>
      <c r="AO314" s="140">
        <f t="shared" ref="AO314" si="199">+AO313+AO312</f>
        <v>64.043409672755743</v>
      </c>
      <c r="AP314" s="140">
        <f t="shared" ref="AP314" si="200">+AP313+AP312</f>
        <v>87.195205092730106</v>
      </c>
      <c r="AQ314" s="140">
        <f t="shared" ref="AQ314" si="201">+AQ313+AQ312</f>
        <v>93.435978661874827</v>
      </c>
      <c r="AR314" s="140">
        <f t="shared" ref="AR314" si="202">+AR313+AR312</f>
        <v>99.926430990204636</v>
      </c>
      <c r="AS314" s="140">
        <f t="shared" ref="AS314" si="203">+AS313+AS312</f>
        <v>106.67277994710811</v>
      </c>
      <c r="AT314" s="140">
        <f t="shared" ref="AT314" si="204">+AT313+AT312</f>
        <v>113.67835077484378</v>
      </c>
      <c r="AU314" s="140">
        <f t="shared" ref="AU314" si="205">+AU313+AU312</f>
        <v>120.96104789112589</v>
      </c>
      <c r="AV314" s="140">
        <f t="shared" ref="AV314" si="206">+AV313+AV312</f>
        <v>128.53202160560616</v>
      </c>
      <c r="AW314" s="140">
        <f t="shared" ref="AW314" si="207">+AW313+AW312</f>
        <v>136.4245382178938</v>
      </c>
      <c r="AX314" s="140">
        <f t="shared" ref="AX314" si="208">+AX313+AX312</f>
        <v>144.72875194868837</v>
      </c>
    </row>
    <row r="315" spans="1:50" ht="15" customHeight="1">
      <c r="P315" s="140">
        <f>O314+P314</f>
        <v>99.662269005898096</v>
      </c>
      <c r="Q315" s="140">
        <f>P315+Q314</f>
        <v>153.83114305679064</v>
      </c>
      <c r="R315" s="140">
        <f t="shared" ref="R315:X315" si="209">Q315+R314</f>
        <v>209.43592887730892</v>
      </c>
      <c r="S315" s="140">
        <f t="shared" si="209"/>
        <v>266.52693419323009</v>
      </c>
      <c r="T315" s="140">
        <f t="shared" si="209"/>
        <v>325.15723150664286</v>
      </c>
      <c r="U315" s="140">
        <f t="shared" si="209"/>
        <v>385.38744943827726</v>
      </c>
      <c r="V315" s="140">
        <f t="shared" si="209"/>
        <v>447.28338373613326</v>
      </c>
      <c r="W315" s="140">
        <f t="shared" si="209"/>
        <v>510.92066937912091</v>
      </c>
      <c r="X315" s="140">
        <f t="shared" si="209"/>
        <v>576.38429359003044</v>
      </c>
      <c r="AC315" s="140">
        <f>AB314+AC314</f>
        <v>79.491706108643086</v>
      </c>
      <c r="AD315" s="140">
        <f>AC315+AD314</f>
        <v>122.61806894814913</v>
      </c>
      <c r="AE315" s="140">
        <f t="shared" ref="AE315:AK315" si="210">AD315+AE314</f>
        <v>167.16755861274456</v>
      </c>
      <c r="AF315" s="140">
        <f t="shared" si="210"/>
        <v>213.21492588450693</v>
      </c>
      <c r="AG315" s="140">
        <f t="shared" si="210"/>
        <v>260.83314065151541</v>
      </c>
      <c r="AH315" s="140">
        <f t="shared" si="210"/>
        <v>310.09251572399842</v>
      </c>
      <c r="AI315" s="140">
        <f t="shared" si="210"/>
        <v>361.05952556775333</v>
      </c>
      <c r="AJ315" s="140">
        <f t="shared" si="210"/>
        <v>413.79980728612878</v>
      </c>
      <c r="AK315" s="140">
        <f t="shared" si="210"/>
        <v>468.37704839094556</v>
      </c>
      <c r="AP315" s="140">
        <f>AO314+AP314</f>
        <v>151.23861476548586</v>
      </c>
      <c r="AQ315" s="140">
        <f>AP315+AQ314</f>
        <v>244.67459342736069</v>
      </c>
      <c r="AR315" s="140">
        <f t="shared" ref="AR315:AX315" si="211">AQ315+AR314</f>
        <v>344.60102441756533</v>
      </c>
      <c r="AS315" s="140">
        <f t="shared" si="211"/>
        <v>451.27380436467342</v>
      </c>
      <c r="AT315" s="140">
        <f t="shared" si="211"/>
        <v>564.95215513951723</v>
      </c>
      <c r="AU315" s="140">
        <f t="shared" si="211"/>
        <v>685.9132030306431</v>
      </c>
      <c r="AV315" s="140">
        <f t="shared" si="211"/>
        <v>814.44522463624924</v>
      </c>
      <c r="AW315" s="140">
        <f t="shared" si="211"/>
        <v>950.869762854143</v>
      </c>
      <c r="AX315" s="140">
        <f t="shared" si="211"/>
        <v>1095.5985148028315</v>
      </c>
    </row>
    <row r="316" spans="1:50" ht="15" customHeight="1">
      <c r="B316" s="185"/>
      <c r="C316" s="185"/>
      <c r="D316" s="185"/>
      <c r="E316" s="185"/>
      <c r="F316" s="185"/>
      <c r="G316" s="185"/>
      <c r="H316" s="185"/>
      <c r="I316" s="185"/>
      <c r="J316" s="185"/>
      <c r="K316" s="185"/>
    </row>
    <row r="317" spans="1:50">
      <c r="B317" s="185"/>
      <c r="C317" s="185"/>
      <c r="D317" s="185"/>
      <c r="E317" s="185"/>
      <c r="F317" s="185"/>
      <c r="G317" s="185"/>
      <c r="H317" s="185"/>
      <c r="I317" s="185"/>
      <c r="J317" s="185"/>
      <c r="K317" s="185"/>
    </row>
  </sheetData>
  <mergeCells count="7">
    <mergeCell ref="AM8:AM9"/>
    <mergeCell ref="AO9:AX9"/>
    <mergeCell ref="Z8:Z9"/>
    <mergeCell ref="AB9:AK9"/>
    <mergeCell ref="B9:K9"/>
    <mergeCell ref="M8:M9"/>
    <mergeCell ref="O9:X9"/>
  </mergeCells>
  <pageMargins left="0.7" right="0.7" top="0.75" bottom="0.75" header="0.3" footer="0.3"/>
  <pageSetup paperSize="17" scale="60" pageOrder="overThenDown" orientation="landscape" r:id="rId1"/>
  <headerFooter>
    <oddFooter>&amp;C&amp;A&amp;RPage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topLeftCell="A94" workbookViewId="0">
      <selection activeCell="K18" sqref="K18"/>
    </sheetView>
  </sheetViews>
  <sheetFormatPr defaultColWidth="8.85546875" defaultRowHeight="14.25"/>
  <cols>
    <col min="1" max="1" width="8.85546875" style="15"/>
    <col min="2" max="2" width="8.28515625" style="14" customWidth="1"/>
    <col min="3" max="4" width="37.5703125" style="11" customWidth="1"/>
    <col min="5" max="5" width="9" style="12" customWidth="1"/>
    <col min="6" max="6" width="7.5703125" style="12" customWidth="1"/>
    <col min="7" max="7" width="8" style="13" customWidth="1"/>
    <col min="8" max="8" width="8.85546875" style="14"/>
    <col min="9" max="16384" width="8.85546875" style="15"/>
  </cols>
  <sheetData>
    <row r="1" spans="1:8" ht="16.5">
      <c r="B1" s="10" t="s">
        <v>311</v>
      </c>
    </row>
    <row r="2" spans="1:8">
      <c r="B2" s="16"/>
      <c r="C2" s="17"/>
      <c r="D2" s="18"/>
      <c r="E2" s="19" t="s">
        <v>312</v>
      </c>
      <c r="F2" s="19" t="s">
        <v>313</v>
      </c>
      <c r="G2" s="19" t="s">
        <v>314</v>
      </c>
      <c r="H2" s="19" t="s">
        <v>315</v>
      </c>
    </row>
    <row r="3" spans="1:8">
      <c r="B3" s="20" t="s">
        <v>316</v>
      </c>
      <c r="C3" s="21"/>
      <c r="D3" s="22" t="s">
        <v>317</v>
      </c>
      <c r="E3" s="23" t="s">
        <v>318</v>
      </c>
      <c r="F3" s="23" t="s">
        <v>318</v>
      </c>
      <c r="G3" s="23" t="s">
        <v>318</v>
      </c>
      <c r="H3" s="23" t="s">
        <v>319</v>
      </c>
    </row>
    <row r="4" spans="1:8" ht="15" thickBot="1">
      <c r="B4" s="24" t="s">
        <v>320</v>
      </c>
      <c r="C4" s="25" t="s">
        <v>321</v>
      </c>
      <c r="D4" s="26" t="s">
        <v>322</v>
      </c>
      <c r="E4" s="25" t="s">
        <v>323</v>
      </c>
      <c r="F4" s="25" t="s">
        <v>323</v>
      </c>
      <c r="G4" s="25" t="s">
        <v>323</v>
      </c>
      <c r="H4" s="25" t="s">
        <v>317</v>
      </c>
    </row>
    <row r="5" spans="1:8">
      <c r="A5" s="15">
        <v>1</v>
      </c>
      <c r="B5" s="27" t="s">
        <v>0</v>
      </c>
      <c r="C5" s="28" t="s">
        <v>324</v>
      </c>
      <c r="D5" s="28" t="s">
        <v>325</v>
      </c>
      <c r="E5" s="29">
        <v>1</v>
      </c>
      <c r="F5" s="29">
        <v>0.62</v>
      </c>
      <c r="G5" s="30">
        <v>3311</v>
      </c>
      <c r="H5" s="31" t="s">
        <v>326</v>
      </c>
    </row>
    <row r="6" spans="1:8">
      <c r="A6" s="15">
        <v>2</v>
      </c>
      <c r="B6" s="27" t="s">
        <v>1</v>
      </c>
      <c r="C6" s="28" t="s">
        <v>327</v>
      </c>
      <c r="D6" s="28" t="s">
        <v>325</v>
      </c>
      <c r="E6" s="29">
        <v>1</v>
      </c>
      <c r="F6" s="29">
        <v>0.62</v>
      </c>
      <c r="G6" s="30">
        <v>3311</v>
      </c>
      <c r="H6" s="27" t="s">
        <v>326</v>
      </c>
    </row>
    <row r="7" spans="1:8">
      <c r="A7" s="15">
        <v>3</v>
      </c>
      <c r="B7" s="27" t="s">
        <v>2</v>
      </c>
      <c r="C7" s="28" t="s">
        <v>328</v>
      </c>
      <c r="D7" s="28" t="s">
        <v>325</v>
      </c>
      <c r="E7" s="29">
        <v>1</v>
      </c>
      <c r="F7" s="29">
        <v>0.62</v>
      </c>
      <c r="G7" s="30">
        <v>3311</v>
      </c>
      <c r="H7" s="27" t="s">
        <v>326</v>
      </c>
    </row>
    <row r="8" spans="1:8">
      <c r="A8" s="15">
        <v>4</v>
      </c>
      <c r="B8" s="27" t="s">
        <v>3</v>
      </c>
      <c r="C8" s="28" t="s">
        <v>329</v>
      </c>
      <c r="D8" s="28" t="s">
        <v>325</v>
      </c>
      <c r="E8" s="29">
        <v>1</v>
      </c>
      <c r="F8" s="29">
        <v>0.62</v>
      </c>
      <c r="G8" s="30">
        <v>3311</v>
      </c>
      <c r="H8" s="27" t="s">
        <v>326</v>
      </c>
    </row>
    <row r="9" spans="1:8">
      <c r="A9" s="15">
        <v>5</v>
      </c>
      <c r="B9" s="27" t="s">
        <v>330</v>
      </c>
      <c r="C9" s="32" t="s">
        <v>331</v>
      </c>
      <c r="D9" s="28" t="s">
        <v>325</v>
      </c>
      <c r="E9" s="29">
        <v>1</v>
      </c>
      <c r="F9" s="29">
        <v>0.64</v>
      </c>
      <c r="G9" s="30">
        <v>3311</v>
      </c>
      <c r="H9" s="27" t="s">
        <v>332</v>
      </c>
    </row>
    <row r="10" spans="1:8">
      <c r="A10" s="15">
        <v>6</v>
      </c>
      <c r="B10" s="27" t="s">
        <v>4</v>
      </c>
      <c r="C10" s="28" t="s">
        <v>333</v>
      </c>
      <c r="D10" s="28" t="s">
        <v>325</v>
      </c>
      <c r="E10" s="29">
        <v>1</v>
      </c>
      <c r="F10" s="29">
        <v>0.62</v>
      </c>
      <c r="G10" s="30">
        <v>3311</v>
      </c>
      <c r="H10" s="27" t="s">
        <v>326</v>
      </c>
    </row>
    <row r="11" spans="1:8">
      <c r="A11" s="15">
        <v>7</v>
      </c>
      <c r="B11" s="27" t="s">
        <v>5</v>
      </c>
      <c r="C11" s="28" t="s">
        <v>334</v>
      </c>
      <c r="D11" s="28" t="s">
        <v>325</v>
      </c>
      <c r="E11" s="29">
        <v>1</v>
      </c>
      <c r="F11" s="29">
        <v>0.62</v>
      </c>
      <c r="G11" s="30">
        <v>3311</v>
      </c>
      <c r="H11" s="27" t="s">
        <v>335</v>
      </c>
    </row>
    <row r="12" spans="1:8">
      <c r="A12" s="15">
        <v>8</v>
      </c>
      <c r="B12" s="27" t="s">
        <v>6</v>
      </c>
      <c r="C12" s="28" t="s">
        <v>336</v>
      </c>
      <c r="D12" s="28" t="s">
        <v>325</v>
      </c>
      <c r="E12" s="29">
        <v>1</v>
      </c>
      <c r="F12" s="29">
        <v>0.62</v>
      </c>
      <c r="G12" s="30">
        <v>3311</v>
      </c>
      <c r="H12" s="27" t="s">
        <v>326</v>
      </c>
    </row>
    <row r="13" spans="1:8">
      <c r="A13" s="15">
        <v>9</v>
      </c>
      <c r="B13" s="27" t="s">
        <v>7</v>
      </c>
      <c r="C13" s="32" t="s">
        <v>337</v>
      </c>
      <c r="D13" s="28" t="s">
        <v>325</v>
      </c>
      <c r="E13" s="29">
        <v>1</v>
      </c>
      <c r="F13" s="29">
        <v>0.64</v>
      </c>
      <c r="G13" s="30">
        <v>3311</v>
      </c>
      <c r="H13" s="27" t="s">
        <v>332</v>
      </c>
    </row>
    <row r="14" spans="1:8">
      <c r="A14" s="15">
        <v>10</v>
      </c>
      <c r="B14" s="27" t="s">
        <v>8</v>
      </c>
      <c r="C14" s="28" t="s">
        <v>338</v>
      </c>
      <c r="D14" s="28" t="s">
        <v>339</v>
      </c>
      <c r="E14" s="29">
        <v>1</v>
      </c>
      <c r="F14" s="29">
        <v>0.03</v>
      </c>
      <c r="G14" s="30">
        <v>4249</v>
      </c>
      <c r="H14" s="27" t="s">
        <v>340</v>
      </c>
    </row>
    <row r="15" spans="1:8">
      <c r="A15" s="15">
        <v>11</v>
      </c>
      <c r="B15" s="27" t="s">
        <v>9</v>
      </c>
      <c r="C15" s="28" t="s">
        <v>341</v>
      </c>
      <c r="D15" s="28" t="s">
        <v>342</v>
      </c>
      <c r="E15" s="29">
        <v>1</v>
      </c>
      <c r="F15" s="29">
        <v>0</v>
      </c>
      <c r="G15" s="30">
        <v>4825</v>
      </c>
      <c r="H15" s="27" t="s">
        <v>332</v>
      </c>
    </row>
    <row r="16" spans="1:8">
      <c r="A16" s="15">
        <v>12</v>
      </c>
      <c r="B16" s="27" t="s">
        <v>10</v>
      </c>
      <c r="C16" s="28" t="s">
        <v>343</v>
      </c>
      <c r="D16" s="28" t="s">
        <v>339</v>
      </c>
      <c r="E16" s="29">
        <v>1</v>
      </c>
      <c r="F16" s="29">
        <v>0.05</v>
      </c>
      <c r="G16" s="30">
        <v>3429</v>
      </c>
      <c r="H16" s="27" t="s">
        <v>332</v>
      </c>
    </row>
    <row r="17" spans="1:8">
      <c r="A17" s="15">
        <v>13</v>
      </c>
      <c r="B17" s="27" t="s">
        <v>11</v>
      </c>
      <c r="C17" s="28" t="s">
        <v>344</v>
      </c>
      <c r="D17" s="28" t="s">
        <v>125</v>
      </c>
      <c r="E17" s="29">
        <v>1</v>
      </c>
      <c r="F17" s="29">
        <v>0.87</v>
      </c>
      <c r="G17" s="30">
        <v>1846</v>
      </c>
      <c r="H17" s="27" t="s">
        <v>340</v>
      </c>
    </row>
    <row r="18" spans="1:8">
      <c r="A18" s="15">
        <v>14</v>
      </c>
      <c r="B18" s="27" t="s">
        <v>12</v>
      </c>
      <c r="C18" s="28" t="s">
        <v>345</v>
      </c>
      <c r="D18" s="28" t="s">
        <v>339</v>
      </c>
      <c r="E18" s="29">
        <v>1</v>
      </c>
      <c r="F18" s="29">
        <v>0</v>
      </c>
      <c r="G18" s="30">
        <v>3861</v>
      </c>
      <c r="H18" s="27" t="s">
        <v>340</v>
      </c>
    </row>
    <row r="19" spans="1:8">
      <c r="A19" s="15">
        <v>15</v>
      </c>
      <c r="B19" s="27" t="s">
        <v>13</v>
      </c>
      <c r="C19" s="28" t="s">
        <v>346</v>
      </c>
      <c r="D19" s="28" t="s">
        <v>339</v>
      </c>
      <c r="E19" s="29">
        <v>1</v>
      </c>
      <c r="F19" s="29">
        <v>0</v>
      </c>
      <c r="G19" s="30">
        <v>3429</v>
      </c>
      <c r="H19" s="27" t="s">
        <v>332</v>
      </c>
    </row>
    <row r="20" spans="1:8">
      <c r="A20" s="15">
        <v>16</v>
      </c>
      <c r="B20" s="27" t="s">
        <v>14</v>
      </c>
      <c r="C20" s="28" t="s">
        <v>347</v>
      </c>
      <c r="D20" s="28" t="s">
        <v>125</v>
      </c>
      <c r="E20" s="29">
        <v>1</v>
      </c>
      <c r="F20" s="29">
        <v>0.87</v>
      </c>
      <c r="G20" s="30">
        <v>1846</v>
      </c>
      <c r="H20" s="27" t="s">
        <v>340</v>
      </c>
    </row>
    <row r="21" spans="1:8">
      <c r="A21" s="15">
        <v>17</v>
      </c>
      <c r="B21" s="27" t="s">
        <v>15</v>
      </c>
      <c r="C21" s="32" t="s">
        <v>348</v>
      </c>
      <c r="D21" s="28" t="s">
        <v>339</v>
      </c>
      <c r="E21" s="29">
        <v>1</v>
      </c>
      <c r="F21" s="29">
        <v>1.4</v>
      </c>
      <c r="G21" s="30">
        <v>4029</v>
      </c>
      <c r="H21" s="27" t="s">
        <v>332</v>
      </c>
    </row>
    <row r="22" spans="1:8">
      <c r="A22" s="15">
        <v>18</v>
      </c>
      <c r="B22" s="27" t="s">
        <v>16</v>
      </c>
      <c r="C22" s="28" t="s">
        <v>349</v>
      </c>
      <c r="D22" s="28" t="s">
        <v>339</v>
      </c>
      <c r="E22" s="29">
        <v>1</v>
      </c>
      <c r="F22" s="29">
        <v>0</v>
      </c>
      <c r="G22" s="30">
        <v>3861</v>
      </c>
      <c r="H22" s="27" t="s">
        <v>340</v>
      </c>
    </row>
    <row r="23" spans="1:8">
      <c r="A23" s="15">
        <v>19</v>
      </c>
      <c r="B23" s="27" t="s">
        <v>17</v>
      </c>
      <c r="C23" s="28" t="s">
        <v>350</v>
      </c>
      <c r="D23" s="28" t="s">
        <v>125</v>
      </c>
      <c r="E23" s="29">
        <v>1</v>
      </c>
      <c r="F23" s="29">
        <v>0.87</v>
      </c>
      <c r="G23" s="30">
        <v>1846</v>
      </c>
      <c r="H23" s="27" t="s">
        <v>340</v>
      </c>
    </row>
    <row r="24" spans="1:8">
      <c r="A24" s="15">
        <v>20</v>
      </c>
      <c r="B24" s="27" t="s">
        <v>18</v>
      </c>
      <c r="C24" s="28" t="s">
        <v>351</v>
      </c>
      <c r="D24" s="28" t="s">
        <v>339</v>
      </c>
      <c r="E24" s="29">
        <v>1</v>
      </c>
      <c r="F24" s="29">
        <v>0.57999999999999996</v>
      </c>
      <c r="G24" s="30">
        <v>3558</v>
      </c>
      <c r="H24" s="27" t="s">
        <v>332</v>
      </c>
    </row>
    <row r="25" spans="1:8">
      <c r="A25" s="15">
        <v>21</v>
      </c>
      <c r="B25" s="27" t="s">
        <v>19</v>
      </c>
      <c r="C25" s="28" t="s">
        <v>352</v>
      </c>
      <c r="D25" s="28" t="s">
        <v>339</v>
      </c>
      <c r="E25" s="29">
        <v>1</v>
      </c>
      <c r="F25" s="29">
        <v>5.63</v>
      </c>
      <c r="G25" s="30">
        <v>2066</v>
      </c>
      <c r="H25" s="27" t="s">
        <v>340</v>
      </c>
    </row>
    <row r="26" spans="1:8">
      <c r="A26" s="15">
        <v>22</v>
      </c>
      <c r="B26" s="27" t="s">
        <v>20</v>
      </c>
      <c r="C26" s="28" t="s">
        <v>353</v>
      </c>
      <c r="D26" s="28" t="s">
        <v>339</v>
      </c>
      <c r="E26" s="29">
        <v>1</v>
      </c>
      <c r="F26" s="29">
        <v>2.96</v>
      </c>
      <c r="G26" s="30">
        <v>1517</v>
      </c>
      <c r="H26" s="27" t="s">
        <v>340</v>
      </c>
    </row>
    <row r="27" spans="1:8">
      <c r="A27" s="15">
        <v>23</v>
      </c>
      <c r="B27" s="27" t="s">
        <v>126</v>
      </c>
      <c r="C27" s="28" t="s">
        <v>324</v>
      </c>
      <c r="D27" s="28" t="s">
        <v>325</v>
      </c>
      <c r="E27" s="29">
        <v>1</v>
      </c>
      <c r="F27" s="29">
        <v>0.64</v>
      </c>
      <c r="G27" s="30">
        <v>3311</v>
      </c>
      <c r="H27" s="27" t="s">
        <v>326</v>
      </c>
    </row>
    <row r="28" spans="1:8">
      <c r="A28" s="15">
        <v>24</v>
      </c>
      <c r="B28" s="27" t="s">
        <v>127</v>
      </c>
      <c r="C28" s="28" t="s">
        <v>327</v>
      </c>
      <c r="D28" s="28" t="s">
        <v>325</v>
      </c>
      <c r="E28" s="29">
        <v>1</v>
      </c>
      <c r="F28" s="29">
        <v>0.64</v>
      </c>
      <c r="G28" s="30">
        <v>3311</v>
      </c>
      <c r="H28" s="27" t="s">
        <v>326</v>
      </c>
    </row>
    <row r="29" spans="1:8">
      <c r="A29" s="15">
        <v>25</v>
      </c>
      <c r="B29" s="27" t="s">
        <v>128</v>
      </c>
      <c r="C29" s="28" t="s">
        <v>328</v>
      </c>
      <c r="D29" s="28" t="s">
        <v>325</v>
      </c>
      <c r="E29" s="29">
        <v>1</v>
      </c>
      <c r="F29" s="29">
        <v>0.64</v>
      </c>
      <c r="G29" s="30">
        <v>3311</v>
      </c>
      <c r="H29" s="27" t="s">
        <v>326</v>
      </c>
    </row>
    <row r="30" spans="1:8">
      <c r="A30" s="15">
        <v>26</v>
      </c>
      <c r="B30" s="27" t="s">
        <v>129</v>
      </c>
      <c r="C30" s="28" t="s">
        <v>329</v>
      </c>
      <c r="D30" s="28" t="s">
        <v>325</v>
      </c>
      <c r="E30" s="29">
        <v>1</v>
      </c>
      <c r="F30" s="29">
        <v>0.64</v>
      </c>
      <c r="G30" s="30">
        <v>3311</v>
      </c>
      <c r="H30" s="27" t="s">
        <v>326</v>
      </c>
    </row>
    <row r="31" spans="1:8">
      <c r="A31" s="15">
        <v>27</v>
      </c>
      <c r="B31" s="27" t="s">
        <v>354</v>
      </c>
      <c r="C31" s="32" t="s">
        <v>331</v>
      </c>
      <c r="D31" s="28" t="s">
        <v>325</v>
      </c>
      <c r="E31" s="29">
        <v>1</v>
      </c>
      <c r="F31" s="29">
        <v>0.64</v>
      </c>
      <c r="G31" s="30">
        <v>3311</v>
      </c>
      <c r="H31" s="27" t="s">
        <v>332</v>
      </c>
    </row>
    <row r="32" spans="1:8">
      <c r="A32" s="15">
        <v>28</v>
      </c>
      <c r="B32" s="27" t="s">
        <v>130</v>
      </c>
      <c r="C32" s="28" t="s">
        <v>333</v>
      </c>
      <c r="D32" s="28" t="s">
        <v>325</v>
      </c>
      <c r="E32" s="29">
        <v>1</v>
      </c>
      <c r="F32" s="29">
        <v>0.64</v>
      </c>
      <c r="G32" s="30">
        <v>3311</v>
      </c>
      <c r="H32" s="27" t="s">
        <v>326</v>
      </c>
    </row>
    <row r="33" spans="1:8">
      <c r="A33" s="15">
        <v>29</v>
      </c>
      <c r="B33" s="27" t="s">
        <v>21</v>
      </c>
      <c r="C33" s="28" t="s">
        <v>334</v>
      </c>
      <c r="D33" s="28" t="s">
        <v>325</v>
      </c>
      <c r="E33" s="29">
        <v>1</v>
      </c>
      <c r="F33" s="29">
        <v>0.64</v>
      </c>
      <c r="G33" s="30">
        <v>3311</v>
      </c>
      <c r="H33" s="27" t="s">
        <v>335</v>
      </c>
    </row>
    <row r="34" spans="1:8">
      <c r="A34" s="15">
        <v>30</v>
      </c>
      <c r="B34" s="27" t="s">
        <v>131</v>
      </c>
      <c r="C34" s="32" t="s">
        <v>337</v>
      </c>
      <c r="D34" s="28" t="s">
        <v>325</v>
      </c>
      <c r="E34" s="29">
        <v>1</v>
      </c>
      <c r="F34" s="29">
        <v>0.64</v>
      </c>
      <c r="G34" s="30">
        <v>3311</v>
      </c>
      <c r="H34" s="27" t="s">
        <v>332</v>
      </c>
    </row>
    <row r="35" spans="1:8">
      <c r="A35" s="15">
        <v>31</v>
      </c>
      <c r="B35" s="27" t="s">
        <v>23</v>
      </c>
      <c r="C35" s="28" t="s">
        <v>338</v>
      </c>
      <c r="D35" s="28" t="s">
        <v>339</v>
      </c>
      <c r="E35" s="29">
        <v>1</v>
      </c>
      <c r="F35" s="29">
        <v>0.03</v>
      </c>
      <c r="G35" s="30">
        <v>4128</v>
      </c>
      <c r="H35" s="27" t="s">
        <v>340</v>
      </c>
    </row>
    <row r="36" spans="1:8">
      <c r="A36" s="15">
        <v>32</v>
      </c>
      <c r="B36" s="27" t="s">
        <v>24</v>
      </c>
      <c r="C36" s="28" t="s">
        <v>341</v>
      </c>
      <c r="D36" s="28" t="s">
        <v>342</v>
      </c>
      <c r="E36" s="29">
        <v>1</v>
      </c>
      <c r="F36" s="29">
        <v>0</v>
      </c>
      <c r="G36" s="30">
        <v>4825</v>
      </c>
      <c r="H36" s="27" t="s">
        <v>332</v>
      </c>
    </row>
    <row r="37" spans="1:8">
      <c r="A37" s="15">
        <v>33</v>
      </c>
      <c r="B37" s="27" t="s">
        <v>25</v>
      </c>
      <c r="C37" s="28" t="s">
        <v>355</v>
      </c>
      <c r="D37" s="28" t="s">
        <v>339</v>
      </c>
      <c r="E37" s="29">
        <v>1</v>
      </c>
      <c r="F37" s="29">
        <v>0.15</v>
      </c>
      <c r="G37" s="30">
        <v>5069</v>
      </c>
      <c r="H37" s="27" t="s">
        <v>332</v>
      </c>
    </row>
    <row r="38" spans="1:8">
      <c r="A38" s="15">
        <v>34</v>
      </c>
      <c r="B38" s="27" t="s">
        <v>26</v>
      </c>
      <c r="C38" s="28" t="s">
        <v>343</v>
      </c>
      <c r="D38" s="28" t="s">
        <v>339</v>
      </c>
      <c r="E38" s="29">
        <v>1</v>
      </c>
      <c r="F38" s="29">
        <v>0.05</v>
      </c>
      <c r="G38" s="30">
        <v>3429</v>
      </c>
      <c r="H38" s="27" t="s">
        <v>332</v>
      </c>
    </row>
    <row r="39" spans="1:8">
      <c r="A39" s="15">
        <v>35</v>
      </c>
      <c r="B39" s="27" t="s">
        <v>27</v>
      </c>
      <c r="C39" s="28" t="s">
        <v>344</v>
      </c>
      <c r="D39" s="28" t="s">
        <v>125</v>
      </c>
      <c r="E39" s="29">
        <v>1</v>
      </c>
      <c r="F39" s="29">
        <v>0.69</v>
      </c>
      <c r="G39" s="30">
        <v>1825</v>
      </c>
      <c r="H39" s="27" t="s">
        <v>340</v>
      </c>
    </row>
    <row r="40" spans="1:8">
      <c r="A40" s="15">
        <v>36</v>
      </c>
      <c r="B40" s="27" t="s">
        <v>28</v>
      </c>
      <c r="C40" s="28" t="s">
        <v>345</v>
      </c>
      <c r="D40" s="28" t="s">
        <v>339</v>
      </c>
      <c r="E40" s="29">
        <v>1</v>
      </c>
      <c r="F40" s="29">
        <v>0</v>
      </c>
      <c r="G40" s="30">
        <v>3710</v>
      </c>
      <c r="H40" s="27" t="s">
        <v>340</v>
      </c>
    </row>
    <row r="41" spans="1:8">
      <c r="A41" s="15">
        <v>37</v>
      </c>
      <c r="B41" s="27" t="s">
        <v>29</v>
      </c>
      <c r="C41" s="28" t="s">
        <v>346</v>
      </c>
      <c r="D41" s="28" t="s">
        <v>339</v>
      </c>
      <c r="E41" s="29">
        <v>1</v>
      </c>
      <c r="F41" s="29">
        <v>0</v>
      </c>
      <c r="G41" s="30">
        <v>3429</v>
      </c>
      <c r="H41" s="27" t="s">
        <v>332</v>
      </c>
    </row>
    <row r="42" spans="1:8">
      <c r="A42" s="15">
        <v>38</v>
      </c>
      <c r="B42" s="27" t="s">
        <v>30</v>
      </c>
      <c r="C42" s="28" t="s">
        <v>347</v>
      </c>
      <c r="D42" s="28" t="s">
        <v>125</v>
      </c>
      <c r="E42" s="29">
        <v>1</v>
      </c>
      <c r="F42" s="29">
        <v>0.69</v>
      </c>
      <c r="G42" s="30">
        <v>1825</v>
      </c>
      <c r="H42" s="27" t="s">
        <v>340</v>
      </c>
    </row>
    <row r="43" spans="1:8">
      <c r="A43" s="15">
        <v>39</v>
      </c>
      <c r="B43" s="27" t="s">
        <v>31</v>
      </c>
      <c r="C43" s="32" t="s">
        <v>348</v>
      </c>
      <c r="D43" s="28" t="s">
        <v>339</v>
      </c>
      <c r="E43" s="29">
        <v>1</v>
      </c>
      <c r="F43" s="29">
        <v>1.4</v>
      </c>
      <c r="G43" s="30">
        <v>4029</v>
      </c>
      <c r="H43" s="27" t="s">
        <v>332</v>
      </c>
    </row>
    <row r="44" spans="1:8">
      <c r="A44" s="15">
        <v>40</v>
      </c>
      <c r="B44" s="27" t="s">
        <v>32</v>
      </c>
      <c r="C44" s="28" t="s">
        <v>349</v>
      </c>
      <c r="D44" s="28" t="s">
        <v>339</v>
      </c>
      <c r="E44" s="29">
        <v>1</v>
      </c>
      <c r="F44" s="29">
        <v>0</v>
      </c>
      <c r="G44" s="30">
        <v>3710</v>
      </c>
      <c r="H44" s="27" t="s">
        <v>340</v>
      </c>
    </row>
    <row r="45" spans="1:8">
      <c r="A45" s="15">
        <v>41</v>
      </c>
      <c r="B45" s="27" t="s">
        <v>33</v>
      </c>
      <c r="C45" s="28" t="s">
        <v>350</v>
      </c>
      <c r="D45" s="28" t="s">
        <v>125</v>
      </c>
      <c r="E45" s="29">
        <v>1</v>
      </c>
      <c r="F45" s="29">
        <v>0.69</v>
      </c>
      <c r="G45" s="30">
        <v>1825</v>
      </c>
      <c r="H45" s="27" t="s">
        <v>340</v>
      </c>
    </row>
    <row r="46" spans="1:8">
      <c r="A46" s="15">
        <v>42</v>
      </c>
      <c r="B46" s="27" t="s">
        <v>34</v>
      </c>
      <c r="C46" s="28" t="s">
        <v>351</v>
      </c>
      <c r="D46" s="28" t="s">
        <v>339</v>
      </c>
      <c r="E46" s="29">
        <v>1</v>
      </c>
      <c r="F46" s="29">
        <v>0.57999999999999996</v>
      </c>
      <c r="G46" s="30">
        <v>3558</v>
      </c>
      <c r="H46" s="27" t="s">
        <v>332</v>
      </c>
    </row>
    <row r="47" spans="1:8">
      <c r="A47" s="15">
        <v>43</v>
      </c>
      <c r="B47" s="27" t="s">
        <v>35</v>
      </c>
      <c r="C47" s="28" t="s">
        <v>352</v>
      </c>
      <c r="D47" s="28" t="s">
        <v>339</v>
      </c>
      <c r="E47" s="29">
        <v>1</v>
      </c>
      <c r="F47" s="29">
        <v>5.63</v>
      </c>
      <c r="G47" s="30">
        <v>2066</v>
      </c>
      <c r="H47" s="27" t="s">
        <v>340</v>
      </c>
    </row>
    <row r="48" spans="1:8">
      <c r="A48" s="15">
        <v>44</v>
      </c>
      <c r="B48" s="27" t="s">
        <v>36</v>
      </c>
      <c r="C48" s="28" t="s">
        <v>353</v>
      </c>
      <c r="D48" s="28" t="s">
        <v>339</v>
      </c>
      <c r="E48" s="29">
        <v>1</v>
      </c>
      <c r="F48" s="29">
        <v>2.96</v>
      </c>
      <c r="G48" s="30">
        <v>1517</v>
      </c>
      <c r="H48" s="27" t="s">
        <v>340</v>
      </c>
    </row>
    <row r="49" spans="1:8">
      <c r="A49" s="15">
        <v>45</v>
      </c>
      <c r="B49" s="27" t="s">
        <v>38</v>
      </c>
      <c r="C49" s="28" t="s">
        <v>324</v>
      </c>
      <c r="D49" s="28" t="s">
        <v>325</v>
      </c>
      <c r="E49" s="29">
        <v>1</v>
      </c>
      <c r="F49" s="29">
        <v>0.66</v>
      </c>
      <c r="G49" s="30">
        <v>3311</v>
      </c>
      <c r="H49" s="27" t="s">
        <v>326</v>
      </c>
    </row>
    <row r="50" spans="1:8">
      <c r="A50" s="15">
        <v>46</v>
      </c>
      <c r="B50" s="27" t="s">
        <v>39</v>
      </c>
      <c r="C50" s="28" t="s">
        <v>327</v>
      </c>
      <c r="D50" s="28" t="s">
        <v>325</v>
      </c>
      <c r="E50" s="29">
        <v>1</v>
      </c>
      <c r="F50" s="29">
        <v>0.66</v>
      </c>
      <c r="G50" s="30">
        <v>3311</v>
      </c>
      <c r="H50" s="27" t="s">
        <v>326</v>
      </c>
    </row>
    <row r="51" spans="1:8">
      <c r="A51" s="15">
        <v>47</v>
      </c>
      <c r="B51" s="27" t="s">
        <v>40</v>
      </c>
      <c r="C51" s="28" t="s">
        <v>328</v>
      </c>
      <c r="D51" s="28" t="s">
        <v>325</v>
      </c>
      <c r="E51" s="29">
        <v>1</v>
      </c>
      <c r="F51" s="29">
        <v>0.66</v>
      </c>
      <c r="G51" s="30">
        <v>3311</v>
      </c>
      <c r="H51" s="27" t="s">
        <v>326</v>
      </c>
    </row>
    <row r="52" spans="1:8">
      <c r="A52" s="15">
        <v>48</v>
      </c>
      <c r="B52" s="27" t="s">
        <v>41</v>
      </c>
      <c r="C52" s="28" t="s">
        <v>329</v>
      </c>
      <c r="D52" s="28" t="s">
        <v>325</v>
      </c>
      <c r="E52" s="29">
        <v>1</v>
      </c>
      <c r="F52" s="29">
        <v>0.66</v>
      </c>
      <c r="G52" s="30">
        <v>3311</v>
      </c>
      <c r="H52" s="27" t="s">
        <v>326</v>
      </c>
    </row>
    <row r="53" spans="1:8">
      <c r="A53" s="15">
        <v>49</v>
      </c>
      <c r="B53" s="27" t="s">
        <v>356</v>
      </c>
      <c r="C53" s="32" t="s">
        <v>331</v>
      </c>
      <c r="D53" s="28" t="s">
        <v>325</v>
      </c>
      <c r="E53" s="29">
        <v>1</v>
      </c>
      <c r="F53" s="29">
        <v>0.64</v>
      </c>
      <c r="G53" s="30">
        <v>3311</v>
      </c>
      <c r="H53" s="27" t="s">
        <v>332</v>
      </c>
    </row>
    <row r="54" spans="1:8">
      <c r="A54" s="15">
        <v>50</v>
      </c>
      <c r="B54" s="27" t="s">
        <v>42</v>
      </c>
      <c r="C54" s="32" t="s">
        <v>357</v>
      </c>
      <c r="D54" s="28" t="s">
        <v>325</v>
      </c>
      <c r="E54" s="29">
        <v>1</v>
      </c>
      <c r="F54" s="29">
        <v>0.64</v>
      </c>
      <c r="G54" s="30">
        <v>3311</v>
      </c>
      <c r="H54" s="27" t="s">
        <v>332</v>
      </c>
    </row>
    <row r="55" spans="1:8">
      <c r="A55" s="15">
        <v>51</v>
      </c>
      <c r="B55" s="27" t="s">
        <v>43</v>
      </c>
      <c r="C55" s="28" t="s">
        <v>333</v>
      </c>
      <c r="D55" s="28" t="s">
        <v>325</v>
      </c>
      <c r="E55" s="29">
        <v>1</v>
      </c>
      <c r="F55" s="29">
        <v>0.66</v>
      </c>
      <c r="G55" s="30">
        <v>3311</v>
      </c>
      <c r="H55" s="27" t="s">
        <v>326</v>
      </c>
    </row>
    <row r="56" spans="1:8">
      <c r="A56" s="15">
        <v>52</v>
      </c>
      <c r="B56" s="27" t="s">
        <v>44</v>
      </c>
      <c r="C56" s="28" t="s">
        <v>334</v>
      </c>
      <c r="D56" s="28" t="s">
        <v>325</v>
      </c>
      <c r="E56" s="29">
        <v>1</v>
      </c>
      <c r="F56" s="29">
        <v>0.66</v>
      </c>
      <c r="G56" s="30">
        <v>3311</v>
      </c>
      <c r="H56" s="27" t="s">
        <v>335</v>
      </c>
    </row>
    <row r="57" spans="1:8">
      <c r="A57" s="15">
        <v>53</v>
      </c>
      <c r="B57" s="27" t="s">
        <v>45</v>
      </c>
      <c r="C57" s="28" t="s">
        <v>336</v>
      </c>
      <c r="D57" s="28" t="s">
        <v>325</v>
      </c>
      <c r="E57" s="29">
        <v>1</v>
      </c>
      <c r="F57" s="29">
        <v>0.66</v>
      </c>
      <c r="G57" s="30">
        <v>3311</v>
      </c>
      <c r="H57" s="27" t="s">
        <v>326</v>
      </c>
    </row>
    <row r="58" spans="1:8">
      <c r="A58" s="15">
        <v>54</v>
      </c>
      <c r="B58" s="27" t="s">
        <v>46</v>
      </c>
      <c r="C58" s="32" t="s">
        <v>337</v>
      </c>
      <c r="D58" s="28" t="s">
        <v>325</v>
      </c>
      <c r="E58" s="29">
        <v>1</v>
      </c>
      <c r="F58" s="29">
        <v>0.64</v>
      </c>
      <c r="G58" s="30">
        <v>3311</v>
      </c>
      <c r="H58" s="27" t="s">
        <v>332</v>
      </c>
    </row>
    <row r="59" spans="1:8">
      <c r="A59" s="15">
        <v>55</v>
      </c>
      <c r="B59" s="27" t="s">
        <v>47</v>
      </c>
      <c r="C59" s="28" t="s">
        <v>344</v>
      </c>
      <c r="D59" s="28" t="s">
        <v>125</v>
      </c>
      <c r="E59" s="29">
        <v>1</v>
      </c>
      <c r="F59" s="29">
        <v>1.17</v>
      </c>
      <c r="G59" s="30">
        <v>1836</v>
      </c>
      <c r="H59" s="27" t="s">
        <v>340</v>
      </c>
    </row>
    <row r="60" spans="1:8">
      <c r="A60" s="15">
        <v>56</v>
      </c>
      <c r="B60" s="27" t="s">
        <v>48</v>
      </c>
      <c r="C60" s="28" t="s">
        <v>346</v>
      </c>
      <c r="D60" s="28" t="s">
        <v>339</v>
      </c>
      <c r="E60" s="29">
        <v>1</v>
      </c>
      <c r="F60" s="29">
        <v>0</v>
      </c>
      <c r="G60" s="30">
        <v>3429</v>
      </c>
      <c r="H60" s="27" t="s">
        <v>332</v>
      </c>
    </row>
    <row r="61" spans="1:8">
      <c r="A61" s="15">
        <v>57</v>
      </c>
      <c r="B61" s="27" t="s">
        <v>49</v>
      </c>
      <c r="C61" s="28" t="s">
        <v>347</v>
      </c>
      <c r="D61" s="28" t="s">
        <v>125</v>
      </c>
      <c r="E61" s="29">
        <v>1</v>
      </c>
      <c r="F61" s="29">
        <v>1.17</v>
      </c>
      <c r="G61" s="30">
        <v>1836</v>
      </c>
      <c r="H61" s="27" t="s">
        <v>340</v>
      </c>
    </row>
    <row r="62" spans="1:8">
      <c r="A62" s="15">
        <v>58</v>
      </c>
      <c r="B62" s="27" t="s">
        <v>50</v>
      </c>
      <c r="C62" s="32" t="s">
        <v>348</v>
      </c>
      <c r="D62" s="28" t="s">
        <v>339</v>
      </c>
      <c r="E62" s="29">
        <v>1</v>
      </c>
      <c r="F62" s="29">
        <v>1.4</v>
      </c>
      <c r="G62" s="30">
        <v>4029</v>
      </c>
      <c r="H62" s="27" t="s">
        <v>332</v>
      </c>
    </row>
    <row r="63" spans="1:8">
      <c r="A63" s="15">
        <v>59</v>
      </c>
      <c r="B63" s="27" t="s">
        <v>51</v>
      </c>
      <c r="C63" s="28" t="s">
        <v>350</v>
      </c>
      <c r="D63" s="28" t="s">
        <v>125</v>
      </c>
      <c r="E63" s="29">
        <v>1</v>
      </c>
      <c r="F63" s="29">
        <v>1.17</v>
      </c>
      <c r="G63" s="30">
        <v>1836</v>
      </c>
      <c r="H63" s="27" t="s">
        <v>340</v>
      </c>
    </row>
    <row r="64" spans="1:8">
      <c r="A64" s="15">
        <v>60</v>
      </c>
      <c r="B64" s="27" t="s">
        <v>52</v>
      </c>
      <c r="C64" s="28" t="s">
        <v>352</v>
      </c>
      <c r="D64" s="28" t="s">
        <v>339</v>
      </c>
      <c r="E64" s="29">
        <v>1</v>
      </c>
      <c r="F64" s="29">
        <v>5.63</v>
      </c>
      <c r="G64" s="30">
        <v>2066</v>
      </c>
      <c r="H64" s="27" t="s">
        <v>340</v>
      </c>
    </row>
    <row r="65" spans="1:8">
      <c r="A65" s="15">
        <v>61</v>
      </c>
      <c r="B65" s="27" t="s">
        <v>53</v>
      </c>
      <c r="C65" s="28" t="s">
        <v>353</v>
      </c>
      <c r="D65" s="28" t="s">
        <v>339</v>
      </c>
      <c r="E65" s="29">
        <v>1</v>
      </c>
      <c r="F65" s="29">
        <v>2.96</v>
      </c>
      <c r="G65" s="30">
        <v>1517</v>
      </c>
      <c r="H65" s="27" t="s">
        <v>340</v>
      </c>
    </row>
    <row r="66" spans="1:8">
      <c r="A66" s="15">
        <v>62</v>
      </c>
      <c r="B66" s="27" t="s">
        <v>54</v>
      </c>
      <c r="C66" s="33" t="s">
        <v>358</v>
      </c>
      <c r="D66" s="28" t="s">
        <v>359</v>
      </c>
      <c r="E66" s="29">
        <v>1</v>
      </c>
      <c r="F66" s="29">
        <v>1.28</v>
      </c>
      <c r="G66" s="30">
        <v>4046</v>
      </c>
      <c r="H66" s="27" t="s">
        <v>332</v>
      </c>
    </row>
    <row r="67" spans="1:8">
      <c r="A67" s="15">
        <v>63</v>
      </c>
      <c r="B67" s="27" t="s">
        <v>60</v>
      </c>
      <c r="C67" s="32" t="s">
        <v>338</v>
      </c>
      <c r="D67" s="28" t="s">
        <v>339</v>
      </c>
      <c r="E67" s="29">
        <v>1</v>
      </c>
      <c r="F67" s="29">
        <v>0.03</v>
      </c>
      <c r="G67" s="30">
        <v>4249</v>
      </c>
      <c r="H67" s="27" t="s">
        <v>340</v>
      </c>
    </row>
    <row r="68" spans="1:8">
      <c r="A68" s="15">
        <v>64</v>
      </c>
      <c r="B68" s="27" t="s">
        <v>61</v>
      </c>
      <c r="C68" s="32" t="s">
        <v>345</v>
      </c>
      <c r="D68" s="28" t="s">
        <v>339</v>
      </c>
      <c r="E68" s="29">
        <v>1</v>
      </c>
      <c r="F68" s="29">
        <v>0</v>
      </c>
      <c r="G68" s="30">
        <v>3861</v>
      </c>
      <c r="H68" s="27" t="s">
        <v>340</v>
      </c>
    </row>
    <row r="69" spans="1:8">
      <c r="A69" s="15">
        <v>65</v>
      </c>
      <c r="B69" s="27" t="s">
        <v>62</v>
      </c>
      <c r="C69" s="32" t="s">
        <v>346</v>
      </c>
      <c r="D69" s="28" t="s">
        <v>339</v>
      </c>
      <c r="E69" s="29">
        <v>1</v>
      </c>
      <c r="F69" s="29">
        <v>0</v>
      </c>
      <c r="G69" s="30">
        <v>3429</v>
      </c>
      <c r="H69" s="27" t="s">
        <v>332</v>
      </c>
    </row>
    <row r="70" spans="1:8">
      <c r="A70" s="15">
        <v>66</v>
      </c>
      <c r="B70" s="27" t="s">
        <v>63</v>
      </c>
      <c r="C70" s="32" t="s">
        <v>348</v>
      </c>
      <c r="D70" s="28" t="s">
        <v>339</v>
      </c>
      <c r="E70" s="29">
        <v>1</v>
      </c>
      <c r="F70" s="29">
        <v>1.4</v>
      </c>
      <c r="G70" s="30">
        <v>4029</v>
      </c>
      <c r="H70" s="27" t="s">
        <v>332</v>
      </c>
    </row>
    <row r="71" spans="1:8">
      <c r="A71" s="15">
        <v>67</v>
      </c>
      <c r="B71" s="27" t="s">
        <v>64</v>
      </c>
      <c r="C71" s="32" t="s">
        <v>324</v>
      </c>
      <c r="D71" s="28" t="s">
        <v>325</v>
      </c>
      <c r="E71" s="29">
        <v>1</v>
      </c>
      <c r="F71" s="29">
        <v>0.62</v>
      </c>
      <c r="G71" s="30">
        <v>3311</v>
      </c>
      <c r="H71" s="27" t="s">
        <v>340</v>
      </c>
    </row>
    <row r="72" spans="1:8">
      <c r="A72" s="15">
        <v>68</v>
      </c>
      <c r="B72" s="27" t="s">
        <v>65</v>
      </c>
      <c r="C72" s="32" t="s">
        <v>333</v>
      </c>
      <c r="D72" s="28" t="s">
        <v>325</v>
      </c>
      <c r="E72" s="29">
        <v>1</v>
      </c>
      <c r="F72" s="29">
        <v>0.62</v>
      </c>
      <c r="G72" s="30">
        <v>3311</v>
      </c>
      <c r="H72" s="27" t="s">
        <v>340</v>
      </c>
    </row>
    <row r="73" spans="1:8">
      <c r="A73" s="15">
        <v>69</v>
      </c>
      <c r="B73" s="27" t="s">
        <v>66</v>
      </c>
      <c r="C73" s="32" t="s">
        <v>336</v>
      </c>
      <c r="D73" s="28" t="s">
        <v>325</v>
      </c>
      <c r="E73" s="29">
        <v>1</v>
      </c>
      <c r="F73" s="29">
        <v>0.62</v>
      </c>
      <c r="G73" s="30">
        <v>3311</v>
      </c>
      <c r="H73" s="27" t="s">
        <v>340</v>
      </c>
    </row>
    <row r="74" spans="1:8">
      <c r="A74" s="15">
        <v>70</v>
      </c>
      <c r="B74" s="27" t="s">
        <v>360</v>
      </c>
      <c r="C74" s="32" t="s">
        <v>331</v>
      </c>
      <c r="D74" s="28" t="s">
        <v>325</v>
      </c>
      <c r="E74" s="29">
        <v>1</v>
      </c>
      <c r="F74" s="29">
        <v>0.64</v>
      </c>
      <c r="G74" s="30">
        <v>3311</v>
      </c>
      <c r="H74" s="27" t="s">
        <v>332</v>
      </c>
    </row>
    <row r="75" spans="1:8">
      <c r="A75" s="15">
        <v>71</v>
      </c>
      <c r="B75" s="27" t="s">
        <v>67</v>
      </c>
      <c r="C75" s="32" t="s">
        <v>361</v>
      </c>
      <c r="D75" s="28" t="s">
        <v>325</v>
      </c>
      <c r="E75" s="29">
        <v>1</v>
      </c>
      <c r="F75" s="29">
        <v>0.64</v>
      </c>
      <c r="G75" s="30">
        <v>3311</v>
      </c>
      <c r="H75" s="27" t="s">
        <v>332</v>
      </c>
    </row>
    <row r="76" spans="1:8">
      <c r="A76" s="15">
        <v>72</v>
      </c>
      <c r="B76" s="27" t="s">
        <v>68</v>
      </c>
      <c r="C76" s="32" t="s">
        <v>362</v>
      </c>
      <c r="D76" s="28" t="s">
        <v>359</v>
      </c>
      <c r="E76" s="29">
        <v>1</v>
      </c>
      <c r="F76" s="29">
        <v>1.28</v>
      </c>
      <c r="G76" s="30">
        <v>4046</v>
      </c>
      <c r="H76" s="27" t="s">
        <v>332</v>
      </c>
    </row>
    <row r="77" spans="1:8">
      <c r="A77" s="15">
        <v>73</v>
      </c>
      <c r="B77" s="27" t="s">
        <v>69</v>
      </c>
      <c r="C77" s="33" t="s">
        <v>363</v>
      </c>
      <c r="D77" s="28" t="s">
        <v>359</v>
      </c>
      <c r="E77" s="29">
        <v>1</v>
      </c>
      <c r="F77" s="29">
        <v>0.93</v>
      </c>
      <c r="G77" s="30">
        <v>5759</v>
      </c>
      <c r="H77" s="27" t="s">
        <v>332</v>
      </c>
    </row>
    <row r="78" spans="1:8">
      <c r="A78" s="15">
        <v>74</v>
      </c>
      <c r="B78" s="27" t="s">
        <v>70</v>
      </c>
      <c r="C78" s="33" t="s">
        <v>358</v>
      </c>
      <c r="D78" s="28" t="s">
        <v>359</v>
      </c>
      <c r="E78" s="29">
        <v>1</v>
      </c>
      <c r="F78" s="29">
        <v>1.28</v>
      </c>
      <c r="G78" s="30">
        <v>4046</v>
      </c>
      <c r="H78" s="27" t="s">
        <v>332</v>
      </c>
    </row>
    <row r="79" spans="1:8">
      <c r="A79" s="15">
        <v>75</v>
      </c>
      <c r="B79" s="27" t="s">
        <v>71</v>
      </c>
      <c r="C79" s="33" t="s">
        <v>364</v>
      </c>
      <c r="D79" s="28" t="s">
        <v>359</v>
      </c>
      <c r="E79" s="29">
        <v>1</v>
      </c>
      <c r="F79" s="29">
        <v>0.92</v>
      </c>
      <c r="G79" s="30">
        <v>5673</v>
      </c>
      <c r="H79" s="27" t="s">
        <v>332</v>
      </c>
    </row>
    <row r="80" spans="1:8">
      <c r="A80" s="15">
        <v>76</v>
      </c>
      <c r="B80" s="27" t="s">
        <v>72</v>
      </c>
      <c r="C80" s="33" t="s">
        <v>365</v>
      </c>
      <c r="D80" s="28" t="s">
        <v>359</v>
      </c>
      <c r="E80" s="29">
        <v>1</v>
      </c>
      <c r="F80" s="29">
        <v>0.92</v>
      </c>
      <c r="G80" s="30">
        <v>5673</v>
      </c>
      <c r="H80" s="27" t="s">
        <v>332</v>
      </c>
    </row>
    <row r="81" spans="1:8">
      <c r="A81" s="15">
        <v>77</v>
      </c>
      <c r="B81" s="27" t="s">
        <v>75</v>
      </c>
      <c r="C81" s="33" t="s">
        <v>366</v>
      </c>
      <c r="D81" s="28" t="s">
        <v>359</v>
      </c>
      <c r="E81" s="29">
        <v>1</v>
      </c>
      <c r="F81" s="29">
        <v>2.2400000000000002</v>
      </c>
      <c r="G81" s="30">
        <v>7061</v>
      </c>
      <c r="H81" s="27" t="s">
        <v>332</v>
      </c>
    </row>
    <row r="82" spans="1:8">
      <c r="A82" s="15">
        <v>78</v>
      </c>
      <c r="B82" s="27" t="s">
        <v>76</v>
      </c>
      <c r="C82" s="33" t="s">
        <v>367</v>
      </c>
      <c r="D82" s="28" t="s">
        <v>359</v>
      </c>
      <c r="E82" s="29">
        <v>1</v>
      </c>
      <c r="F82" s="29">
        <v>0.93</v>
      </c>
      <c r="G82" s="30">
        <v>5759</v>
      </c>
      <c r="H82" s="27" t="s">
        <v>332</v>
      </c>
    </row>
    <row r="83" spans="1:8">
      <c r="A83" s="15">
        <v>79</v>
      </c>
      <c r="B83" s="27" t="s">
        <v>77</v>
      </c>
      <c r="C83" s="33" t="s">
        <v>368</v>
      </c>
      <c r="D83" s="28" t="s">
        <v>359</v>
      </c>
      <c r="E83" s="29">
        <v>1</v>
      </c>
      <c r="F83" s="29">
        <v>0.92</v>
      </c>
      <c r="G83" s="30">
        <v>5673</v>
      </c>
      <c r="H83" s="27" t="s">
        <v>332</v>
      </c>
    </row>
    <row r="84" spans="1:8">
      <c r="A84" s="15">
        <v>80</v>
      </c>
      <c r="B84" s="27" t="s">
        <v>78</v>
      </c>
      <c r="C84" s="32" t="s">
        <v>369</v>
      </c>
      <c r="D84" s="28" t="s">
        <v>359</v>
      </c>
      <c r="E84" s="29">
        <v>1</v>
      </c>
      <c r="F84" s="29">
        <v>0.92</v>
      </c>
      <c r="G84" s="30">
        <v>5673</v>
      </c>
      <c r="H84" s="27" t="s">
        <v>332</v>
      </c>
    </row>
    <row r="85" spans="1:8">
      <c r="A85" s="15">
        <v>81</v>
      </c>
      <c r="B85" s="27" t="s">
        <v>81</v>
      </c>
      <c r="C85" s="32" t="s">
        <v>370</v>
      </c>
      <c r="D85" s="28" t="s">
        <v>359</v>
      </c>
      <c r="E85" s="29">
        <v>1</v>
      </c>
      <c r="F85" s="29">
        <v>0.79</v>
      </c>
      <c r="G85" s="30">
        <v>6033</v>
      </c>
      <c r="H85" s="27" t="s">
        <v>332</v>
      </c>
    </row>
    <row r="86" spans="1:8">
      <c r="A86" s="15">
        <v>82</v>
      </c>
      <c r="B86" s="27" t="s">
        <v>82</v>
      </c>
      <c r="C86" s="32" t="s">
        <v>338</v>
      </c>
      <c r="D86" s="28" t="s">
        <v>339</v>
      </c>
      <c r="E86" s="29">
        <v>1</v>
      </c>
      <c r="F86" s="29">
        <v>0.03</v>
      </c>
      <c r="G86" s="30">
        <v>4128</v>
      </c>
      <c r="H86" s="27" t="s">
        <v>340</v>
      </c>
    </row>
    <row r="87" spans="1:8">
      <c r="A87" s="15">
        <v>83</v>
      </c>
      <c r="B87" s="27" t="s">
        <v>83</v>
      </c>
      <c r="C87" s="32" t="s">
        <v>345</v>
      </c>
      <c r="D87" s="28" t="s">
        <v>339</v>
      </c>
      <c r="E87" s="29">
        <v>1</v>
      </c>
      <c r="F87" s="29">
        <v>0</v>
      </c>
      <c r="G87" s="30">
        <v>3710</v>
      </c>
      <c r="H87" s="27" t="s">
        <v>340</v>
      </c>
    </row>
    <row r="88" spans="1:8">
      <c r="A88" s="15">
        <v>84</v>
      </c>
      <c r="B88" s="27" t="s">
        <v>84</v>
      </c>
      <c r="C88" s="32" t="s">
        <v>346</v>
      </c>
      <c r="D88" s="28" t="s">
        <v>339</v>
      </c>
      <c r="E88" s="29">
        <v>1</v>
      </c>
      <c r="F88" s="29">
        <v>0</v>
      </c>
      <c r="G88" s="30">
        <v>3429</v>
      </c>
      <c r="H88" s="27" t="s">
        <v>332</v>
      </c>
    </row>
    <row r="89" spans="1:8">
      <c r="A89" s="15">
        <v>85</v>
      </c>
      <c r="B89" s="27" t="s">
        <v>85</v>
      </c>
      <c r="C89" s="32" t="s">
        <v>348</v>
      </c>
      <c r="D89" s="28" t="s">
        <v>339</v>
      </c>
      <c r="E89" s="29">
        <v>1</v>
      </c>
      <c r="F89" s="29">
        <v>1.4</v>
      </c>
      <c r="G89" s="30">
        <v>4029</v>
      </c>
      <c r="H89" s="27" t="s">
        <v>332</v>
      </c>
    </row>
    <row r="90" spans="1:8">
      <c r="A90" s="15">
        <v>86</v>
      </c>
      <c r="B90" s="27" t="s">
        <v>132</v>
      </c>
      <c r="C90" s="32" t="s">
        <v>324</v>
      </c>
      <c r="D90" s="28" t="s">
        <v>325</v>
      </c>
      <c r="E90" s="29">
        <v>1</v>
      </c>
      <c r="F90" s="29">
        <v>0.64</v>
      </c>
      <c r="G90" s="30">
        <v>3311</v>
      </c>
      <c r="H90" s="27" t="s">
        <v>340</v>
      </c>
    </row>
    <row r="91" spans="1:8">
      <c r="A91" s="15">
        <v>87</v>
      </c>
      <c r="B91" s="27" t="s">
        <v>133</v>
      </c>
      <c r="C91" s="32" t="s">
        <v>333</v>
      </c>
      <c r="D91" s="28" t="s">
        <v>325</v>
      </c>
      <c r="E91" s="29">
        <v>1</v>
      </c>
      <c r="F91" s="29">
        <v>0.64</v>
      </c>
      <c r="G91" s="30">
        <v>3311</v>
      </c>
      <c r="H91" s="27" t="s">
        <v>340</v>
      </c>
    </row>
    <row r="92" spans="1:8">
      <c r="A92" s="15">
        <v>88</v>
      </c>
      <c r="B92" s="27" t="s">
        <v>371</v>
      </c>
      <c r="C92" s="32" t="s">
        <v>331</v>
      </c>
      <c r="D92" s="28" t="s">
        <v>325</v>
      </c>
      <c r="E92" s="29">
        <v>1</v>
      </c>
      <c r="F92" s="29">
        <v>0.64</v>
      </c>
      <c r="G92" s="30">
        <v>3311</v>
      </c>
      <c r="H92" s="27" t="s">
        <v>332</v>
      </c>
    </row>
    <row r="93" spans="1:8">
      <c r="A93" s="15">
        <v>89</v>
      </c>
      <c r="B93" s="27" t="s">
        <v>134</v>
      </c>
      <c r="C93" s="32" t="s">
        <v>361</v>
      </c>
      <c r="D93" s="28" t="s">
        <v>325</v>
      </c>
      <c r="E93" s="29">
        <v>1</v>
      </c>
      <c r="F93" s="29">
        <v>0.64</v>
      </c>
      <c r="G93" s="30">
        <v>3311</v>
      </c>
      <c r="H93" s="27" t="s">
        <v>332</v>
      </c>
    </row>
    <row r="94" spans="1:8">
      <c r="A94" s="15">
        <v>90</v>
      </c>
      <c r="B94" s="27" t="s">
        <v>86</v>
      </c>
      <c r="C94" s="32" t="s">
        <v>362</v>
      </c>
      <c r="D94" s="28" t="s">
        <v>359</v>
      </c>
      <c r="E94" s="29">
        <v>1</v>
      </c>
      <c r="F94" s="29">
        <v>1.28</v>
      </c>
      <c r="G94" s="30">
        <v>4046</v>
      </c>
      <c r="H94" s="27" t="s">
        <v>332</v>
      </c>
    </row>
    <row r="95" spans="1:8">
      <c r="A95" s="15">
        <v>91</v>
      </c>
      <c r="B95" s="27" t="s">
        <v>87</v>
      </c>
      <c r="C95" s="33" t="s">
        <v>372</v>
      </c>
      <c r="D95" s="28" t="s">
        <v>373</v>
      </c>
      <c r="E95" s="29">
        <v>0.13</v>
      </c>
      <c r="F95" s="29">
        <v>0</v>
      </c>
      <c r="G95" s="30">
        <v>324</v>
      </c>
      <c r="H95" s="27" t="s">
        <v>326</v>
      </c>
    </row>
    <row r="96" spans="1:8">
      <c r="A96" s="15">
        <v>92</v>
      </c>
      <c r="B96" s="27" t="s">
        <v>88</v>
      </c>
      <c r="C96" s="33" t="s">
        <v>374</v>
      </c>
      <c r="D96" s="28" t="s">
        <v>375</v>
      </c>
      <c r="E96" s="29">
        <v>0.11</v>
      </c>
      <c r="F96" s="29">
        <v>0.03</v>
      </c>
      <c r="G96" s="30">
        <v>272</v>
      </c>
      <c r="H96" s="27" t="s">
        <v>326</v>
      </c>
    </row>
    <row r="97" spans="1:8">
      <c r="A97" s="15">
        <v>93</v>
      </c>
      <c r="B97" s="27" t="s">
        <v>89</v>
      </c>
      <c r="C97" s="33" t="s">
        <v>376</v>
      </c>
      <c r="D97" s="28" t="s">
        <v>377</v>
      </c>
      <c r="E97" s="29">
        <v>0.13</v>
      </c>
      <c r="F97" s="29">
        <v>0.12</v>
      </c>
      <c r="G97" s="30">
        <v>301</v>
      </c>
      <c r="H97" s="27" t="s">
        <v>326</v>
      </c>
    </row>
    <row r="98" spans="1:8">
      <c r="A98" s="15">
        <v>94</v>
      </c>
      <c r="B98" s="27" t="s">
        <v>90</v>
      </c>
      <c r="C98" s="33" t="s">
        <v>378</v>
      </c>
      <c r="D98" s="28" t="s">
        <v>124</v>
      </c>
      <c r="E98" s="29">
        <v>0.22</v>
      </c>
      <c r="F98" s="29">
        <v>0.08</v>
      </c>
      <c r="G98" s="30">
        <v>495</v>
      </c>
      <c r="H98" s="27" t="s">
        <v>335</v>
      </c>
    </row>
    <row r="99" spans="1:8">
      <c r="A99" s="15">
        <v>95</v>
      </c>
      <c r="B99" s="27" t="s">
        <v>91</v>
      </c>
      <c r="C99" s="33" t="s">
        <v>379</v>
      </c>
      <c r="D99" s="28" t="s">
        <v>124</v>
      </c>
      <c r="E99" s="29">
        <v>0.17</v>
      </c>
      <c r="F99" s="29">
        <v>0.38</v>
      </c>
      <c r="G99" s="30">
        <v>433</v>
      </c>
      <c r="H99" s="27" t="s">
        <v>326</v>
      </c>
    </row>
    <row r="100" spans="1:8">
      <c r="A100" s="15">
        <v>96</v>
      </c>
      <c r="B100" s="27" t="s">
        <v>92</v>
      </c>
      <c r="C100" s="33" t="s">
        <v>380</v>
      </c>
      <c r="D100" s="28" t="s">
        <v>373</v>
      </c>
      <c r="E100" s="29">
        <v>0.13</v>
      </c>
      <c r="F100" s="29">
        <v>0</v>
      </c>
      <c r="G100" s="30">
        <v>324</v>
      </c>
      <c r="H100" s="27" t="s">
        <v>326</v>
      </c>
    </row>
    <row r="101" spans="1:8">
      <c r="A101" s="15">
        <v>97</v>
      </c>
      <c r="B101" s="27" t="s">
        <v>93</v>
      </c>
      <c r="C101" s="33" t="s">
        <v>374</v>
      </c>
      <c r="D101" s="28" t="s">
        <v>375</v>
      </c>
      <c r="E101" s="29">
        <v>0.11</v>
      </c>
      <c r="F101" s="29">
        <v>0.03</v>
      </c>
      <c r="G101" s="30">
        <v>272</v>
      </c>
      <c r="H101" s="27" t="s">
        <v>326</v>
      </c>
    </row>
    <row r="102" spans="1:8">
      <c r="A102" s="15">
        <v>98</v>
      </c>
      <c r="B102" s="27" t="s">
        <v>94</v>
      </c>
      <c r="C102" s="33" t="s">
        <v>381</v>
      </c>
      <c r="D102" s="28" t="s">
        <v>377</v>
      </c>
      <c r="E102" s="29">
        <v>0.13</v>
      </c>
      <c r="F102" s="29">
        <v>0.12</v>
      </c>
      <c r="G102" s="30">
        <v>301</v>
      </c>
      <c r="H102" s="27" t="s">
        <v>326</v>
      </c>
    </row>
    <row r="103" spans="1:8">
      <c r="A103" s="15">
        <v>99</v>
      </c>
      <c r="B103" s="27" t="s">
        <v>95</v>
      </c>
      <c r="C103" s="33" t="s">
        <v>382</v>
      </c>
      <c r="D103" s="28" t="s">
        <v>124</v>
      </c>
      <c r="E103" s="29">
        <v>0.21</v>
      </c>
      <c r="F103" s="29">
        <v>0.08</v>
      </c>
      <c r="G103" s="30">
        <v>473</v>
      </c>
      <c r="H103" s="27" t="s">
        <v>335</v>
      </c>
    </row>
    <row r="104" spans="1:8">
      <c r="A104" s="15">
        <v>100</v>
      </c>
      <c r="B104" s="27" t="s">
        <v>96</v>
      </c>
      <c r="C104" s="33" t="s">
        <v>383</v>
      </c>
      <c r="D104" s="28" t="s">
        <v>124</v>
      </c>
      <c r="E104" s="29">
        <v>0.17</v>
      </c>
      <c r="F104" s="29">
        <v>0.38</v>
      </c>
      <c r="G104" s="30">
        <v>433</v>
      </c>
      <c r="H104" s="27" t="s">
        <v>326</v>
      </c>
    </row>
    <row r="105" spans="1:8">
      <c r="A105" s="15">
        <v>101</v>
      </c>
      <c r="B105" s="27" t="s">
        <v>97</v>
      </c>
      <c r="C105" s="33" t="s">
        <v>384</v>
      </c>
      <c r="D105" s="28" t="s">
        <v>124</v>
      </c>
      <c r="E105" s="29">
        <v>0.17</v>
      </c>
      <c r="F105" s="29">
        <v>0.38</v>
      </c>
      <c r="G105" s="30">
        <v>433</v>
      </c>
      <c r="H105" s="27" t="s">
        <v>326</v>
      </c>
    </row>
    <row r="106" spans="1:8">
      <c r="A106" s="15">
        <v>102</v>
      </c>
      <c r="B106" s="27" t="s">
        <v>98</v>
      </c>
      <c r="C106" s="33" t="s">
        <v>372</v>
      </c>
      <c r="D106" s="28" t="s">
        <v>373</v>
      </c>
      <c r="E106" s="29">
        <v>0.13</v>
      </c>
      <c r="F106" s="29">
        <v>0</v>
      </c>
      <c r="G106" s="30">
        <v>309</v>
      </c>
      <c r="H106" s="27" t="s">
        <v>326</v>
      </c>
    </row>
    <row r="107" spans="1:8">
      <c r="A107" s="15">
        <v>103</v>
      </c>
      <c r="B107" s="27" t="s">
        <v>99</v>
      </c>
      <c r="C107" s="33" t="s">
        <v>374</v>
      </c>
      <c r="D107" s="28" t="s">
        <v>375</v>
      </c>
      <c r="E107" s="29">
        <v>0.11</v>
      </c>
      <c r="F107" s="29">
        <v>0.03</v>
      </c>
      <c r="G107" s="30">
        <v>272</v>
      </c>
      <c r="H107" s="27" t="s">
        <v>326</v>
      </c>
    </row>
    <row r="108" spans="1:8">
      <c r="A108" s="15">
        <v>104</v>
      </c>
      <c r="B108" s="27" t="s">
        <v>135</v>
      </c>
      <c r="C108" s="33" t="s">
        <v>385</v>
      </c>
      <c r="D108" s="28" t="s">
        <v>124</v>
      </c>
      <c r="E108" s="29">
        <v>0.13</v>
      </c>
      <c r="F108" s="29">
        <v>-0.02</v>
      </c>
      <c r="G108" s="30">
        <v>131</v>
      </c>
      <c r="H108" s="27" t="s">
        <v>335</v>
      </c>
    </row>
    <row r="109" spans="1:8">
      <c r="A109" s="15">
        <v>105</v>
      </c>
      <c r="B109" s="27" t="s">
        <v>100</v>
      </c>
      <c r="C109" s="33" t="s">
        <v>379</v>
      </c>
      <c r="D109" s="28" t="s">
        <v>124</v>
      </c>
      <c r="E109" s="29">
        <v>0.09</v>
      </c>
      <c r="F109" s="29">
        <v>0.42</v>
      </c>
      <c r="G109" s="30">
        <v>268</v>
      </c>
      <c r="H109" s="27" t="s">
        <v>326</v>
      </c>
    </row>
    <row r="110" spans="1:8">
      <c r="A110" s="15">
        <v>106</v>
      </c>
      <c r="B110" s="27" t="s">
        <v>101</v>
      </c>
      <c r="C110" s="33" t="s">
        <v>380</v>
      </c>
      <c r="D110" s="28" t="s">
        <v>373</v>
      </c>
      <c r="E110" s="29">
        <v>0.13</v>
      </c>
      <c r="F110" s="29">
        <v>0</v>
      </c>
      <c r="G110" s="30">
        <v>309</v>
      </c>
      <c r="H110" s="27" t="s">
        <v>326</v>
      </c>
    </row>
    <row r="111" spans="1:8">
      <c r="A111" s="15">
        <v>107</v>
      </c>
      <c r="B111" s="27" t="s">
        <v>102</v>
      </c>
      <c r="C111" s="33" t="s">
        <v>374</v>
      </c>
      <c r="D111" s="28" t="s">
        <v>375</v>
      </c>
      <c r="E111" s="29">
        <v>0.11</v>
      </c>
      <c r="F111" s="29">
        <v>0.03</v>
      </c>
      <c r="G111" s="30">
        <v>272</v>
      </c>
      <c r="H111" s="27" t="s">
        <v>326</v>
      </c>
    </row>
    <row r="112" spans="1:8">
      <c r="A112" s="15">
        <v>108</v>
      </c>
      <c r="B112" s="27" t="s">
        <v>103</v>
      </c>
      <c r="C112" s="33" t="s">
        <v>383</v>
      </c>
      <c r="D112" s="28" t="s">
        <v>124</v>
      </c>
      <c r="E112" s="29">
        <v>0.09</v>
      </c>
      <c r="F112" s="29">
        <v>0.42</v>
      </c>
      <c r="G112" s="30">
        <v>268</v>
      </c>
      <c r="H112" s="27" t="s">
        <v>326</v>
      </c>
    </row>
    <row r="113" spans="1:8">
      <c r="A113" s="15">
        <v>109</v>
      </c>
      <c r="B113" s="27" t="s">
        <v>104</v>
      </c>
      <c r="C113" s="33" t="s">
        <v>384</v>
      </c>
      <c r="D113" s="28" t="s">
        <v>124</v>
      </c>
      <c r="E113" s="29">
        <v>0.09</v>
      </c>
      <c r="F113" s="29">
        <v>0.42</v>
      </c>
      <c r="G113" s="30">
        <v>268</v>
      </c>
      <c r="H113" s="27" t="s">
        <v>326</v>
      </c>
    </row>
    <row r="114" spans="1:8">
      <c r="A114" s="15">
        <v>110</v>
      </c>
      <c r="B114" s="27" t="s">
        <v>105</v>
      </c>
      <c r="C114" s="33" t="s">
        <v>386</v>
      </c>
      <c r="D114" s="28" t="s">
        <v>375</v>
      </c>
      <c r="E114" s="29">
        <v>0.25</v>
      </c>
      <c r="F114" s="29">
        <v>0</v>
      </c>
      <c r="G114" s="30">
        <v>491</v>
      </c>
      <c r="H114" s="34" t="s">
        <v>326</v>
      </c>
    </row>
    <row r="115" spans="1:8">
      <c r="A115" s="15">
        <v>111</v>
      </c>
      <c r="B115" s="27" t="s">
        <v>106</v>
      </c>
      <c r="C115" s="33" t="s">
        <v>374</v>
      </c>
      <c r="D115" s="28" t="s">
        <v>375</v>
      </c>
      <c r="E115" s="29">
        <v>0.11</v>
      </c>
      <c r="F115" s="29">
        <v>0.03</v>
      </c>
      <c r="G115" s="30">
        <v>272</v>
      </c>
      <c r="H115" s="27" t="s">
        <v>326</v>
      </c>
    </row>
    <row r="116" spans="1:8">
      <c r="A116" s="15">
        <v>112</v>
      </c>
      <c r="B116" s="27" t="s">
        <v>107</v>
      </c>
      <c r="C116" s="33" t="s">
        <v>376</v>
      </c>
      <c r="D116" s="28" t="s">
        <v>377</v>
      </c>
      <c r="E116" s="29">
        <v>0.25</v>
      </c>
      <c r="F116" s="29">
        <v>0.31</v>
      </c>
      <c r="G116" s="30">
        <v>532</v>
      </c>
      <c r="H116" s="27" t="s">
        <v>326</v>
      </c>
    </row>
    <row r="117" spans="1:8">
      <c r="A117" s="15">
        <v>113</v>
      </c>
      <c r="B117" s="27" t="s">
        <v>108</v>
      </c>
      <c r="C117" s="33" t="s">
        <v>379</v>
      </c>
      <c r="D117" s="28" t="s">
        <v>124</v>
      </c>
      <c r="E117" s="29">
        <v>0.24</v>
      </c>
      <c r="F117" s="29">
        <v>0.62</v>
      </c>
      <c r="G117" s="30">
        <v>649</v>
      </c>
      <c r="H117" s="27" t="s">
        <v>326</v>
      </c>
    </row>
    <row r="118" spans="1:8">
      <c r="A118" s="15">
        <v>114</v>
      </c>
      <c r="B118" s="27" t="s">
        <v>387</v>
      </c>
      <c r="C118" s="33" t="s">
        <v>388</v>
      </c>
      <c r="D118" s="28" t="s">
        <v>375</v>
      </c>
      <c r="E118" s="29">
        <v>0.13</v>
      </c>
      <c r="F118" s="29">
        <v>0.32</v>
      </c>
      <c r="G118" s="30">
        <v>380</v>
      </c>
      <c r="H118" s="27" t="s">
        <v>326</v>
      </c>
    </row>
    <row r="119" spans="1:8">
      <c r="A119" s="15">
        <v>115</v>
      </c>
      <c r="B119" s="27" t="s">
        <v>110</v>
      </c>
      <c r="C119" s="33" t="s">
        <v>374</v>
      </c>
      <c r="D119" s="28" t="s">
        <v>375</v>
      </c>
      <c r="E119" s="29">
        <v>0.11</v>
      </c>
      <c r="F119" s="29">
        <v>0.03</v>
      </c>
      <c r="G119" s="30">
        <v>272</v>
      </c>
      <c r="H119" s="27" t="s">
        <v>326</v>
      </c>
    </row>
    <row r="120" spans="1:8">
      <c r="A120" s="15">
        <v>116</v>
      </c>
      <c r="B120" s="27" t="s">
        <v>111</v>
      </c>
      <c r="C120" s="33" t="s">
        <v>381</v>
      </c>
      <c r="D120" s="28" t="s">
        <v>377</v>
      </c>
      <c r="E120" s="29">
        <v>0.25</v>
      </c>
      <c r="F120" s="29">
        <v>0.31</v>
      </c>
      <c r="G120" s="30">
        <v>532</v>
      </c>
      <c r="H120" s="27" t="s">
        <v>326</v>
      </c>
    </row>
    <row r="121" spans="1:8">
      <c r="A121" s="15">
        <v>117</v>
      </c>
      <c r="B121" s="27" t="s">
        <v>112</v>
      </c>
      <c r="C121" s="33" t="s">
        <v>383</v>
      </c>
      <c r="D121" s="28" t="s">
        <v>124</v>
      </c>
      <c r="E121" s="29">
        <v>0.24</v>
      </c>
      <c r="F121" s="29">
        <v>0.62</v>
      </c>
      <c r="G121" s="30">
        <v>649</v>
      </c>
      <c r="H121" s="27" t="s">
        <v>326</v>
      </c>
    </row>
    <row r="122" spans="1:8">
      <c r="A122" s="15">
        <v>118</v>
      </c>
      <c r="B122" s="27" t="s">
        <v>114</v>
      </c>
      <c r="C122" s="33" t="s">
        <v>384</v>
      </c>
      <c r="D122" s="28" t="s">
        <v>124</v>
      </c>
      <c r="E122" s="29">
        <v>0.24</v>
      </c>
      <c r="F122" s="29">
        <v>0.62</v>
      </c>
      <c r="G122" s="30">
        <v>649</v>
      </c>
      <c r="H122" s="27" t="s">
        <v>326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2"/>
  <sheetViews>
    <sheetView topLeftCell="H1" workbookViewId="0">
      <pane xSplit="1" ySplit="4" topLeftCell="AL44" activePane="bottomRight" state="frozen"/>
      <selection activeCell="H1" sqref="H1"/>
      <selection pane="topRight" activeCell="I1" sqref="I1"/>
      <selection pane="bottomLeft" activeCell="H5" sqref="H5"/>
      <selection pane="bottomRight" activeCell="AN138" sqref="AN138"/>
    </sheetView>
  </sheetViews>
  <sheetFormatPr defaultColWidth="14.5703125" defaultRowHeight="18.75"/>
  <cols>
    <col min="1" max="1" width="14.5703125" style="35"/>
    <col min="2" max="2" width="53.85546875" style="35" bestFit="1" customWidth="1"/>
    <col min="3" max="3" width="25.5703125" style="35" bestFit="1" customWidth="1"/>
    <col min="4" max="4" width="32.140625" style="35" bestFit="1" customWidth="1"/>
    <col min="5" max="7" width="14.5703125" style="35"/>
    <col min="8" max="15" width="14.5703125" style="38"/>
    <col min="16" max="16" width="14.5703125" style="39"/>
    <col min="17" max="17" width="9.28515625" style="38" customWidth="1"/>
    <col min="18" max="26" width="9.7109375" style="38" bestFit="1" customWidth="1"/>
    <col min="27" max="27" width="13.7109375" style="38" bestFit="1" customWidth="1"/>
    <col min="28" max="29" width="14.5703125" style="38"/>
    <col min="30" max="30" width="17.42578125" style="38" bestFit="1" customWidth="1"/>
    <col min="31" max="31" width="23.5703125" style="38" bestFit="1" customWidth="1"/>
    <col min="32" max="40" width="14.5703125" style="36"/>
    <col min="41" max="41" width="25.5703125" style="35" bestFit="1" customWidth="1"/>
    <col min="42" max="42" width="32.140625" style="35" bestFit="1" customWidth="1"/>
    <col min="43" max="16384" width="14.5703125" style="36"/>
  </cols>
  <sheetData>
    <row r="1" spans="1:42">
      <c r="H1" s="35">
        <v>1</v>
      </c>
      <c r="I1" s="35">
        <v>2</v>
      </c>
      <c r="J1" s="35">
        <v>3</v>
      </c>
      <c r="K1" s="35">
        <v>4</v>
      </c>
      <c r="L1" s="35">
        <v>5</v>
      </c>
      <c r="M1" s="35">
        <v>6</v>
      </c>
      <c r="N1" s="35">
        <v>7</v>
      </c>
      <c r="O1" s="35">
        <v>8</v>
      </c>
      <c r="P1" s="35">
        <v>9</v>
      </c>
      <c r="Q1" s="35">
        <v>10</v>
      </c>
      <c r="R1" s="35">
        <v>11</v>
      </c>
      <c r="S1" s="35">
        <v>12</v>
      </c>
      <c r="T1" s="35">
        <v>13</v>
      </c>
      <c r="U1" s="35">
        <v>14</v>
      </c>
      <c r="V1" s="35">
        <v>15</v>
      </c>
      <c r="W1" s="35">
        <v>16</v>
      </c>
      <c r="X1" s="35">
        <v>17</v>
      </c>
      <c r="Y1" s="35">
        <v>18</v>
      </c>
      <c r="Z1" s="35">
        <v>19</v>
      </c>
      <c r="AA1" s="35">
        <v>20</v>
      </c>
      <c r="AB1" s="35">
        <v>21</v>
      </c>
      <c r="AC1" s="35">
        <v>22</v>
      </c>
      <c r="AD1" s="35">
        <v>23</v>
      </c>
      <c r="AE1" s="35">
        <v>24</v>
      </c>
      <c r="AF1" s="35">
        <v>25</v>
      </c>
      <c r="AG1" s="35">
        <v>26</v>
      </c>
      <c r="AH1" s="35">
        <v>27</v>
      </c>
      <c r="AI1" s="35">
        <v>28</v>
      </c>
      <c r="AJ1" s="35">
        <v>29</v>
      </c>
      <c r="AK1" s="35">
        <v>30</v>
      </c>
      <c r="AL1" s="35">
        <v>31</v>
      </c>
      <c r="AM1" s="35">
        <v>32</v>
      </c>
      <c r="AN1" s="35">
        <v>33</v>
      </c>
      <c r="AO1" s="35">
        <v>34</v>
      </c>
      <c r="AP1" s="35">
        <v>35</v>
      </c>
    </row>
    <row r="2" spans="1:42">
      <c r="A2" s="37" t="s">
        <v>311</v>
      </c>
      <c r="Q2" s="40" t="s">
        <v>389</v>
      </c>
    </row>
    <row r="3" spans="1:42">
      <c r="H3" s="41"/>
      <c r="I3" s="41">
        <v>74</v>
      </c>
      <c r="J3" s="41">
        <v>88</v>
      </c>
      <c r="K3" s="41"/>
      <c r="L3" s="41">
        <v>89</v>
      </c>
      <c r="M3" s="41"/>
      <c r="N3" s="41">
        <v>90</v>
      </c>
      <c r="O3" s="41">
        <v>91</v>
      </c>
      <c r="P3" s="42"/>
      <c r="Q3" s="204" t="s">
        <v>390</v>
      </c>
      <c r="R3" s="205"/>
      <c r="S3" s="205"/>
      <c r="T3" s="205"/>
      <c r="U3" s="205"/>
      <c r="V3" s="205"/>
      <c r="W3" s="205"/>
      <c r="X3" s="205"/>
      <c r="Y3" s="205"/>
      <c r="Z3" s="206"/>
      <c r="AA3" s="41"/>
      <c r="AB3" s="41"/>
      <c r="AC3" s="41"/>
      <c r="AD3" s="41"/>
      <c r="AE3" s="41">
        <v>86</v>
      </c>
      <c r="AF3" s="36">
        <v>29</v>
      </c>
      <c r="AG3" s="36">
        <v>63</v>
      </c>
      <c r="AH3" s="41">
        <v>69</v>
      </c>
      <c r="AI3" s="41">
        <v>73</v>
      </c>
      <c r="AJ3" s="43">
        <v>75</v>
      </c>
      <c r="AK3" s="43">
        <v>77</v>
      </c>
      <c r="AL3" s="43">
        <v>87</v>
      </c>
      <c r="AM3" s="43"/>
      <c r="AN3" s="43"/>
    </row>
    <row r="4" spans="1:42" ht="54.75">
      <c r="A4" s="44" t="s">
        <v>391</v>
      </c>
      <c r="B4" s="44" t="s">
        <v>392</v>
      </c>
      <c r="C4" s="44" t="s">
        <v>393</v>
      </c>
      <c r="D4" s="44" t="s">
        <v>394</v>
      </c>
      <c r="E4" s="44" t="s">
        <v>395</v>
      </c>
      <c r="F4" s="44" t="s">
        <v>396</v>
      </c>
      <c r="G4" s="44" t="s">
        <v>397</v>
      </c>
      <c r="H4" s="45" t="s">
        <v>398</v>
      </c>
      <c r="I4" s="46" t="s">
        <v>399</v>
      </c>
      <c r="J4" s="46" t="s">
        <v>400</v>
      </c>
      <c r="K4" s="47" t="s">
        <v>401</v>
      </c>
      <c r="L4" s="46" t="s">
        <v>402</v>
      </c>
      <c r="M4" s="48" t="s">
        <v>403</v>
      </c>
      <c r="N4" s="46" t="s">
        <v>404</v>
      </c>
      <c r="O4" s="46" t="s">
        <v>405</v>
      </c>
      <c r="P4" s="49" t="s">
        <v>406</v>
      </c>
      <c r="Q4" s="50">
        <v>2015</v>
      </c>
      <c r="R4" s="50">
        <v>2016</v>
      </c>
      <c r="S4" s="50">
        <v>2017</v>
      </c>
      <c r="T4" s="50">
        <v>2018</v>
      </c>
      <c r="U4" s="50">
        <v>2019</v>
      </c>
      <c r="V4" s="50">
        <v>2020</v>
      </c>
      <c r="W4" s="50">
        <v>2021</v>
      </c>
      <c r="X4" s="50">
        <v>2022</v>
      </c>
      <c r="Y4" s="50">
        <v>2023</v>
      </c>
      <c r="Z4" s="50">
        <v>2024</v>
      </c>
      <c r="AA4" s="50" t="s">
        <v>407</v>
      </c>
      <c r="AB4" s="47" t="s">
        <v>408</v>
      </c>
      <c r="AC4" s="47" t="s">
        <v>409</v>
      </c>
      <c r="AD4" s="47" t="s">
        <v>410</v>
      </c>
      <c r="AE4" s="47" t="s">
        <v>411</v>
      </c>
      <c r="AF4" s="51" t="s">
        <v>412</v>
      </c>
      <c r="AG4" s="51" t="s">
        <v>413</v>
      </c>
      <c r="AH4" s="51" t="s">
        <v>414</v>
      </c>
      <c r="AI4" s="52" t="s">
        <v>415</v>
      </c>
      <c r="AJ4" s="51" t="s">
        <v>416</v>
      </c>
      <c r="AK4" s="53" t="s">
        <v>417</v>
      </c>
      <c r="AL4" s="51" t="s">
        <v>418</v>
      </c>
      <c r="AM4" s="51" t="s">
        <v>419</v>
      </c>
      <c r="AN4" s="51" t="s">
        <v>420</v>
      </c>
      <c r="AO4" s="44" t="s">
        <v>393</v>
      </c>
      <c r="AP4" s="44" t="s">
        <v>394</v>
      </c>
    </row>
    <row r="5" spans="1:42">
      <c r="A5" s="54">
        <v>13</v>
      </c>
      <c r="B5" s="55" t="s">
        <v>324</v>
      </c>
      <c r="C5" s="54" t="s">
        <v>325</v>
      </c>
      <c r="D5" s="54" t="s">
        <v>421</v>
      </c>
      <c r="E5" s="54">
        <v>3</v>
      </c>
      <c r="F5" s="54" t="s">
        <v>326</v>
      </c>
      <c r="G5" s="56">
        <v>1</v>
      </c>
      <c r="H5" s="45" t="s">
        <v>0</v>
      </c>
      <c r="I5" s="57">
        <v>1.7487860795984571</v>
      </c>
      <c r="J5" s="58">
        <v>0.4831514412419925</v>
      </c>
      <c r="K5" s="59">
        <v>0.8</v>
      </c>
      <c r="L5" s="60">
        <v>0.38652115299359402</v>
      </c>
      <c r="M5" s="45">
        <v>10</v>
      </c>
      <c r="N5" s="60">
        <v>3.8652115299359399E-2</v>
      </c>
      <c r="O5" s="61">
        <v>0.1</v>
      </c>
      <c r="P5" s="59">
        <v>0.1</v>
      </c>
      <c r="Q5" s="62">
        <v>0.10268436349222071</v>
      </c>
      <c r="R5" s="62">
        <v>0.11469824976183855</v>
      </c>
      <c r="S5" s="62">
        <v>0.12799296272303878</v>
      </c>
      <c r="T5" s="62">
        <v>0.14267842516933898</v>
      </c>
      <c r="U5" s="62">
        <v>0.15886851852997899</v>
      </c>
      <c r="V5" s="62">
        <v>0.17668006513608045</v>
      </c>
      <c r="W5" s="62">
        <v>0.19623155805969278</v>
      </c>
      <c r="X5" s="62">
        <v>0.2176416286750395</v>
      </c>
      <c r="Y5" s="62">
        <v>0.24102725211649964</v>
      </c>
      <c r="Z5" s="62">
        <v>0.26650170355253627</v>
      </c>
      <c r="AA5" s="62">
        <v>1.7450047272162648</v>
      </c>
      <c r="AB5" s="63">
        <v>100</v>
      </c>
      <c r="AC5" s="63">
        <v>86.506984619022916</v>
      </c>
      <c r="AD5" s="60">
        <v>-0.13493015380977083</v>
      </c>
      <c r="AE5" s="60" t="s">
        <v>422</v>
      </c>
      <c r="AF5" s="63">
        <v>15</v>
      </c>
      <c r="AG5" s="61">
        <v>2.6260513559180527</v>
      </c>
      <c r="AH5" s="64">
        <v>2015</v>
      </c>
      <c r="AI5" s="65">
        <v>1.9584654628561067</v>
      </c>
      <c r="AJ5" s="60">
        <v>1.6335780986416859E-2</v>
      </c>
      <c r="AK5" s="66">
        <v>86.506984619022916</v>
      </c>
      <c r="AL5" s="65">
        <v>0.43942681938480666</v>
      </c>
      <c r="AM5" s="67">
        <v>1.0658000000000001</v>
      </c>
      <c r="AN5" s="67">
        <v>-0.45240000000000002</v>
      </c>
      <c r="AO5" s="54" t="s">
        <v>325</v>
      </c>
      <c r="AP5" s="54" t="s">
        <v>421</v>
      </c>
    </row>
    <row r="6" spans="1:42">
      <c r="A6" s="54">
        <v>13</v>
      </c>
      <c r="B6" s="55" t="s">
        <v>327</v>
      </c>
      <c r="C6" s="54" t="s">
        <v>325</v>
      </c>
      <c r="D6" s="54" t="s">
        <v>421</v>
      </c>
      <c r="E6" s="54">
        <v>3</v>
      </c>
      <c r="F6" s="54" t="s">
        <v>326</v>
      </c>
      <c r="G6" s="56">
        <v>2</v>
      </c>
      <c r="H6" s="45" t="s">
        <v>1</v>
      </c>
      <c r="I6" s="57">
        <v>1.8384682851995413</v>
      </c>
      <c r="J6" s="58">
        <v>0.46394124527150843</v>
      </c>
      <c r="K6" s="59">
        <v>0.8</v>
      </c>
      <c r="L6" s="60">
        <v>0.37115299621720677</v>
      </c>
      <c r="M6" s="45">
        <v>10</v>
      </c>
      <c r="N6" s="60">
        <v>3.7115299621720679E-2</v>
      </c>
      <c r="O6" s="61">
        <v>0.1</v>
      </c>
      <c r="P6" s="59">
        <v>0.1</v>
      </c>
      <c r="Q6" s="62">
        <v>6.6590618098336996E-2</v>
      </c>
      <c r="R6" s="62">
        <v>7.4381600924242966E-2</v>
      </c>
      <c r="S6" s="62">
        <v>8.3003197469401102E-2</v>
      </c>
      <c r="T6" s="62">
        <v>9.2526692460273174E-2</v>
      </c>
      <c r="U6" s="62">
        <v>0.10302593779119909</v>
      </c>
      <c r="V6" s="62">
        <v>0.11457669252590111</v>
      </c>
      <c r="W6" s="62">
        <v>0.12725579920047522</v>
      </c>
      <c r="X6" s="62">
        <v>0.14114019003971906</v>
      </c>
      <c r="Y6" s="62">
        <v>0.15630572319998229</v>
      </c>
      <c r="Z6" s="62">
        <v>0.17282585741662235</v>
      </c>
      <c r="AA6" s="62">
        <v>1.1316323091261533</v>
      </c>
      <c r="AB6" s="63">
        <v>100</v>
      </c>
      <c r="AC6" s="63">
        <v>86.506984619022916</v>
      </c>
      <c r="AD6" s="60">
        <v>-0.13493015380977083</v>
      </c>
      <c r="AE6" s="60" t="s">
        <v>422</v>
      </c>
      <c r="AF6" s="63">
        <v>15</v>
      </c>
      <c r="AG6" s="61">
        <v>1.7735042813781396</v>
      </c>
      <c r="AH6" s="64">
        <v>2015</v>
      </c>
      <c r="AI6" s="65">
        <v>2.0481476684571907</v>
      </c>
      <c r="AJ6" s="60">
        <v>2.350790873075026E-2</v>
      </c>
      <c r="AK6" s="66">
        <v>86.506984619022916</v>
      </c>
      <c r="AL6" s="65">
        <v>0.4219551229465866</v>
      </c>
      <c r="AM6" s="67">
        <v>1.0658000000000001</v>
      </c>
      <c r="AN6" s="67">
        <v>-0.45240000000000002</v>
      </c>
      <c r="AO6" s="54" t="s">
        <v>325</v>
      </c>
      <c r="AP6" s="54" t="s">
        <v>421</v>
      </c>
    </row>
    <row r="7" spans="1:42">
      <c r="A7" s="54">
        <v>13</v>
      </c>
      <c r="B7" s="55" t="s">
        <v>328</v>
      </c>
      <c r="C7" s="54" t="s">
        <v>325</v>
      </c>
      <c r="D7" s="54" t="s">
        <v>421</v>
      </c>
      <c r="E7" s="54">
        <v>3</v>
      </c>
      <c r="F7" s="54" t="s">
        <v>326</v>
      </c>
      <c r="G7" s="56">
        <v>3</v>
      </c>
      <c r="H7" s="45" t="s">
        <v>2</v>
      </c>
      <c r="I7" s="57">
        <v>1.7487860795984571</v>
      </c>
      <c r="J7" s="58">
        <v>0.4831514412419925</v>
      </c>
      <c r="K7" s="59">
        <v>0.8</v>
      </c>
      <c r="L7" s="60">
        <v>0.38652115299359402</v>
      </c>
      <c r="M7" s="45">
        <v>10</v>
      </c>
      <c r="N7" s="60">
        <v>3.8652115299359399E-2</v>
      </c>
      <c r="O7" s="61">
        <v>0.1</v>
      </c>
      <c r="P7" s="59">
        <v>0.1</v>
      </c>
      <c r="Q7" s="62">
        <v>2.5370156903783418E-2</v>
      </c>
      <c r="R7" s="62">
        <v>2.8338419736785296E-2</v>
      </c>
      <c r="S7" s="62">
        <v>3.1623135562500723E-2</v>
      </c>
      <c r="T7" s="62">
        <v>3.525146293189111E-2</v>
      </c>
      <c r="U7" s="62">
        <v>3.9251538453394012E-2</v>
      </c>
      <c r="V7" s="62">
        <v>4.3652225342104979E-2</v>
      </c>
      <c r="W7" s="62">
        <v>4.8482799601961342E-2</v>
      </c>
      <c r="X7" s="62">
        <v>5.3772571407126005E-2</v>
      </c>
      <c r="Y7" s="62">
        <v>5.9550441725692939E-2</v>
      </c>
      <c r="Z7" s="62">
        <v>6.5844397377655697E-2</v>
      </c>
      <c r="AA7" s="62">
        <v>0.43113714904289552</v>
      </c>
      <c r="AB7" s="63">
        <v>100</v>
      </c>
      <c r="AC7" s="63">
        <v>86.506984619022916</v>
      </c>
      <c r="AD7" s="60">
        <v>-0.13493015380977083</v>
      </c>
      <c r="AE7" s="60" t="s">
        <v>422</v>
      </c>
      <c r="AF7" s="63">
        <v>15</v>
      </c>
      <c r="AG7" s="61">
        <v>0.64881674941756395</v>
      </c>
      <c r="AH7" s="64">
        <v>2015</v>
      </c>
      <c r="AI7" s="65">
        <v>1.9584654628561067</v>
      </c>
      <c r="AJ7" s="60">
        <v>1.6335780986416859E-2</v>
      </c>
      <c r="AK7" s="66">
        <v>86.506984619022916</v>
      </c>
      <c r="AL7" s="65">
        <v>0.43942681938480666</v>
      </c>
      <c r="AM7" s="67">
        <v>1.0658000000000001</v>
      </c>
      <c r="AN7" s="67">
        <v>-0.45240000000000002</v>
      </c>
      <c r="AO7" s="54" t="s">
        <v>325</v>
      </c>
      <c r="AP7" s="54" t="s">
        <v>421</v>
      </c>
    </row>
    <row r="8" spans="1:42">
      <c r="A8" s="54">
        <v>13</v>
      </c>
      <c r="B8" s="55" t="s">
        <v>329</v>
      </c>
      <c r="C8" s="54" t="s">
        <v>325</v>
      </c>
      <c r="D8" s="54" t="s">
        <v>421</v>
      </c>
      <c r="E8" s="54">
        <v>3</v>
      </c>
      <c r="F8" s="54" t="s">
        <v>326</v>
      </c>
      <c r="G8" s="56">
        <v>4</v>
      </c>
      <c r="H8" s="45" t="s">
        <v>3</v>
      </c>
      <c r="I8" s="57">
        <v>1.8384682851995413</v>
      </c>
      <c r="J8" s="58">
        <v>0.46394124527150843</v>
      </c>
      <c r="K8" s="59">
        <v>0.8</v>
      </c>
      <c r="L8" s="60">
        <v>0.37115299621720677</v>
      </c>
      <c r="M8" s="45">
        <v>10</v>
      </c>
      <c r="N8" s="60">
        <v>3.7115299621720679E-2</v>
      </c>
      <c r="O8" s="61">
        <v>0.1</v>
      </c>
      <c r="P8" s="59">
        <v>0.1</v>
      </c>
      <c r="Q8" s="62">
        <v>2.4527310225399342E-2</v>
      </c>
      <c r="R8" s="62">
        <v>2.7396961509452009E-2</v>
      </c>
      <c r="S8" s="62">
        <v>3.0572552593304807E-2</v>
      </c>
      <c r="T8" s="62">
        <v>3.4080339767260902E-2</v>
      </c>
      <c r="U8" s="62">
        <v>3.7947524886100148E-2</v>
      </c>
      <c r="V8" s="62">
        <v>4.2202012271953249E-2</v>
      </c>
      <c r="W8" s="62">
        <v>4.6872105322132901E-2</v>
      </c>
      <c r="X8" s="62">
        <v>5.198614046897488E-2</v>
      </c>
      <c r="Y8" s="62">
        <v>5.7572058533379301E-2</v>
      </c>
      <c r="Z8" s="62">
        <v>6.3656916557949639E-2</v>
      </c>
      <c r="AA8" s="62">
        <v>0.41681392213590723</v>
      </c>
      <c r="AB8" s="63">
        <v>100</v>
      </c>
      <c r="AC8" s="63">
        <v>86.506984619022916</v>
      </c>
      <c r="AD8" s="60">
        <v>-0.13493015380977083</v>
      </c>
      <c r="AE8" s="60" t="s">
        <v>422</v>
      </c>
      <c r="AF8" s="63">
        <v>15</v>
      </c>
      <c r="AG8" s="61">
        <v>0.65323450866905064</v>
      </c>
      <c r="AH8" s="64">
        <v>2015</v>
      </c>
      <c r="AI8" s="65">
        <v>2.0481476684571907</v>
      </c>
      <c r="AJ8" s="60">
        <v>2.350790873075026E-2</v>
      </c>
      <c r="AK8" s="66">
        <v>86.506984619022916</v>
      </c>
      <c r="AL8" s="65">
        <v>0.4219551229465866</v>
      </c>
      <c r="AM8" s="67">
        <v>1.0658000000000001</v>
      </c>
      <c r="AN8" s="67">
        <v>-0.45240000000000002</v>
      </c>
      <c r="AO8" s="54" t="s">
        <v>325</v>
      </c>
      <c r="AP8" s="54" t="s">
        <v>421</v>
      </c>
    </row>
    <row r="9" spans="1:42">
      <c r="A9" s="54">
        <v>13</v>
      </c>
      <c r="B9" s="55" t="s">
        <v>331</v>
      </c>
      <c r="C9" s="54" t="s">
        <v>325</v>
      </c>
      <c r="D9" s="54" t="s">
        <v>423</v>
      </c>
      <c r="E9" s="54">
        <v>3</v>
      </c>
      <c r="F9" s="54" t="s">
        <v>335</v>
      </c>
      <c r="G9" s="56">
        <v>5</v>
      </c>
      <c r="H9" s="45" t="s">
        <v>330</v>
      </c>
      <c r="I9" s="57">
        <v>3.2565167227225666</v>
      </c>
      <c r="J9" s="58">
        <v>0.24425989564239217</v>
      </c>
      <c r="K9" s="59">
        <v>0.1</v>
      </c>
      <c r="L9" s="60">
        <v>2.442598956423922E-2</v>
      </c>
      <c r="M9" s="45">
        <v>10</v>
      </c>
      <c r="N9" s="60">
        <v>2.4425989564239221E-3</v>
      </c>
      <c r="O9" s="61">
        <v>0.05</v>
      </c>
      <c r="P9" s="59">
        <v>0.05</v>
      </c>
      <c r="Q9" s="62">
        <v>0.12783131721664487</v>
      </c>
      <c r="R9" s="62">
        <v>0.15264290302211797</v>
      </c>
      <c r="S9" s="62">
        <v>0.16266613578243261</v>
      </c>
      <c r="T9" s="62">
        <v>0.17329657988412944</v>
      </c>
      <c r="U9" s="62">
        <v>0.18456516550154006</v>
      </c>
      <c r="V9" s="62">
        <v>0.19650375204511572</v>
      </c>
      <c r="W9" s="62">
        <v>0.20914508354827871</v>
      </c>
      <c r="X9" s="62">
        <v>0.2225227343055452</v>
      </c>
      <c r="Y9" s="62">
        <v>0.23667104414876267</v>
      </c>
      <c r="Z9" s="62">
        <v>0.25162504279510584</v>
      </c>
      <c r="AA9" s="62">
        <v>1.9174697582496731</v>
      </c>
      <c r="AB9" s="63"/>
      <c r="AC9" s="63">
        <v>90.465706511588579</v>
      </c>
      <c r="AD9" s="60" t="s">
        <v>424</v>
      </c>
      <c r="AE9" s="60" t="s">
        <v>422</v>
      </c>
      <c r="AF9" s="63">
        <v>15</v>
      </c>
      <c r="AG9" s="61">
        <v>64.802707060313708</v>
      </c>
      <c r="AH9" s="64">
        <v>2016</v>
      </c>
      <c r="AI9" s="65">
        <v>3.4757914278906648</v>
      </c>
      <c r="AJ9" s="60">
        <v>0.4245914803887616</v>
      </c>
      <c r="AK9" s="66">
        <v>90.465706511588579</v>
      </c>
      <c r="AL9" s="65">
        <v>0.22119240373240784</v>
      </c>
      <c r="AM9" s="67">
        <v>1.0658000000000001</v>
      </c>
      <c r="AN9" s="67">
        <v>-0.45240000000000002</v>
      </c>
      <c r="AO9" s="54" t="s">
        <v>325</v>
      </c>
      <c r="AP9" s="54" t="s">
        <v>423</v>
      </c>
    </row>
    <row r="10" spans="1:42">
      <c r="A10" s="54">
        <v>13</v>
      </c>
      <c r="B10" s="55" t="s">
        <v>333</v>
      </c>
      <c r="C10" s="54" t="s">
        <v>325</v>
      </c>
      <c r="D10" s="54" t="s">
        <v>425</v>
      </c>
      <c r="E10" s="54">
        <v>3</v>
      </c>
      <c r="F10" s="54" t="s">
        <v>326</v>
      </c>
      <c r="G10" s="56">
        <v>6</v>
      </c>
      <c r="H10" s="45" t="s">
        <v>4</v>
      </c>
      <c r="I10" s="57">
        <v>1.8661205458511536</v>
      </c>
      <c r="J10" s="58">
        <v>0.45817354654093689</v>
      </c>
      <c r="K10" s="59">
        <v>0.8</v>
      </c>
      <c r="L10" s="60">
        <v>0.36653883723274955</v>
      </c>
      <c r="M10" s="45">
        <v>10</v>
      </c>
      <c r="N10" s="60">
        <v>3.6653883723274952E-2</v>
      </c>
      <c r="O10" s="61">
        <v>0.1</v>
      </c>
      <c r="P10" s="59">
        <v>0.1</v>
      </c>
      <c r="Q10" s="62">
        <v>6.4498768652334781E-2</v>
      </c>
      <c r="R10" s="62">
        <v>7.2045008846716926E-2</v>
      </c>
      <c r="S10" s="62">
        <v>8.039577021311145E-2</v>
      </c>
      <c r="T10" s="62">
        <v>8.9620098169803986E-2</v>
      </c>
      <c r="U10" s="62">
        <v>9.9789524659035025E-2</v>
      </c>
      <c r="V10" s="62">
        <v>0.11097742888141694</v>
      </c>
      <c r="W10" s="62">
        <v>0.12325823947419401</v>
      </c>
      <c r="X10" s="62">
        <v>0.13670647194586938</v>
      </c>
      <c r="Y10" s="62">
        <v>0.15139560147682884</v>
      </c>
      <c r="Z10" s="62">
        <v>0.16739677920086016</v>
      </c>
      <c r="AA10" s="62">
        <v>1.0960836915201715</v>
      </c>
      <c r="AB10" s="63">
        <v>75</v>
      </c>
      <c r="AC10" s="63">
        <v>74.098549274996515</v>
      </c>
      <c r="AD10" s="60">
        <v>-1.2019343000046472E-2</v>
      </c>
      <c r="AE10" s="60" t="s">
        <v>422</v>
      </c>
      <c r="AF10" s="63">
        <v>12</v>
      </c>
      <c r="AG10" s="61">
        <v>1.7394165253995688</v>
      </c>
      <c r="AH10" s="64">
        <v>2015</v>
      </c>
      <c r="AI10" s="65">
        <v>2.0457238250625669</v>
      </c>
      <c r="AJ10" s="60">
        <v>2.235092757995738E-2</v>
      </c>
      <c r="AK10" s="66">
        <v>74.098549274996515</v>
      </c>
      <c r="AL10" s="65">
        <v>0.42241807024131683</v>
      </c>
      <c r="AM10" s="67">
        <v>1.0658000000000001</v>
      </c>
      <c r="AN10" s="67">
        <v>-0.45240000000000002</v>
      </c>
      <c r="AO10" s="54" t="s">
        <v>325</v>
      </c>
      <c r="AP10" s="54" t="s">
        <v>425</v>
      </c>
    </row>
    <row r="11" spans="1:42">
      <c r="A11" s="54">
        <v>13</v>
      </c>
      <c r="B11" s="55" t="s">
        <v>334</v>
      </c>
      <c r="C11" s="54" t="s">
        <v>325</v>
      </c>
      <c r="D11" s="54" t="s">
        <v>421</v>
      </c>
      <c r="E11" s="54">
        <v>3</v>
      </c>
      <c r="F11" s="54" t="s">
        <v>335</v>
      </c>
      <c r="G11" s="56">
        <v>7</v>
      </c>
      <c r="H11" s="45" t="s">
        <v>5</v>
      </c>
      <c r="I11" s="57">
        <v>4.0929177081314299</v>
      </c>
      <c r="J11" s="58">
        <v>0.16730943443199592</v>
      </c>
      <c r="K11" s="59">
        <v>0.8</v>
      </c>
      <c r="L11" s="60">
        <v>0.13384754754559675</v>
      </c>
      <c r="M11" s="45">
        <v>10</v>
      </c>
      <c r="N11" s="60">
        <v>1.3384754754559674E-2</v>
      </c>
      <c r="O11" s="61">
        <v>0.1</v>
      </c>
      <c r="P11" s="59">
        <v>0.1</v>
      </c>
      <c r="Q11" s="62">
        <v>1.9441939678551227E-2</v>
      </c>
      <c r="R11" s="62">
        <v>2.1716611733918069E-2</v>
      </c>
      <c r="S11" s="62">
        <v>2.4233791552195749E-2</v>
      </c>
      <c r="T11" s="62">
        <v>2.7014291575008169E-2</v>
      </c>
      <c r="U11" s="62">
        <v>3.0079673759818831E-2</v>
      </c>
      <c r="V11" s="62">
        <v>3.3452056885354416E-2</v>
      </c>
      <c r="W11" s="62">
        <v>3.7153876063259629E-2</v>
      </c>
      <c r="X11" s="62">
        <v>4.1207592590884863E-2</v>
      </c>
      <c r="Y11" s="62">
        <v>4.5635354178252825E-2</v>
      </c>
      <c r="Z11" s="62">
        <v>5.0458607995287251E-2</v>
      </c>
      <c r="AA11" s="62">
        <v>0.33039379601253099</v>
      </c>
      <c r="AB11" s="63">
        <v>0</v>
      </c>
      <c r="AC11" s="63">
        <v>183.33494923933637</v>
      </c>
      <c r="AD11" s="60" t="s">
        <v>424</v>
      </c>
      <c r="AE11" s="60" t="s">
        <v>422</v>
      </c>
      <c r="AF11" s="63">
        <v>15</v>
      </c>
      <c r="AG11" s="61">
        <v>1.4358244326650789</v>
      </c>
      <c r="AH11" s="64">
        <v>2015</v>
      </c>
      <c r="AI11" s="65">
        <v>4.6356195431479748</v>
      </c>
      <c r="AJ11" s="60">
        <v>0.56855820858805162</v>
      </c>
      <c r="AK11" s="66">
        <v>183.33494923933637</v>
      </c>
      <c r="AL11" s="65">
        <v>0.1308859964946244</v>
      </c>
      <c r="AM11" s="67">
        <v>1.0658000000000001</v>
      </c>
      <c r="AN11" s="67">
        <v>-0.45240000000000002</v>
      </c>
      <c r="AO11" s="54" t="s">
        <v>325</v>
      </c>
      <c r="AP11" s="54" t="s">
        <v>421</v>
      </c>
    </row>
    <row r="12" spans="1:42">
      <c r="A12" s="54">
        <v>13</v>
      </c>
      <c r="B12" s="55" t="s">
        <v>336</v>
      </c>
      <c r="C12" s="54" t="s">
        <v>325</v>
      </c>
      <c r="D12" s="54" t="s">
        <v>421</v>
      </c>
      <c r="E12" s="54">
        <v>3</v>
      </c>
      <c r="F12" s="54" t="s">
        <v>326</v>
      </c>
      <c r="G12" s="56">
        <v>8</v>
      </c>
      <c r="H12" s="45" t="s">
        <v>6</v>
      </c>
      <c r="I12" s="57">
        <v>1.6926067668814908</v>
      </c>
      <c r="J12" s="58">
        <v>0.49558836283929175</v>
      </c>
      <c r="K12" s="59">
        <v>0.8</v>
      </c>
      <c r="L12" s="60">
        <v>0.39647069027143345</v>
      </c>
      <c r="M12" s="45">
        <v>10</v>
      </c>
      <c r="N12" s="60">
        <v>3.9647069027143343E-2</v>
      </c>
      <c r="O12" s="61">
        <v>0.1</v>
      </c>
      <c r="P12" s="59">
        <v>0.1</v>
      </c>
      <c r="Q12" s="62">
        <v>7.6674224776975539E-2</v>
      </c>
      <c r="R12" s="62">
        <v>8.5644971490047225E-2</v>
      </c>
      <c r="S12" s="62">
        <v>9.5572109130722782E-2</v>
      </c>
      <c r="T12" s="62">
        <v>0.10653771684612498</v>
      </c>
      <c r="U12" s="62">
        <v>0.11862682968936696</v>
      </c>
      <c r="V12" s="62">
        <v>0.13192667867957139</v>
      </c>
      <c r="W12" s="62">
        <v>0.14652574237502941</v>
      </c>
      <c r="X12" s="62">
        <v>0.16251260260401043</v>
      </c>
      <c r="Y12" s="62">
        <v>0.17997460448354752</v>
      </c>
      <c r="Z12" s="62">
        <v>0.19899633037295028</v>
      </c>
      <c r="AA12" s="62">
        <v>1.3029918104483464</v>
      </c>
      <c r="AB12" s="63">
        <v>100</v>
      </c>
      <c r="AC12" s="63">
        <v>2.6847661710705495</v>
      </c>
      <c r="AD12" s="60">
        <v>-0.97315233828929448</v>
      </c>
      <c r="AE12" s="60" t="s">
        <v>422</v>
      </c>
      <c r="AF12" s="63">
        <v>15</v>
      </c>
      <c r="AG12" s="61">
        <v>1.9116592068358782</v>
      </c>
      <c r="AH12" s="64">
        <v>2015</v>
      </c>
      <c r="AI12" s="65">
        <v>1.69911421963135</v>
      </c>
      <c r="AJ12" s="60">
        <v>1.6335780986416859E-2</v>
      </c>
      <c r="AK12" s="66">
        <v>2.6847661710705495</v>
      </c>
      <c r="AL12" s="65">
        <v>0.49413151028039504</v>
      </c>
      <c r="AM12" s="67">
        <v>1.0658000000000001</v>
      </c>
      <c r="AN12" s="67">
        <v>-0.45240000000000002</v>
      </c>
      <c r="AO12" s="54" t="s">
        <v>325</v>
      </c>
      <c r="AP12" s="54" t="s">
        <v>421</v>
      </c>
    </row>
    <row r="13" spans="1:42">
      <c r="A13" s="54">
        <v>13</v>
      </c>
      <c r="B13" s="55" t="s">
        <v>337</v>
      </c>
      <c r="C13" s="54" t="s">
        <v>325</v>
      </c>
      <c r="D13" s="54" t="s">
        <v>423</v>
      </c>
      <c r="E13" s="54">
        <v>3</v>
      </c>
      <c r="F13" s="54" t="s">
        <v>335</v>
      </c>
      <c r="G13" s="56">
        <v>9</v>
      </c>
      <c r="H13" s="45" t="s">
        <v>7</v>
      </c>
      <c r="I13" s="57">
        <v>2.0954957366977212</v>
      </c>
      <c r="J13" s="58">
        <v>0.413012846820698</v>
      </c>
      <c r="K13" s="59">
        <v>0.1</v>
      </c>
      <c r="L13" s="60">
        <v>4.1301284682069804E-2</v>
      </c>
      <c r="M13" s="45">
        <v>10</v>
      </c>
      <c r="N13" s="60">
        <v>4.1301284682069804E-3</v>
      </c>
      <c r="O13" s="61">
        <v>0.05</v>
      </c>
      <c r="P13" s="59">
        <v>0.05</v>
      </c>
      <c r="Q13" s="62">
        <v>0.12507720008913953</v>
      </c>
      <c r="R13" s="62">
        <v>0.15052176372302692</v>
      </c>
      <c r="S13" s="62">
        <v>0.16014004159291356</v>
      </c>
      <c r="T13" s="62">
        <v>0.17031578810150352</v>
      </c>
      <c r="U13" s="62">
        <v>0.18107477212232642</v>
      </c>
      <c r="V13" s="62">
        <v>0.19244323381176806</v>
      </c>
      <c r="W13" s="62">
        <v>0.20444780929895628</v>
      </c>
      <c r="X13" s="62">
        <v>0.21711544505141764</v>
      </c>
      <c r="Y13" s="62">
        <v>0.23047330154966844</v>
      </c>
      <c r="Z13" s="62">
        <v>0.24454864599637249</v>
      </c>
      <c r="AA13" s="62">
        <v>1.8761580013370929</v>
      </c>
      <c r="AB13" s="63"/>
      <c r="AC13" s="63">
        <v>90.465706511588579</v>
      </c>
      <c r="AD13" s="60" t="s">
        <v>424</v>
      </c>
      <c r="AE13" s="60" t="s">
        <v>422</v>
      </c>
      <c r="AF13" s="63">
        <v>15</v>
      </c>
      <c r="AG13" s="61">
        <v>37.792396853404426</v>
      </c>
      <c r="AH13" s="64">
        <v>2016</v>
      </c>
      <c r="AI13" s="65">
        <v>2.3147704418658193</v>
      </c>
      <c r="AJ13" s="60">
        <v>0.13598343756804621</v>
      </c>
      <c r="AK13" s="66">
        <v>90.465706511588579</v>
      </c>
      <c r="AL13" s="65">
        <v>0.37400861128010698</v>
      </c>
      <c r="AM13" s="67">
        <v>1.0658000000000001</v>
      </c>
      <c r="AN13" s="67">
        <v>-0.45240000000000002</v>
      </c>
      <c r="AO13" s="54" t="s">
        <v>325</v>
      </c>
      <c r="AP13" s="54" t="s">
        <v>423</v>
      </c>
    </row>
    <row r="14" spans="1:42">
      <c r="A14" s="54">
        <v>11</v>
      </c>
      <c r="B14" s="55" t="s">
        <v>338</v>
      </c>
      <c r="C14" s="54" t="s">
        <v>426</v>
      </c>
      <c r="D14" s="54" t="s">
        <v>427</v>
      </c>
      <c r="E14" s="54">
        <v>3</v>
      </c>
      <c r="F14" s="54" t="s">
        <v>326</v>
      </c>
      <c r="G14" s="56">
        <v>10</v>
      </c>
      <c r="H14" s="45" t="s">
        <v>8</v>
      </c>
      <c r="I14" s="57">
        <v>2.2712657981652886</v>
      </c>
      <c r="J14" s="58">
        <v>0.38144257790830921</v>
      </c>
      <c r="K14" s="59">
        <v>0.9</v>
      </c>
      <c r="L14" s="60">
        <v>0.3432983201174783</v>
      </c>
      <c r="M14" s="45">
        <v>2</v>
      </c>
      <c r="N14" s="60">
        <v>0.17164916005873915</v>
      </c>
      <c r="O14" s="61">
        <v>0.2</v>
      </c>
      <c r="P14" s="59">
        <v>0.2</v>
      </c>
      <c r="Q14" s="62">
        <v>0.60893386713776732</v>
      </c>
      <c r="R14" s="62">
        <v>0.62192328854044321</v>
      </c>
      <c r="S14" s="62">
        <v>0.63518979268967324</v>
      </c>
      <c r="T14" s="62">
        <v>0.64873929015268406</v>
      </c>
      <c r="U14" s="62">
        <v>0.66257781757746848</v>
      </c>
      <c r="V14" s="62">
        <v>0.67671154038226677</v>
      </c>
      <c r="W14" s="62">
        <v>0.691146755502418</v>
      </c>
      <c r="X14" s="62">
        <v>0.70588989419580594</v>
      </c>
      <c r="Y14" s="62">
        <v>0.72094752490814928</v>
      </c>
      <c r="Z14" s="62">
        <v>0.73632635619941245</v>
      </c>
      <c r="AA14" s="62">
        <v>6.7083861272860892</v>
      </c>
      <c r="AB14" s="63">
        <v>99</v>
      </c>
      <c r="AC14" s="63">
        <v>201.47235473434046</v>
      </c>
      <c r="AD14" s="60">
        <v>1.0350742902458632</v>
      </c>
      <c r="AE14" s="60" t="s">
        <v>422</v>
      </c>
      <c r="AF14" s="63">
        <v>25</v>
      </c>
      <c r="AG14" s="61">
        <v>0.60192488012573242</v>
      </c>
      <c r="AH14" s="64">
        <v>2015</v>
      </c>
      <c r="AI14" s="65">
        <v>2.8235675483829383</v>
      </c>
      <c r="AJ14" s="60">
        <v>0.2916762337967076</v>
      </c>
      <c r="AK14" s="66">
        <v>201.47235473434046</v>
      </c>
      <c r="AL14" s="65">
        <v>0.2971089810247779</v>
      </c>
      <c r="AM14" s="67">
        <v>1.0658000000000001</v>
      </c>
      <c r="AN14" s="67">
        <v>-0.45240000000000002</v>
      </c>
      <c r="AO14" s="54" t="s">
        <v>426</v>
      </c>
      <c r="AP14" s="54" t="s">
        <v>427</v>
      </c>
    </row>
    <row r="15" spans="1:42">
      <c r="A15" s="54">
        <v>17</v>
      </c>
      <c r="B15" s="55" t="s">
        <v>341</v>
      </c>
      <c r="C15" s="54" t="s">
        <v>428</v>
      </c>
      <c r="D15" s="54"/>
      <c r="E15" s="54">
        <v>3</v>
      </c>
      <c r="F15" s="54" t="s">
        <v>335</v>
      </c>
      <c r="G15" s="56">
        <v>11</v>
      </c>
      <c r="H15" s="45" t="s">
        <v>9</v>
      </c>
      <c r="I15" s="57">
        <v>3.6607207939941921</v>
      </c>
      <c r="J15" s="58">
        <v>0.20343995148889255</v>
      </c>
      <c r="K15" s="59">
        <v>0.6</v>
      </c>
      <c r="L15" s="60">
        <v>0.12206397089333552</v>
      </c>
      <c r="M15" s="45">
        <v>10</v>
      </c>
      <c r="N15" s="60">
        <v>1.2206397089333552E-2</v>
      </c>
      <c r="O15" s="61">
        <v>0.1</v>
      </c>
      <c r="P15" s="59">
        <v>0.1</v>
      </c>
      <c r="Q15" s="62">
        <v>7.1279860422574642E-2</v>
      </c>
      <c r="R15" s="62">
        <v>7.8667907549639718E-2</v>
      </c>
      <c r="S15" s="62">
        <v>8.6661060094702105E-2</v>
      </c>
      <c r="T15" s="62">
        <v>9.5275528034336865E-2</v>
      </c>
      <c r="U15" s="62">
        <v>0.10452067141580641</v>
      </c>
      <c r="V15" s="62">
        <v>0.11439747530134951</v>
      </c>
      <c r="W15" s="62">
        <v>0.12489698515822356</v>
      </c>
      <c r="X15" s="62">
        <v>0.13599876933974667</v>
      </c>
      <c r="Y15" s="62">
        <v>0.14766949271954644</v>
      </c>
      <c r="Z15" s="62">
        <v>0.15986170160774507</v>
      </c>
      <c r="AA15" s="62">
        <v>1.1192294516436709</v>
      </c>
      <c r="AB15" s="63">
        <v>0</v>
      </c>
      <c r="AC15" s="63">
        <v>36.740853087672754</v>
      </c>
      <c r="AD15" s="60" t="s">
        <v>424</v>
      </c>
      <c r="AE15" s="60" t="s">
        <v>422</v>
      </c>
      <c r="AF15" s="63">
        <v>20</v>
      </c>
      <c r="AG15" s="61">
        <v>5.7723348007531969</v>
      </c>
      <c r="AH15" s="64">
        <v>2015</v>
      </c>
      <c r="AI15" s="65">
        <v>3.7602561090331039</v>
      </c>
      <c r="AJ15" s="60">
        <v>0.46812133482198603</v>
      </c>
      <c r="AK15" s="66">
        <v>36.740853087672754</v>
      </c>
      <c r="AL15" s="65">
        <v>0.19448229023490474</v>
      </c>
      <c r="AM15" s="67">
        <v>1.0658000000000001</v>
      </c>
      <c r="AN15" s="67">
        <v>-0.45240000000000002</v>
      </c>
      <c r="AO15" s="54" t="s">
        <v>428</v>
      </c>
      <c r="AP15" s="54"/>
    </row>
    <row r="16" spans="1:42">
      <c r="A16" s="54">
        <v>11</v>
      </c>
      <c r="B16" s="55" t="s">
        <v>343</v>
      </c>
      <c r="C16" s="54" t="s">
        <v>426</v>
      </c>
      <c r="D16" s="54" t="s">
        <v>429</v>
      </c>
      <c r="E16" s="54">
        <v>3</v>
      </c>
      <c r="F16" s="54" t="s">
        <v>335</v>
      </c>
      <c r="G16" s="56">
        <v>12</v>
      </c>
      <c r="H16" s="45" t="s">
        <v>10</v>
      </c>
      <c r="I16" s="57">
        <v>2.0195811594115347</v>
      </c>
      <c r="J16" s="58">
        <v>0.42744364423877129</v>
      </c>
      <c r="K16" s="59">
        <v>0.3</v>
      </c>
      <c r="L16" s="60">
        <v>0.12823309327163138</v>
      </c>
      <c r="M16" s="45">
        <v>10</v>
      </c>
      <c r="N16" s="60">
        <v>1.2823309327163138E-2</v>
      </c>
      <c r="O16" s="61">
        <v>0.1</v>
      </c>
      <c r="P16" s="59">
        <v>0.1</v>
      </c>
      <c r="Q16" s="62">
        <v>0.10549906646970139</v>
      </c>
      <c r="R16" s="62">
        <v>0.11011061923956872</v>
      </c>
      <c r="S16" s="62">
        <v>0.12144912300148802</v>
      </c>
      <c r="T16" s="62">
        <v>0.13370133815090721</v>
      </c>
      <c r="U16" s="62">
        <v>0.14688827767098003</v>
      </c>
      <c r="V16" s="62">
        <v>0.16101987197228565</v>
      </c>
      <c r="W16" s="62">
        <v>0.17609261853605185</v>
      </c>
      <c r="X16" s="62">
        <v>0.19208719420474488</v>
      </c>
      <c r="Y16" s="62">
        <v>0.20896613918131507</v>
      </c>
      <c r="Z16" s="62">
        <v>0.22667174861847803</v>
      </c>
      <c r="AA16" s="62">
        <v>1.5824859970455207</v>
      </c>
      <c r="AB16" s="63">
        <v>0</v>
      </c>
      <c r="AC16" s="63">
        <v>105.49648999999987</v>
      </c>
      <c r="AD16" s="60" t="s">
        <v>424</v>
      </c>
      <c r="AE16" s="60" t="s">
        <v>422</v>
      </c>
      <c r="AF16" s="63">
        <v>10</v>
      </c>
      <c r="AG16" s="61">
        <v>8.9042590237194883</v>
      </c>
      <c r="AH16" s="64">
        <v>2016</v>
      </c>
      <c r="AI16" s="65">
        <v>2.3755669139279072</v>
      </c>
      <c r="AJ16" s="60">
        <v>0.15809569990471117</v>
      </c>
      <c r="AK16" s="66">
        <v>105.49648999999987</v>
      </c>
      <c r="AL16" s="65">
        <v>0.36386193564321218</v>
      </c>
      <c r="AM16" s="67">
        <v>1.0658000000000001</v>
      </c>
      <c r="AN16" s="67">
        <v>-0.45240000000000002</v>
      </c>
      <c r="AO16" s="54" t="s">
        <v>426</v>
      </c>
      <c r="AP16" s="54" t="s">
        <v>429</v>
      </c>
    </row>
    <row r="17" spans="1:42">
      <c r="A17" s="54">
        <v>12</v>
      </c>
      <c r="B17" s="55" t="s">
        <v>344</v>
      </c>
      <c r="C17" s="54" t="s">
        <v>430</v>
      </c>
      <c r="D17" s="54"/>
      <c r="E17" s="54">
        <v>3</v>
      </c>
      <c r="F17" s="54" t="s">
        <v>326</v>
      </c>
      <c r="G17" s="56">
        <v>13</v>
      </c>
      <c r="H17" s="45" t="s">
        <v>11</v>
      </c>
      <c r="I17" s="57">
        <v>1.9194005942187458</v>
      </c>
      <c r="J17" s="58">
        <v>0.4472618158969755</v>
      </c>
      <c r="K17" s="59">
        <v>0.6</v>
      </c>
      <c r="L17" s="60">
        <v>0.26835708953818527</v>
      </c>
      <c r="M17" s="45">
        <v>3</v>
      </c>
      <c r="N17" s="60">
        <v>8.9452363179395089E-2</v>
      </c>
      <c r="O17" s="61">
        <v>0.2</v>
      </c>
      <c r="P17" s="59">
        <v>0.2</v>
      </c>
      <c r="Q17" s="62">
        <v>4.1121062906282424E-2</v>
      </c>
      <c r="R17" s="62">
        <v>4.3587203506317299E-2</v>
      </c>
      <c r="S17" s="62">
        <v>4.5265516047714623E-2</v>
      </c>
      <c r="T17" s="62">
        <v>4.6027300221473E-2</v>
      </c>
      <c r="U17" s="62">
        <v>4.5821689789733215E-2</v>
      </c>
      <c r="V17" s="62">
        <v>4.4687355021272822E-2</v>
      </c>
      <c r="W17" s="62">
        <v>4.2747886178759312E-2</v>
      </c>
      <c r="X17" s="62">
        <v>4.0191574228283414E-2</v>
      </c>
      <c r="Y17" s="62">
        <v>3.7240979890108702E-2</v>
      </c>
      <c r="Z17" s="62">
        <v>3.4120248217020435E-2</v>
      </c>
      <c r="AA17" s="62">
        <v>0.42081081600696524</v>
      </c>
      <c r="AB17" s="63">
        <v>185</v>
      </c>
      <c r="AC17" s="63">
        <v>153.26833746164806</v>
      </c>
      <c r="AD17" s="60">
        <v>-0.17152250020730778</v>
      </c>
      <c r="AE17" s="60" t="s">
        <v>422</v>
      </c>
      <c r="AF17" s="63">
        <v>20</v>
      </c>
      <c r="AG17" s="61">
        <v>0.45440665114059714</v>
      </c>
      <c r="AH17" s="64">
        <v>2015</v>
      </c>
      <c r="AI17" s="65">
        <v>2.5593028719398609</v>
      </c>
      <c r="AJ17" s="60">
        <v>0.21853719544960659</v>
      </c>
      <c r="AK17" s="66">
        <v>153.26833746164806</v>
      </c>
      <c r="AL17" s="65">
        <v>0.33483984758261898</v>
      </c>
      <c r="AM17" s="67">
        <v>1.0658000000000001</v>
      </c>
      <c r="AN17" s="67">
        <v>-0.45240000000000002</v>
      </c>
      <c r="AO17" s="54" t="s">
        <v>478</v>
      </c>
      <c r="AP17" s="54"/>
    </row>
    <row r="18" spans="1:42">
      <c r="A18" s="54">
        <v>11</v>
      </c>
      <c r="B18" s="55" t="s">
        <v>345</v>
      </c>
      <c r="C18" s="54" t="s">
        <v>426</v>
      </c>
      <c r="D18" s="54" t="s">
        <v>427</v>
      </c>
      <c r="E18" s="54">
        <v>3</v>
      </c>
      <c r="F18" s="54" t="s">
        <v>326</v>
      </c>
      <c r="G18" s="56">
        <v>14</v>
      </c>
      <c r="H18" s="45" t="s">
        <v>12</v>
      </c>
      <c r="I18" s="57">
        <v>3.9926428635649707</v>
      </c>
      <c r="J18" s="58">
        <v>0.17507410446640756</v>
      </c>
      <c r="K18" s="59">
        <v>0.9</v>
      </c>
      <c r="L18" s="60">
        <v>0.15756669401976681</v>
      </c>
      <c r="M18" s="45">
        <v>2</v>
      </c>
      <c r="N18" s="60">
        <v>7.8783347009883403E-2</v>
      </c>
      <c r="O18" s="61">
        <v>0.2</v>
      </c>
      <c r="P18" s="59">
        <v>0.2</v>
      </c>
      <c r="Q18" s="62">
        <v>0.45152270143520429</v>
      </c>
      <c r="R18" s="62">
        <v>0.46115431983965344</v>
      </c>
      <c r="S18" s="62">
        <v>0.47099139429934417</v>
      </c>
      <c r="T18" s="62">
        <v>0.48103830748278181</v>
      </c>
      <c r="U18" s="62">
        <v>0.4912995355469949</v>
      </c>
      <c r="V18" s="62">
        <v>0.50177965013177794</v>
      </c>
      <c r="W18" s="62">
        <v>0.51248332039647415</v>
      </c>
      <c r="X18" s="62">
        <v>0.523415315100205</v>
      </c>
      <c r="Y18" s="62">
        <v>0.53458050472647478</v>
      </c>
      <c r="Z18" s="62">
        <v>0.54598386365309592</v>
      </c>
      <c r="AA18" s="62">
        <v>4.9742489126120066</v>
      </c>
      <c r="AB18" s="63">
        <v>165</v>
      </c>
      <c r="AC18" s="63">
        <v>164.29377875543045</v>
      </c>
      <c r="AD18" s="60">
        <v>-4.2801287549669572E-3</v>
      </c>
      <c r="AE18" s="60" t="s">
        <v>422</v>
      </c>
      <c r="AF18" s="63">
        <v>15</v>
      </c>
      <c r="AG18" s="61">
        <v>0.44632555783589412</v>
      </c>
      <c r="AH18" s="64">
        <v>2015</v>
      </c>
      <c r="AI18" s="65">
        <v>4.4694644212101435</v>
      </c>
      <c r="AJ18" s="60">
        <v>0.55251909143546019</v>
      </c>
      <c r="AK18" s="66">
        <v>164.29377875543045</v>
      </c>
      <c r="AL18" s="65">
        <v>0.14110372605551202</v>
      </c>
      <c r="AM18" s="67">
        <v>1.0658000000000001</v>
      </c>
      <c r="AN18" s="67">
        <v>-0.45240000000000002</v>
      </c>
      <c r="AO18" s="54" t="s">
        <v>426</v>
      </c>
      <c r="AP18" s="54" t="s">
        <v>427</v>
      </c>
    </row>
    <row r="19" spans="1:42">
      <c r="A19" s="54">
        <v>11</v>
      </c>
      <c r="B19" s="55" t="s">
        <v>346</v>
      </c>
      <c r="C19" s="54" t="s">
        <v>426</v>
      </c>
      <c r="D19" s="54" t="s">
        <v>429</v>
      </c>
      <c r="E19" s="54">
        <v>3</v>
      </c>
      <c r="F19" s="54" t="s">
        <v>335</v>
      </c>
      <c r="G19" s="56">
        <v>15</v>
      </c>
      <c r="H19" s="45" t="s">
        <v>13</v>
      </c>
      <c r="I19" s="57">
        <v>2.4443645019513998</v>
      </c>
      <c r="J19" s="58">
        <v>0.3527115094722712</v>
      </c>
      <c r="K19" s="59">
        <v>0.3</v>
      </c>
      <c r="L19" s="60">
        <v>0.10581345284168135</v>
      </c>
      <c r="M19" s="45">
        <v>10</v>
      </c>
      <c r="N19" s="60">
        <v>1.0581345284168136E-2</v>
      </c>
      <c r="O19" s="61">
        <v>0.1</v>
      </c>
      <c r="P19" s="59">
        <v>0.1</v>
      </c>
      <c r="Q19" s="62">
        <v>9.5305207780812251E-2</v>
      </c>
      <c r="R19" s="62">
        <v>9.8253334107036211E-2</v>
      </c>
      <c r="S19" s="62">
        <v>0.10861176253837568</v>
      </c>
      <c r="T19" s="62">
        <v>0.11985418705309352</v>
      </c>
      <c r="U19" s="62">
        <v>0.13201268516537867</v>
      </c>
      <c r="V19" s="62">
        <v>0.14511116573501259</v>
      </c>
      <c r="W19" s="62">
        <v>0.15916327862831262</v>
      </c>
      <c r="X19" s="62">
        <v>0.17417021776519093</v>
      </c>
      <c r="Y19" s="62">
        <v>0.1901184946580842</v>
      </c>
      <c r="Z19" s="62">
        <v>0.20697778328088731</v>
      </c>
      <c r="AA19" s="62">
        <v>1.4295781167121839</v>
      </c>
      <c r="AB19" s="63">
        <v>0</v>
      </c>
      <c r="AC19" s="63">
        <v>86.418012180449281</v>
      </c>
      <c r="AD19" s="60" t="s">
        <v>424</v>
      </c>
      <c r="AE19" s="60" t="s">
        <v>422</v>
      </c>
      <c r="AF19" s="63">
        <v>10</v>
      </c>
      <c r="AG19" s="61">
        <v>9.6288652463618689</v>
      </c>
      <c r="AH19" s="64">
        <v>2016</v>
      </c>
      <c r="AI19" s="65">
        <v>2.7206424220022027</v>
      </c>
      <c r="AJ19" s="60">
        <v>0.26487950646298464</v>
      </c>
      <c r="AK19" s="66">
        <v>86.418012180449281</v>
      </c>
      <c r="AL19" s="65">
        <v>0.31127050905331966</v>
      </c>
      <c r="AM19" s="67">
        <v>1.0658000000000001</v>
      </c>
      <c r="AN19" s="67">
        <v>-0.45240000000000002</v>
      </c>
      <c r="AO19" s="54" t="s">
        <v>426</v>
      </c>
      <c r="AP19" s="54" t="s">
        <v>429</v>
      </c>
    </row>
    <row r="20" spans="1:42">
      <c r="A20" s="54">
        <v>12</v>
      </c>
      <c r="B20" s="55" t="s">
        <v>347</v>
      </c>
      <c r="C20" s="54" t="s">
        <v>430</v>
      </c>
      <c r="D20" s="54"/>
      <c r="E20" s="54">
        <v>3</v>
      </c>
      <c r="F20" s="54" t="s">
        <v>326</v>
      </c>
      <c r="G20" s="56">
        <v>16</v>
      </c>
      <c r="H20" s="45" t="s">
        <v>14</v>
      </c>
      <c r="I20" s="57">
        <v>1.9194005942187458</v>
      </c>
      <c r="J20" s="58">
        <v>0.4472618158969755</v>
      </c>
      <c r="K20" s="59">
        <v>0.6</v>
      </c>
      <c r="L20" s="60">
        <v>0.26835708953818527</v>
      </c>
      <c r="M20" s="45">
        <v>3</v>
      </c>
      <c r="N20" s="60">
        <v>8.9452363179395089E-2</v>
      </c>
      <c r="O20" s="61">
        <v>0.2</v>
      </c>
      <c r="P20" s="59">
        <v>0.2</v>
      </c>
      <c r="Q20" s="62">
        <v>0.1022069800311998</v>
      </c>
      <c r="R20" s="62">
        <v>0.10833660716745233</v>
      </c>
      <c r="S20" s="62">
        <v>0.11250807658680191</v>
      </c>
      <c r="T20" s="62">
        <v>0.11440150186165082</v>
      </c>
      <c r="U20" s="62">
        <v>0.11389045424260147</v>
      </c>
      <c r="V20" s="62">
        <v>0.111071049226419</v>
      </c>
      <c r="W20" s="62">
        <v>0.10625047214868916</v>
      </c>
      <c r="X20" s="62">
        <v>9.9896722853072301E-2</v>
      </c>
      <c r="Y20" s="62">
        <v>9.2562979139071175E-2</v>
      </c>
      <c r="Z20" s="62">
        <v>8.480635668694729E-2</v>
      </c>
      <c r="AA20" s="62">
        <v>1.0459311999439052</v>
      </c>
      <c r="AB20" s="63">
        <v>185</v>
      </c>
      <c r="AC20" s="63">
        <v>153.26833746164806</v>
      </c>
      <c r="AD20" s="60">
        <v>-0.17152250020730778</v>
      </c>
      <c r="AE20" s="60" t="s">
        <v>422</v>
      </c>
      <c r="AF20" s="63">
        <v>20</v>
      </c>
      <c r="AG20" s="61">
        <v>1.1294341205386449</v>
      </c>
      <c r="AH20" s="64">
        <v>2015</v>
      </c>
      <c r="AI20" s="65">
        <v>2.5593028719398609</v>
      </c>
      <c r="AJ20" s="60">
        <v>0.21853719544960659</v>
      </c>
      <c r="AK20" s="66">
        <v>153.26833746164806</v>
      </c>
      <c r="AL20" s="65">
        <v>0.33483984758261898</v>
      </c>
      <c r="AM20" s="67">
        <v>1.0658000000000001</v>
      </c>
      <c r="AN20" s="67">
        <v>-0.45240000000000002</v>
      </c>
      <c r="AO20" s="54" t="s">
        <v>478</v>
      </c>
      <c r="AP20" s="54"/>
    </row>
    <row r="21" spans="1:42">
      <c r="A21" s="54">
        <v>11</v>
      </c>
      <c r="B21" s="55" t="s">
        <v>348</v>
      </c>
      <c r="C21" s="54" t="s">
        <v>426</v>
      </c>
      <c r="D21" s="68" t="s">
        <v>431</v>
      </c>
      <c r="E21" s="54">
        <v>3</v>
      </c>
      <c r="F21" s="54" t="s">
        <v>335</v>
      </c>
      <c r="G21" s="56">
        <v>17</v>
      </c>
      <c r="H21" s="45" t="s">
        <v>15</v>
      </c>
      <c r="I21" s="57">
        <v>2.5813320064917056</v>
      </c>
      <c r="J21" s="58">
        <v>0.33151941337414542</v>
      </c>
      <c r="K21" s="59">
        <v>0.8</v>
      </c>
      <c r="L21" s="60">
        <v>0.26521553069931636</v>
      </c>
      <c r="M21" s="45">
        <v>4</v>
      </c>
      <c r="N21" s="60">
        <v>6.630388267482909E-2</v>
      </c>
      <c r="O21" s="61">
        <v>0.1</v>
      </c>
      <c r="P21" s="59">
        <v>0.1</v>
      </c>
      <c r="Q21" s="62">
        <v>3.0542629484489641E-2</v>
      </c>
      <c r="R21" s="62">
        <v>3.359164797320166E-2</v>
      </c>
      <c r="S21" s="62">
        <v>3.6872442194191696E-2</v>
      </c>
      <c r="T21" s="62">
        <v>4.0390541125263343E-2</v>
      </c>
      <c r="U21" s="62">
        <v>4.4149742225613783E-2</v>
      </c>
      <c r="V21" s="62">
        <v>4.815191930476713E-2</v>
      </c>
      <c r="W21" s="62">
        <v>5.2396869834738222E-2</v>
      </c>
      <c r="X21" s="62">
        <v>5.6882212226975315E-2</v>
      </c>
      <c r="Y21" s="62">
        <v>6.1603341968335779E-2</v>
      </c>
      <c r="Z21" s="62">
        <v>6.6553453045220493E-2</v>
      </c>
      <c r="AA21" s="62">
        <v>0.47113479938279706</v>
      </c>
      <c r="AB21" s="63"/>
      <c r="AC21" s="63">
        <v>491.96857779010793</v>
      </c>
      <c r="AD21" s="60" t="s">
        <v>424</v>
      </c>
      <c r="AE21" s="60" t="s">
        <v>422</v>
      </c>
      <c r="AF21" s="63">
        <v>15</v>
      </c>
      <c r="AG21" s="61">
        <v>0.45534401103174577</v>
      </c>
      <c r="AH21" s="64">
        <v>2015</v>
      </c>
      <c r="AI21" s="65">
        <v>3.9737557817172386</v>
      </c>
      <c r="AJ21" s="60">
        <v>0.49669780684516296</v>
      </c>
      <c r="AK21" s="66">
        <v>491.96857779010793</v>
      </c>
      <c r="AL21" s="65">
        <v>0.1765764371354385</v>
      </c>
      <c r="AM21" s="67">
        <v>1.0658000000000001</v>
      </c>
      <c r="AN21" s="67">
        <v>-0.45240000000000002</v>
      </c>
      <c r="AO21" s="54" t="s">
        <v>426</v>
      </c>
      <c r="AP21" s="68" t="s">
        <v>431</v>
      </c>
    </row>
    <row r="22" spans="1:42">
      <c r="A22" s="54">
        <v>11</v>
      </c>
      <c r="B22" s="55" t="s">
        <v>349</v>
      </c>
      <c r="C22" s="54" t="s">
        <v>426</v>
      </c>
      <c r="D22" s="54" t="s">
        <v>427</v>
      </c>
      <c r="E22" s="54">
        <v>3</v>
      </c>
      <c r="F22" s="54" t="s">
        <v>326</v>
      </c>
      <c r="G22" s="56">
        <v>18</v>
      </c>
      <c r="H22" s="45" t="s">
        <v>16</v>
      </c>
      <c r="I22" s="57">
        <v>4.3709899973416046</v>
      </c>
      <c r="J22" s="58">
        <v>0.14753199906508785</v>
      </c>
      <c r="K22" s="59">
        <v>0.9</v>
      </c>
      <c r="L22" s="60">
        <v>0.13277879915857907</v>
      </c>
      <c r="M22" s="45">
        <v>2</v>
      </c>
      <c r="N22" s="60">
        <v>6.6389399579289535E-2</v>
      </c>
      <c r="O22" s="61">
        <v>0.2</v>
      </c>
      <c r="P22" s="59">
        <v>0.2</v>
      </c>
      <c r="Q22" s="62">
        <v>0.16371188125992861</v>
      </c>
      <c r="R22" s="62">
        <v>0.16720408744038884</v>
      </c>
      <c r="S22" s="62">
        <v>0.17077078732230183</v>
      </c>
      <c r="T22" s="62">
        <v>0.17441356996177401</v>
      </c>
      <c r="U22" s="62">
        <v>0.17813405831172816</v>
      </c>
      <c r="V22" s="62">
        <v>0.18193390994497027</v>
      </c>
      <c r="W22" s="62">
        <v>0.18581481779268089</v>
      </c>
      <c r="X22" s="62">
        <v>0.18977851089865902</v>
      </c>
      <c r="Y22" s="62">
        <v>0.19382675518965573</v>
      </c>
      <c r="Z22" s="62">
        <v>0.19796135426213946</v>
      </c>
      <c r="AA22" s="62">
        <v>1.8035497323842267</v>
      </c>
      <c r="AB22" s="63">
        <v>165</v>
      </c>
      <c r="AC22" s="63">
        <v>74.346166000696982</v>
      </c>
      <c r="AD22" s="60">
        <v>-0.54941717575335158</v>
      </c>
      <c r="AE22" s="60" t="s">
        <v>422</v>
      </c>
      <c r="AF22" s="63">
        <v>15</v>
      </c>
      <c r="AG22" s="61">
        <v>0.16182751497421005</v>
      </c>
      <c r="AH22" s="64">
        <v>2015</v>
      </c>
      <c r="AI22" s="65">
        <v>4.5927110752601301</v>
      </c>
      <c r="AJ22" s="60">
        <v>0.56452736363636369</v>
      </c>
      <c r="AK22" s="66">
        <v>74.346166000696982</v>
      </c>
      <c r="AL22" s="65">
        <v>0.13345154850466201</v>
      </c>
      <c r="AM22" s="67">
        <v>1.0658000000000001</v>
      </c>
      <c r="AN22" s="67">
        <v>-0.45240000000000002</v>
      </c>
      <c r="AO22" s="54" t="s">
        <v>426</v>
      </c>
      <c r="AP22" s="54" t="s">
        <v>427</v>
      </c>
    </row>
    <row r="23" spans="1:42">
      <c r="A23" s="54">
        <v>12</v>
      </c>
      <c r="B23" s="55" t="s">
        <v>350</v>
      </c>
      <c r="C23" s="54" t="s">
        <v>430</v>
      </c>
      <c r="D23" s="54"/>
      <c r="E23" s="54">
        <v>3</v>
      </c>
      <c r="F23" s="54" t="s">
        <v>326</v>
      </c>
      <c r="G23" s="56">
        <v>19</v>
      </c>
      <c r="H23" s="45" t="s">
        <v>17</v>
      </c>
      <c r="I23" s="57">
        <v>1.9194005942187458</v>
      </c>
      <c r="J23" s="58">
        <v>0.4472618158969755</v>
      </c>
      <c r="K23" s="59">
        <v>0.6</v>
      </c>
      <c r="L23" s="60">
        <v>0.26835708953818527</v>
      </c>
      <c r="M23" s="45">
        <v>3</v>
      </c>
      <c r="N23" s="60">
        <v>8.9452363179395089E-2</v>
      </c>
      <c r="O23" s="61">
        <v>0.2</v>
      </c>
      <c r="P23" s="59">
        <v>0.2</v>
      </c>
      <c r="Q23" s="62">
        <v>9.712297320221842E-3</v>
      </c>
      <c r="R23" s="62">
        <v>1.0294769879250702E-2</v>
      </c>
      <c r="S23" s="62">
        <v>1.0691166986870638E-2</v>
      </c>
      <c r="T23" s="62">
        <v>1.0871091187911913E-2</v>
      </c>
      <c r="U23" s="62">
        <v>1.0822528492688128E-2</v>
      </c>
      <c r="V23" s="62">
        <v>1.0554612350611238E-2</v>
      </c>
      <c r="W23" s="62">
        <v>1.009653328576003E-2</v>
      </c>
      <c r="X23" s="62">
        <v>9.4927633452105316E-3</v>
      </c>
      <c r="Y23" s="62">
        <v>8.7958686771659102E-3</v>
      </c>
      <c r="Z23" s="62">
        <v>8.0587896299938004E-3</v>
      </c>
      <c r="AA23" s="62">
        <v>9.9390421155684736E-2</v>
      </c>
      <c r="AB23" s="63">
        <v>185</v>
      </c>
      <c r="AC23" s="63">
        <v>153.26833746164806</v>
      </c>
      <c r="AD23" s="60">
        <v>-0.17152250020730778</v>
      </c>
      <c r="AE23" s="60" t="s">
        <v>422</v>
      </c>
      <c r="AF23" s="63">
        <v>20</v>
      </c>
      <c r="AG23" s="61">
        <v>0.10732535076299157</v>
      </c>
      <c r="AH23" s="64">
        <v>2015</v>
      </c>
      <c r="AI23" s="65">
        <v>2.5593028719398609</v>
      </c>
      <c r="AJ23" s="60">
        <v>0.21853719544960659</v>
      </c>
      <c r="AK23" s="66">
        <v>153.26833746164806</v>
      </c>
      <c r="AL23" s="65">
        <v>0.33483984758261898</v>
      </c>
      <c r="AM23" s="67">
        <v>1.0658000000000001</v>
      </c>
      <c r="AN23" s="67">
        <v>-0.45240000000000002</v>
      </c>
      <c r="AO23" s="54" t="s">
        <v>478</v>
      </c>
      <c r="AP23" s="54"/>
    </row>
    <row r="24" spans="1:42">
      <c r="A24" s="54">
        <v>11</v>
      </c>
      <c r="B24" s="55" t="s">
        <v>351</v>
      </c>
      <c r="C24" s="54" t="s">
        <v>426</v>
      </c>
      <c r="D24" s="68" t="s">
        <v>431</v>
      </c>
      <c r="E24" s="54">
        <v>3</v>
      </c>
      <c r="F24" s="54" t="s">
        <v>335</v>
      </c>
      <c r="G24" s="56">
        <v>20</v>
      </c>
      <c r="H24" s="45" t="s">
        <v>18</v>
      </c>
      <c r="I24" s="57">
        <v>8.4485077065557288</v>
      </c>
      <c r="J24" s="58">
        <v>2.3321509364358332E-2</v>
      </c>
      <c r="K24" s="59">
        <v>0.8</v>
      </c>
      <c r="L24" s="60">
        <v>1.8657207491486666E-2</v>
      </c>
      <c r="M24" s="45">
        <v>4</v>
      </c>
      <c r="N24" s="60">
        <v>4.6643018728716665E-3</v>
      </c>
      <c r="O24" s="61">
        <v>0.1</v>
      </c>
      <c r="P24" s="59">
        <v>0.1</v>
      </c>
      <c r="Q24" s="62">
        <v>1.7987084810174258E-2</v>
      </c>
      <c r="R24" s="62">
        <v>1.9692359424462572E-2</v>
      </c>
      <c r="S24" s="62">
        <v>2.1511420346817751E-2</v>
      </c>
      <c r="T24" s="62">
        <v>2.3443990643679975E-2</v>
      </c>
      <c r="U24" s="62">
        <v>2.5488508562295273E-2</v>
      </c>
      <c r="V24" s="62">
        <v>2.7642050285857669E-2</v>
      </c>
      <c r="W24" s="62">
        <v>2.9900288371864148E-2</v>
      </c>
      <c r="X24" s="62">
        <v>3.2257491732880665E-2</v>
      </c>
      <c r="Y24" s="62">
        <v>3.470657125639505E-2</v>
      </c>
      <c r="Z24" s="62">
        <v>3.7239172866666406E-2</v>
      </c>
      <c r="AA24" s="62">
        <v>0.26986893830109376</v>
      </c>
      <c r="AB24" s="63">
        <v>0</v>
      </c>
      <c r="AC24" s="63">
        <v>217.54515242256502</v>
      </c>
      <c r="AD24" s="60" t="s">
        <v>424</v>
      </c>
      <c r="AE24" s="60" t="s">
        <v>422</v>
      </c>
      <c r="AF24" s="63">
        <v>15</v>
      </c>
      <c r="AG24" s="61">
        <v>3.8119421245799852</v>
      </c>
      <c r="AH24" s="64">
        <v>2015</v>
      </c>
      <c r="AI24" s="65">
        <v>9.1293606937487883</v>
      </c>
      <c r="AJ24" s="60">
        <v>0.78092660953033932</v>
      </c>
      <c r="AK24" s="66">
        <v>217.54515242256502</v>
      </c>
      <c r="AL24" s="65">
        <v>1.7139027826908047E-2</v>
      </c>
      <c r="AM24" s="67">
        <v>1.0658000000000001</v>
      </c>
      <c r="AN24" s="67">
        <v>-0.45240000000000002</v>
      </c>
      <c r="AO24" s="54" t="s">
        <v>426</v>
      </c>
      <c r="AP24" s="68" t="s">
        <v>431</v>
      </c>
    </row>
    <row r="25" spans="1:42">
      <c r="A25" s="54">
        <v>11</v>
      </c>
      <c r="B25" s="55" t="s">
        <v>352</v>
      </c>
      <c r="C25" s="54" t="s">
        <v>426</v>
      </c>
      <c r="D25" s="68" t="s">
        <v>432</v>
      </c>
      <c r="E25" s="54">
        <v>3</v>
      </c>
      <c r="F25" s="54" t="s">
        <v>326</v>
      </c>
      <c r="G25" s="56">
        <v>21</v>
      </c>
      <c r="H25" s="45" t="s">
        <v>19</v>
      </c>
      <c r="I25" s="57">
        <v>6.2884860670752669</v>
      </c>
      <c r="J25" s="58">
        <v>6.1965010137536386E-2</v>
      </c>
      <c r="K25" s="59">
        <v>0.8</v>
      </c>
      <c r="L25" s="60">
        <v>1.2393002027507278E-2</v>
      </c>
      <c r="M25" s="45">
        <v>4</v>
      </c>
      <c r="N25" s="60">
        <v>3.0982505068768195E-3</v>
      </c>
      <c r="O25" s="61">
        <v>0.1</v>
      </c>
      <c r="P25" s="59">
        <v>0.1</v>
      </c>
      <c r="Q25" s="62">
        <v>0.34235923339943936</v>
      </c>
      <c r="R25" s="62">
        <v>0.34795044433011807</v>
      </c>
      <c r="S25" s="62">
        <v>0.3536694826857919</v>
      </c>
      <c r="T25" s="62">
        <v>0.35951903241148619</v>
      </c>
      <c r="U25" s="62">
        <v>0.36550183491854765</v>
      </c>
      <c r="V25" s="62">
        <v>0.37162069030941314</v>
      </c>
      <c r="W25" s="62">
        <v>0.37787845862850755</v>
      </c>
      <c r="X25" s="62">
        <v>0.38427806113983359</v>
      </c>
      <c r="Y25" s="62">
        <v>0.39082248163181732</v>
      </c>
      <c r="Z25" s="62">
        <v>0.39751476774999434</v>
      </c>
      <c r="AA25" s="62">
        <v>3.6911144872049491</v>
      </c>
      <c r="AB25" s="63">
        <v>600</v>
      </c>
      <c r="AC25" s="63">
        <v>1985.8082596092652</v>
      </c>
      <c r="AD25" s="60">
        <v>2.3096804326821085</v>
      </c>
      <c r="AE25" s="60" t="s">
        <v>422</v>
      </c>
      <c r="AF25" s="63">
        <v>15</v>
      </c>
      <c r="AG25" s="61">
        <v>67.041751220957892</v>
      </c>
      <c r="AH25" s="64">
        <v>2015</v>
      </c>
      <c r="AI25" s="65">
        <v>15.557936879484458</v>
      </c>
      <c r="AJ25" s="60">
        <v>0.87144825078720378</v>
      </c>
      <c r="AK25" s="66">
        <v>1985.8082596092652</v>
      </c>
      <c r="AL25" s="65">
        <v>9.3526097179802837E-4</v>
      </c>
      <c r="AM25" s="67">
        <v>1.0658000000000001</v>
      </c>
      <c r="AN25" s="67">
        <v>-0.45240000000000002</v>
      </c>
      <c r="AO25" s="54" t="s">
        <v>426</v>
      </c>
      <c r="AP25" s="68" t="s">
        <v>432</v>
      </c>
    </row>
    <row r="26" spans="1:42">
      <c r="A26" s="54">
        <v>11</v>
      </c>
      <c r="B26" s="55" t="s">
        <v>353</v>
      </c>
      <c r="C26" s="54" t="s">
        <v>426</v>
      </c>
      <c r="D26" s="68" t="s">
        <v>432</v>
      </c>
      <c r="E26" s="54">
        <v>3</v>
      </c>
      <c r="F26" s="54" t="s">
        <v>326</v>
      </c>
      <c r="G26" s="56">
        <v>22</v>
      </c>
      <c r="H26" s="45" t="s">
        <v>20</v>
      </c>
      <c r="I26" s="57">
        <v>5.4789737064262969</v>
      </c>
      <c r="J26" s="58">
        <v>8.9370733702303196E-2</v>
      </c>
      <c r="K26" s="59">
        <v>0.8</v>
      </c>
      <c r="L26" s="60">
        <v>1.7874146740460641E-2</v>
      </c>
      <c r="M26" s="45">
        <v>4</v>
      </c>
      <c r="N26" s="60">
        <v>4.4685366851151603E-3</v>
      </c>
      <c r="O26" s="61">
        <v>0.1</v>
      </c>
      <c r="P26" s="59">
        <v>0.1</v>
      </c>
      <c r="Q26" s="62">
        <v>0.19032231388259915</v>
      </c>
      <c r="R26" s="62">
        <v>0.20840603856450066</v>
      </c>
      <c r="S26" s="62">
        <v>0.227703620446852</v>
      </c>
      <c r="T26" s="62">
        <v>0.24821359835163881</v>
      </c>
      <c r="U26" s="62">
        <v>0.26992100648433243</v>
      </c>
      <c r="V26" s="62">
        <v>0.29279653679408085</v>
      </c>
      <c r="W26" s="62">
        <v>0.31679607343298977</v>
      </c>
      <c r="X26" s="62">
        <v>0.34186066168455481</v>
      </c>
      <c r="Y26" s="62">
        <v>0.36791695546869685</v>
      </c>
      <c r="Z26" s="62">
        <v>0.39487816364873674</v>
      </c>
      <c r="AA26" s="62">
        <v>2.8588149687589817</v>
      </c>
      <c r="AB26" s="63">
        <v>415</v>
      </c>
      <c r="AC26" s="63">
        <v>1108.338593182513</v>
      </c>
      <c r="AD26" s="60">
        <v>1.6706954052590675</v>
      </c>
      <c r="AE26" s="60" t="s">
        <v>422</v>
      </c>
      <c r="AF26" s="63">
        <v>14</v>
      </c>
      <c r="AG26" s="61">
        <v>41.702077458161405</v>
      </c>
      <c r="AH26" s="64">
        <v>2015</v>
      </c>
      <c r="AI26" s="65">
        <v>10.784086619028193</v>
      </c>
      <c r="AJ26" s="60">
        <v>0.81454154898282616</v>
      </c>
      <c r="AK26" s="66">
        <v>1108.338593182513</v>
      </c>
      <c r="AL26" s="65">
        <v>8.1072618393211362E-3</v>
      </c>
      <c r="AM26" s="67">
        <v>1.0658000000000001</v>
      </c>
      <c r="AN26" s="67">
        <v>-0.45240000000000002</v>
      </c>
      <c r="AO26" s="54" t="s">
        <v>426</v>
      </c>
      <c r="AP26" s="68" t="s">
        <v>432</v>
      </c>
    </row>
    <row r="27" spans="1:42">
      <c r="A27" s="54">
        <v>13</v>
      </c>
      <c r="B27" s="55" t="s">
        <v>324</v>
      </c>
      <c r="C27" s="54" t="s">
        <v>325</v>
      </c>
      <c r="D27" s="54" t="s">
        <v>421</v>
      </c>
      <c r="E27" s="54">
        <v>3</v>
      </c>
      <c r="F27" s="54" t="s">
        <v>326</v>
      </c>
      <c r="G27" s="56">
        <v>23</v>
      </c>
      <c r="H27" s="45" t="s">
        <v>126</v>
      </c>
      <c r="I27" s="57">
        <v>1.8130082869063662</v>
      </c>
      <c r="J27" s="58">
        <v>0.46931586170035861</v>
      </c>
      <c r="K27" s="59">
        <v>0.8</v>
      </c>
      <c r="L27" s="60">
        <v>0.37545268936028692</v>
      </c>
      <c r="M27" s="45">
        <v>10</v>
      </c>
      <c r="N27" s="60">
        <v>3.7545268936028692E-2</v>
      </c>
      <c r="O27" s="61">
        <v>0.1</v>
      </c>
      <c r="P27" s="59">
        <v>0.1</v>
      </c>
      <c r="Q27" s="62">
        <v>6.4144885888563541E-2</v>
      </c>
      <c r="R27" s="62">
        <v>7.164972243459912E-2</v>
      </c>
      <c r="S27" s="62">
        <v>7.9954666019140114E-2</v>
      </c>
      <c r="T27" s="62">
        <v>8.9128383231791286E-2</v>
      </c>
      <c r="U27" s="62">
        <v>9.9242013543402646E-2</v>
      </c>
      <c r="V27" s="62">
        <v>0.11036853354791884</v>
      </c>
      <c r="W27" s="62">
        <v>0.12258196351801538</v>
      </c>
      <c r="X27" s="62">
        <v>0.13595641012099349</v>
      </c>
      <c r="Y27" s="62">
        <v>0.15056494540396312</v>
      </c>
      <c r="Z27" s="62">
        <v>0.16647833011868757</v>
      </c>
      <c r="AA27" s="62">
        <v>1.0900698538270752</v>
      </c>
      <c r="AB27" s="63">
        <v>100</v>
      </c>
      <c r="AC27" s="63">
        <v>31.423248489904044</v>
      </c>
      <c r="AD27" s="60">
        <v>-0.68576751510095957</v>
      </c>
      <c r="AE27" s="60" t="s">
        <v>422</v>
      </c>
      <c r="AF27" s="63">
        <v>15</v>
      </c>
      <c r="AG27" s="61">
        <v>1.6888029672966873</v>
      </c>
      <c r="AH27" s="64">
        <v>2015</v>
      </c>
      <c r="AI27" s="65">
        <v>1.8863694966038385</v>
      </c>
      <c r="AJ27" s="60">
        <v>1.6335780986416859E-2</v>
      </c>
      <c r="AK27" s="66">
        <v>31.423248489904044</v>
      </c>
      <c r="AL27" s="65">
        <v>0.45399555606897146</v>
      </c>
      <c r="AM27" s="67">
        <v>1.0658000000000001</v>
      </c>
      <c r="AN27" s="67">
        <v>-0.45240000000000002</v>
      </c>
      <c r="AO27" s="54" t="s">
        <v>325</v>
      </c>
      <c r="AP27" s="54" t="s">
        <v>421</v>
      </c>
    </row>
    <row r="28" spans="1:42">
      <c r="A28" s="54">
        <v>13</v>
      </c>
      <c r="B28" s="55" t="s">
        <v>327</v>
      </c>
      <c r="C28" s="54" t="s">
        <v>325</v>
      </c>
      <c r="D28" s="54" t="s">
        <v>421</v>
      </c>
      <c r="E28" s="54">
        <v>3</v>
      </c>
      <c r="F28" s="54" t="s">
        <v>326</v>
      </c>
      <c r="G28" s="56">
        <v>24</v>
      </c>
      <c r="H28" s="45" t="s">
        <v>127</v>
      </c>
      <c r="I28" s="57">
        <v>1.8993890683102548</v>
      </c>
      <c r="J28" s="58">
        <v>0.45132935735467522</v>
      </c>
      <c r="K28" s="59">
        <v>0.8</v>
      </c>
      <c r="L28" s="60">
        <v>0.36106348588374021</v>
      </c>
      <c r="M28" s="45">
        <v>10</v>
      </c>
      <c r="N28" s="60">
        <v>3.610634858837402E-2</v>
      </c>
      <c r="O28" s="61">
        <v>0.1</v>
      </c>
      <c r="P28" s="59">
        <v>0.1</v>
      </c>
      <c r="Q28" s="62">
        <v>4.1660014260774522E-2</v>
      </c>
      <c r="R28" s="62">
        <v>4.6534161173683239E-2</v>
      </c>
      <c r="S28" s="62">
        <v>5.1927951549551571E-2</v>
      </c>
      <c r="T28" s="62">
        <v>5.7885982101937336E-2</v>
      </c>
      <c r="U28" s="62">
        <v>6.4454455600228361E-2</v>
      </c>
      <c r="V28" s="62">
        <v>7.1680767965429437E-2</v>
      </c>
      <c r="W28" s="62">
        <v>7.9612992953889614E-2</v>
      </c>
      <c r="X28" s="62">
        <v>8.829926043245373E-2</v>
      </c>
      <c r="Y28" s="62">
        <v>9.7787028315848595E-2</v>
      </c>
      <c r="Z28" s="62">
        <v>0.10812225340774968</v>
      </c>
      <c r="AA28" s="62">
        <v>0.70796486776154621</v>
      </c>
      <c r="AB28" s="63">
        <v>100</v>
      </c>
      <c r="AC28" s="63">
        <v>31.423248489904044</v>
      </c>
      <c r="AD28" s="60">
        <v>-0.68576751510095957</v>
      </c>
      <c r="AE28" s="60" t="s">
        <v>422</v>
      </c>
      <c r="AF28" s="63">
        <v>15</v>
      </c>
      <c r="AG28" s="61">
        <v>1.1405334043277731</v>
      </c>
      <c r="AH28" s="64">
        <v>2015</v>
      </c>
      <c r="AI28" s="65">
        <v>1.9727502780077271</v>
      </c>
      <c r="AJ28" s="60">
        <v>1.6335780986416859E-2</v>
      </c>
      <c r="AK28" s="66">
        <v>31.423248489904044</v>
      </c>
      <c r="AL28" s="65">
        <v>0.43659620158610707</v>
      </c>
      <c r="AM28" s="67">
        <v>1.0658000000000001</v>
      </c>
      <c r="AN28" s="67">
        <v>-0.45240000000000002</v>
      </c>
      <c r="AO28" s="54" t="s">
        <v>325</v>
      </c>
      <c r="AP28" s="54" t="s">
        <v>421</v>
      </c>
    </row>
    <row r="29" spans="1:42">
      <c r="A29" s="54">
        <v>13</v>
      </c>
      <c r="B29" s="55" t="s">
        <v>328</v>
      </c>
      <c r="C29" s="54" t="s">
        <v>325</v>
      </c>
      <c r="D29" s="54" t="s">
        <v>421</v>
      </c>
      <c r="E29" s="54">
        <v>3</v>
      </c>
      <c r="F29" s="54" t="s">
        <v>326</v>
      </c>
      <c r="G29" s="56">
        <v>25</v>
      </c>
      <c r="H29" s="45" t="s">
        <v>128</v>
      </c>
      <c r="I29" s="57">
        <v>1.8130082869063662</v>
      </c>
      <c r="J29" s="58">
        <v>0.46931586170035861</v>
      </c>
      <c r="K29" s="59">
        <v>0.8</v>
      </c>
      <c r="L29" s="60">
        <v>0.37545268936028692</v>
      </c>
      <c r="M29" s="45">
        <v>10</v>
      </c>
      <c r="N29" s="60">
        <v>3.7545268936028692E-2</v>
      </c>
      <c r="O29" s="61">
        <v>0.1</v>
      </c>
      <c r="P29" s="59">
        <v>0.1</v>
      </c>
      <c r="Q29" s="62">
        <v>1.5848233988336773E-2</v>
      </c>
      <c r="R29" s="62">
        <v>1.7702448926569261E-2</v>
      </c>
      <c r="S29" s="62">
        <v>1.9754345774844872E-2</v>
      </c>
      <c r="T29" s="62">
        <v>2.2020889941460182E-2</v>
      </c>
      <c r="U29" s="62">
        <v>2.4519657807824554E-2</v>
      </c>
      <c r="V29" s="62">
        <v>2.7268679652119737E-2</v>
      </c>
      <c r="W29" s="62">
        <v>3.0286243613532361E-2</v>
      </c>
      <c r="X29" s="62">
        <v>3.3590659176711404E-2</v>
      </c>
      <c r="Y29" s="62">
        <v>3.7199980203388203E-2</v>
      </c>
      <c r="Z29" s="62">
        <v>4.1131689505101057E-2</v>
      </c>
      <c r="AA29" s="62">
        <v>0.26932282858988843</v>
      </c>
      <c r="AB29" s="63">
        <v>100</v>
      </c>
      <c r="AC29" s="63">
        <v>31.423248489904044</v>
      </c>
      <c r="AD29" s="60">
        <v>-0.68576751510095957</v>
      </c>
      <c r="AE29" s="60" t="s">
        <v>422</v>
      </c>
      <c r="AF29" s="63">
        <v>15</v>
      </c>
      <c r="AG29" s="61">
        <v>0.41725141786692671</v>
      </c>
      <c r="AH29" s="64">
        <v>2015</v>
      </c>
      <c r="AI29" s="65">
        <v>1.8863694966038385</v>
      </c>
      <c r="AJ29" s="60">
        <v>1.6335780986416859E-2</v>
      </c>
      <c r="AK29" s="66">
        <v>31.423248489904044</v>
      </c>
      <c r="AL29" s="65">
        <v>0.45399555606897146</v>
      </c>
      <c r="AM29" s="67">
        <v>1.0658000000000001</v>
      </c>
      <c r="AN29" s="67">
        <v>-0.45240000000000002</v>
      </c>
      <c r="AO29" s="54" t="s">
        <v>325</v>
      </c>
      <c r="AP29" s="54" t="s">
        <v>421</v>
      </c>
    </row>
    <row r="30" spans="1:42">
      <c r="A30" s="54">
        <v>13</v>
      </c>
      <c r="B30" s="55" t="s">
        <v>329</v>
      </c>
      <c r="C30" s="54" t="s">
        <v>325</v>
      </c>
      <c r="D30" s="54" t="s">
        <v>421</v>
      </c>
      <c r="E30" s="54">
        <v>3</v>
      </c>
      <c r="F30" s="54" t="s">
        <v>326</v>
      </c>
      <c r="G30" s="56">
        <v>26</v>
      </c>
      <c r="H30" s="45" t="s">
        <v>129</v>
      </c>
      <c r="I30" s="57">
        <v>1.8993890683102548</v>
      </c>
      <c r="J30" s="58">
        <v>0.45132935735467522</v>
      </c>
      <c r="K30" s="59">
        <v>0.8</v>
      </c>
      <c r="L30" s="60">
        <v>0.36106348588374021</v>
      </c>
      <c r="M30" s="45">
        <v>10</v>
      </c>
      <c r="N30" s="60">
        <v>3.610634858837402E-2</v>
      </c>
      <c r="O30" s="61">
        <v>0.1</v>
      </c>
      <c r="P30" s="59">
        <v>0.1</v>
      </c>
      <c r="Q30" s="62">
        <v>0.23016938187740654</v>
      </c>
      <c r="R30" s="62">
        <v>0.24800976972316049</v>
      </c>
      <c r="S30" s="62">
        <v>0.26626808352951797</v>
      </c>
      <c r="T30" s="62">
        <v>0.28476026792127462</v>
      </c>
      <c r="U30" s="62">
        <v>0.30326862740364752</v>
      </c>
      <c r="V30" s="62">
        <v>0.32154335215788488</v>
      </c>
      <c r="W30" s="62">
        <v>0.33930608081637426</v>
      </c>
      <c r="X30" s="62">
        <v>0.35625580731053902</v>
      </c>
      <c r="Y30" s="62">
        <v>0.37207732343259192</v>
      </c>
      <c r="Z30" s="62">
        <v>0.3864522119142863</v>
      </c>
      <c r="AA30" s="62">
        <v>3.1081109060866834</v>
      </c>
      <c r="AB30" s="63">
        <v>100</v>
      </c>
      <c r="AC30" s="63">
        <v>31.423248489904044</v>
      </c>
      <c r="AD30" s="60">
        <v>-0.68576751510095957</v>
      </c>
      <c r="AE30" s="60" t="s">
        <v>422</v>
      </c>
      <c r="AF30" s="63">
        <v>15</v>
      </c>
      <c r="AG30" s="61">
        <v>6.3013869136341727</v>
      </c>
      <c r="AH30" s="64">
        <v>2015</v>
      </c>
      <c r="AI30" s="65">
        <v>1.9727502780077271</v>
      </c>
      <c r="AJ30" s="60">
        <v>1.6335780986416859E-2</v>
      </c>
      <c r="AK30" s="66">
        <v>31.423248489904044</v>
      </c>
      <c r="AL30" s="65">
        <v>0.43659620158610707</v>
      </c>
      <c r="AM30" s="67">
        <v>1.0658000000000001</v>
      </c>
      <c r="AN30" s="67">
        <v>-0.45240000000000002</v>
      </c>
      <c r="AO30" s="54" t="s">
        <v>325</v>
      </c>
      <c r="AP30" s="54" t="s">
        <v>421</v>
      </c>
    </row>
    <row r="31" spans="1:42">
      <c r="A31" s="54">
        <v>13</v>
      </c>
      <c r="B31" s="55" t="s">
        <v>331</v>
      </c>
      <c r="C31" s="54" t="s">
        <v>325</v>
      </c>
      <c r="D31" s="54" t="s">
        <v>423</v>
      </c>
      <c r="E31" s="54">
        <v>3</v>
      </c>
      <c r="F31" s="54" t="s">
        <v>335</v>
      </c>
      <c r="G31" s="56">
        <v>27</v>
      </c>
      <c r="H31" s="45" t="s">
        <v>354</v>
      </c>
      <c r="I31" s="57">
        <v>3.2777877533936</v>
      </c>
      <c r="J31" s="58">
        <v>0.24192065251627337</v>
      </c>
      <c r="K31" s="59">
        <v>0.1</v>
      </c>
      <c r="L31" s="60">
        <v>2.4192065251627339E-2</v>
      </c>
      <c r="M31" s="45">
        <v>10</v>
      </c>
      <c r="N31" s="60">
        <v>2.4192065251627337E-3</v>
      </c>
      <c r="O31" s="61">
        <v>0.05</v>
      </c>
      <c r="P31" s="59">
        <v>0.05</v>
      </c>
      <c r="Q31" s="62">
        <v>8.1429304146269352E-2</v>
      </c>
      <c r="R31" s="62">
        <v>9.7223928017540762E-2</v>
      </c>
      <c r="S31" s="62">
        <v>0.10361047554074651</v>
      </c>
      <c r="T31" s="62">
        <v>0.11038415277310362</v>
      </c>
      <c r="U31" s="62">
        <v>0.11756470397154054</v>
      </c>
      <c r="V31" s="62">
        <v>0.12517246950155694</v>
      </c>
      <c r="W31" s="62">
        <v>0.13322835774260766</v>
      </c>
      <c r="X31" s="62">
        <v>0.14175381079573429</v>
      </c>
      <c r="Y31" s="62">
        <v>0.15077076360125038</v>
      </c>
      <c r="Z31" s="62">
        <v>0.16030159610369021</v>
      </c>
      <c r="AA31" s="62">
        <v>1.2214395621940402</v>
      </c>
      <c r="AB31" s="63"/>
      <c r="AC31" s="63">
        <v>30.005443519829363</v>
      </c>
      <c r="AD31" s="60" t="s">
        <v>424</v>
      </c>
      <c r="AE31" s="60" t="s">
        <v>422</v>
      </c>
      <c r="AF31" s="63">
        <v>15</v>
      </c>
      <c r="AG31" s="61">
        <v>41.674357862684111</v>
      </c>
      <c r="AH31" s="64">
        <v>2016</v>
      </c>
      <c r="AI31" s="65">
        <v>3.3478389333290899</v>
      </c>
      <c r="AJ31" s="60">
        <v>0.40259969495868164</v>
      </c>
      <c r="AK31" s="66">
        <v>30.005443519829363</v>
      </c>
      <c r="AL31" s="65">
        <v>0.23437411868132724</v>
      </c>
      <c r="AM31" s="67">
        <v>1.0658000000000001</v>
      </c>
      <c r="AN31" s="67">
        <v>-0.45240000000000002</v>
      </c>
      <c r="AO31" s="54" t="s">
        <v>325</v>
      </c>
      <c r="AP31" s="54" t="s">
        <v>423</v>
      </c>
    </row>
    <row r="32" spans="1:42">
      <c r="A32" s="54">
        <v>13</v>
      </c>
      <c r="B32" s="55" t="s">
        <v>333</v>
      </c>
      <c r="C32" s="54" t="s">
        <v>325</v>
      </c>
      <c r="D32" s="54" t="s">
        <v>425</v>
      </c>
      <c r="E32" s="54">
        <v>3</v>
      </c>
      <c r="F32" s="54" t="s">
        <v>326</v>
      </c>
      <c r="G32" s="56">
        <v>28</v>
      </c>
      <c r="H32" s="45" t="s">
        <v>130</v>
      </c>
      <c r="I32" s="57">
        <v>1.9144284886891363</v>
      </c>
      <c r="J32" s="58">
        <v>0.44826901027969968</v>
      </c>
      <c r="K32" s="59">
        <v>0.8</v>
      </c>
      <c r="L32" s="60">
        <v>0.35861520822375975</v>
      </c>
      <c r="M32" s="45">
        <v>10</v>
      </c>
      <c r="N32" s="60">
        <v>3.5861520822375974E-2</v>
      </c>
      <c r="O32" s="61">
        <v>0.1</v>
      </c>
      <c r="P32" s="59">
        <v>0.1</v>
      </c>
      <c r="Q32" s="62">
        <v>4.0582229015793621E-2</v>
      </c>
      <c r="R32" s="62">
        <v>4.5330276989039964E-2</v>
      </c>
      <c r="S32" s="62">
        <v>5.0584524741489077E-2</v>
      </c>
      <c r="T32" s="62">
        <v>5.6388415226175596E-2</v>
      </c>
      <c r="U32" s="62">
        <v>6.2786955901731792E-2</v>
      </c>
      <c r="V32" s="62">
        <v>6.9826316510409575E-2</v>
      </c>
      <c r="W32" s="62">
        <v>7.7553327093542956E-2</v>
      </c>
      <c r="X32" s="62">
        <v>8.6014872351328361E-2</v>
      </c>
      <c r="Y32" s="62">
        <v>9.5257182415901628E-2</v>
      </c>
      <c r="Z32" s="62">
        <v>0.10532502514355574</v>
      </c>
      <c r="AA32" s="62">
        <v>0.68964912538896828</v>
      </c>
      <c r="AB32" s="63">
        <v>75</v>
      </c>
      <c r="AC32" s="63">
        <v>23.981323041038447</v>
      </c>
      <c r="AD32" s="60">
        <v>-0.68024902611948734</v>
      </c>
      <c r="AE32" s="60" t="s">
        <v>422</v>
      </c>
      <c r="AF32" s="63">
        <v>12</v>
      </c>
      <c r="AG32" s="61">
        <v>1.1186117068273176</v>
      </c>
      <c r="AH32" s="64">
        <v>2015</v>
      </c>
      <c r="AI32" s="65">
        <v>1.9704156622941085</v>
      </c>
      <c r="AJ32" s="60">
        <v>1.6335780986416859E-2</v>
      </c>
      <c r="AK32" s="66">
        <v>23.981323041038447</v>
      </c>
      <c r="AL32" s="65">
        <v>0.43705756942817114</v>
      </c>
      <c r="AM32" s="67">
        <v>1.0658000000000001</v>
      </c>
      <c r="AN32" s="67">
        <v>-0.45240000000000002</v>
      </c>
      <c r="AO32" s="54" t="s">
        <v>325</v>
      </c>
      <c r="AP32" s="54" t="s">
        <v>425</v>
      </c>
    </row>
    <row r="33" spans="1:42">
      <c r="A33" s="54">
        <v>13</v>
      </c>
      <c r="B33" s="55" t="s">
        <v>334</v>
      </c>
      <c r="C33" s="54" t="s">
        <v>325</v>
      </c>
      <c r="D33" s="54" t="s">
        <v>421</v>
      </c>
      <c r="E33" s="54">
        <v>3</v>
      </c>
      <c r="F33" s="54" t="s">
        <v>335</v>
      </c>
      <c r="G33" s="56">
        <v>29</v>
      </c>
      <c r="H33" s="45" t="s">
        <v>21</v>
      </c>
      <c r="I33" s="57">
        <v>4.0625050897812516</v>
      </c>
      <c r="J33" s="58">
        <v>0.16962729828006456</v>
      </c>
      <c r="K33" s="59">
        <v>0.8</v>
      </c>
      <c r="L33" s="60">
        <v>0.13570183862405166</v>
      </c>
      <c r="M33" s="45">
        <v>10</v>
      </c>
      <c r="N33" s="60">
        <v>1.3570183862405166E-2</v>
      </c>
      <c r="O33" s="61">
        <v>0.1</v>
      </c>
      <c r="P33" s="59">
        <v>0.1</v>
      </c>
      <c r="Q33" s="62">
        <v>0.19014369648444221</v>
      </c>
      <c r="R33" s="62">
        <v>0.20956819090939929</v>
      </c>
      <c r="S33" s="62">
        <v>0.23052679946629034</v>
      </c>
      <c r="T33" s="62">
        <v>0.25304753119345319</v>
      </c>
      <c r="U33" s="62">
        <v>0.27713826060271946</v>
      </c>
      <c r="V33" s="62">
        <v>0.30278269330884672</v>
      </c>
      <c r="W33" s="62">
        <v>0.32993631859563632</v>
      </c>
      <c r="X33" s="62">
        <v>0.35852254974102399</v>
      </c>
      <c r="Y33" s="62">
        <v>0.38842929879434412</v>
      </c>
      <c r="Z33" s="62">
        <v>0.41950627238689991</v>
      </c>
      <c r="AA33" s="62">
        <v>2.9596016114830554</v>
      </c>
      <c r="AB33" s="63">
        <v>0</v>
      </c>
      <c r="AC33" s="63">
        <v>170.87366961633691</v>
      </c>
      <c r="AD33" s="60" t="s">
        <v>424</v>
      </c>
      <c r="AE33" s="60" t="s">
        <v>422</v>
      </c>
      <c r="AF33" s="63">
        <v>15</v>
      </c>
      <c r="AG33" s="61">
        <v>13.850592965007889</v>
      </c>
      <c r="AH33" s="64">
        <v>2015</v>
      </c>
      <c r="AI33" s="65">
        <v>4.5600766267868424</v>
      </c>
      <c r="AJ33" s="60">
        <v>0.56141087887611751</v>
      </c>
      <c r="AK33" s="66">
        <v>170.87366961633691</v>
      </c>
      <c r="AL33" s="65">
        <v>0.13543641983711768</v>
      </c>
      <c r="AM33" s="67">
        <v>1.0658000000000001</v>
      </c>
      <c r="AN33" s="67">
        <v>-0.45240000000000002</v>
      </c>
      <c r="AO33" s="54" t="s">
        <v>325</v>
      </c>
      <c r="AP33" s="54" t="s">
        <v>421</v>
      </c>
    </row>
    <row r="34" spans="1:42">
      <c r="A34" s="54">
        <v>13</v>
      </c>
      <c r="B34" s="55" t="s">
        <v>337</v>
      </c>
      <c r="C34" s="54" t="s">
        <v>325</v>
      </c>
      <c r="D34" s="54" t="s">
        <v>423</v>
      </c>
      <c r="E34" s="54">
        <v>3</v>
      </c>
      <c r="F34" s="54" t="s">
        <v>335</v>
      </c>
      <c r="G34" s="56">
        <v>30</v>
      </c>
      <c r="H34" s="45" t="s">
        <v>131</v>
      </c>
      <c r="I34" s="57">
        <v>2.159506826570285</v>
      </c>
      <c r="J34" s="58">
        <v>0.40122408292711009</v>
      </c>
      <c r="K34" s="59">
        <v>0.1</v>
      </c>
      <c r="L34" s="60">
        <v>4.0122408292711013E-2</v>
      </c>
      <c r="M34" s="45">
        <v>10</v>
      </c>
      <c r="N34" s="60">
        <v>4.0122408292711017E-3</v>
      </c>
      <c r="O34" s="61">
        <v>0.05</v>
      </c>
      <c r="P34" s="59">
        <v>0.05</v>
      </c>
      <c r="Q34" s="62">
        <v>7.8183198842128002E-2</v>
      </c>
      <c r="R34" s="62">
        <v>9.4036942306717969E-2</v>
      </c>
      <c r="S34" s="62">
        <v>0.10005745839288868</v>
      </c>
      <c r="T34" s="62">
        <v>0.106428030115233</v>
      </c>
      <c r="U34" s="62">
        <v>0.11316495695754569</v>
      </c>
      <c r="V34" s="62">
        <v>0.12028485111560863</v>
      </c>
      <c r="W34" s="62">
        <v>0.12780459163781094</v>
      </c>
      <c r="X34" s="62">
        <v>0.13574127212480436</v>
      </c>
      <c r="Y34" s="62">
        <v>0.14411214174674769</v>
      </c>
      <c r="Z34" s="62">
        <v>0.15293453939243518</v>
      </c>
      <c r="AA34" s="62">
        <v>1.17274798263192</v>
      </c>
      <c r="AB34" s="63"/>
      <c r="AC34" s="63">
        <v>30.005443519829363</v>
      </c>
      <c r="AD34" s="60" t="s">
        <v>424</v>
      </c>
      <c r="AE34" s="60" t="s">
        <v>422</v>
      </c>
      <c r="AF34" s="63">
        <v>15</v>
      </c>
      <c r="AG34" s="61">
        <v>24.304137009145009</v>
      </c>
      <c r="AH34" s="64">
        <v>2016</v>
      </c>
      <c r="AI34" s="65">
        <v>2.2295580065057745</v>
      </c>
      <c r="AJ34" s="60">
        <v>0.10296121735157016</v>
      </c>
      <c r="AK34" s="66">
        <v>30.005443519829363</v>
      </c>
      <c r="AL34" s="65">
        <v>0.38870819771552834</v>
      </c>
      <c r="AM34" s="67">
        <v>1.0658000000000001</v>
      </c>
      <c r="AN34" s="67">
        <v>-0.45240000000000002</v>
      </c>
      <c r="AO34" s="54" t="s">
        <v>325</v>
      </c>
      <c r="AP34" s="54" t="s">
        <v>423</v>
      </c>
    </row>
    <row r="35" spans="1:42">
      <c r="A35" s="54">
        <v>11</v>
      </c>
      <c r="B35" s="55" t="s">
        <v>338</v>
      </c>
      <c r="C35" s="54" t="s">
        <v>426</v>
      </c>
      <c r="D35" s="54" t="s">
        <v>427</v>
      </c>
      <c r="E35" s="54">
        <v>3</v>
      </c>
      <c r="F35" s="54" t="s">
        <v>326</v>
      </c>
      <c r="G35" s="56">
        <v>31</v>
      </c>
      <c r="H35" s="45" t="s">
        <v>23</v>
      </c>
      <c r="I35" s="57">
        <v>2.0569612989894686</v>
      </c>
      <c r="J35" s="58">
        <v>0.42027601676443621</v>
      </c>
      <c r="K35" s="59">
        <v>0.9</v>
      </c>
      <c r="L35" s="60">
        <v>0.37824841508799262</v>
      </c>
      <c r="M35" s="45">
        <v>2</v>
      </c>
      <c r="N35" s="60">
        <v>0.18912420754399631</v>
      </c>
      <c r="O35" s="61">
        <v>0.2</v>
      </c>
      <c r="P35" s="59">
        <v>0.2</v>
      </c>
      <c r="Q35" s="62">
        <v>0.39160289816578853</v>
      </c>
      <c r="R35" s="62">
        <v>0.39995634234305877</v>
      </c>
      <c r="S35" s="62">
        <v>0.40848797730990077</v>
      </c>
      <c r="T35" s="62">
        <v>0.41720160412810592</v>
      </c>
      <c r="U35" s="62">
        <v>0.42610110494149445</v>
      </c>
      <c r="V35" s="62">
        <v>0.43519044470550972</v>
      </c>
      <c r="W35" s="62">
        <v>0.44447367295370782</v>
      </c>
      <c r="X35" s="62">
        <v>0.45395492560192796</v>
      </c>
      <c r="Y35" s="62">
        <v>0.46363842679094913</v>
      </c>
      <c r="Z35" s="62">
        <v>0.47352849076845299</v>
      </c>
      <c r="AA35" s="62">
        <v>4.314135887708896</v>
      </c>
      <c r="AB35" s="63">
        <v>99</v>
      </c>
      <c r="AC35" s="63">
        <v>295.82023138843249</v>
      </c>
      <c r="AD35" s="60">
        <v>1.9880831453377019</v>
      </c>
      <c r="AE35" s="60" t="s">
        <v>422</v>
      </c>
      <c r="AF35" s="63">
        <v>25</v>
      </c>
      <c r="AG35" s="61">
        <v>0.38709544706929983</v>
      </c>
      <c r="AH35" s="64">
        <v>2015</v>
      </c>
      <c r="AI35" s="65">
        <v>2.8857648065757004</v>
      </c>
      <c r="AJ35" s="60">
        <v>0.30694282658009286</v>
      </c>
      <c r="AK35" s="66">
        <v>295.82023138843249</v>
      </c>
      <c r="AL35" s="65">
        <v>0.28886543919685315</v>
      </c>
      <c r="AM35" s="67">
        <v>1.0658000000000001</v>
      </c>
      <c r="AN35" s="67">
        <v>-0.45240000000000002</v>
      </c>
      <c r="AO35" s="54" t="s">
        <v>426</v>
      </c>
      <c r="AP35" s="54" t="s">
        <v>427</v>
      </c>
    </row>
    <row r="36" spans="1:42">
      <c r="A36" s="54">
        <v>17</v>
      </c>
      <c r="B36" s="55" t="s">
        <v>341</v>
      </c>
      <c r="C36" s="54" t="s">
        <v>428</v>
      </c>
      <c r="D36" s="54"/>
      <c r="E36" s="54">
        <v>3</v>
      </c>
      <c r="F36" s="54" t="s">
        <v>335</v>
      </c>
      <c r="G36" s="56">
        <v>32</v>
      </c>
      <c r="H36" s="45" t="s">
        <v>24</v>
      </c>
      <c r="I36" s="57">
        <v>3.4069239622244858</v>
      </c>
      <c r="J36" s="58">
        <v>0.22819227143601303</v>
      </c>
      <c r="K36" s="59">
        <v>0.6</v>
      </c>
      <c r="L36" s="60">
        <v>0.13691536286160783</v>
      </c>
      <c r="M36" s="45">
        <v>10</v>
      </c>
      <c r="N36" s="60">
        <v>1.3691536286160783E-2</v>
      </c>
      <c r="O36" s="61">
        <v>0.1</v>
      </c>
      <c r="P36" s="59">
        <v>0.1</v>
      </c>
      <c r="Q36" s="62">
        <v>5.1417066678339986E-2</v>
      </c>
      <c r="R36" s="62">
        <v>5.6662851815448972E-2</v>
      </c>
      <c r="S36" s="62">
        <v>6.2321565359906232E-2</v>
      </c>
      <c r="T36" s="62">
        <v>6.8400421606404499E-2</v>
      </c>
      <c r="U36" s="62">
        <v>7.4901147857820705E-2</v>
      </c>
      <c r="V36" s="62">
        <v>8.181889490476893E-2</v>
      </c>
      <c r="W36" s="62">
        <v>8.914114627959252E-2</v>
      </c>
      <c r="X36" s="62">
        <v>9.6846681129447332E-2</v>
      </c>
      <c r="Y36" s="62">
        <v>0.10490465793016981</v>
      </c>
      <c r="Z36" s="62">
        <v>0.11327389696144456</v>
      </c>
      <c r="AA36" s="62">
        <v>0.79968833052334343</v>
      </c>
      <c r="AB36" s="63">
        <v>0</v>
      </c>
      <c r="AC36" s="63">
        <v>159.74024264191709</v>
      </c>
      <c r="AD36" s="60" t="s">
        <v>424</v>
      </c>
      <c r="AE36" s="60" t="s">
        <v>422</v>
      </c>
      <c r="AF36" s="63">
        <v>20</v>
      </c>
      <c r="AG36" s="61">
        <v>3.7121650792446008</v>
      </c>
      <c r="AH36" s="64">
        <v>2015</v>
      </c>
      <c r="AI36" s="65">
        <v>3.850008462166822</v>
      </c>
      <c r="AJ36" s="60">
        <v>0.48052062231718295</v>
      </c>
      <c r="AK36" s="66">
        <v>159.74024264191709</v>
      </c>
      <c r="AL36" s="65">
        <v>0.18674370991128766</v>
      </c>
      <c r="AM36" s="67">
        <v>1.0658000000000001</v>
      </c>
      <c r="AN36" s="67">
        <v>-0.45240000000000002</v>
      </c>
      <c r="AO36" s="54" t="s">
        <v>428</v>
      </c>
      <c r="AP36" s="54"/>
    </row>
    <row r="37" spans="1:42">
      <c r="A37" s="54">
        <v>11</v>
      </c>
      <c r="B37" s="55" t="s">
        <v>355</v>
      </c>
      <c r="C37" s="54" t="s">
        <v>426</v>
      </c>
      <c r="D37" s="68" t="s">
        <v>431</v>
      </c>
      <c r="E37" s="54">
        <v>3</v>
      </c>
      <c r="F37" s="54" t="s">
        <v>335</v>
      </c>
      <c r="G37" s="56">
        <v>33</v>
      </c>
      <c r="H37" s="45" t="s">
        <v>25</v>
      </c>
      <c r="I37" s="57">
        <v>2.7042529749022726</v>
      </c>
      <c r="J37" s="58">
        <v>0.31358702837382901</v>
      </c>
      <c r="K37" s="59">
        <v>0.8</v>
      </c>
      <c r="L37" s="60">
        <v>0.25086962269906321</v>
      </c>
      <c r="M37" s="45">
        <v>4</v>
      </c>
      <c r="N37" s="60">
        <v>6.2717405674765803E-2</v>
      </c>
      <c r="O37" s="61">
        <v>0.1</v>
      </c>
      <c r="P37" s="59">
        <v>0.1</v>
      </c>
      <c r="Q37" s="62">
        <v>6.5355768323230631E-2</v>
      </c>
      <c r="R37" s="62">
        <v>6.7466144526348165E-2</v>
      </c>
      <c r="S37" s="62">
        <v>6.9259484365425408E-2</v>
      </c>
      <c r="T37" s="62">
        <v>7.0696406604706552E-2</v>
      </c>
      <c r="U37" s="62">
        <v>7.1745034993278167E-2</v>
      </c>
      <c r="V37" s="62">
        <v>7.2383018370344138E-2</v>
      </c>
      <c r="W37" s="62">
        <v>7.2599215955976987E-2</v>
      </c>
      <c r="X37" s="62">
        <v>7.2394879394705805E-2</v>
      </c>
      <c r="Y37" s="62">
        <v>7.1784189362924064E-2</v>
      </c>
      <c r="Z37" s="62">
        <v>7.0794051396406502E-2</v>
      </c>
      <c r="AA37" s="62">
        <v>0.70447819329334638</v>
      </c>
      <c r="AB37" s="63">
        <v>0</v>
      </c>
      <c r="AC37" s="63">
        <v>55.034096917641854</v>
      </c>
      <c r="AD37" s="60" t="s">
        <v>424</v>
      </c>
      <c r="AE37" s="60" t="s">
        <v>422</v>
      </c>
      <c r="AF37" s="63">
        <v>10</v>
      </c>
      <c r="AG37" s="61">
        <v>1.0300730037429904</v>
      </c>
      <c r="AH37" s="64">
        <v>2015</v>
      </c>
      <c r="AI37" s="65">
        <v>2.852196478608092</v>
      </c>
      <c r="AJ37" s="60">
        <v>0.29878603560438255</v>
      </c>
      <c r="AK37" s="66">
        <v>55.034096917641854</v>
      </c>
      <c r="AL37" s="65">
        <v>0.29328571867818426</v>
      </c>
      <c r="AM37" s="67">
        <v>1.0658000000000001</v>
      </c>
      <c r="AN37" s="67">
        <v>-0.45240000000000002</v>
      </c>
      <c r="AO37" s="54" t="s">
        <v>426</v>
      </c>
      <c r="AP37" s="68" t="s">
        <v>431</v>
      </c>
    </row>
    <row r="38" spans="1:42">
      <c r="A38" s="54">
        <v>11</v>
      </c>
      <c r="B38" s="55" t="s">
        <v>343</v>
      </c>
      <c r="C38" s="54" t="s">
        <v>426</v>
      </c>
      <c r="D38" s="54" t="s">
        <v>429</v>
      </c>
      <c r="E38" s="54">
        <v>3</v>
      </c>
      <c r="F38" s="54" t="s">
        <v>335</v>
      </c>
      <c r="G38" s="56">
        <v>34</v>
      </c>
      <c r="H38" s="45" t="s">
        <v>26</v>
      </c>
      <c r="I38" s="57">
        <v>2.0256279948246068</v>
      </c>
      <c r="J38" s="58">
        <v>0.42627593230699296</v>
      </c>
      <c r="K38" s="59">
        <v>0.3</v>
      </c>
      <c r="L38" s="60">
        <v>0.12788277969209788</v>
      </c>
      <c r="M38" s="45">
        <v>10</v>
      </c>
      <c r="N38" s="60">
        <v>1.2788277969209788E-2</v>
      </c>
      <c r="O38" s="61">
        <v>0.1</v>
      </c>
      <c r="P38" s="59">
        <v>0.1</v>
      </c>
      <c r="Q38" s="62">
        <v>6.7673685492162058E-2</v>
      </c>
      <c r="R38" s="62">
        <v>7.0618245347265948E-2</v>
      </c>
      <c r="S38" s="62">
        <v>7.7892776711005265E-2</v>
      </c>
      <c r="T38" s="62">
        <v>8.5754071062930648E-2</v>
      </c>
      <c r="U38" s="62">
        <v>9.4215750464173909E-2</v>
      </c>
      <c r="V38" s="62">
        <v>0.10328434715635568</v>
      </c>
      <c r="W38" s="62">
        <v>0.11295779588928286</v>
      </c>
      <c r="X38" s="62">
        <v>0.12322390141429797</v>
      </c>
      <c r="Y38" s="62">
        <v>0.13405885086800809</v>
      </c>
      <c r="Z38" s="62">
        <v>0.14542585797694838</v>
      </c>
      <c r="AA38" s="62">
        <v>1.0151052823824307</v>
      </c>
      <c r="AB38" s="63">
        <v>0</v>
      </c>
      <c r="AC38" s="63">
        <v>106.71359000000001</v>
      </c>
      <c r="AD38" s="60" t="s">
        <v>424</v>
      </c>
      <c r="AE38" s="60" t="s">
        <v>422</v>
      </c>
      <c r="AF38" s="63">
        <v>10</v>
      </c>
      <c r="AG38" s="61">
        <v>5.7262928338957542</v>
      </c>
      <c r="AH38" s="64">
        <v>2016</v>
      </c>
      <c r="AI38" s="65">
        <v>2.3875348316673124</v>
      </c>
      <c r="AJ38" s="60">
        <v>0.16231588604580949</v>
      </c>
      <c r="AK38" s="66">
        <v>106.71359000000001</v>
      </c>
      <c r="AL38" s="65">
        <v>0.36189720666633846</v>
      </c>
      <c r="AM38" s="67">
        <v>1.0658000000000001</v>
      </c>
      <c r="AN38" s="67">
        <v>-0.45240000000000002</v>
      </c>
      <c r="AO38" s="54" t="s">
        <v>426</v>
      </c>
      <c r="AP38" s="54" t="s">
        <v>429</v>
      </c>
    </row>
    <row r="39" spans="1:42">
      <c r="A39" s="54">
        <v>12</v>
      </c>
      <c r="B39" s="55" t="s">
        <v>344</v>
      </c>
      <c r="C39" s="54" t="s">
        <v>430</v>
      </c>
      <c r="D39" s="54"/>
      <c r="E39" s="54">
        <v>3</v>
      </c>
      <c r="F39" s="54" t="s">
        <v>326</v>
      </c>
      <c r="G39" s="56">
        <v>35</v>
      </c>
      <c r="H39" s="45" t="s">
        <v>27</v>
      </c>
      <c r="I39" s="57">
        <v>1.9138020013719996</v>
      </c>
      <c r="J39" s="58">
        <v>0.44839607797175512</v>
      </c>
      <c r="K39" s="59">
        <v>0.6</v>
      </c>
      <c r="L39" s="60">
        <v>0.26903764678305309</v>
      </c>
      <c r="M39" s="45">
        <v>3</v>
      </c>
      <c r="N39" s="60">
        <v>8.9679215594351033E-2</v>
      </c>
      <c r="O39" s="61">
        <v>0.2</v>
      </c>
      <c r="P39" s="59">
        <v>0.2</v>
      </c>
      <c r="Q39" s="62">
        <v>2.6511852981216708E-2</v>
      </c>
      <c r="R39" s="62">
        <v>2.8094999034816139E-2</v>
      </c>
      <c r="S39" s="62">
        <v>2.9168800170333728E-2</v>
      </c>
      <c r="T39" s="62">
        <v>2.9650661618488585E-2</v>
      </c>
      <c r="U39" s="62">
        <v>2.9508361860166473E-2</v>
      </c>
      <c r="V39" s="62">
        <v>2.8767528614738937E-2</v>
      </c>
      <c r="W39" s="62">
        <v>2.7508556643417552E-2</v>
      </c>
      <c r="X39" s="62">
        <v>2.5853455153526682E-2</v>
      </c>
      <c r="Y39" s="62">
        <v>2.3946132177051407E-2</v>
      </c>
      <c r="Z39" s="62">
        <v>2.1931270715423452E-2</v>
      </c>
      <c r="AA39" s="62">
        <v>0.27094161896917968</v>
      </c>
      <c r="AB39" s="63">
        <v>185</v>
      </c>
      <c r="AC39" s="63">
        <v>137.20135114931816</v>
      </c>
      <c r="AD39" s="60">
        <v>-0.25837107486855049</v>
      </c>
      <c r="AE39" s="60" t="s">
        <v>422</v>
      </c>
      <c r="AF39" s="63">
        <v>20</v>
      </c>
      <c r="AG39" s="61">
        <v>0.29222707281644578</v>
      </c>
      <c r="AH39" s="64">
        <v>2015</v>
      </c>
      <c r="AI39" s="65">
        <v>2.4656661587309476</v>
      </c>
      <c r="AJ39" s="60">
        <v>0.18886018169248875</v>
      </c>
      <c r="AK39" s="66">
        <v>137.20135114931816</v>
      </c>
      <c r="AL39" s="65">
        <v>0.34932880021775875</v>
      </c>
      <c r="AM39" s="67">
        <v>1.0658000000000001</v>
      </c>
      <c r="AN39" s="67">
        <v>-0.45240000000000002</v>
      </c>
      <c r="AO39" s="54" t="s">
        <v>478</v>
      </c>
      <c r="AP39" s="54"/>
    </row>
    <row r="40" spans="1:42">
      <c r="A40" s="54">
        <v>11</v>
      </c>
      <c r="B40" s="55" t="s">
        <v>345</v>
      </c>
      <c r="C40" s="54" t="s">
        <v>426</v>
      </c>
      <c r="D40" s="54" t="s">
        <v>427</v>
      </c>
      <c r="E40" s="54">
        <v>3</v>
      </c>
      <c r="F40" s="54" t="s">
        <v>326</v>
      </c>
      <c r="G40" s="56">
        <v>36</v>
      </c>
      <c r="H40" s="45" t="s">
        <v>28</v>
      </c>
      <c r="I40" s="57">
        <v>3.9256767919083995</v>
      </c>
      <c r="J40" s="58">
        <v>0.18045921367198028</v>
      </c>
      <c r="K40" s="59">
        <v>0.9</v>
      </c>
      <c r="L40" s="60">
        <v>0.16241329230478227</v>
      </c>
      <c r="M40" s="45">
        <v>2</v>
      </c>
      <c r="N40" s="60">
        <v>8.1206646152391135E-2</v>
      </c>
      <c r="O40" s="61">
        <v>0.2</v>
      </c>
      <c r="P40" s="59">
        <v>0.2</v>
      </c>
      <c r="Q40" s="62">
        <v>0.29037241646746542</v>
      </c>
      <c r="R40" s="62">
        <v>0.2965664711666039</v>
      </c>
      <c r="S40" s="62">
        <v>0.30289265382087893</v>
      </c>
      <c r="T40" s="62">
        <v>0.30935378290661608</v>
      </c>
      <c r="U40" s="62">
        <v>0.31595273702223081</v>
      </c>
      <c r="V40" s="62">
        <v>0.32269245617071773</v>
      </c>
      <c r="W40" s="62">
        <v>0.32957594306949733</v>
      </c>
      <c r="X40" s="62">
        <v>0.33660626448820319</v>
      </c>
      <c r="Y40" s="62">
        <v>0.34378655261500668</v>
      </c>
      <c r="Z40" s="62">
        <v>0.35112000645208691</v>
      </c>
      <c r="AA40" s="62">
        <v>3.1989192841793068</v>
      </c>
      <c r="AB40" s="63">
        <v>165</v>
      </c>
      <c r="AC40" s="63">
        <v>216.0030667433183</v>
      </c>
      <c r="AD40" s="60">
        <v>0.30910949541405031</v>
      </c>
      <c r="AE40" s="60" t="s">
        <v>422</v>
      </c>
      <c r="AF40" s="63">
        <v>15</v>
      </c>
      <c r="AG40" s="61">
        <v>0.28703015451504693</v>
      </c>
      <c r="AH40" s="64">
        <v>2015</v>
      </c>
      <c r="AI40" s="65">
        <v>4.5661301077703431</v>
      </c>
      <c r="AJ40" s="60">
        <v>0.5619923320633089</v>
      </c>
      <c r="AK40" s="66">
        <v>216.0030667433183</v>
      </c>
      <c r="AL40" s="65">
        <v>0.13506602177902918</v>
      </c>
      <c r="AM40" s="67">
        <v>1.0658000000000001</v>
      </c>
      <c r="AN40" s="67">
        <v>-0.45240000000000002</v>
      </c>
      <c r="AO40" s="54" t="s">
        <v>426</v>
      </c>
      <c r="AP40" s="54" t="s">
        <v>427</v>
      </c>
    </row>
    <row r="41" spans="1:42">
      <c r="A41" s="54">
        <v>11</v>
      </c>
      <c r="B41" s="55" t="s">
        <v>346</v>
      </c>
      <c r="C41" s="54" t="s">
        <v>426</v>
      </c>
      <c r="D41" s="54" t="s">
        <v>429</v>
      </c>
      <c r="E41" s="54">
        <v>3</v>
      </c>
      <c r="F41" s="54" t="s">
        <v>335</v>
      </c>
      <c r="G41" s="56">
        <v>37</v>
      </c>
      <c r="H41" s="45" t="s">
        <v>29</v>
      </c>
      <c r="I41" s="57">
        <v>2.4993682480096138</v>
      </c>
      <c r="J41" s="58">
        <v>0.34404304297151805</v>
      </c>
      <c r="K41" s="59">
        <v>0.3</v>
      </c>
      <c r="L41" s="60">
        <v>0.10321291289145541</v>
      </c>
      <c r="M41" s="45">
        <v>10</v>
      </c>
      <c r="N41" s="60">
        <v>1.0321291289145541E-2</v>
      </c>
      <c r="O41" s="61">
        <v>0.1</v>
      </c>
      <c r="P41" s="59">
        <v>0.1</v>
      </c>
      <c r="Q41" s="62">
        <v>5.9869680711879883E-2</v>
      </c>
      <c r="R41" s="62">
        <v>6.1633412400321344E-2</v>
      </c>
      <c r="S41" s="62">
        <v>6.8148688580010969E-2</v>
      </c>
      <c r="T41" s="62">
        <v>7.522353690922487E-2</v>
      </c>
      <c r="U41" s="62">
        <v>8.2879079018156956E-2</v>
      </c>
      <c r="V41" s="62">
        <v>9.1131448446413188E-2</v>
      </c>
      <c r="W41" s="62">
        <v>9.9990482740250825E-2</v>
      </c>
      <c r="X41" s="62">
        <v>0.1094583437886394</v>
      </c>
      <c r="Y41" s="62">
        <v>0.11952811326013209</v>
      </c>
      <c r="Z41" s="62">
        <v>0.13018242482316872</v>
      </c>
      <c r="AA41" s="62">
        <v>0.8980452106781982</v>
      </c>
      <c r="AB41" s="63">
        <v>0</v>
      </c>
      <c r="AC41" s="63">
        <v>67.333408227449837</v>
      </c>
      <c r="AD41" s="60" t="s">
        <v>424</v>
      </c>
      <c r="AE41" s="60" t="s">
        <v>422</v>
      </c>
      <c r="AF41" s="63">
        <v>10</v>
      </c>
      <c r="AG41" s="61">
        <v>6.1922841543481644</v>
      </c>
      <c r="AH41" s="64">
        <v>2016</v>
      </c>
      <c r="AI41" s="65">
        <v>2.7141164385293925</v>
      </c>
      <c r="AJ41" s="60">
        <v>0.26311193889541706</v>
      </c>
      <c r="AK41" s="66">
        <v>67.333408227449837</v>
      </c>
      <c r="AL41" s="65">
        <v>0.31219084798822822</v>
      </c>
      <c r="AM41" s="67">
        <v>1.0658000000000001</v>
      </c>
      <c r="AN41" s="67">
        <v>-0.45240000000000002</v>
      </c>
      <c r="AO41" s="54" t="s">
        <v>426</v>
      </c>
      <c r="AP41" s="54" t="s">
        <v>429</v>
      </c>
    </row>
    <row r="42" spans="1:42">
      <c r="A42" s="54">
        <v>12</v>
      </c>
      <c r="B42" s="55" t="s">
        <v>347</v>
      </c>
      <c r="C42" s="54" t="s">
        <v>430</v>
      </c>
      <c r="D42" s="54"/>
      <c r="E42" s="54">
        <v>3</v>
      </c>
      <c r="F42" s="54" t="s">
        <v>326</v>
      </c>
      <c r="G42" s="56">
        <v>38</v>
      </c>
      <c r="H42" s="45" t="s">
        <v>30</v>
      </c>
      <c r="I42" s="57">
        <v>1.9138020013719996</v>
      </c>
      <c r="J42" s="58">
        <v>0.44839607797175512</v>
      </c>
      <c r="K42" s="59">
        <v>0.6</v>
      </c>
      <c r="L42" s="60">
        <v>0.26903764678305309</v>
      </c>
      <c r="M42" s="45">
        <v>3</v>
      </c>
      <c r="N42" s="60">
        <v>8.9679215594351033E-2</v>
      </c>
      <c r="O42" s="61">
        <v>0.2</v>
      </c>
      <c r="P42" s="59">
        <v>0.2</v>
      </c>
      <c r="Q42" s="62">
        <v>6.5895583351454109E-2</v>
      </c>
      <c r="R42" s="62">
        <v>6.9830515127305384E-2</v>
      </c>
      <c r="S42" s="62">
        <v>7.2499462947682836E-2</v>
      </c>
      <c r="T42" s="62">
        <v>7.3697136352225176E-2</v>
      </c>
      <c r="U42" s="62">
        <v>7.3343448302127384E-2</v>
      </c>
      <c r="V42" s="62">
        <v>7.1502096854222735E-2</v>
      </c>
      <c r="W42" s="62">
        <v>6.8372904317883273E-2</v>
      </c>
      <c r="X42" s="62">
        <v>6.4259126293409102E-2</v>
      </c>
      <c r="Y42" s="62">
        <v>5.9518448217700255E-2</v>
      </c>
      <c r="Z42" s="62">
        <v>5.451048172511281E-2</v>
      </c>
      <c r="AA42" s="62">
        <v>0.67342920348912305</v>
      </c>
      <c r="AB42" s="63">
        <v>185</v>
      </c>
      <c r="AC42" s="63">
        <v>137.20135114931816</v>
      </c>
      <c r="AD42" s="60">
        <v>-0.25837107486855049</v>
      </c>
      <c r="AE42" s="60" t="s">
        <v>422</v>
      </c>
      <c r="AF42" s="63">
        <v>20</v>
      </c>
      <c r="AG42" s="61">
        <v>0.72633449830800223</v>
      </c>
      <c r="AH42" s="64">
        <v>2015</v>
      </c>
      <c r="AI42" s="65">
        <v>2.4656661587309476</v>
      </c>
      <c r="AJ42" s="60">
        <v>0.18886018169248875</v>
      </c>
      <c r="AK42" s="66">
        <v>137.20135114931816</v>
      </c>
      <c r="AL42" s="65">
        <v>0.34932880021775875</v>
      </c>
      <c r="AM42" s="67">
        <v>1.0658000000000001</v>
      </c>
      <c r="AN42" s="67">
        <v>-0.45240000000000002</v>
      </c>
      <c r="AO42" s="54" t="s">
        <v>478</v>
      </c>
      <c r="AP42" s="54"/>
    </row>
    <row r="43" spans="1:42">
      <c r="A43" s="54">
        <v>11</v>
      </c>
      <c r="B43" s="55" t="s">
        <v>348</v>
      </c>
      <c r="C43" s="54" t="s">
        <v>426</v>
      </c>
      <c r="D43" s="68" t="s">
        <v>431</v>
      </c>
      <c r="E43" s="54">
        <v>3</v>
      </c>
      <c r="F43" s="54" t="s">
        <v>335</v>
      </c>
      <c r="G43" s="56">
        <v>39</v>
      </c>
      <c r="H43" s="45" t="s">
        <v>31</v>
      </c>
      <c r="I43" s="57">
        <v>2.4698999293330228</v>
      </c>
      <c r="J43" s="58">
        <v>0.34866035093251702</v>
      </c>
      <c r="K43" s="59">
        <v>0.8</v>
      </c>
      <c r="L43" s="60">
        <v>0.27892828074601361</v>
      </c>
      <c r="M43" s="45">
        <v>4</v>
      </c>
      <c r="N43" s="60">
        <v>6.9732070186503403E-2</v>
      </c>
      <c r="O43" s="61">
        <v>0.1</v>
      </c>
      <c r="P43" s="59">
        <v>0.1</v>
      </c>
      <c r="Q43" s="62">
        <v>2.0657406216867839E-2</v>
      </c>
      <c r="R43" s="62">
        <v>2.2719599765594543E-2</v>
      </c>
      <c r="S43" s="62">
        <v>2.4938554062616032E-2</v>
      </c>
      <c r="T43" s="62">
        <v>2.731800861374372E-2</v>
      </c>
      <c r="U43" s="62">
        <v>2.9860531817918767E-2</v>
      </c>
      <c r="V43" s="62">
        <v>3.2567391020001953E-2</v>
      </c>
      <c r="W43" s="62">
        <v>3.5438449240861841E-2</v>
      </c>
      <c r="X43" s="62">
        <v>3.847209570097531E-2</v>
      </c>
      <c r="Y43" s="62">
        <v>4.1665216153140228E-2</v>
      </c>
      <c r="Z43" s="62">
        <v>4.50132073726177E-2</v>
      </c>
      <c r="AA43" s="62">
        <v>0.31865045996433794</v>
      </c>
      <c r="AB43" s="63"/>
      <c r="AC43" s="63">
        <v>533.93212019238661</v>
      </c>
      <c r="AD43" s="60" t="s">
        <v>424</v>
      </c>
      <c r="AE43" s="60" t="s">
        <v>422</v>
      </c>
      <c r="AF43" s="63">
        <v>15</v>
      </c>
      <c r="AG43" s="61">
        <v>0.2928298851575028</v>
      </c>
      <c r="AH43" s="64">
        <v>2015</v>
      </c>
      <c r="AI43" s="65">
        <v>3.9855965048960771</v>
      </c>
      <c r="AJ43" s="60">
        <v>0.49819305653667789</v>
      </c>
      <c r="AK43" s="66">
        <v>533.93212019238661</v>
      </c>
      <c r="AL43" s="65">
        <v>0.17563309139868274</v>
      </c>
      <c r="AM43" s="67">
        <v>1.0658000000000001</v>
      </c>
      <c r="AN43" s="67">
        <v>-0.45240000000000002</v>
      </c>
      <c r="AO43" s="54" t="s">
        <v>426</v>
      </c>
      <c r="AP43" s="68" t="s">
        <v>431</v>
      </c>
    </row>
    <row r="44" spans="1:42">
      <c r="A44" s="54">
        <v>11</v>
      </c>
      <c r="B44" s="55" t="s">
        <v>349</v>
      </c>
      <c r="C44" s="54" t="s">
        <v>426</v>
      </c>
      <c r="D44" s="54" t="s">
        <v>427</v>
      </c>
      <c r="E44" s="54">
        <v>3</v>
      </c>
      <c r="F44" s="54" t="s">
        <v>326</v>
      </c>
      <c r="G44" s="56">
        <v>40</v>
      </c>
      <c r="H44" s="45" t="s">
        <v>32</v>
      </c>
      <c r="I44" s="57">
        <v>4.3624897474569</v>
      </c>
      <c r="J44" s="58">
        <v>0.14810042754153629</v>
      </c>
      <c r="K44" s="59">
        <v>0.9</v>
      </c>
      <c r="L44" s="60">
        <v>0.13329038478738267</v>
      </c>
      <c r="M44" s="45">
        <v>2</v>
      </c>
      <c r="N44" s="60">
        <v>6.6645192393691335E-2</v>
      </c>
      <c r="O44" s="61">
        <v>0.2</v>
      </c>
      <c r="P44" s="59">
        <v>0.2</v>
      </c>
      <c r="Q44" s="62">
        <v>0.10528244629733659</v>
      </c>
      <c r="R44" s="62">
        <v>0.10752826991639193</v>
      </c>
      <c r="S44" s="62">
        <v>0.10982200013246594</v>
      </c>
      <c r="T44" s="62">
        <v>0.11216465886109041</v>
      </c>
      <c r="U44" s="62">
        <v>0.11455728981670199</v>
      </c>
      <c r="V44" s="62">
        <v>0.11700095897764383</v>
      </c>
      <c r="W44" s="62">
        <v>0.11949675506108615</v>
      </c>
      <c r="X44" s="62">
        <v>0.12204579000807757</v>
      </c>
      <c r="Y44" s="62">
        <v>0.12464919947894339</v>
      </c>
      <c r="Z44" s="62">
        <v>0.12730814335925131</v>
      </c>
      <c r="AA44" s="62">
        <v>1.1598555119089893</v>
      </c>
      <c r="AB44" s="63">
        <v>165</v>
      </c>
      <c r="AC44" s="63">
        <v>114.50717888431176</v>
      </c>
      <c r="AD44" s="60">
        <v>-0.30601709767083785</v>
      </c>
      <c r="AE44" s="60" t="s">
        <v>422</v>
      </c>
      <c r="AF44" s="63">
        <v>15</v>
      </c>
      <c r="AG44" s="61">
        <v>0.10407061798802968</v>
      </c>
      <c r="AH44" s="64">
        <v>2015</v>
      </c>
      <c r="AI44" s="65">
        <v>4.7129204100975235</v>
      </c>
      <c r="AJ44" s="60">
        <v>0.57563467532467527</v>
      </c>
      <c r="AK44" s="66">
        <v>114.50717888431176</v>
      </c>
      <c r="AL44" s="65">
        <v>0.12638790341905934</v>
      </c>
      <c r="AM44" s="67">
        <v>1.0658000000000001</v>
      </c>
      <c r="AN44" s="67">
        <v>-0.45240000000000002</v>
      </c>
      <c r="AO44" s="54" t="s">
        <v>426</v>
      </c>
      <c r="AP44" s="54" t="s">
        <v>427</v>
      </c>
    </row>
    <row r="45" spans="1:42">
      <c r="A45" s="54">
        <v>12</v>
      </c>
      <c r="B45" s="55" t="s">
        <v>350</v>
      </c>
      <c r="C45" s="54" t="s">
        <v>430</v>
      </c>
      <c r="D45" s="54"/>
      <c r="E45" s="54">
        <v>3</v>
      </c>
      <c r="F45" s="54" t="s">
        <v>326</v>
      </c>
      <c r="G45" s="56">
        <v>41</v>
      </c>
      <c r="H45" s="45" t="s">
        <v>33</v>
      </c>
      <c r="I45" s="57">
        <v>1.9138020013719996</v>
      </c>
      <c r="J45" s="58">
        <v>0.44839607797175512</v>
      </c>
      <c r="K45" s="59">
        <v>0.6</v>
      </c>
      <c r="L45" s="60">
        <v>0.26903764678305309</v>
      </c>
      <c r="M45" s="45">
        <v>3</v>
      </c>
      <c r="N45" s="60">
        <v>8.9679215594351033E-2</v>
      </c>
      <c r="O45" s="61">
        <v>0.2</v>
      </c>
      <c r="P45" s="59">
        <v>0.2</v>
      </c>
      <c r="Q45" s="62">
        <v>6.2617787689589945E-3</v>
      </c>
      <c r="R45" s="62">
        <v>6.6356987040768305E-3</v>
      </c>
      <c r="S45" s="62">
        <v>6.8893175347648217E-3</v>
      </c>
      <c r="T45" s="62">
        <v>7.0031273762637758E-3</v>
      </c>
      <c r="U45" s="62">
        <v>6.9695178957751552E-3</v>
      </c>
      <c r="V45" s="62">
        <v>6.7945420504110553E-3</v>
      </c>
      <c r="W45" s="62">
        <v>6.4971881096540672E-3</v>
      </c>
      <c r="X45" s="62">
        <v>6.1062731714483657E-3</v>
      </c>
      <c r="Y45" s="62">
        <v>5.6557865710548643E-3</v>
      </c>
      <c r="Z45" s="62">
        <v>5.179900682137392E-3</v>
      </c>
      <c r="AA45" s="62">
        <v>6.399313086454532E-2</v>
      </c>
      <c r="AB45" s="63">
        <v>185</v>
      </c>
      <c r="AC45" s="63">
        <v>137.20135114931816</v>
      </c>
      <c r="AD45" s="60">
        <v>-0.25837107486855049</v>
      </c>
      <c r="AE45" s="60" t="s">
        <v>422</v>
      </c>
      <c r="AF45" s="63">
        <v>20</v>
      </c>
      <c r="AG45" s="61">
        <v>6.9020497419531049E-2</v>
      </c>
      <c r="AH45" s="64">
        <v>2015</v>
      </c>
      <c r="AI45" s="65">
        <v>2.4656661587309476</v>
      </c>
      <c r="AJ45" s="60">
        <v>0.18886018169248875</v>
      </c>
      <c r="AK45" s="66">
        <v>137.20135114931816</v>
      </c>
      <c r="AL45" s="65">
        <v>0.34932880021775875</v>
      </c>
      <c r="AM45" s="67">
        <v>1.0658000000000001</v>
      </c>
      <c r="AN45" s="67">
        <v>-0.45240000000000002</v>
      </c>
      <c r="AO45" s="54" t="s">
        <v>478</v>
      </c>
      <c r="AP45" s="54"/>
    </row>
    <row r="46" spans="1:42">
      <c r="A46" s="54">
        <v>11</v>
      </c>
      <c r="B46" s="55" t="s">
        <v>351</v>
      </c>
      <c r="C46" s="54" t="s">
        <v>426</v>
      </c>
      <c r="D46" s="68" t="s">
        <v>431</v>
      </c>
      <c r="E46" s="54">
        <v>3</v>
      </c>
      <c r="F46" s="54" t="s">
        <v>335</v>
      </c>
      <c r="G46" s="56">
        <v>42</v>
      </c>
      <c r="H46" s="45" t="s">
        <v>34</v>
      </c>
      <c r="I46" s="57">
        <v>8.3936918109496972</v>
      </c>
      <c r="J46" s="58">
        <v>2.3907083471563364E-2</v>
      </c>
      <c r="K46" s="59">
        <v>0.8</v>
      </c>
      <c r="L46" s="60">
        <v>1.9125666777250694E-2</v>
      </c>
      <c r="M46" s="45">
        <v>4</v>
      </c>
      <c r="N46" s="60">
        <v>4.7814166943126735E-3</v>
      </c>
      <c r="O46" s="61">
        <v>0.1</v>
      </c>
      <c r="P46" s="59">
        <v>0.1</v>
      </c>
      <c r="Q46" s="62">
        <v>1.1857864794666995E-2</v>
      </c>
      <c r="R46" s="62">
        <v>1.298056015930877E-2</v>
      </c>
      <c r="S46" s="62">
        <v>1.4177900737480393E-2</v>
      </c>
      <c r="T46" s="62">
        <v>1.5449649463677762E-2</v>
      </c>
      <c r="U46" s="62">
        <v>1.6794718974272732E-2</v>
      </c>
      <c r="V46" s="62">
        <v>1.8211121451572498E-2</v>
      </c>
      <c r="W46" s="62">
        <v>1.969594219510536E-2</v>
      </c>
      <c r="X46" s="62">
        <v>2.1245340768236969E-2</v>
      </c>
      <c r="Y46" s="62">
        <v>2.2854582391811241E-2</v>
      </c>
      <c r="Z46" s="62">
        <v>2.4518100729869083E-2</v>
      </c>
      <c r="AA46" s="62">
        <v>0.17778578166600179</v>
      </c>
      <c r="AB46" s="63">
        <v>0</v>
      </c>
      <c r="AC46" s="63">
        <v>234.26916158680484</v>
      </c>
      <c r="AD46" s="60" t="s">
        <v>424</v>
      </c>
      <c r="AE46" s="60" t="s">
        <v>422</v>
      </c>
      <c r="AF46" s="63">
        <v>15</v>
      </c>
      <c r="AG46" s="61">
        <v>2.4514445068433788</v>
      </c>
      <c r="AH46" s="64">
        <v>2015</v>
      </c>
      <c r="AI46" s="65">
        <v>9.1266699819287549</v>
      </c>
      <c r="AJ46" s="60">
        <v>0.78086202262598559</v>
      </c>
      <c r="AK46" s="66">
        <v>234.26916158680484</v>
      </c>
      <c r="AL46" s="65">
        <v>1.7159903492058957E-2</v>
      </c>
      <c r="AM46" s="67">
        <v>1.0658000000000001</v>
      </c>
      <c r="AN46" s="67">
        <v>-0.45240000000000002</v>
      </c>
      <c r="AO46" s="54" t="s">
        <v>426</v>
      </c>
      <c r="AP46" s="68" t="s">
        <v>431</v>
      </c>
    </row>
    <row r="47" spans="1:42">
      <c r="A47" s="54">
        <v>11</v>
      </c>
      <c r="B47" s="55" t="s">
        <v>352</v>
      </c>
      <c r="C47" s="54" t="s">
        <v>426</v>
      </c>
      <c r="D47" s="68" t="s">
        <v>432</v>
      </c>
      <c r="E47" s="54">
        <v>3</v>
      </c>
      <c r="F47" s="54" t="s">
        <v>326</v>
      </c>
      <c r="G47" s="56">
        <v>43</v>
      </c>
      <c r="H47" s="45" t="s">
        <v>35</v>
      </c>
      <c r="I47" s="57">
        <v>6.3838742571658154</v>
      </c>
      <c r="J47" s="58">
        <v>5.9347871442419757E-2</v>
      </c>
      <c r="K47" s="59">
        <v>0.8</v>
      </c>
      <c r="L47" s="60">
        <v>1.1869574288483953E-2</v>
      </c>
      <c r="M47" s="45">
        <v>4</v>
      </c>
      <c r="N47" s="60">
        <v>2.9673935721209882E-3</v>
      </c>
      <c r="O47" s="61">
        <v>0.1</v>
      </c>
      <c r="P47" s="59">
        <v>0.1</v>
      </c>
      <c r="Q47" s="62">
        <v>0.220169833291118</v>
      </c>
      <c r="R47" s="62">
        <v>0.22376551834473765</v>
      </c>
      <c r="S47" s="62">
        <v>0.22744340869649315</v>
      </c>
      <c r="T47" s="62">
        <v>0.23120523038053567</v>
      </c>
      <c r="U47" s="62">
        <v>0.23505274638737461</v>
      </c>
      <c r="V47" s="62">
        <v>0.23898775745152046</v>
      </c>
      <c r="W47" s="62">
        <v>0.24301210285593361</v>
      </c>
      <c r="X47" s="62">
        <v>0.24712766125363622</v>
      </c>
      <c r="Y47" s="62">
        <v>0.25133635150685313</v>
      </c>
      <c r="Z47" s="62">
        <v>0.25564013354405735</v>
      </c>
      <c r="AA47" s="62">
        <v>2.3737407437122595</v>
      </c>
      <c r="AB47" s="63">
        <v>600</v>
      </c>
      <c r="AC47" s="63">
        <v>1940.0929855734898</v>
      </c>
      <c r="AD47" s="60">
        <v>2.2334883092891498</v>
      </c>
      <c r="AE47" s="60" t="s">
        <v>422</v>
      </c>
      <c r="AF47" s="63">
        <v>15</v>
      </c>
      <c r="AG47" s="61">
        <v>43.114278073643689</v>
      </c>
      <c r="AH47" s="64">
        <v>2015</v>
      </c>
      <c r="AI47" s="65">
        <v>15.27557308475042</v>
      </c>
      <c r="AJ47" s="60">
        <v>0.86907201524264921</v>
      </c>
      <c r="AK47" s="66">
        <v>1940.0929855734898</v>
      </c>
      <c r="AL47" s="65">
        <v>1.0626987958819644E-3</v>
      </c>
      <c r="AM47" s="67">
        <v>1.0658000000000001</v>
      </c>
      <c r="AN47" s="67">
        <v>-0.45240000000000002</v>
      </c>
      <c r="AO47" s="54" t="s">
        <v>426</v>
      </c>
      <c r="AP47" s="68" t="s">
        <v>432</v>
      </c>
    </row>
    <row r="48" spans="1:42">
      <c r="A48" s="54">
        <v>11</v>
      </c>
      <c r="B48" s="55" t="s">
        <v>353</v>
      </c>
      <c r="C48" s="54" t="s">
        <v>426</v>
      </c>
      <c r="D48" s="68" t="s">
        <v>432</v>
      </c>
      <c r="E48" s="54">
        <v>3</v>
      </c>
      <c r="F48" s="54" t="s">
        <v>326</v>
      </c>
      <c r="G48" s="56">
        <v>44</v>
      </c>
      <c r="H48" s="45" t="s">
        <v>36</v>
      </c>
      <c r="I48" s="57">
        <v>5.6590520426712896</v>
      </c>
      <c r="J48" s="58">
        <v>8.2378610817199188E-2</v>
      </c>
      <c r="K48" s="59">
        <v>0.8</v>
      </c>
      <c r="L48" s="60">
        <v>1.647572216343984E-2</v>
      </c>
      <c r="M48" s="45">
        <v>4</v>
      </c>
      <c r="N48" s="60">
        <v>4.1189305408599599E-3</v>
      </c>
      <c r="O48" s="61">
        <v>0.1</v>
      </c>
      <c r="P48" s="59">
        <v>0.1</v>
      </c>
      <c r="Q48" s="62">
        <v>0.11281961622551266</v>
      </c>
      <c r="R48" s="62">
        <v>0.12358179414708513</v>
      </c>
      <c r="S48" s="62">
        <v>0.13507400857281848</v>
      </c>
      <c r="T48" s="62">
        <v>0.14729696130070816</v>
      </c>
      <c r="U48" s="62">
        <v>0.16024344770247456</v>
      </c>
      <c r="V48" s="62">
        <v>0.17389783920416027</v>
      </c>
      <c r="W48" s="62">
        <v>0.18823578053214532</v>
      </c>
      <c r="X48" s="62">
        <v>0.20322413906184136</v>
      </c>
      <c r="Y48" s="62">
        <v>0.21882123318679586</v>
      </c>
      <c r="Z48" s="62">
        <v>0.23497735287911381</v>
      </c>
      <c r="AA48" s="62">
        <v>1.6981721728126558</v>
      </c>
      <c r="AB48" s="63">
        <v>415</v>
      </c>
      <c r="AC48" s="63">
        <v>1014.514163023535</v>
      </c>
      <c r="AD48" s="60">
        <v>1.4446124410205663</v>
      </c>
      <c r="AE48" s="60" t="s">
        <v>422</v>
      </c>
      <c r="AF48" s="63">
        <v>14</v>
      </c>
      <c r="AG48" s="61">
        <v>26.818436735849183</v>
      </c>
      <c r="AH48" s="64">
        <v>2015</v>
      </c>
      <c r="AI48" s="65">
        <v>10.294703315513734</v>
      </c>
      <c r="AJ48" s="60">
        <v>0.80572533868109875</v>
      </c>
      <c r="AK48" s="66">
        <v>1014.514163023535</v>
      </c>
      <c r="AL48" s="65">
        <v>1.0116393126693641E-2</v>
      </c>
      <c r="AM48" s="67">
        <v>1.0658000000000001</v>
      </c>
      <c r="AN48" s="67">
        <v>-0.45240000000000002</v>
      </c>
      <c r="AO48" s="54" t="s">
        <v>426</v>
      </c>
      <c r="AP48" s="68" t="s">
        <v>432</v>
      </c>
    </row>
    <row r="49" spans="1:42">
      <c r="A49" s="54">
        <v>13</v>
      </c>
      <c r="B49" s="55" t="s">
        <v>324</v>
      </c>
      <c r="C49" s="54" t="s">
        <v>325</v>
      </c>
      <c r="D49" s="54" t="s">
        <v>421</v>
      </c>
      <c r="E49" s="54">
        <v>3</v>
      </c>
      <c r="F49" s="54" t="s">
        <v>326</v>
      </c>
      <c r="G49" s="56">
        <v>45</v>
      </c>
      <c r="H49" s="45" t="s">
        <v>38</v>
      </c>
      <c r="I49" s="57">
        <v>1.9817818028643639</v>
      </c>
      <c r="J49" s="58">
        <v>0.43481596919275683</v>
      </c>
      <c r="K49" s="59">
        <v>0.8</v>
      </c>
      <c r="L49" s="60">
        <v>0.3478527753542055</v>
      </c>
      <c r="M49" s="45">
        <v>10</v>
      </c>
      <c r="N49" s="60">
        <v>3.4785277535420552E-2</v>
      </c>
      <c r="O49" s="61">
        <v>0.1</v>
      </c>
      <c r="P49" s="59">
        <v>0.1</v>
      </c>
      <c r="Q49" s="62">
        <v>2.6155141072215071E-2</v>
      </c>
      <c r="R49" s="62">
        <v>2.9215245644331429E-2</v>
      </c>
      <c r="S49" s="62">
        <v>3.2601594657841564E-2</v>
      </c>
      <c r="T49" s="62">
        <v>3.6342186983008958E-2</v>
      </c>
      <c r="U49" s="62">
        <v>4.0466029809886415E-2</v>
      </c>
      <c r="V49" s="62">
        <v>4.5002879417297283E-2</v>
      </c>
      <c r="W49" s="62">
        <v>4.9982917645106303E-2</v>
      </c>
      <c r="X49" s="62">
        <v>5.5436361560672907E-2</v>
      </c>
      <c r="Y49" s="62">
        <v>6.1393006363943549E-2</v>
      </c>
      <c r="Z49" s="62">
        <v>6.7881704821886532E-2</v>
      </c>
      <c r="AA49" s="62">
        <v>0.44447706797619002</v>
      </c>
      <c r="AB49" s="63">
        <v>100</v>
      </c>
      <c r="AC49" s="63">
        <v>184.90290999999996</v>
      </c>
      <c r="AD49" s="60">
        <v>0.84902909999999965</v>
      </c>
      <c r="AE49" s="60" t="s">
        <v>422</v>
      </c>
      <c r="AF49" s="63">
        <v>15</v>
      </c>
      <c r="AG49" s="61">
        <v>0.74324801856276057</v>
      </c>
      <c r="AH49" s="64">
        <v>2015</v>
      </c>
      <c r="AI49" s="65">
        <v>2.5698718906140394</v>
      </c>
      <c r="AJ49" s="60">
        <v>0.22175108910891095</v>
      </c>
      <c r="AK49" s="66">
        <v>184.90290999999996</v>
      </c>
      <c r="AL49" s="65">
        <v>0.33324265774695105</v>
      </c>
      <c r="AM49" s="67">
        <v>1.0658000000000001</v>
      </c>
      <c r="AN49" s="67">
        <v>-0.45240000000000002</v>
      </c>
      <c r="AO49" s="54" t="s">
        <v>325</v>
      </c>
      <c r="AP49" s="54" t="s">
        <v>421</v>
      </c>
    </row>
    <row r="50" spans="1:42">
      <c r="A50" s="54">
        <v>13</v>
      </c>
      <c r="B50" s="55" t="s">
        <v>327</v>
      </c>
      <c r="C50" s="54" t="s">
        <v>325</v>
      </c>
      <c r="D50" s="54" t="s">
        <v>421</v>
      </c>
      <c r="E50" s="54">
        <v>3</v>
      </c>
      <c r="F50" s="54" t="s">
        <v>326</v>
      </c>
      <c r="G50" s="56">
        <v>46</v>
      </c>
      <c r="H50" s="45" t="s">
        <v>39</v>
      </c>
      <c r="I50" s="57">
        <v>1.9817818028643639</v>
      </c>
      <c r="J50" s="58">
        <v>0.43481596919275683</v>
      </c>
      <c r="K50" s="59">
        <v>0.8</v>
      </c>
      <c r="L50" s="60">
        <v>0.3478527753542055</v>
      </c>
      <c r="M50" s="45">
        <v>10</v>
      </c>
      <c r="N50" s="60">
        <v>3.4785277535420552E-2</v>
      </c>
      <c r="O50" s="61">
        <v>0.1</v>
      </c>
      <c r="P50" s="59">
        <v>0.1</v>
      </c>
      <c r="Q50" s="62">
        <v>1.7663879484720233E-2</v>
      </c>
      <c r="R50" s="62">
        <v>1.9730521687997285E-2</v>
      </c>
      <c r="S50" s="62">
        <v>2.2017493136657827E-2</v>
      </c>
      <c r="T50" s="62">
        <v>2.4543702873045626E-2</v>
      </c>
      <c r="U50" s="62">
        <v>2.7328740908465494E-2</v>
      </c>
      <c r="V50" s="62">
        <v>3.0392703151465514E-2</v>
      </c>
      <c r="W50" s="62">
        <v>3.375597291332378E-2</v>
      </c>
      <c r="X50" s="62">
        <v>3.7438957296213646E-2</v>
      </c>
      <c r="Y50" s="62">
        <v>4.1461778494071053E-2</v>
      </c>
      <c r="Z50" s="62">
        <v>4.5843922228541369E-2</v>
      </c>
      <c r="AA50" s="62">
        <v>0.30017767217450186</v>
      </c>
      <c r="AB50" s="63">
        <v>100</v>
      </c>
      <c r="AC50" s="63">
        <v>221.90291000000002</v>
      </c>
      <c r="AD50" s="60">
        <v>1.2190291000000002</v>
      </c>
      <c r="AE50" s="60" t="s">
        <v>422</v>
      </c>
      <c r="AF50" s="63">
        <v>15</v>
      </c>
      <c r="AG50" s="61">
        <v>0.50195269032964362</v>
      </c>
      <c r="AH50" s="64">
        <v>2015</v>
      </c>
      <c r="AI50" s="65">
        <v>2.6875516677832465</v>
      </c>
      <c r="AJ50" s="60">
        <v>0.25582826035502959</v>
      </c>
      <c r="AK50" s="66">
        <v>221.90291000000002</v>
      </c>
      <c r="AL50" s="65">
        <v>0.31596536253800211</v>
      </c>
      <c r="AM50" s="67">
        <v>1.0658000000000001</v>
      </c>
      <c r="AN50" s="67">
        <v>-0.45240000000000002</v>
      </c>
      <c r="AO50" s="54" t="s">
        <v>325</v>
      </c>
      <c r="AP50" s="54" t="s">
        <v>421</v>
      </c>
    </row>
    <row r="51" spans="1:42">
      <c r="A51" s="54">
        <v>13</v>
      </c>
      <c r="B51" s="55" t="s">
        <v>328</v>
      </c>
      <c r="C51" s="54" t="s">
        <v>325</v>
      </c>
      <c r="D51" s="54" t="s">
        <v>421</v>
      </c>
      <c r="E51" s="54">
        <v>3</v>
      </c>
      <c r="F51" s="54" t="s">
        <v>326</v>
      </c>
      <c r="G51" s="56">
        <v>47</v>
      </c>
      <c r="H51" s="45" t="s">
        <v>40</v>
      </c>
      <c r="I51" s="57">
        <v>1.9817818028643639</v>
      </c>
      <c r="J51" s="58">
        <v>0.43481596919275683</v>
      </c>
      <c r="K51" s="59">
        <v>0.8</v>
      </c>
      <c r="L51" s="60">
        <v>0.3478527753542055</v>
      </c>
      <c r="M51" s="45">
        <v>10</v>
      </c>
      <c r="N51" s="60">
        <v>3.4785277535420552E-2</v>
      </c>
      <c r="O51" s="61">
        <v>0.1</v>
      </c>
      <c r="P51" s="59">
        <v>0.1</v>
      </c>
      <c r="Q51" s="62">
        <v>6.4621331844059915E-3</v>
      </c>
      <c r="R51" s="62">
        <v>7.2181911711943943E-3</v>
      </c>
      <c r="S51" s="62">
        <v>8.0548541535795659E-3</v>
      </c>
      <c r="T51" s="62">
        <v>8.9790397936821507E-3</v>
      </c>
      <c r="U51" s="62">
        <v>9.9979148785177205E-3</v>
      </c>
      <c r="V51" s="62">
        <v>1.111883127196259E-2</v>
      </c>
      <c r="W51" s="62">
        <v>1.2349245980974505E-2</v>
      </c>
      <c r="X51" s="62">
        <v>1.3696624716144726E-2</v>
      </c>
      <c r="Y51" s="62">
        <v>1.5168328957565393E-2</v>
      </c>
      <c r="Z51" s="62">
        <v>1.677148733904401E-2</v>
      </c>
      <c r="AA51" s="62">
        <v>0.10981665144707106</v>
      </c>
      <c r="AB51" s="63">
        <v>100</v>
      </c>
      <c r="AC51" s="63">
        <v>184.90290999999996</v>
      </c>
      <c r="AD51" s="60">
        <v>0.84902909999999965</v>
      </c>
      <c r="AE51" s="60" t="s">
        <v>422</v>
      </c>
      <c r="AF51" s="63">
        <v>15</v>
      </c>
      <c r="AG51" s="61">
        <v>0.18363379007351896</v>
      </c>
      <c r="AH51" s="64">
        <v>2015</v>
      </c>
      <c r="AI51" s="65">
        <v>2.5698718906140394</v>
      </c>
      <c r="AJ51" s="60">
        <v>0.22175108910891095</v>
      </c>
      <c r="AK51" s="66">
        <v>184.90290999999996</v>
      </c>
      <c r="AL51" s="65">
        <v>0.33324265774695105</v>
      </c>
      <c r="AM51" s="67">
        <v>1.0658000000000001</v>
      </c>
      <c r="AN51" s="67">
        <v>-0.45240000000000002</v>
      </c>
      <c r="AO51" s="54" t="s">
        <v>325</v>
      </c>
      <c r="AP51" s="54" t="s">
        <v>421</v>
      </c>
    </row>
    <row r="52" spans="1:42">
      <c r="A52" s="54">
        <v>13</v>
      </c>
      <c r="B52" s="55" t="s">
        <v>329</v>
      </c>
      <c r="C52" s="54" t="s">
        <v>325</v>
      </c>
      <c r="D52" s="54" t="s">
        <v>421</v>
      </c>
      <c r="E52" s="54">
        <v>3</v>
      </c>
      <c r="F52" s="54" t="s">
        <v>326</v>
      </c>
      <c r="G52" s="56">
        <v>48</v>
      </c>
      <c r="H52" s="45" t="s">
        <v>41</v>
      </c>
      <c r="I52" s="57">
        <v>1.9817818028643639</v>
      </c>
      <c r="J52" s="58">
        <v>0.43481596919275683</v>
      </c>
      <c r="K52" s="59">
        <v>0.8</v>
      </c>
      <c r="L52" s="60">
        <v>0.3478527753542055</v>
      </c>
      <c r="M52" s="45">
        <v>10</v>
      </c>
      <c r="N52" s="60">
        <v>3.4785277535420552E-2</v>
      </c>
      <c r="O52" s="61">
        <v>0.1</v>
      </c>
      <c r="P52" s="59">
        <v>0.1</v>
      </c>
      <c r="Q52" s="62">
        <v>9.7592002660045876E-2</v>
      </c>
      <c r="R52" s="62">
        <v>0.10529734372431941</v>
      </c>
      <c r="S52" s="62">
        <v>0.11321208051592806</v>
      </c>
      <c r="T52" s="62">
        <v>0.12126178253870894</v>
      </c>
      <c r="U52" s="62">
        <v>0.12935746316730301</v>
      </c>
      <c r="V52" s="62">
        <v>0.13739598932925531</v>
      </c>
      <c r="W52" s="62">
        <v>0.14526131582977178</v>
      </c>
      <c r="X52" s="62">
        <v>0.15282668429488894</v>
      </c>
      <c r="Y52" s="62">
        <v>0.1599578845605526</v>
      </c>
      <c r="Z52" s="62">
        <v>0.16651760881164304</v>
      </c>
      <c r="AA52" s="62">
        <v>1.328680155432417</v>
      </c>
      <c r="AB52" s="63">
        <v>100</v>
      </c>
      <c r="AC52" s="63">
        <v>221.90291000000002</v>
      </c>
      <c r="AD52" s="60">
        <v>1.2190291000000002</v>
      </c>
      <c r="AE52" s="60" t="s">
        <v>422</v>
      </c>
      <c r="AF52" s="63">
        <v>15</v>
      </c>
      <c r="AG52" s="61">
        <v>2.7732621439272473</v>
      </c>
      <c r="AH52" s="64">
        <v>2015</v>
      </c>
      <c r="AI52" s="65">
        <v>2.6875516677832465</v>
      </c>
      <c r="AJ52" s="60">
        <v>0.25582826035502959</v>
      </c>
      <c r="AK52" s="66">
        <v>221.90291000000002</v>
      </c>
      <c r="AL52" s="65">
        <v>0.31596536253800211</v>
      </c>
      <c r="AM52" s="67">
        <v>1.0658000000000001</v>
      </c>
      <c r="AN52" s="67">
        <v>-0.45240000000000002</v>
      </c>
      <c r="AO52" s="54" t="s">
        <v>325</v>
      </c>
      <c r="AP52" s="54" t="s">
        <v>421</v>
      </c>
    </row>
    <row r="53" spans="1:42">
      <c r="A53" s="54">
        <v>13</v>
      </c>
      <c r="B53" s="55" t="s">
        <v>331</v>
      </c>
      <c r="C53" s="54" t="s">
        <v>325</v>
      </c>
      <c r="D53" s="54" t="s">
        <v>423</v>
      </c>
      <c r="E53" s="54">
        <v>3</v>
      </c>
      <c r="F53" s="54" t="s">
        <v>335</v>
      </c>
      <c r="G53" s="56">
        <v>49</v>
      </c>
      <c r="H53" s="45" t="s">
        <v>356</v>
      </c>
      <c r="I53" s="57">
        <v>3.1983633952691122</v>
      </c>
      <c r="J53" s="58">
        <v>0.25077130036211887</v>
      </c>
      <c r="K53" s="59">
        <v>0.1</v>
      </c>
      <c r="L53" s="60">
        <v>2.5077130036211887E-2</v>
      </c>
      <c r="M53" s="45">
        <v>10</v>
      </c>
      <c r="N53" s="60">
        <v>2.5077130036211888E-3</v>
      </c>
      <c r="O53" s="61">
        <v>0.05</v>
      </c>
      <c r="P53" s="59">
        <v>0.05</v>
      </c>
      <c r="Q53" s="62">
        <v>3.7133244201268671E-2</v>
      </c>
      <c r="R53" s="62">
        <v>4.4354003541602932E-2</v>
      </c>
      <c r="S53" s="62">
        <v>4.7263470086538292E-2</v>
      </c>
      <c r="T53" s="62">
        <v>5.034890124763778E-2</v>
      </c>
      <c r="U53" s="62">
        <v>5.3619229135607654E-2</v>
      </c>
      <c r="V53" s="62">
        <v>5.7083650501112394E-2</v>
      </c>
      <c r="W53" s="62">
        <v>6.075161336630483E-2</v>
      </c>
      <c r="X53" s="62">
        <v>6.4632800809295607E-2</v>
      </c>
      <c r="Y53" s="62">
        <v>6.8737111725527406E-2</v>
      </c>
      <c r="Z53" s="62">
        <v>7.3074638404134543E-2</v>
      </c>
      <c r="AA53" s="62">
        <v>0.55699866301903012</v>
      </c>
      <c r="AB53" s="63"/>
      <c r="AC53" s="63">
        <v>428.39437708314648</v>
      </c>
      <c r="AD53" s="60" t="s">
        <v>424</v>
      </c>
      <c r="AE53" s="60" t="s">
        <v>422</v>
      </c>
      <c r="AF53" s="63">
        <v>15</v>
      </c>
      <c r="AG53" s="61">
        <v>18.341028827002184</v>
      </c>
      <c r="AH53" s="64">
        <v>2016</v>
      </c>
      <c r="AI53" s="65">
        <v>4.560886498936302</v>
      </c>
      <c r="AJ53" s="60">
        <v>0.56148875871687587</v>
      </c>
      <c r="AK53" s="66">
        <v>428.39437708314648</v>
      </c>
      <c r="AL53" s="65">
        <v>0.13538680689657553</v>
      </c>
      <c r="AM53" s="67">
        <v>1.0658000000000001</v>
      </c>
      <c r="AN53" s="67">
        <v>-0.45240000000000002</v>
      </c>
      <c r="AO53" s="54" t="s">
        <v>325</v>
      </c>
      <c r="AP53" s="54" t="s">
        <v>423</v>
      </c>
    </row>
    <row r="54" spans="1:42">
      <c r="A54" s="54">
        <v>13</v>
      </c>
      <c r="B54" s="55" t="s">
        <v>357</v>
      </c>
      <c r="C54" s="54" t="s">
        <v>325</v>
      </c>
      <c r="D54" s="54" t="s">
        <v>433</v>
      </c>
      <c r="E54" s="54">
        <v>3</v>
      </c>
      <c r="F54" s="54" t="s">
        <v>335</v>
      </c>
      <c r="G54" s="56">
        <v>50</v>
      </c>
      <c r="H54" s="45" t="s">
        <v>42</v>
      </c>
      <c r="I54" s="57">
        <v>1.9817818028643639</v>
      </c>
      <c r="J54" s="58">
        <v>0.43481596919275683</v>
      </c>
      <c r="K54" s="59">
        <v>0.2</v>
      </c>
      <c r="L54" s="60">
        <v>8.6963193838551375E-2</v>
      </c>
      <c r="M54" s="45">
        <v>10</v>
      </c>
      <c r="N54" s="60">
        <v>8.6963193838551379E-3</v>
      </c>
      <c r="O54" s="61">
        <v>0.05</v>
      </c>
      <c r="P54" s="59">
        <v>0.05</v>
      </c>
      <c r="Q54" s="62">
        <v>6.6722375472963433E-2</v>
      </c>
      <c r="R54" s="62">
        <v>8.2000800275846372E-2</v>
      </c>
      <c r="S54" s="62">
        <v>8.6848996254436109E-2</v>
      </c>
      <c r="T54" s="62">
        <v>9.1942680137646574E-2</v>
      </c>
      <c r="U54" s="62">
        <v>9.7289689207306643E-2</v>
      </c>
      <c r="V54" s="62">
        <v>0.10289760804117186</v>
      </c>
      <c r="W54" s="62">
        <v>0.10877370309987008</v>
      </c>
      <c r="X54" s="62">
        <v>0.11492485314260942</v>
      </c>
      <c r="Y54" s="62">
        <v>0.12135747579145233</v>
      </c>
      <c r="Z54" s="62">
        <v>0.12807745067114881</v>
      </c>
      <c r="AA54" s="62">
        <v>1.0008356320944516</v>
      </c>
      <c r="AB54" s="63"/>
      <c r="AC54" s="63">
        <v>18.902909999999963</v>
      </c>
      <c r="AD54" s="60" t="s">
        <v>424</v>
      </c>
      <c r="AE54" s="60" t="s">
        <v>422</v>
      </c>
      <c r="AF54" s="63">
        <v>11</v>
      </c>
      <c r="AG54" s="61">
        <v>9.7780287087957838</v>
      </c>
      <c r="AH54" s="64">
        <v>2016</v>
      </c>
      <c r="AI54" s="65">
        <v>2.0419031606116498</v>
      </c>
      <c r="AJ54" s="60">
        <v>2.0521619937694635E-2</v>
      </c>
      <c r="AK54" s="66">
        <v>18.902909999999963</v>
      </c>
      <c r="AL54" s="65">
        <v>0.42314883798339575</v>
      </c>
      <c r="AM54" s="67">
        <v>1.0658000000000001</v>
      </c>
      <c r="AN54" s="67">
        <v>-0.45240000000000002</v>
      </c>
      <c r="AO54" s="54" t="s">
        <v>325</v>
      </c>
      <c r="AP54" s="54" t="s">
        <v>433</v>
      </c>
    </row>
    <row r="55" spans="1:42">
      <c r="A55" s="54">
        <v>13</v>
      </c>
      <c r="B55" s="55" t="s">
        <v>333</v>
      </c>
      <c r="C55" s="54" t="s">
        <v>325</v>
      </c>
      <c r="D55" s="54" t="s">
        <v>425</v>
      </c>
      <c r="E55" s="54">
        <v>3</v>
      </c>
      <c r="F55" s="54" t="s">
        <v>326</v>
      </c>
      <c r="G55" s="56">
        <v>51</v>
      </c>
      <c r="H55" s="45" t="s">
        <v>43</v>
      </c>
      <c r="I55" s="57">
        <v>1.9817818028643639</v>
      </c>
      <c r="J55" s="58">
        <v>0.43481596919275683</v>
      </c>
      <c r="K55" s="59">
        <v>0.8</v>
      </c>
      <c r="L55" s="60">
        <v>0.3478527753542055</v>
      </c>
      <c r="M55" s="45">
        <v>10</v>
      </c>
      <c r="N55" s="60">
        <v>3.4785277535420552E-2</v>
      </c>
      <c r="O55" s="61">
        <v>0.1</v>
      </c>
      <c r="P55" s="59">
        <v>0.1</v>
      </c>
      <c r="Q55" s="62">
        <v>1.7324369724392989E-2</v>
      </c>
      <c r="R55" s="62">
        <v>1.9351289894935179E-2</v>
      </c>
      <c r="S55" s="62">
        <v>2.1594304458072259E-2</v>
      </c>
      <c r="T55" s="62">
        <v>2.407195901365285E-2</v>
      </c>
      <c r="U55" s="62">
        <v>2.680346704187778E-2</v>
      </c>
      <c r="V55" s="62">
        <v>2.9808538196559816E-2</v>
      </c>
      <c r="W55" s="62">
        <v>3.310716401019867E-2</v>
      </c>
      <c r="X55" s="62">
        <v>3.6719359348914765E-2</v>
      </c>
      <c r="Y55" s="62">
        <v>4.0664859646688749E-2</v>
      </c>
      <c r="Z55" s="62">
        <v>4.4962776098568247E-2</v>
      </c>
      <c r="AA55" s="62">
        <v>0.29440808743386127</v>
      </c>
      <c r="AB55" s="63">
        <v>75</v>
      </c>
      <c r="AC55" s="63">
        <v>220.90291000000002</v>
      </c>
      <c r="AD55" s="60">
        <v>1.9453721333333336</v>
      </c>
      <c r="AE55" s="60" t="s">
        <v>422</v>
      </c>
      <c r="AF55" s="63">
        <v>12</v>
      </c>
      <c r="AG55" s="61">
        <v>0.49230487554825042</v>
      </c>
      <c r="AH55" s="64">
        <v>2015</v>
      </c>
      <c r="AI55" s="65">
        <v>2.6843711332651599</v>
      </c>
      <c r="AJ55" s="60">
        <v>0.25494654028436026</v>
      </c>
      <c r="AK55" s="66">
        <v>220.90291000000002</v>
      </c>
      <c r="AL55" s="65">
        <v>0.31642032406253345</v>
      </c>
      <c r="AM55" s="67">
        <v>1.0658000000000001</v>
      </c>
      <c r="AN55" s="67">
        <v>-0.45240000000000002</v>
      </c>
      <c r="AO55" s="54" t="s">
        <v>325</v>
      </c>
      <c r="AP55" s="54" t="s">
        <v>425</v>
      </c>
    </row>
    <row r="56" spans="1:42">
      <c r="A56" s="54">
        <v>13</v>
      </c>
      <c r="B56" s="55" t="s">
        <v>334</v>
      </c>
      <c r="C56" s="54" t="s">
        <v>325</v>
      </c>
      <c r="D56" s="54" t="s">
        <v>421</v>
      </c>
      <c r="E56" s="54">
        <v>3</v>
      </c>
      <c r="F56" s="54" t="s">
        <v>335</v>
      </c>
      <c r="G56" s="56">
        <v>52</v>
      </c>
      <c r="H56" s="45" t="s">
        <v>44</v>
      </c>
      <c r="I56" s="57">
        <v>4.2638748560778179</v>
      </c>
      <c r="J56" s="58">
        <v>0.15485729028567274</v>
      </c>
      <c r="K56" s="59">
        <v>0.8</v>
      </c>
      <c r="L56" s="60">
        <v>0.1238858322285382</v>
      </c>
      <c r="M56" s="45">
        <v>10</v>
      </c>
      <c r="N56" s="60">
        <v>1.238858322285382E-2</v>
      </c>
      <c r="O56" s="61">
        <v>0.1</v>
      </c>
      <c r="P56" s="59">
        <v>0.1</v>
      </c>
      <c r="Q56" s="62">
        <v>7.6396351799270817E-2</v>
      </c>
      <c r="R56" s="62">
        <v>8.4299493262259523E-2</v>
      </c>
      <c r="S56" s="62">
        <v>9.2846857063741323E-2</v>
      </c>
      <c r="T56" s="62">
        <v>0.10205498700591085</v>
      </c>
      <c r="U56" s="62">
        <v>0.11193298100983466</v>
      </c>
      <c r="V56" s="62">
        <v>0.12248085730902469</v>
      </c>
      <c r="W56" s="62">
        <v>0.13368788305705592</v>
      </c>
      <c r="X56" s="62">
        <v>0.1455309380382554</v>
      </c>
      <c r="Y56" s="62">
        <v>0.15797300482842552</v>
      </c>
      <c r="Z56" s="62">
        <v>0.17096189384099947</v>
      </c>
      <c r="AA56" s="62">
        <v>1.1981652472147784</v>
      </c>
      <c r="AB56" s="63">
        <v>0</v>
      </c>
      <c r="AC56" s="63">
        <v>225.38419098094184</v>
      </c>
      <c r="AD56" s="60" t="s">
        <v>424</v>
      </c>
      <c r="AE56" s="60" t="s">
        <v>422</v>
      </c>
      <c r="AF56" s="63">
        <v>15</v>
      </c>
      <c r="AG56" s="61">
        <v>6.0956937999937271</v>
      </c>
      <c r="AH56" s="64">
        <v>2015</v>
      </c>
      <c r="AI56" s="65">
        <v>4.9807170553237441</v>
      </c>
      <c r="AJ56" s="60">
        <v>0.59845139208173692</v>
      </c>
      <c r="AK56" s="66">
        <v>225.38419098094184</v>
      </c>
      <c r="AL56" s="65">
        <v>0.11196704355651542</v>
      </c>
      <c r="AM56" s="67">
        <v>1.0658000000000001</v>
      </c>
      <c r="AN56" s="67">
        <v>-0.45240000000000002</v>
      </c>
      <c r="AO56" s="54" t="s">
        <v>325</v>
      </c>
      <c r="AP56" s="54" t="s">
        <v>421</v>
      </c>
    </row>
    <row r="57" spans="1:42">
      <c r="A57" s="54">
        <v>13</v>
      </c>
      <c r="B57" s="55" t="s">
        <v>336</v>
      </c>
      <c r="C57" s="54" t="s">
        <v>325</v>
      </c>
      <c r="D57" s="54" t="s">
        <v>421</v>
      </c>
      <c r="E57" s="54">
        <v>3</v>
      </c>
      <c r="F57" s="54" t="s">
        <v>326</v>
      </c>
      <c r="G57" s="56">
        <v>53</v>
      </c>
      <c r="H57" s="45" t="s">
        <v>45</v>
      </c>
      <c r="I57" s="57">
        <v>1.9817818028643639</v>
      </c>
      <c r="J57" s="58">
        <v>0.43481596919275683</v>
      </c>
      <c r="K57" s="59">
        <v>0.8</v>
      </c>
      <c r="L57" s="60">
        <v>0.3478527753542055</v>
      </c>
      <c r="M57" s="45">
        <v>10</v>
      </c>
      <c r="N57" s="60">
        <v>3.4785277535420552E-2</v>
      </c>
      <c r="O57" s="61">
        <v>0.1</v>
      </c>
      <c r="P57" s="59">
        <v>0.1</v>
      </c>
      <c r="Q57" s="62">
        <v>0.28559827737629029</v>
      </c>
      <c r="R57" s="62">
        <v>0.3081475854606735</v>
      </c>
      <c r="S57" s="62">
        <v>0.33130968001717326</v>
      </c>
      <c r="T57" s="62">
        <v>0.35486674379735816</v>
      </c>
      <c r="U57" s="62">
        <v>0.37855836174446733</v>
      </c>
      <c r="V57" s="62">
        <v>0.40208271990827116</v>
      </c>
      <c r="W57" s="62">
        <v>0.42510021763679379</v>
      </c>
      <c r="X57" s="62">
        <v>0.44723990267718461</v>
      </c>
      <c r="Y57" s="62">
        <v>0.4681090154731728</v>
      </c>
      <c r="Z57" s="62">
        <v>0.48730573134241173</v>
      </c>
      <c r="AA57" s="62">
        <v>3.8883182354337968</v>
      </c>
      <c r="AB57" s="63">
        <v>100</v>
      </c>
      <c r="AC57" s="63">
        <v>77.902909999999963</v>
      </c>
      <c r="AD57" s="60">
        <v>-0.22097090000000036</v>
      </c>
      <c r="AE57" s="60" t="s">
        <v>422</v>
      </c>
      <c r="AF57" s="63">
        <v>15</v>
      </c>
      <c r="AG57" s="61">
        <v>8.1158175816670681</v>
      </c>
      <c r="AH57" s="64">
        <v>2015</v>
      </c>
      <c r="AI57" s="65">
        <v>2.2295546971787643</v>
      </c>
      <c r="AJ57" s="60">
        <v>0.10295988587731819</v>
      </c>
      <c r="AK57" s="66">
        <v>77.902909999999963</v>
      </c>
      <c r="AL57" s="65">
        <v>0.38870877966637596</v>
      </c>
      <c r="AM57" s="67">
        <v>1.0658000000000001</v>
      </c>
      <c r="AN57" s="67">
        <v>-0.45240000000000002</v>
      </c>
      <c r="AO57" s="54" t="s">
        <v>325</v>
      </c>
      <c r="AP57" s="54" t="s">
        <v>421</v>
      </c>
    </row>
    <row r="58" spans="1:42">
      <c r="A58" s="54">
        <v>13</v>
      </c>
      <c r="B58" s="55" t="s">
        <v>337</v>
      </c>
      <c r="C58" s="54" t="s">
        <v>325</v>
      </c>
      <c r="D58" s="54" t="s">
        <v>423</v>
      </c>
      <c r="E58" s="54">
        <v>3</v>
      </c>
      <c r="F58" s="54" t="s">
        <v>335</v>
      </c>
      <c r="G58" s="56">
        <v>54</v>
      </c>
      <c r="H58" s="45" t="s">
        <v>46</v>
      </c>
      <c r="I58" s="57">
        <v>1.9817818028643639</v>
      </c>
      <c r="J58" s="58">
        <v>0.43481596919275683</v>
      </c>
      <c r="K58" s="59">
        <v>0.1</v>
      </c>
      <c r="L58" s="60">
        <v>4.3481596919275688E-2</v>
      </c>
      <c r="M58" s="45">
        <v>10</v>
      </c>
      <c r="N58" s="60">
        <v>4.3481596919275689E-3</v>
      </c>
      <c r="O58" s="61">
        <v>0.05</v>
      </c>
      <c r="P58" s="59">
        <v>0.05</v>
      </c>
      <c r="Q58" s="62">
        <v>3.7231801614884534E-2</v>
      </c>
      <c r="R58" s="62">
        <v>4.485096262297758E-2</v>
      </c>
      <c r="S58" s="62">
        <v>4.7706692566107045E-2</v>
      </c>
      <c r="T58" s="62">
        <v>5.0726962568132354E-2</v>
      </c>
      <c r="U58" s="62">
        <v>5.3919275087604558E-2</v>
      </c>
      <c r="V58" s="62">
        <v>5.729125709500512E-2</v>
      </c>
      <c r="W58" s="62">
        <v>6.0850636615225377E-2</v>
      </c>
      <c r="X58" s="62">
        <v>6.4605216189685247E-2</v>
      </c>
      <c r="Y58" s="62">
        <v>6.8562843159912207E-2</v>
      </c>
      <c r="Z58" s="62">
        <v>7.2731376703734002E-2</v>
      </c>
      <c r="AA58" s="62">
        <v>0.55847702422326795</v>
      </c>
      <c r="AB58" s="63"/>
      <c r="AC58" s="63">
        <v>331.90291000000002</v>
      </c>
      <c r="AD58" s="60" t="s">
        <v>424</v>
      </c>
      <c r="AE58" s="60" t="s">
        <v>422</v>
      </c>
      <c r="AF58" s="63">
        <v>15</v>
      </c>
      <c r="AG58" s="61">
        <v>10.696334637450587</v>
      </c>
      <c r="AH58" s="64">
        <v>2016</v>
      </c>
      <c r="AI58" s="65">
        <v>3.0374104647727815</v>
      </c>
      <c r="AJ58" s="60">
        <v>0.34154437696335083</v>
      </c>
      <c r="AK58" s="66">
        <v>331.90291000000002</v>
      </c>
      <c r="AL58" s="65">
        <v>0.26971247268728782</v>
      </c>
      <c r="AM58" s="67">
        <v>1.0658000000000001</v>
      </c>
      <c r="AN58" s="67">
        <v>-0.45240000000000002</v>
      </c>
      <c r="AO58" s="54" t="s">
        <v>325</v>
      </c>
      <c r="AP58" s="54" t="s">
        <v>423</v>
      </c>
    </row>
    <row r="59" spans="1:42">
      <c r="A59" s="54">
        <v>12</v>
      </c>
      <c r="B59" s="55" t="s">
        <v>344</v>
      </c>
      <c r="C59" s="54" t="s">
        <v>430</v>
      </c>
      <c r="D59" s="54"/>
      <c r="E59" s="54">
        <v>3</v>
      </c>
      <c r="F59" s="54" t="s">
        <v>326</v>
      </c>
      <c r="G59" s="56">
        <v>55</v>
      </c>
      <c r="H59" s="45" t="s">
        <v>47</v>
      </c>
      <c r="I59" s="57">
        <v>1.9817818028643641</v>
      </c>
      <c r="J59" s="58">
        <v>0.43481596919275683</v>
      </c>
      <c r="K59" s="59">
        <v>0.6</v>
      </c>
      <c r="L59" s="60">
        <v>0.26088958151565411</v>
      </c>
      <c r="M59" s="45">
        <v>3</v>
      </c>
      <c r="N59" s="60">
        <v>8.6963193838551375E-2</v>
      </c>
      <c r="O59" s="61">
        <v>0.2</v>
      </c>
      <c r="P59" s="59">
        <v>0.2</v>
      </c>
      <c r="Q59" s="62">
        <v>1.1314582669861935E-2</v>
      </c>
      <c r="R59" s="62">
        <v>1.2025183834591559E-2</v>
      </c>
      <c r="S59" s="62">
        <v>1.2525730882435037E-2</v>
      </c>
      <c r="T59" s="62">
        <v>1.2779074308099799E-2</v>
      </c>
      <c r="U59" s="62">
        <v>1.2768575000721E-2</v>
      </c>
      <c r="V59" s="62">
        <v>1.250163434582164E-2</v>
      </c>
      <c r="W59" s="62">
        <v>1.200890955745181E-2</v>
      </c>
      <c r="X59" s="62">
        <v>1.1339293216040486E-2</v>
      </c>
      <c r="Y59" s="62">
        <v>1.0551994592183558E-2</v>
      </c>
      <c r="Z59" s="62">
        <v>9.7077961238728212E-3</v>
      </c>
      <c r="AA59" s="62">
        <v>0.11752277453107964</v>
      </c>
      <c r="AB59" s="63">
        <v>185</v>
      </c>
      <c r="AC59" s="63">
        <v>267.48316</v>
      </c>
      <c r="AD59" s="60">
        <v>0.44585491891891893</v>
      </c>
      <c r="AE59" s="60" t="s">
        <v>422</v>
      </c>
      <c r="AF59" s="63">
        <v>20</v>
      </c>
      <c r="AG59" s="61">
        <v>0.12861014401750628</v>
      </c>
      <c r="AH59" s="64">
        <v>2015</v>
      </c>
      <c r="AI59" s="65">
        <v>3.515985632294667</v>
      </c>
      <c r="AJ59" s="60">
        <v>0.43116946166394787</v>
      </c>
      <c r="AK59" s="66">
        <v>267.48316</v>
      </c>
      <c r="AL59" s="65">
        <v>0.21720662073761224</v>
      </c>
      <c r="AM59" s="67">
        <v>1.0658000000000001</v>
      </c>
      <c r="AN59" s="67">
        <v>-0.45240000000000002</v>
      </c>
      <c r="AO59" s="54" t="s">
        <v>478</v>
      </c>
      <c r="AP59" s="54"/>
    </row>
    <row r="60" spans="1:42">
      <c r="A60" s="54">
        <v>11</v>
      </c>
      <c r="B60" s="55" t="s">
        <v>346</v>
      </c>
      <c r="C60" s="54" t="s">
        <v>426</v>
      </c>
      <c r="D60" s="54" t="s">
        <v>429</v>
      </c>
      <c r="E60" s="54">
        <v>3</v>
      </c>
      <c r="F60" s="54" t="s">
        <v>335</v>
      </c>
      <c r="G60" s="56">
        <v>56</v>
      </c>
      <c r="H60" s="45" t="s">
        <v>48</v>
      </c>
      <c r="I60" s="57">
        <v>2.1290559670597</v>
      </c>
      <c r="J60" s="58">
        <v>0.40678958043572561</v>
      </c>
      <c r="K60" s="59">
        <v>0.3</v>
      </c>
      <c r="L60" s="60">
        <v>0.12203687413071768</v>
      </c>
      <c r="M60" s="45">
        <v>10</v>
      </c>
      <c r="N60" s="60">
        <v>1.2203687413071767E-2</v>
      </c>
      <c r="O60" s="61">
        <v>0.1</v>
      </c>
      <c r="P60" s="59">
        <v>0.1</v>
      </c>
      <c r="Q60" s="62">
        <v>3.0833635337114088E-2</v>
      </c>
      <c r="R60" s="62">
        <v>3.207214674688183E-2</v>
      </c>
      <c r="S60" s="62">
        <v>3.5396470125912551E-2</v>
      </c>
      <c r="T60" s="62">
        <v>3.8993085746044084E-2</v>
      </c>
      <c r="U60" s="62">
        <v>4.2869292427447594E-2</v>
      </c>
      <c r="V60" s="62">
        <v>4.7029307541627666E-2</v>
      </c>
      <c r="W60" s="62">
        <v>5.1473580814057597E-2</v>
      </c>
      <c r="X60" s="62">
        <v>5.6198090299648895E-2</v>
      </c>
      <c r="Y60" s="62">
        <v>6.1193650509985292E-2</v>
      </c>
      <c r="Z60" s="62">
        <v>6.6445270507991747E-2</v>
      </c>
      <c r="AA60" s="62">
        <v>0.46250453005671133</v>
      </c>
      <c r="AB60" s="63">
        <v>0</v>
      </c>
      <c r="AC60" s="63">
        <v>157.74139476690954</v>
      </c>
      <c r="AD60" s="60" t="s">
        <v>424</v>
      </c>
      <c r="AE60" s="60" t="s">
        <v>422</v>
      </c>
      <c r="AF60" s="63">
        <v>10</v>
      </c>
      <c r="AG60" s="61">
        <v>2.7252456427549059</v>
      </c>
      <c r="AH60" s="64">
        <v>2016</v>
      </c>
      <c r="AI60" s="65">
        <v>2.6134931673276873</v>
      </c>
      <c r="AJ60" s="60">
        <v>0.23474068155111649</v>
      </c>
      <c r="AK60" s="66">
        <v>157.74139476690954</v>
      </c>
      <c r="AL60" s="65">
        <v>0.3267308231018442</v>
      </c>
      <c r="AM60" s="67">
        <v>1.0658000000000001</v>
      </c>
      <c r="AN60" s="67">
        <v>-0.45240000000000002</v>
      </c>
      <c r="AO60" s="54" t="s">
        <v>426</v>
      </c>
      <c r="AP60" s="54" t="s">
        <v>429</v>
      </c>
    </row>
    <row r="61" spans="1:42">
      <c r="A61" s="54">
        <v>12</v>
      </c>
      <c r="B61" s="55" t="s">
        <v>347</v>
      </c>
      <c r="C61" s="54" t="s">
        <v>430</v>
      </c>
      <c r="D61" s="54"/>
      <c r="E61" s="54">
        <v>3</v>
      </c>
      <c r="F61" s="54" t="s">
        <v>326</v>
      </c>
      <c r="G61" s="56">
        <v>57</v>
      </c>
      <c r="H61" s="45" t="s">
        <v>49</v>
      </c>
      <c r="I61" s="57">
        <v>1.9817818028643641</v>
      </c>
      <c r="J61" s="58">
        <v>0.43481596919275683</v>
      </c>
      <c r="K61" s="59">
        <v>0.6</v>
      </c>
      <c r="L61" s="60">
        <v>0.26088958151565411</v>
      </c>
      <c r="M61" s="45">
        <v>3</v>
      </c>
      <c r="N61" s="60">
        <v>8.6963193838551375E-2</v>
      </c>
      <c r="O61" s="61">
        <v>0.2</v>
      </c>
      <c r="P61" s="59">
        <v>0.2</v>
      </c>
      <c r="Q61" s="62">
        <v>2.8122554313236403E-2</v>
      </c>
      <c r="R61" s="62">
        <v>2.9888763499491947E-2</v>
      </c>
      <c r="S61" s="62">
        <v>3.1132880224786958E-2</v>
      </c>
      <c r="T61" s="62">
        <v>3.1762568871380722E-2</v>
      </c>
      <c r="U61" s="62">
        <v>3.1736472695266506E-2</v>
      </c>
      <c r="V61" s="62">
        <v>3.1072987944227984E-2</v>
      </c>
      <c r="W61" s="62">
        <v>2.9848313554838624E-2</v>
      </c>
      <c r="X61" s="62">
        <v>2.8183972723202784E-2</v>
      </c>
      <c r="Y61" s="62">
        <v>2.622713092389117E-2</v>
      </c>
      <c r="Z61" s="62">
        <v>2.412886376115634E-2</v>
      </c>
      <c r="AA61" s="62">
        <v>0.29210450851147945</v>
      </c>
      <c r="AB61" s="63">
        <v>185</v>
      </c>
      <c r="AC61" s="63">
        <v>267.48316</v>
      </c>
      <c r="AD61" s="60">
        <v>0.44585491891891893</v>
      </c>
      <c r="AE61" s="60" t="s">
        <v>422</v>
      </c>
      <c r="AF61" s="63">
        <v>20</v>
      </c>
      <c r="AG61" s="61">
        <v>0.31966232126258443</v>
      </c>
      <c r="AH61" s="64">
        <v>2015</v>
      </c>
      <c r="AI61" s="65">
        <v>3.515985632294667</v>
      </c>
      <c r="AJ61" s="60">
        <v>0.43116946166394787</v>
      </c>
      <c r="AK61" s="66">
        <v>267.48316</v>
      </c>
      <c r="AL61" s="65">
        <v>0.21720662073761224</v>
      </c>
      <c r="AM61" s="67">
        <v>1.0658000000000001</v>
      </c>
      <c r="AN61" s="67">
        <v>-0.45240000000000002</v>
      </c>
      <c r="AO61" s="54" t="s">
        <v>478</v>
      </c>
      <c r="AP61" s="54"/>
    </row>
    <row r="62" spans="1:42">
      <c r="A62" s="54">
        <v>11</v>
      </c>
      <c r="B62" s="55" t="s">
        <v>348</v>
      </c>
      <c r="C62" s="54" t="s">
        <v>426</v>
      </c>
      <c r="D62" s="68" t="s">
        <v>431</v>
      </c>
      <c r="E62" s="54">
        <v>3</v>
      </c>
      <c r="F62" s="54" t="s">
        <v>335</v>
      </c>
      <c r="G62" s="56">
        <v>58</v>
      </c>
      <c r="H62" s="45" t="s">
        <v>50</v>
      </c>
      <c r="I62" s="57">
        <v>3.4812951057743651</v>
      </c>
      <c r="J62" s="58">
        <v>0.22064234982087144</v>
      </c>
      <c r="K62" s="59">
        <v>0.8</v>
      </c>
      <c r="L62" s="60">
        <v>0.17651387985669717</v>
      </c>
      <c r="M62" s="45">
        <v>4</v>
      </c>
      <c r="N62" s="60">
        <v>4.4128469964174293E-2</v>
      </c>
      <c r="O62" s="61">
        <v>0.1</v>
      </c>
      <c r="P62" s="59">
        <v>0.1</v>
      </c>
      <c r="Q62" s="62">
        <v>5.7532981072460927E-3</v>
      </c>
      <c r="R62" s="62">
        <v>6.3276400220106171E-3</v>
      </c>
      <c r="S62" s="62">
        <v>6.9456414023918098E-3</v>
      </c>
      <c r="T62" s="62">
        <v>7.608343738859524E-3</v>
      </c>
      <c r="U62" s="62">
        <v>8.3164623566879849E-3</v>
      </c>
      <c r="V62" s="62">
        <v>9.0703502243337526E-3</v>
      </c>
      <c r="W62" s="62">
        <v>9.869969191713051E-3</v>
      </c>
      <c r="X62" s="62">
        <v>1.0714870640316647E-2</v>
      </c>
      <c r="Y62" s="62">
        <v>1.1604187220568062E-2</v>
      </c>
      <c r="Z62" s="62">
        <v>1.25366368874758E-2</v>
      </c>
      <c r="AA62" s="62">
        <v>8.8747399791603357E-2</v>
      </c>
      <c r="AB62" s="63"/>
      <c r="AC62" s="63">
        <v>72.077937308579862</v>
      </c>
      <c r="AD62" s="60" t="s">
        <v>424</v>
      </c>
      <c r="AE62" s="60" t="s">
        <v>422</v>
      </c>
      <c r="AF62" s="63">
        <v>15</v>
      </c>
      <c r="AG62" s="61">
        <v>0.12887544381075153</v>
      </c>
      <c r="AH62" s="64">
        <v>2015</v>
      </c>
      <c r="AI62" s="65">
        <v>3.6696879385198682</v>
      </c>
      <c r="AJ62" s="60">
        <v>0.45499452991453004</v>
      </c>
      <c r="AK62" s="66">
        <v>72.077937308579862</v>
      </c>
      <c r="AL62" s="65">
        <v>0.20261632103182134</v>
      </c>
      <c r="AM62" s="67">
        <v>1.0658000000000001</v>
      </c>
      <c r="AN62" s="67">
        <v>-0.45240000000000002</v>
      </c>
      <c r="AO62" s="54" t="s">
        <v>426</v>
      </c>
      <c r="AP62" s="68" t="s">
        <v>431</v>
      </c>
    </row>
    <row r="63" spans="1:42">
      <c r="A63" s="54">
        <v>12</v>
      </c>
      <c r="B63" s="55" t="s">
        <v>350</v>
      </c>
      <c r="C63" s="54" t="s">
        <v>430</v>
      </c>
      <c r="D63" s="54"/>
      <c r="E63" s="54">
        <v>3</v>
      </c>
      <c r="F63" s="54" t="s">
        <v>326</v>
      </c>
      <c r="G63" s="56">
        <v>59</v>
      </c>
      <c r="H63" s="45" t="s">
        <v>51</v>
      </c>
      <c r="I63" s="57">
        <v>1.9817818028643641</v>
      </c>
      <c r="J63" s="58">
        <v>0.43481596919275683</v>
      </c>
      <c r="K63" s="59">
        <v>0.6</v>
      </c>
      <c r="L63" s="60">
        <v>0.26088958151565411</v>
      </c>
      <c r="M63" s="45">
        <v>3</v>
      </c>
      <c r="N63" s="60">
        <v>8.6963193838551375E-2</v>
      </c>
      <c r="O63" s="61">
        <v>0.2</v>
      </c>
      <c r="P63" s="59">
        <v>0.2</v>
      </c>
      <c r="Q63" s="62">
        <v>2.6723674724648139E-3</v>
      </c>
      <c r="R63" s="62">
        <v>2.8402028663037128E-3</v>
      </c>
      <c r="S63" s="62">
        <v>2.9584260202745803E-3</v>
      </c>
      <c r="T63" s="62">
        <v>3.0182626708929617E-3</v>
      </c>
      <c r="U63" s="62">
        <v>3.0157828615759766E-3</v>
      </c>
      <c r="V63" s="62">
        <v>2.9527347099961893E-3</v>
      </c>
      <c r="W63" s="62">
        <v>2.8363590790306749E-3</v>
      </c>
      <c r="X63" s="62">
        <v>2.6782038043703911E-3</v>
      </c>
      <c r="Y63" s="62">
        <v>2.4922533990482617E-3</v>
      </c>
      <c r="Z63" s="62">
        <v>2.2928639391941704E-3</v>
      </c>
      <c r="AA63" s="62">
        <v>2.7757456823151734E-2</v>
      </c>
      <c r="AB63" s="63">
        <v>185</v>
      </c>
      <c r="AC63" s="63">
        <v>267.48316</v>
      </c>
      <c r="AD63" s="60">
        <v>0.44585491891891893</v>
      </c>
      <c r="AE63" s="60" t="s">
        <v>422</v>
      </c>
      <c r="AF63" s="63">
        <v>20</v>
      </c>
      <c r="AG63" s="61">
        <v>3.0376159291926656E-2</v>
      </c>
      <c r="AH63" s="64">
        <v>2015</v>
      </c>
      <c r="AI63" s="65">
        <v>3.515985632294667</v>
      </c>
      <c r="AJ63" s="60">
        <v>0.43116946166394787</v>
      </c>
      <c r="AK63" s="66">
        <v>267.48316</v>
      </c>
      <c r="AL63" s="65">
        <v>0.21720662073761224</v>
      </c>
      <c r="AM63" s="67">
        <v>1.0658000000000001</v>
      </c>
      <c r="AN63" s="67">
        <v>-0.45240000000000002</v>
      </c>
      <c r="AO63" s="54" t="s">
        <v>478</v>
      </c>
      <c r="AP63" s="54"/>
    </row>
    <row r="64" spans="1:42">
      <c r="A64" s="54">
        <v>11</v>
      </c>
      <c r="B64" s="55" t="s">
        <v>352</v>
      </c>
      <c r="C64" s="54" t="s">
        <v>426</v>
      </c>
      <c r="D64" s="68" t="s">
        <v>432</v>
      </c>
      <c r="E64" s="54">
        <v>3</v>
      </c>
      <c r="F64" s="54" t="s">
        <v>326</v>
      </c>
      <c r="G64" s="56">
        <v>60</v>
      </c>
      <c r="H64" s="45" t="s">
        <v>52</v>
      </c>
      <c r="I64" s="57">
        <v>5.4989484800931816</v>
      </c>
      <c r="J64" s="58">
        <v>8.8566765274268114E-2</v>
      </c>
      <c r="K64" s="59">
        <v>0.8</v>
      </c>
      <c r="L64" s="60">
        <v>1.7713353054853623E-2</v>
      </c>
      <c r="M64" s="45">
        <v>4</v>
      </c>
      <c r="N64" s="60">
        <v>4.4283382637134057E-3</v>
      </c>
      <c r="O64" s="61">
        <v>0.1</v>
      </c>
      <c r="P64" s="59">
        <v>0.1</v>
      </c>
      <c r="Q64" s="62">
        <v>9.689750403675633E-2</v>
      </c>
      <c r="R64" s="62">
        <v>9.8479977447349876E-2</v>
      </c>
      <c r="S64" s="62">
        <v>0.10009862969356727</v>
      </c>
      <c r="T64" s="62">
        <v>0.10175422040899965</v>
      </c>
      <c r="U64" s="62">
        <v>0.10344752549185907</v>
      </c>
      <c r="V64" s="62">
        <v>0.10517933745162283</v>
      </c>
      <c r="W64" s="62">
        <v>0.10695046576307421</v>
      </c>
      <c r="X64" s="62">
        <v>0.10876173722789655</v>
      </c>
      <c r="Y64" s="62">
        <v>0.11061399634398224</v>
      </c>
      <c r="Z64" s="62">
        <v>0.11250810568262132</v>
      </c>
      <c r="AA64" s="62">
        <v>1.0446914995477292</v>
      </c>
      <c r="AB64" s="63">
        <v>600</v>
      </c>
      <c r="AC64" s="63">
        <v>2254.1758149145062</v>
      </c>
      <c r="AD64" s="60">
        <v>2.7569596915241772</v>
      </c>
      <c r="AE64" s="60" t="s">
        <v>422</v>
      </c>
      <c r="AF64" s="63">
        <v>15</v>
      </c>
      <c r="AG64" s="61">
        <v>18.974742684929204</v>
      </c>
      <c r="AH64" s="64">
        <v>2015</v>
      </c>
      <c r="AI64" s="65">
        <v>16.988862075518018</v>
      </c>
      <c r="AJ64" s="60">
        <v>0.88227581158115809</v>
      </c>
      <c r="AK64" s="66">
        <v>2254.1758149145062</v>
      </c>
      <c r="AL64" s="65">
        <v>4.8954434283224053E-4</v>
      </c>
      <c r="AM64" s="67">
        <v>1.0658000000000001</v>
      </c>
      <c r="AN64" s="67">
        <v>-0.45240000000000002</v>
      </c>
      <c r="AO64" s="54" t="s">
        <v>426</v>
      </c>
      <c r="AP64" s="68" t="s">
        <v>432</v>
      </c>
    </row>
    <row r="65" spans="1:42">
      <c r="A65" s="54">
        <v>11</v>
      </c>
      <c r="B65" s="55" t="s">
        <v>353</v>
      </c>
      <c r="C65" s="54" t="s">
        <v>426</v>
      </c>
      <c r="D65" s="68" t="s">
        <v>432</v>
      </c>
      <c r="E65" s="54">
        <v>3</v>
      </c>
      <c r="F65" s="54" t="s">
        <v>326</v>
      </c>
      <c r="G65" s="56">
        <v>61</v>
      </c>
      <c r="H65" s="45" t="s">
        <v>53</v>
      </c>
      <c r="I65" s="57">
        <v>3.5601526476204532</v>
      </c>
      <c r="J65" s="58">
        <v>0.21290965314310581</v>
      </c>
      <c r="K65" s="59">
        <v>0.8</v>
      </c>
      <c r="L65" s="60">
        <v>4.2581930628621166E-2</v>
      </c>
      <c r="M65" s="45">
        <v>4</v>
      </c>
      <c r="N65" s="60">
        <v>1.0645482657155292E-2</v>
      </c>
      <c r="O65" s="61">
        <v>0.1</v>
      </c>
      <c r="P65" s="59">
        <v>0.1</v>
      </c>
      <c r="Q65" s="62">
        <v>0.12832766237559207</v>
      </c>
      <c r="R65" s="62">
        <v>0.13966728797740843</v>
      </c>
      <c r="S65" s="62">
        <v>0.15162112660502355</v>
      </c>
      <c r="T65" s="62">
        <v>0.16415970658030615</v>
      </c>
      <c r="U65" s="62">
        <v>0.17724325814002509</v>
      </c>
      <c r="V65" s="62">
        <v>0.19082167882472426</v>
      </c>
      <c r="W65" s="62">
        <v>0.20483485759274073</v>
      </c>
      <c r="X65" s="62">
        <v>0.21921338494608905</v>
      </c>
      <c r="Y65" s="62">
        <v>0.23387965535259531</v>
      </c>
      <c r="Z65" s="62">
        <v>0.24874934397732634</v>
      </c>
      <c r="AA65" s="62">
        <v>1.8585179623718309</v>
      </c>
      <c r="AB65" s="63">
        <v>415</v>
      </c>
      <c r="AC65" s="63">
        <v>1740.144631250836</v>
      </c>
      <c r="AD65" s="60">
        <v>3.1931195933755085</v>
      </c>
      <c r="AE65" s="60" t="s">
        <v>422</v>
      </c>
      <c r="AF65" s="63">
        <v>14</v>
      </c>
      <c r="AG65" s="61">
        <v>11.80288663086467</v>
      </c>
      <c r="AH65" s="64">
        <v>2015</v>
      </c>
      <c r="AI65" s="65">
        <v>15.63993360282427</v>
      </c>
      <c r="AJ65" s="60">
        <v>0.87212221926320466</v>
      </c>
      <c r="AK65" s="66">
        <v>1740.144631250836</v>
      </c>
      <c r="AL65" s="65">
        <v>9.0120277423043967E-4</v>
      </c>
      <c r="AM65" s="67">
        <v>1.0658000000000001</v>
      </c>
      <c r="AN65" s="67">
        <v>-0.45240000000000002</v>
      </c>
      <c r="AO65" s="54" t="s">
        <v>426</v>
      </c>
      <c r="AP65" s="68" t="s">
        <v>432</v>
      </c>
    </row>
    <row r="66" spans="1:42">
      <c r="A66" s="54">
        <v>17</v>
      </c>
      <c r="B66" s="55" t="s">
        <v>358</v>
      </c>
      <c r="C66" s="54" t="s">
        <v>428</v>
      </c>
      <c r="D66" s="54"/>
      <c r="E66" s="54">
        <v>3</v>
      </c>
      <c r="F66" s="54" t="s">
        <v>335</v>
      </c>
      <c r="G66" s="56">
        <v>62</v>
      </c>
      <c r="H66" s="45" t="s">
        <v>54</v>
      </c>
      <c r="I66" s="57">
        <v>1.9825318434436563</v>
      </c>
      <c r="J66" s="58">
        <v>0.43466845318088776</v>
      </c>
      <c r="K66" s="59">
        <v>0.6</v>
      </c>
      <c r="L66" s="60">
        <v>0.17386738127235513</v>
      </c>
      <c r="M66" s="45">
        <v>10</v>
      </c>
      <c r="N66" s="60">
        <v>1.7386738127235513E-2</v>
      </c>
      <c r="O66" s="61">
        <v>0.1</v>
      </c>
      <c r="P66" s="59">
        <v>0.1</v>
      </c>
      <c r="Q66" s="62">
        <v>4.2613674501549743E-3</v>
      </c>
      <c r="R66" s="62">
        <v>4.6789084810552693E-3</v>
      </c>
      <c r="S66" s="62">
        <v>5.1259209003652693E-3</v>
      </c>
      <c r="T66" s="62">
        <v>5.6021387289612191E-3</v>
      </c>
      <c r="U66" s="62">
        <v>6.1067494581476854E-3</v>
      </c>
      <c r="V66" s="62">
        <v>6.6383109832231458E-3</v>
      </c>
      <c r="W66" s="62">
        <v>7.1946746745711306E-3</v>
      </c>
      <c r="X66" s="62">
        <v>7.7729203684186012E-3</v>
      </c>
      <c r="Y66" s="62">
        <v>8.3693099316899493E-3</v>
      </c>
      <c r="Z66" s="62">
        <v>8.97926661954245E-3</v>
      </c>
      <c r="AA66" s="62">
        <v>6.4729567596129689E-2</v>
      </c>
      <c r="AB66" s="63">
        <v>0</v>
      </c>
      <c r="AC66" s="63">
        <v>55.109819999999985</v>
      </c>
      <c r="AD66" s="60" t="s">
        <v>424</v>
      </c>
      <c r="AE66" s="60" t="s">
        <v>422</v>
      </c>
      <c r="AF66" s="63">
        <v>10</v>
      </c>
      <c r="AG66" s="61">
        <v>0.24227189556045622</v>
      </c>
      <c r="AH66" s="64">
        <v>2015</v>
      </c>
      <c r="AI66" s="65">
        <v>2.1422899102087736</v>
      </c>
      <c r="AJ66" s="60">
        <v>6.6419539918809112E-2</v>
      </c>
      <c r="AK66" s="66">
        <v>55.109819999999985</v>
      </c>
      <c r="AL66" s="65">
        <v>0.40436139269845361</v>
      </c>
      <c r="AM66" s="67">
        <v>1.0658000000000001</v>
      </c>
      <c r="AN66" s="67">
        <v>-0.45240000000000002</v>
      </c>
      <c r="AO66" s="54" t="s">
        <v>428</v>
      </c>
      <c r="AP66" s="54"/>
    </row>
    <row r="67" spans="1:42">
      <c r="A67" s="54">
        <v>11</v>
      </c>
      <c r="B67" s="55" t="s">
        <v>338</v>
      </c>
      <c r="C67" s="54" t="s">
        <v>426</v>
      </c>
      <c r="D67" s="54" t="s">
        <v>427</v>
      </c>
      <c r="E67" s="54">
        <v>3</v>
      </c>
      <c r="F67" s="54" t="s">
        <v>326</v>
      </c>
      <c r="G67" s="56">
        <v>63</v>
      </c>
      <c r="H67" s="45" t="s">
        <v>60</v>
      </c>
      <c r="I67" s="57">
        <v>2.2712657981652886</v>
      </c>
      <c r="J67" s="58">
        <v>0.38144257790830921</v>
      </c>
      <c r="K67" s="59">
        <v>0.9</v>
      </c>
      <c r="L67" s="60">
        <v>0.3432983201174783</v>
      </c>
      <c r="M67" s="45">
        <v>2</v>
      </c>
      <c r="N67" s="60">
        <v>0.17164916005873915</v>
      </c>
      <c r="O67" s="61">
        <v>0.2</v>
      </c>
      <c r="P67" s="59">
        <v>0.2</v>
      </c>
      <c r="Q67" s="62">
        <v>1.7170723084214391E-2</v>
      </c>
      <c r="R67" s="62">
        <v>1.7536998914753892E-2</v>
      </c>
      <c r="S67" s="62">
        <v>1.7911087927264788E-2</v>
      </c>
      <c r="T67" s="62">
        <v>1.8293156787978996E-2</v>
      </c>
      <c r="U67" s="62">
        <v>1.8683375718355096E-2</v>
      </c>
      <c r="V67" s="62">
        <v>1.9081918570916342E-2</v>
      </c>
      <c r="W67" s="62">
        <v>1.9488962906706431E-2</v>
      </c>
      <c r="X67" s="62">
        <v>1.990469007439746E-2</v>
      </c>
      <c r="Y67" s="62">
        <v>2.0329285291085439E-2</v>
      </c>
      <c r="Z67" s="62">
        <v>2.0762937724809229E-2</v>
      </c>
      <c r="AA67" s="62">
        <v>0.18916313700048207</v>
      </c>
      <c r="AB67" s="63" t="e">
        <v>#N/A</v>
      </c>
      <c r="AC67" s="63">
        <v>201.47235473434046</v>
      </c>
      <c r="AD67" s="60" t="s">
        <v>424</v>
      </c>
      <c r="AE67" s="60" t="s">
        <v>422</v>
      </c>
      <c r="AF67" s="63">
        <v>25</v>
      </c>
      <c r="AG67" s="61">
        <v>1.6973083600553881E-2</v>
      </c>
      <c r="AH67" s="64">
        <v>2015</v>
      </c>
      <c r="AI67" s="65">
        <v>2.8235675483829383</v>
      </c>
      <c r="AJ67" s="60">
        <v>0.2916762337967076</v>
      </c>
      <c r="AK67" s="66">
        <v>201.47235473434046</v>
      </c>
      <c r="AL67" s="65">
        <v>0.2971089810247779</v>
      </c>
      <c r="AM67" s="67">
        <v>1.0658000000000001</v>
      </c>
      <c r="AN67" s="67">
        <v>-0.45240000000000002</v>
      </c>
      <c r="AO67" s="54" t="s">
        <v>426</v>
      </c>
      <c r="AP67" s="54" t="s">
        <v>427</v>
      </c>
    </row>
    <row r="68" spans="1:42">
      <c r="A68" s="54">
        <v>11</v>
      </c>
      <c r="B68" s="55" t="s">
        <v>345</v>
      </c>
      <c r="C68" s="54" t="s">
        <v>426</v>
      </c>
      <c r="D68" s="54" t="s">
        <v>427</v>
      </c>
      <c r="E68" s="54">
        <v>3</v>
      </c>
      <c r="F68" s="54" t="s">
        <v>326</v>
      </c>
      <c r="G68" s="56">
        <v>64</v>
      </c>
      <c r="H68" s="45" t="s">
        <v>61</v>
      </c>
      <c r="I68" s="57">
        <v>3.9926428635649707</v>
      </c>
      <c r="J68" s="58">
        <v>0.17507410446640756</v>
      </c>
      <c r="K68" s="59">
        <v>0.9</v>
      </c>
      <c r="L68" s="60">
        <v>0.15756669401976681</v>
      </c>
      <c r="M68" s="45">
        <v>2</v>
      </c>
      <c r="N68" s="60">
        <v>7.8783347009883403E-2</v>
      </c>
      <c r="O68" s="61">
        <v>0.2</v>
      </c>
      <c r="P68" s="59">
        <v>0.2</v>
      </c>
      <c r="Q68" s="62">
        <v>6.0258449033022299E-2</v>
      </c>
      <c r="R68" s="62">
        <v>6.1543847053731351E-2</v>
      </c>
      <c r="S68" s="62">
        <v>6.2856664433852349E-2</v>
      </c>
      <c r="T68" s="62">
        <v>6.419748606713685E-2</v>
      </c>
      <c r="U68" s="62">
        <v>6.5566909323948069E-2</v>
      </c>
      <c r="V68" s="62">
        <v>6.6965544317404785E-2</v>
      </c>
      <c r="W68" s="62">
        <v>6.8394014175202258E-2</v>
      </c>
      <c r="X68" s="62">
        <v>6.9852955317231555E-2</v>
      </c>
      <c r="Y68" s="62">
        <v>7.1343017739121009E-2</v>
      </c>
      <c r="Z68" s="62">
        <v>7.2864865301825829E-2</v>
      </c>
      <c r="AA68" s="62">
        <v>0.6638437527624762</v>
      </c>
      <c r="AB68" s="63" t="e">
        <v>#N/A</v>
      </c>
      <c r="AC68" s="63">
        <v>164.29377875543045</v>
      </c>
      <c r="AD68" s="60" t="s">
        <v>424</v>
      </c>
      <c r="AE68" s="60" t="s">
        <v>422</v>
      </c>
      <c r="AF68" s="63">
        <v>15</v>
      </c>
      <c r="AG68" s="61">
        <v>0.89347287944222076</v>
      </c>
      <c r="AH68" s="64">
        <v>2015</v>
      </c>
      <c r="AI68" s="65">
        <v>4.4694644212101435</v>
      </c>
      <c r="AJ68" s="60">
        <v>0.55251909143546019</v>
      </c>
      <c r="AK68" s="66">
        <v>164.29377875543045</v>
      </c>
      <c r="AL68" s="65">
        <v>0.14110372605551202</v>
      </c>
      <c r="AM68" s="67">
        <v>1.0658000000000001</v>
      </c>
      <c r="AN68" s="67">
        <v>-0.45240000000000002</v>
      </c>
      <c r="AO68" s="54" t="s">
        <v>426</v>
      </c>
      <c r="AP68" s="54" t="s">
        <v>427</v>
      </c>
    </row>
    <row r="69" spans="1:42">
      <c r="A69" s="54">
        <v>11</v>
      </c>
      <c r="B69" s="55" t="s">
        <v>346</v>
      </c>
      <c r="C69" s="54" t="s">
        <v>426</v>
      </c>
      <c r="D69" s="54" t="s">
        <v>429</v>
      </c>
      <c r="E69" s="54">
        <v>3</v>
      </c>
      <c r="F69" s="54" t="s">
        <v>335</v>
      </c>
      <c r="G69" s="56">
        <v>65</v>
      </c>
      <c r="H69" s="45" t="s">
        <v>62</v>
      </c>
      <c r="I69" s="57">
        <v>2.4443645019513998</v>
      </c>
      <c r="J69" s="58">
        <v>0.3527115094722712</v>
      </c>
      <c r="K69" s="59">
        <v>0.3</v>
      </c>
      <c r="L69" s="60">
        <v>0.10581345284168135</v>
      </c>
      <c r="M69" s="45">
        <v>10</v>
      </c>
      <c r="N69" s="60">
        <v>1.0581345284168136E-2</v>
      </c>
      <c r="O69" s="61">
        <v>0.1</v>
      </c>
      <c r="P69" s="59">
        <v>0.1</v>
      </c>
      <c r="Q69" s="62">
        <v>3.7849411300660126E-3</v>
      </c>
      <c r="R69" s="62">
        <v>3.9020227129992172E-3</v>
      </c>
      <c r="S69" s="62">
        <v>4.3133962646186609E-3</v>
      </c>
      <c r="T69" s="62">
        <v>4.7598767449433168E-3</v>
      </c>
      <c r="U69" s="62">
        <v>5.2427380770423502E-3</v>
      </c>
      <c r="V69" s="62">
        <v>5.7629297748916144E-3</v>
      </c>
      <c r="W69" s="62">
        <v>6.3209939278653232E-3</v>
      </c>
      <c r="X69" s="62">
        <v>6.9169779511749465E-3</v>
      </c>
      <c r="Y69" s="62">
        <v>7.5503461644253677E-3</v>
      </c>
      <c r="Z69" s="62">
        <v>8.2198942029633876E-3</v>
      </c>
      <c r="AA69" s="62">
        <v>5.6774116950990203E-2</v>
      </c>
      <c r="AB69" s="63"/>
      <c r="AC69" s="63">
        <v>86.418012180449281</v>
      </c>
      <c r="AD69" s="60" t="s">
        <v>424</v>
      </c>
      <c r="AE69" s="60" t="s">
        <v>422</v>
      </c>
      <c r="AF69" s="63">
        <v>10</v>
      </c>
      <c r="AG69" s="61">
        <v>3.8239975501271235E-2</v>
      </c>
      <c r="AH69" s="64">
        <v>2016</v>
      </c>
      <c r="AI69" s="65">
        <v>2.7206424220022027</v>
      </c>
      <c r="AJ69" s="60">
        <v>0.26487950646298464</v>
      </c>
      <c r="AK69" s="66">
        <v>86.418012180449281</v>
      </c>
      <c r="AL69" s="65">
        <v>0.31127050905331966</v>
      </c>
      <c r="AM69" s="67">
        <v>1.0658000000000001</v>
      </c>
      <c r="AN69" s="67">
        <v>-0.45240000000000002</v>
      </c>
      <c r="AO69" s="54" t="s">
        <v>426</v>
      </c>
      <c r="AP69" s="54" t="s">
        <v>429</v>
      </c>
    </row>
    <row r="70" spans="1:42">
      <c r="A70" s="54">
        <v>11</v>
      </c>
      <c r="B70" s="55" t="s">
        <v>348</v>
      </c>
      <c r="C70" s="54" t="s">
        <v>426</v>
      </c>
      <c r="D70" s="68" t="s">
        <v>431</v>
      </c>
      <c r="E70" s="54">
        <v>3</v>
      </c>
      <c r="F70" s="54" t="s">
        <v>335</v>
      </c>
      <c r="G70" s="56">
        <v>66</v>
      </c>
      <c r="H70" s="45" t="s">
        <v>63</v>
      </c>
      <c r="I70" s="57">
        <v>2.5813320064917056</v>
      </c>
      <c r="J70" s="58">
        <v>0.33151941337414542</v>
      </c>
      <c r="K70" s="59">
        <v>0.8</v>
      </c>
      <c r="L70" s="60">
        <v>0.26521553069931636</v>
      </c>
      <c r="M70" s="45">
        <v>4</v>
      </c>
      <c r="N70" s="60">
        <v>6.630388267482909E-2</v>
      </c>
      <c r="O70" s="61">
        <v>0.1</v>
      </c>
      <c r="P70" s="59">
        <v>0.1</v>
      </c>
      <c r="Q70" s="62">
        <v>2.5048807071227461E-2</v>
      </c>
      <c r="R70" s="62">
        <v>2.5760906179703402E-2</v>
      </c>
      <c r="S70" s="62">
        <v>2.634110034115247E-2</v>
      </c>
      <c r="T70" s="62">
        <v>2.6775644458448947E-2</v>
      </c>
      <c r="U70" s="62">
        <v>2.7054161970953113E-2</v>
      </c>
      <c r="V70" s="62">
        <v>2.7170389072283675E-2</v>
      </c>
      <c r="W70" s="62">
        <v>2.712275357291748E-2</v>
      </c>
      <c r="X70" s="62">
        <v>2.6914723798736127E-2</v>
      </c>
      <c r="Y70" s="62">
        <v>2.6554877111981959E-2</v>
      </c>
      <c r="Z70" s="62">
        <v>2.6056659934648729E-2</v>
      </c>
      <c r="AA70" s="62">
        <v>0.26480002351205334</v>
      </c>
      <c r="AB70" s="63"/>
      <c r="AC70" s="63">
        <v>491.96857779010793</v>
      </c>
      <c r="AD70" s="60" t="s">
        <v>424</v>
      </c>
      <c r="AE70" s="60" t="s">
        <v>422</v>
      </c>
      <c r="AF70" s="63">
        <v>15</v>
      </c>
      <c r="AG70" s="61">
        <v>0.37343950000000004</v>
      </c>
      <c r="AH70" s="64">
        <v>2015</v>
      </c>
      <c r="AI70" s="65">
        <v>3.9737557817172386</v>
      </c>
      <c r="AJ70" s="60">
        <v>0.49669780684516296</v>
      </c>
      <c r="AK70" s="66">
        <v>491.96857779010793</v>
      </c>
      <c r="AL70" s="65">
        <v>0.1765764371354385</v>
      </c>
      <c r="AM70" s="67">
        <v>1.0658000000000001</v>
      </c>
      <c r="AN70" s="67">
        <v>-0.45240000000000002</v>
      </c>
      <c r="AO70" s="54" t="s">
        <v>426</v>
      </c>
      <c r="AP70" s="68" t="s">
        <v>431</v>
      </c>
    </row>
    <row r="71" spans="1:42">
      <c r="A71" s="54">
        <v>13</v>
      </c>
      <c r="B71" s="55" t="s">
        <v>324</v>
      </c>
      <c r="C71" s="54" t="s">
        <v>325</v>
      </c>
      <c r="D71" s="54" t="s">
        <v>434</v>
      </c>
      <c r="E71" s="54">
        <v>3</v>
      </c>
      <c r="F71" s="54" t="s">
        <v>326</v>
      </c>
      <c r="G71" s="56">
        <v>67</v>
      </c>
      <c r="H71" s="45" t="s">
        <v>64</v>
      </c>
      <c r="I71" s="57">
        <v>1.7487860795984571</v>
      </c>
      <c r="J71" s="58">
        <v>0.4831514412419925</v>
      </c>
      <c r="K71" s="59">
        <v>0.8</v>
      </c>
      <c r="L71" s="60">
        <v>0.38652115299359402</v>
      </c>
      <c r="M71" s="45">
        <v>5</v>
      </c>
      <c r="N71" s="60">
        <v>7.7304230598718798E-2</v>
      </c>
      <c r="O71" s="61">
        <v>0.1</v>
      </c>
      <c r="P71" s="59">
        <v>0.1</v>
      </c>
      <c r="Q71" s="62">
        <v>0.37799953450044188</v>
      </c>
      <c r="R71" s="62">
        <v>0.38624683323307285</v>
      </c>
      <c r="S71" s="62">
        <v>0.39207558509992024</v>
      </c>
      <c r="T71" s="62">
        <v>0.39527990124143303</v>
      </c>
      <c r="U71" s="62">
        <v>0.39572370562808229</v>
      </c>
      <c r="V71" s="62">
        <v>0.39335493279361111</v>
      </c>
      <c r="W71" s="62">
        <v>0.38821604987978919</v>
      </c>
      <c r="X71" s="62">
        <v>0.38044941148099765</v>
      </c>
      <c r="Y71" s="62">
        <v>0.37029626306836144</v>
      </c>
      <c r="Z71" s="62">
        <v>0.35808873736682223</v>
      </c>
      <c r="AA71" s="62">
        <v>3.8377309542925317</v>
      </c>
      <c r="AB71" s="63" t="e">
        <v>#N/A</v>
      </c>
      <c r="AC71" s="63">
        <v>86.506984619022916</v>
      </c>
      <c r="AD71" s="60" t="s">
        <v>424</v>
      </c>
      <c r="AE71" s="60" t="s">
        <v>422</v>
      </c>
      <c r="AF71" s="63">
        <v>15</v>
      </c>
      <c r="AG71" s="61">
        <v>4.8334827054095753</v>
      </c>
      <c r="AH71" s="64">
        <v>2015</v>
      </c>
      <c r="AI71" s="65">
        <v>1.9584654628561067</v>
      </c>
      <c r="AJ71" s="60">
        <v>1.6335780986416859E-2</v>
      </c>
      <c r="AK71" s="66">
        <v>86.506984619022916</v>
      </c>
      <c r="AL71" s="65">
        <v>0.43942681938480666</v>
      </c>
      <c r="AM71" s="67">
        <v>1.0658000000000001</v>
      </c>
      <c r="AN71" s="67">
        <v>-0.45240000000000002</v>
      </c>
      <c r="AO71" s="54" t="s">
        <v>325</v>
      </c>
      <c r="AP71" s="54" t="s">
        <v>434</v>
      </c>
    </row>
    <row r="72" spans="1:42">
      <c r="A72" s="54">
        <v>13</v>
      </c>
      <c r="B72" s="55" t="s">
        <v>333</v>
      </c>
      <c r="C72" s="54" t="s">
        <v>325</v>
      </c>
      <c r="D72" s="54" t="s">
        <v>425</v>
      </c>
      <c r="E72" s="54">
        <v>3</v>
      </c>
      <c r="F72" s="54" t="s">
        <v>326</v>
      </c>
      <c r="G72" s="56">
        <v>68</v>
      </c>
      <c r="H72" s="45" t="s">
        <v>65</v>
      </c>
      <c r="I72" s="57">
        <v>1.8661205458511536</v>
      </c>
      <c r="J72" s="58">
        <v>0.45817354654093689</v>
      </c>
      <c r="K72" s="59">
        <v>0.8</v>
      </c>
      <c r="L72" s="60">
        <v>0.36653883723274955</v>
      </c>
      <c r="M72" s="45">
        <v>10</v>
      </c>
      <c r="N72" s="60">
        <v>3.6653883723274952E-2</v>
      </c>
      <c r="O72" s="61">
        <v>0.1</v>
      </c>
      <c r="P72" s="59">
        <v>0.1</v>
      </c>
      <c r="Q72" s="62">
        <v>2.476298596894691E-2</v>
      </c>
      <c r="R72" s="62">
        <v>2.6667531984641377E-2</v>
      </c>
      <c r="S72" s="62">
        <v>2.8613688271381315E-2</v>
      </c>
      <c r="T72" s="62">
        <v>3.058128925704779E-2</v>
      </c>
      <c r="U72" s="62">
        <v>3.2546584934479941E-2</v>
      </c>
      <c r="V72" s="62">
        <v>3.4482430276507284E-2</v>
      </c>
      <c r="W72" s="62">
        <v>3.6358697675789087E-2</v>
      </c>
      <c r="X72" s="62">
        <v>3.8142944309679273E-2</v>
      </c>
      <c r="Y72" s="62">
        <v>3.9801353184778308E-2</v>
      </c>
      <c r="Z72" s="62">
        <v>4.1299946811478715E-2</v>
      </c>
      <c r="AA72" s="62">
        <v>0.33325745267472995</v>
      </c>
      <c r="AB72" s="63" t="e">
        <v>#N/A</v>
      </c>
      <c r="AC72" s="63">
        <v>74.098549274996515</v>
      </c>
      <c r="AD72" s="60" t="s">
        <v>424</v>
      </c>
      <c r="AE72" s="60" t="s">
        <v>422</v>
      </c>
      <c r="AF72" s="63">
        <v>12</v>
      </c>
      <c r="AG72" s="61">
        <v>0.66781347787892553</v>
      </c>
      <c r="AH72" s="64">
        <v>2015</v>
      </c>
      <c r="AI72" s="65">
        <v>2.0457238250625669</v>
      </c>
      <c r="AJ72" s="60">
        <v>2.235092757995738E-2</v>
      </c>
      <c r="AK72" s="66">
        <v>74.098549274996515</v>
      </c>
      <c r="AL72" s="65">
        <v>0.42241807024131683</v>
      </c>
      <c r="AM72" s="67">
        <v>1.0658000000000001</v>
      </c>
      <c r="AN72" s="67">
        <v>-0.45240000000000002</v>
      </c>
      <c r="AO72" s="54" t="s">
        <v>325</v>
      </c>
      <c r="AP72" s="54" t="s">
        <v>425</v>
      </c>
    </row>
    <row r="73" spans="1:42">
      <c r="A73" s="54">
        <v>13</v>
      </c>
      <c r="B73" s="55" t="s">
        <v>336</v>
      </c>
      <c r="C73" s="54" t="s">
        <v>325</v>
      </c>
      <c r="D73" s="54" t="s">
        <v>434</v>
      </c>
      <c r="E73" s="54">
        <v>3</v>
      </c>
      <c r="F73" s="54" t="s">
        <v>326</v>
      </c>
      <c r="G73" s="56">
        <v>69</v>
      </c>
      <c r="H73" s="45" t="s">
        <v>66</v>
      </c>
      <c r="I73" s="57">
        <v>1.6926067668814908</v>
      </c>
      <c r="J73" s="58">
        <v>0.49558836283929175</v>
      </c>
      <c r="K73" s="59">
        <v>0.8</v>
      </c>
      <c r="L73" s="60">
        <v>0.39647069027143345</v>
      </c>
      <c r="M73" s="45">
        <v>5</v>
      </c>
      <c r="N73" s="60">
        <v>7.9294138054286686E-2</v>
      </c>
      <c r="O73" s="61">
        <v>0.1</v>
      </c>
      <c r="P73" s="59">
        <v>0.1</v>
      </c>
      <c r="Q73" s="62">
        <v>5.8027503384580723E-2</v>
      </c>
      <c r="R73" s="62">
        <v>5.9168579120309039E-2</v>
      </c>
      <c r="S73" s="62">
        <v>5.9926883699397741E-2</v>
      </c>
      <c r="T73" s="62">
        <v>6.027328185531499E-2</v>
      </c>
      <c r="U73" s="62">
        <v>6.019006394868482E-2</v>
      </c>
      <c r="V73" s="62">
        <v>5.9673042104569488E-2</v>
      </c>
      <c r="W73" s="62">
        <v>5.8733016097381296E-2</v>
      </c>
      <c r="X73" s="62">
        <v>5.7396382099462601E-2</v>
      </c>
      <c r="Y73" s="62">
        <v>5.5704713301731358E-2</v>
      </c>
      <c r="Z73" s="62">
        <v>5.3713231696558492E-2</v>
      </c>
      <c r="AA73" s="62">
        <v>0.58280669730799051</v>
      </c>
      <c r="AB73" s="63" t="e">
        <v>#N/A</v>
      </c>
      <c r="AC73" s="63">
        <v>2.6847661710705495</v>
      </c>
      <c r="AD73" s="60" t="s">
        <v>424</v>
      </c>
      <c r="AE73" s="60" t="s">
        <v>422</v>
      </c>
      <c r="AF73" s="63">
        <v>15</v>
      </c>
      <c r="AG73" s="61">
        <v>0.72337745453244273</v>
      </c>
      <c r="AH73" s="64">
        <v>2015</v>
      </c>
      <c r="AI73" s="65">
        <v>1.69911421963135</v>
      </c>
      <c r="AJ73" s="60">
        <v>1.6335780986416859E-2</v>
      </c>
      <c r="AK73" s="66">
        <v>2.6847661710705495</v>
      </c>
      <c r="AL73" s="65">
        <v>0.49413151028039504</v>
      </c>
      <c r="AM73" s="67">
        <v>1.0658000000000001</v>
      </c>
      <c r="AN73" s="67">
        <v>-0.45240000000000002</v>
      </c>
      <c r="AO73" s="54" t="s">
        <v>325</v>
      </c>
      <c r="AP73" s="54" t="s">
        <v>434</v>
      </c>
    </row>
    <row r="74" spans="1:42">
      <c r="A74" s="54">
        <v>13</v>
      </c>
      <c r="B74" s="55" t="s">
        <v>331</v>
      </c>
      <c r="C74" s="54" t="s">
        <v>325</v>
      </c>
      <c r="D74" s="68" t="s">
        <v>435</v>
      </c>
      <c r="E74" s="54">
        <v>3</v>
      </c>
      <c r="F74" s="54" t="s">
        <v>335</v>
      </c>
      <c r="G74" s="56">
        <v>70</v>
      </c>
      <c r="H74" s="45" t="s">
        <v>360</v>
      </c>
      <c r="I74" s="57">
        <v>3.2561485266355001</v>
      </c>
      <c r="J74" s="58">
        <v>0.24430058586852441</v>
      </c>
      <c r="K74" s="59">
        <v>0.4</v>
      </c>
      <c r="L74" s="60">
        <v>9.7720234347409771E-2</v>
      </c>
      <c r="M74" s="45">
        <v>10</v>
      </c>
      <c r="N74" s="60">
        <v>9.7720234347409771E-3</v>
      </c>
      <c r="O74" s="61">
        <v>0.1</v>
      </c>
      <c r="P74" s="59">
        <v>0.1</v>
      </c>
      <c r="Q74" s="62">
        <v>6.9028504700593837E-2</v>
      </c>
      <c r="R74" s="62">
        <v>7.6366983666373511E-2</v>
      </c>
      <c r="S74" s="62">
        <v>8.4344160176596517E-2</v>
      </c>
      <c r="T74" s="62">
        <v>9.2986078088820728E-2</v>
      </c>
      <c r="U74" s="62">
        <v>0.10231352491586657</v>
      </c>
      <c r="V74" s="62">
        <v>0.1123405771804923</v>
      </c>
      <c r="W74" s="62">
        <v>0.12307305422957539</v>
      </c>
      <c r="X74" s="62">
        <v>0.134506929415799</v>
      </c>
      <c r="Y74" s="62">
        <v>0.14662676395857135</v>
      </c>
      <c r="Z74" s="62">
        <v>0.15940424520193111</v>
      </c>
      <c r="AA74" s="62">
        <v>1.1009908215346202</v>
      </c>
      <c r="AB74" s="63"/>
      <c r="AC74" s="63">
        <v>90.617612401170064</v>
      </c>
      <c r="AD74" s="60" t="s">
        <v>424</v>
      </c>
      <c r="AE74" s="60" t="s">
        <v>422</v>
      </c>
      <c r="AF74" s="63">
        <v>15</v>
      </c>
      <c r="AG74" s="61">
        <v>6.9825834059375271</v>
      </c>
      <c r="AH74" s="64">
        <v>2015</v>
      </c>
      <c r="AI74" s="65">
        <v>3.4757914278906648</v>
      </c>
      <c r="AJ74" s="60">
        <v>0.4245914803887616</v>
      </c>
      <c r="AK74" s="66">
        <v>90.617612401170064</v>
      </c>
      <c r="AL74" s="65">
        <v>0.22119240373240784</v>
      </c>
      <c r="AM74" s="67">
        <v>1.0658000000000001</v>
      </c>
      <c r="AN74" s="67">
        <v>-0.45240000000000002</v>
      </c>
      <c r="AO74" s="54" t="s">
        <v>325</v>
      </c>
      <c r="AP74" s="68" t="s">
        <v>435</v>
      </c>
    </row>
    <row r="75" spans="1:42">
      <c r="A75" s="54">
        <v>13</v>
      </c>
      <c r="B75" s="55" t="s">
        <v>361</v>
      </c>
      <c r="C75" s="54" t="s">
        <v>325</v>
      </c>
      <c r="D75" s="68" t="s">
        <v>435</v>
      </c>
      <c r="E75" s="54">
        <v>3</v>
      </c>
      <c r="F75" s="54" t="s">
        <v>335</v>
      </c>
      <c r="G75" s="56">
        <v>71</v>
      </c>
      <c r="H75" s="45" t="s">
        <v>67</v>
      </c>
      <c r="I75" s="57">
        <v>2.0761049895407302</v>
      </c>
      <c r="J75" s="58">
        <v>0.41665188816468218</v>
      </c>
      <c r="K75" s="59">
        <v>0.4</v>
      </c>
      <c r="L75" s="60">
        <v>0.16666075526587287</v>
      </c>
      <c r="M75" s="45">
        <v>10</v>
      </c>
      <c r="N75" s="60">
        <v>1.6666075526587287E-2</v>
      </c>
      <c r="O75" s="61">
        <v>0.1</v>
      </c>
      <c r="P75" s="59">
        <v>0.1</v>
      </c>
      <c r="Q75" s="62">
        <v>2.4594771961441119E-2</v>
      </c>
      <c r="R75" s="62">
        <v>2.7024023175456144E-2</v>
      </c>
      <c r="S75" s="62">
        <v>2.9628649923163185E-2</v>
      </c>
      <c r="T75" s="62">
        <v>3.2408051334116172E-2</v>
      </c>
      <c r="U75" s="62">
        <v>3.535856245438098E-2</v>
      </c>
      <c r="V75" s="62">
        <v>3.8472963631739007E-2</v>
      </c>
      <c r="W75" s="62">
        <v>4.1740017994473494E-2</v>
      </c>
      <c r="X75" s="62">
        <v>4.5144069129869679E-2</v>
      </c>
      <c r="Y75" s="62">
        <v>4.8664736351426437E-2</v>
      </c>
      <c r="Z75" s="62">
        <v>5.2276748651394284E-2</v>
      </c>
      <c r="AA75" s="62">
        <v>0.37531259460746058</v>
      </c>
      <c r="AB75" s="63"/>
      <c r="AC75" s="63">
        <v>90.465706511588579</v>
      </c>
      <c r="AD75" s="60" t="s">
        <v>424</v>
      </c>
      <c r="AE75" s="60" t="s">
        <v>422</v>
      </c>
      <c r="AF75" s="63">
        <v>15</v>
      </c>
      <c r="AG75" s="61">
        <v>1.4587525244109438</v>
      </c>
      <c r="AH75" s="64">
        <v>2015</v>
      </c>
      <c r="AI75" s="65">
        <v>2.2953796947088279</v>
      </c>
      <c r="AJ75" s="60">
        <v>0.12868445921592819</v>
      </c>
      <c r="AK75" s="66">
        <v>90.465706511588579</v>
      </c>
      <c r="AL75" s="65">
        <v>0.37730398770709089</v>
      </c>
      <c r="AM75" s="67">
        <v>1.0658000000000001</v>
      </c>
      <c r="AN75" s="67">
        <v>-0.45240000000000002</v>
      </c>
      <c r="AO75" s="54" t="s">
        <v>325</v>
      </c>
      <c r="AP75" s="68" t="s">
        <v>435</v>
      </c>
    </row>
    <row r="76" spans="1:42">
      <c r="A76" s="54">
        <v>17</v>
      </c>
      <c r="B76" s="55" t="s">
        <v>362</v>
      </c>
      <c r="C76" s="54" t="s">
        <v>428</v>
      </c>
      <c r="D76" s="54"/>
      <c r="E76" s="54">
        <v>3</v>
      </c>
      <c r="F76" s="54" t="s">
        <v>335</v>
      </c>
      <c r="G76" s="56">
        <v>72</v>
      </c>
      <c r="H76" s="45" t="s">
        <v>68</v>
      </c>
      <c r="I76" s="57">
        <v>2.82008860478579</v>
      </c>
      <c r="J76" s="58">
        <v>0.29757696132437378</v>
      </c>
      <c r="K76" s="59">
        <v>0.6</v>
      </c>
      <c r="L76" s="60">
        <v>0.11903078452974952</v>
      </c>
      <c r="M76" s="45">
        <v>10</v>
      </c>
      <c r="N76" s="60">
        <v>1.1903078452974952E-2</v>
      </c>
      <c r="O76" s="61">
        <v>0.1</v>
      </c>
      <c r="P76" s="59">
        <v>0.1</v>
      </c>
      <c r="Q76" s="62">
        <v>6.2053203957804859E-6</v>
      </c>
      <c r="R76" s="62">
        <v>6.9313317471299502E-6</v>
      </c>
      <c r="S76" s="62">
        <v>7.7347447565550234E-6</v>
      </c>
      <c r="T76" s="62">
        <v>8.6222021701309372E-6</v>
      </c>
      <c r="U76" s="62">
        <v>9.6005859583109231E-6</v>
      </c>
      <c r="V76" s="62">
        <v>1.0676955813236393E-5</v>
      </c>
      <c r="W76" s="62">
        <v>1.1858472391620217E-5</v>
      </c>
      <c r="X76" s="62">
        <v>1.3152304707916131E-5</v>
      </c>
      <c r="Y76" s="62">
        <v>1.4565521688321615E-5</v>
      </c>
      <c r="Z76" s="62">
        <v>1.6104968666335292E-5</v>
      </c>
      <c r="AA76" s="62">
        <v>1.0545240829533697E-4</v>
      </c>
      <c r="AB76" s="63">
        <v>0</v>
      </c>
      <c r="AC76" s="63">
        <v>333.18793147207543</v>
      </c>
      <c r="AD76" s="60" t="s">
        <v>424</v>
      </c>
      <c r="AE76" s="60" t="s">
        <v>422</v>
      </c>
      <c r="AF76" s="63">
        <v>15</v>
      </c>
      <c r="AG76" s="61">
        <v>5.1532009724317217E-4</v>
      </c>
      <c r="AH76" s="64">
        <v>2015</v>
      </c>
      <c r="AI76" s="65">
        <v>3.7859683663500117</v>
      </c>
      <c r="AJ76" s="60">
        <v>0.47173356814701373</v>
      </c>
      <c r="AK76" s="66">
        <v>333.18793147207543</v>
      </c>
      <c r="AL76" s="65">
        <v>0.19223313513561693</v>
      </c>
      <c r="AM76" s="67">
        <v>1.0658000000000001</v>
      </c>
      <c r="AN76" s="67">
        <v>-0.45240000000000002</v>
      </c>
      <c r="AO76" s="54" t="s">
        <v>428</v>
      </c>
      <c r="AP76" s="54"/>
    </row>
    <row r="77" spans="1:42">
      <c r="A77" s="54">
        <v>17</v>
      </c>
      <c r="B77" s="55" t="s">
        <v>363</v>
      </c>
      <c r="C77" s="54" t="s">
        <v>428</v>
      </c>
      <c r="D77" s="54"/>
      <c r="E77" s="54">
        <v>3</v>
      </c>
      <c r="F77" s="54" t="s">
        <v>335</v>
      </c>
      <c r="G77" s="56">
        <v>73</v>
      </c>
      <c r="H77" s="45" t="s">
        <v>69</v>
      </c>
      <c r="I77" s="57">
        <v>2.9907428413660195</v>
      </c>
      <c r="J77" s="58">
        <v>0.2754672945361798</v>
      </c>
      <c r="K77" s="59">
        <v>0.6</v>
      </c>
      <c r="L77" s="60">
        <v>0.11018691781447193</v>
      </c>
      <c r="M77" s="45">
        <v>10</v>
      </c>
      <c r="N77" s="60">
        <v>1.1018691781447192E-2</v>
      </c>
      <c r="O77" s="61">
        <v>0.1</v>
      </c>
      <c r="P77" s="59">
        <v>0.1</v>
      </c>
      <c r="Q77" s="62">
        <v>2.5319982956261752E-3</v>
      </c>
      <c r="R77" s="62">
        <v>2.7977249518367571E-3</v>
      </c>
      <c r="S77" s="62">
        <v>3.0858844171951288E-3</v>
      </c>
      <c r="T77" s="62">
        <v>3.3972348437992673E-3</v>
      </c>
      <c r="U77" s="62">
        <v>3.7323146895894355E-3</v>
      </c>
      <c r="V77" s="62">
        <v>4.0913886749298842E-3</v>
      </c>
      <c r="W77" s="62">
        <v>4.4743913383425201E-3</v>
      </c>
      <c r="X77" s="62">
        <v>4.8808702819456437E-3</v>
      </c>
      <c r="Y77" s="62">
        <v>5.3099318123539241E-3</v>
      </c>
      <c r="Z77" s="62">
        <v>5.760192274913944E-3</v>
      </c>
      <c r="AA77" s="62">
        <v>4.0061931580532679E-2</v>
      </c>
      <c r="AB77" s="63">
        <v>0</v>
      </c>
      <c r="AC77" s="63">
        <v>39.539632375015216</v>
      </c>
      <c r="AD77" s="60" t="s">
        <v>424</v>
      </c>
      <c r="AE77" s="60" t="s">
        <v>422</v>
      </c>
      <c r="AF77" s="63">
        <v>10</v>
      </c>
      <c r="AG77" s="61">
        <v>0.22714623360674072</v>
      </c>
      <c r="AH77" s="64">
        <v>2015</v>
      </c>
      <c r="AI77" s="65">
        <v>3.0841893652565759</v>
      </c>
      <c r="AJ77" s="60">
        <v>0.35153138697318009</v>
      </c>
      <c r="AK77" s="66">
        <v>39.539632375015216</v>
      </c>
      <c r="AL77" s="65">
        <v>0.26406458173676856</v>
      </c>
      <c r="AM77" s="67">
        <v>1.0658000000000001</v>
      </c>
      <c r="AN77" s="67">
        <v>-0.45240000000000002</v>
      </c>
      <c r="AO77" s="54" t="s">
        <v>428</v>
      </c>
      <c r="AP77" s="54"/>
    </row>
    <row r="78" spans="1:42">
      <c r="A78" s="54">
        <v>17</v>
      </c>
      <c r="B78" s="55" t="s">
        <v>358</v>
      </c>
      <c r="C78" s="54" t="s">
        <v>428</v>
      </c>
      <c r="D78" s="54"/>
      <c r="E78" s="54">
        <v>3</v>
      </c>
      <c r="F78" s="54" t="s">
        <v>335</v>
      </c>
      <c r="G78" s="56">
        <v>74</v>
      </c>
      <c r="H78" s="45" t="s">
        <v>70</v>
      </c>
      <c r="I78" s="57">
        <v>1.9833586415453976</v>
      </c>
      <c r="J78" s="58">
        <v>0.43450589869129069</v>
      </c>
      <c r="K78" s="59">
        <v>0.6</v>
      </c>
      <c r="L78" s="60">
        <v>0.17380235947651629</v>
      </c>
      <c r="M78" s="45">
        <v>10</v>
      </c>
      <c r="N78" s="60">
        <v>1.7380235947651628E-2</v>
      </c>
      <c r="O78" s="61">
        <v>0.1</v>
      </c>
      <c r="P78" s="59">
        <v>0.1</v>
      </c>
      <c r="Q78" s="62">
        <v>4.2597738115879779E-3</v>
      </c>
      <c r="R78" s="62">
        <v>4.677188985433677E-3</v>
      </c>
      <c r="S78" s="62">
        <v>5.1240727503632068E-3</v>
      </c>
      <c r="T78" s="62">
        <v>5.600160672461091E-3</v>
      </c>
      <c r="U78" s="62">
        <v>6.1046421288772695E-3</v>
      </c>
      <c r="V78" s="62">
        <v>6.6360772538892835E-3</v>
      </c>
      <c r="W78" s="62">
        <v>7.1923200086514687E-3</v>
      </c>
      <c r="X78" s="62">
        <v>7.7704531526862587E-3</v>
      </c>
      <c r="Y78" s="62">
        <v>8.3667417675495348E-3</v>
      </c>
      <c r="Z78" s="62">
        <v>8.9766125477867571E-3</v>
      </c>
      <c r="AA78" s="62">
        <v>6.4708043079286529E-2</v>
      </c>
      <c r="AB78" s="63">
        <v>0</v>
      </c>
      <c r="AC78" s="63">
        <v>59.573960000000085</v>
      </c>
      <c r="AD78" s="60" t="s">
        <v>424</v>
      </c>
      <c r="AE78" s="60" t="s">
        <v>422</v>
      </c>
      <c r="AF78" s="63">
        <v>10</v>
      </c>
      <c r="AG78" s="61">
        <v>0.24227189556045622</v>
      </c>
      <c r="AH78" s="64">
        <v>2015</v>
      </c>
      <c r="AI78" s="65">
        <v>2.157265029320997</v>
      </c>
      <c r="AJ78" s="60">
        <v>7.290018944519594E-2</v>
      </c>
      <c r="AK78" s="66">
        <v>59.573960000000085</v>
      </c>
      <c r="AL78" s="65">
        <v>0.40163120642407846</v>
      </c>
      <c r="AM78" s="67">
        <v>1.0658000000000001</v>
      </c>
      <c r="AN78" s="67">
        <v>-0.45240000000000002</v>
      </c>
      <c r="AO78" s="54" t="s">
        <v>428</v>
      </c>
      <c r="AP78" s="54"/>
    </row>
    <row r="79" spans="1:42">
      <c r="A79" s="54">
        <v>17</v>
      </c>
      <c r="B79" s="55" t="s">
        <v>364</v>
      </c>
      <c r="C79" s="54" t="s">
        <v>428</v>
      </c>
      <c r="D79" s="54"/>
      <c r="E79" s="54">
        <v>3</v>
      </c>
      <c r="F79" s="54" t="s">
        <v>335</v>
      </c>
      <c r="G79" s="56">
        <v>75</v>
      </c>
      <c r="H79" s="45" t="s">
        <v>71</v>
      </c>
      <c r="I79" s="57">
        <v>3.7290650012269535</v>
      </c>
      <c r="J79" s="58">
        <v>0.197246055745911</v>
      </c>
      <c r="K79" s="59">
        <v>0.6</v>
      </c>
      <c r="L79" s="60">
        <v>7.8898422298364412E-2</v>
      </c>
      <c r="M79" s="45">
        <v>10</v>
      </c>
      <c r="N79" s="60">
        <v>7.8898422298364409E-3</v>
      </c>
      <c r="O79" s="61">
        <v>0.1</v>
      </c>
      <c r="P79" s="59">
        <v>0.1</v>
      </c>
      <c r="Q79" s="62">
        <v>2.49254980481979E-4</v>
      </c>
      <c r="R79" s="62">
        <v>2.7626657622782034E-4</v>
      </c>
      <c r="S79" s="62">
        <v>3.057342324639442E-4</v>
      </c>
      <c r="T79" s="62">
        <v>3.3778240213397766E-4</v>
      </c>
      <c r="U79" s="62">
        <v>3.7252096366725287E-4</v>
      </c>
      <c r="V79" s="62">
        <v>4.1004018175134355E-4</v>
      </c>
      <c r="W79" s="62">
        <v>4.5040521491134644E-4</v>
      </c>
      <c r="X79" s="62">
        <v>4.9365030211658727E-4</v>
      </c>
      <c r="Y79" s="62">
        <v>5.3977281611732812E-4</v>
      </c>
      <c r="Z79" s="62">
        <v>5.887274295459209E-4</v>
      </c>
      <c r="AA79" s="62">
        <v>4.0241550994175009E-3</v>
      </c>
      <c r="AB79" s="63">
        <v>0</v>
      </c>
      <c r="AC79" s="63">
        <v>106.21900169845674</v>
      </c>
      <c r="AD79" s="60" t="s">
        <v>424</v>
      </c>
      <c r="AE79" s="60" t="s">
        <v>422</v>
      </c>
      <c r="AF79" s="63">
        <v>15</v>
      </c>
      <c r="AG79" s="61">
        <v>3.1228253204904525E-2</v>
      </c>
      <c r="AH79" s="64">
        <v>2015</v>
      </c>
      <c r="AI79" s="65">
        <v>3.9825218593084553</v>
      </c>
      <c r="AJ79" s="60">
        <v>0.49780564409826245</v>
      </c>
      <c r="AK79" s="66">
        <v>106.21900169845674</v>
      </c>
      <c r="AL79" s="65">
        <v>0.17587756168674529</v>
      </c>
      <c r="AM79" s="67">
        <v>1.0658000000000001</v>
      </c>
      <c r="AN79" s="67">
        <v>-0.45240000000000002</v>
      </c>
      <c r="AO79" s="54" t="s">
        <v>428</v>
      </c>
      <c r="AP79" s="54"/>
    </row>
    <row r="80" spans="1:42">
      <c r="A80" s="54">
        <v>17</v>
      </c>
      <c r="B80" s="55" t="s">
        <v>365</v>
      </c>
      <c r="C80" s="54" t="s">
        <v>428</v>
      </c>
      <c r="D80" s="54"/>
      <c r="E80" s="54">
        <v>3</v>
      </c>
      <c r="F80" s="54" t="s">
        <v>335</v>
      </c>
      <c r="G80" s="56">
        <v>76</v>
      </c>
      <c r="H80" s="45" t="s">
        <v>72</v>
      </c>
      <c r="I80" s="57">
        <v>1.9955774767660044</v>
      </c>
      <c r="J80" s="58">
        <v>0.43211066281949223</v>
      </c>
      <c r="K80" s="59">
        <v>0.6</v>
      </c>
      <c r="L80" s="60">
        <v>0.17284426512779691</v>
      </c>
      <c r="M80" s="45">
        <v>10</v>
      </c>
      <c r="N80" s="60">
        <v>1.7284426512779692E-2</v>
      </c>
      <c r="O80" s="61">
        <v>0.1</v>
      </c>
      <c r="P80" s="59">
        <v>0.1</v>
      </c>
      <c r="Q80" s="62">
        <v>6.3602407288602819E-5</v>
      </c>
      <c r="R80" s="62">
        <v>7.1043774811877951E-5</v>
      </c>
      <c r="S80" s="62">
        <v>7.9278482802324645E-5</v>
      </c>
      <c r="T80" s="62">
        <v>8.837461713052575E-5</v>
      </c>
      <c r="U80" s="62">
        <v>9.8402715634948366E-5</v>
      </c>
      <c r="V80" s="62">
        <v>1.0943513774045251E-4</v>
      </c>
      <c r="W80" s="62">
        <v>1.2154527772415153E-4</v>
      </c>
      <c r="X80" s="62">
        <v>1.3480661552713838E-4</v>
      </c>
      <c r="Y80" s="62">
        <v>1.4929160522018285E-4</v>
      </c>
      <c r="Z80" s="62">
        <v>1.6507040912552403E-4</v>
      </c>
      <c r="AA80" s="62">
        <v>1.0808510430057288E-3</v>
      </c>
      <c r="AB80" s="63">
        <v>0</v>
      </c>
      <c r="AC80" s="63">
        <v>47.691016299705531</v>
      </c>
      <c r="AD80" s="60" t="s">
        <v>424</v>
      </c>
      <c r="AE80" s="60" t="s">
        <v>422</v>
      </c>
      <c r="AF80" s="63">
        <v>10</v>
      </c>
      <c r="AG80" s="61">
        <v>3.6373973420693803E-3</v>
      </c>
      <c r="AH80" s="64">
        <v>2015</v>
      </c>
      <c r="AI80" s="65">
        <v>2.1093764671232322</v>
      </c>
      <c r="AJ80" s="60">
        <v>5.1852511312217242E-2</v>
      </c>
      <c r="AK80" s="66">
        <v>47.691016299705531</v>
      </c>
      <c r="AL80" s="65">
        <v>0.4104274001541745</v>
      </c>
      <c r="AM80" s="67">
        <v>1.0658000000000001</v>
      </c>
      <c r="AN80" s="67">
        <v>-0.45240000000000002</v>
      </c>
      <c r="AO80" s="54" t="s">
        <v>428</v>
      </c>
      <c r="AP80" s="54"/>
    </row>
    <row r="81" spans="1:42">
      <c r="A81" s="54">
        <v>17</v>
      </c>
      <c r="B81" s="55" t="s">
        <v>366</v>
      </c>
      <c r="C81" s="54" t="s">
        <v>428</v>
      </c>
      <c r="D81" s="54"/>
      <c r="E81" s="54">
        <v>3</v>
      </c>
      <c r="F81" s="54" t="s">
        <v>335</v>
      </c>
      <c r="G81" s="56">
        <v>77</v>
      </c>
      <c r="H81" s="45" t="s">
        <v>75</v>
      </c>
      <c r="I81" s="57">
        <v>3.0652202516642308</v>
      </c>
      <c r="J81" s="58">
        <v>0.26634043678085512</v>
      </c>
      <c r="K81" s="59">
        <v>0.6</v>
      </c>
      <c r="L81" s="60">
        <v>0.10653617471234206</v>
      </c>
      <c r="M81" s="45">
        <v>10</v>
      </c>
      <c r="N81" s="60">
        <v>1.0653617471234205E-2</v>
      </c>
      <c r="O81" s="61">
        <v>0.1</v>
      </c>
      <c r="P81" s="59">
        <v>0.1</v>
      </c>
      <c r="Q81" s="62">
        <v>7.6793802293882027E-5</v>
      </c>
      <c r="R81" s="62">
        <v>8.5778539361859392E-5</v>
      </c>
      <c r="S81" s="62">
        <v>9.572115889977638E-5</v>
      </c>
      <c r="T81" s="62">
        <v>1.0670386806153541E-4</v>
      </c>
      <c r="U81" s="62">
        <v>1.1881183451692152E-4</v>
      </c>
      <c r="V81" s="62">
        <v>1.321324253264545E-4</v>
      </c>
      <c r="W81" s="62">
        <v>1.4675425703542612E-4</v>
      </c>
      <c r="X81" s="62">
        <v>1.6276604962016129E-4</v>
      </c>
      <c r="Y81" s="62">
        <v>1.8025528441703201E-4</v>
      </c>
      <c r="Z81" s="62">
        <v>1.9930667569601965E-4</v>
      </c>
      <c r="AA81" s="62">
        <v>1.3050238952290682E-3</v>
      </c>
      <c r="AB81" s="63">
        <v>0</v>
      </c>
      <c r="AC81" s="63">
        <v>127.33350521160772</v>
      </c>
      <c r="AD81" s="60" t="s">
        <v>424</v>
      </c>
      <c r="AE81" s="60" t="s">
        <v>422</v>
      </c>
      <c r="AF81" s="63">
        <v>8</v>
      </c>
      <c r="AG81" s="61">
        <v>7.1252685656661482E-3</v>
      </c>
      <c r="AH81" s="64">
        <v>2015</v>
      </c>
      <c r="AI81" s="65">
        <v>3.328111103084463</v>
      </c>
      <c r="AJ81" s="60">
        <v>0.39905852357320093</v>
      </c>
      <c r="AK81" s="66">
        <v>127.33350521160772</v>
      </c>
      <c r="AL81" s="65">
        <v>0.2364752394849837</v>
      </c>
      <c r="AM81" s="67">
        <v>1.0658000000000001</v>
      </c>
      <c r="AN81" s="67">
        <v>-0.45240000000000002</v>
      </c>
      <c r="AO81" s="54" t="s">
        <v>428</v>
      </c>
      <c r="AP81" s="54"/>
    </row>
    <row r="82" spans="1:42">
      <c r="A82" s="54">
        <v>17</v>
      </c>
      <c r="B82" s="55" t="s">
        <v>367</v>
      </c>
      <c r="C82" s="54" t="s">
        <v>428</v>
      </c>
      <c r="D82" s="54"/>
      <c r="E82" s="54">
        <v>3</v>
      </c>
      <c r="F82" s="54" t="s">
        <v>335</v>
      </c>
      <c r="G82" s="56">
        <v>78</v>
      </c>
      <c r="H82" s="45" t="s">
        <v>76</v>
      </c>
      <c r="I82" s="57">
        <v>8.8202760404291087</v>
      </c>
      <c r="J82" s="58">
        <v>1.97112214272805E-2</v>
      </c>
      <c r="K82" s="59">
        <v>0.6</v>
      </c>
      <c r="L82" s="60">
        <v>7.8844885709121997E-3</v>
      </c>
      <c r="M82" s="45">
        <v>10</v>
      </c>
      <c r="N82" s="60">
        <v>7.8844885709122002E-4</v>
      </c>
      <c r="O82" s="61">
        <v>0.1</v>
      </c>
      <c r="P82" s="59">
        <v>0.1</v>
      </c>
      <c r="Q82" s="62">
        <v>3.315565752318046E-6</v>
      </c>
      <c r="R82" s="62">
        <v>3.7034809958186459E-6</v>
      </c>
      <c r="S82" s="62">
        <v>4.1327527318643558E-6</v>
      </c>
      <c r="T82" s="62">
        <v>4.606930247193597E-6</v>
      </c>
      <c r="U82" s="62">
        <v>5.1296906485611951E-6</v>
      </c>
      <c r="V82" s="62">
        <v>5.7048060012261663E-6</v>
      </c>
      <c r="W82" s="62">
        <v>6.3361023168441612E-6</v>
      </c>
      <c r="X82" s="62">
        <v>7.0274100726967074E-6</v>
      </c>
      <c r="Y82" s="62">
        <v>7.7825062678928316E-6</v>
      </c>
      <c r="Z82" s="62">
        <v>8.6050484336901654E-6</v>
      </c>
      <c r="AA82" s="62">
        <v>5.634429346810587E-5</v>
      </c>
      <c r="AB82" s="63">
        <v>0</v>
      </c>
      <c r="AC82" s="63">
        <v>95.913908780882139</v>
      </c>
      <c r="AD82" s="60" t="s">
        <v>424</v>
      </c>
      <c r="AE82" s="60" t="s">
        <v>422</v>
      </c>
      <c r="AF82" s="63">
        <v>15</v>
      </c>
      <c r="AG82" s="61">
        <v>4.1567727565927377E-3</v>
      </c>
      <c r="AH82" s="64">
        <v>2015</v>
      </c>
      <c r="AI82" s="65">
        <v>9.0469554714192899</v>
      </c>
      <c r="AJ82" s="60">
        <v>0.77893115464994778</v>
      </c>
      <c r="AK82" s="66">
        <v>95.913908780882139</v>
      </c>
      <c r="AL82" s="65">
        <v>1.7790032251784434E-2</v>
      </c>
      <c r="AM82" s="67">
        <v>1.0658000000000001</v>
      </c>
      <c r="AN82" s="67">
        <v>-0.45240000000000002</v>
      </c>
      <c r="AO82" s="54" t="s">
        <v>428</v>
      </c>
      <c r="AP82" s="54"/>
    </row>
    <row r="83" spans="1:42">
      <c r="A83" s="54">
        <v>17</v>
      </c>
      <c r="B83" s="55" t="s">
        <v>368</v>
      </c>
      <c r="C83" s="54" t="s">
        <v>428</v>
      </c>
      <c r="D83" s="54"/>
      <c r="E83" s="54">
        <v>3</v>
      </c>
      <c r="F83" s="54" t="s">
        <v>335</v>
      </c>
      <c r="G83" s="56">
        <v>79</v>
      </c>
      <c r="H83" s="45" t="s">
        <v>77</v>
      </c>
      <c r="I83" s="57">
        <v>3.7774129679094961</v>
      </c>
      <c r="J83" s="58">
        <v>0.19297860796080923</v>
      </c>
      <c r="K83" s="59">
        <v>0.6</v>
      </c>
      <c r="L83" s="60">
        <v>7.7191443184323694E-2</v>
      </c>
      <c r="M83" s="45">
        <v>10</v>
      </c>
      <c r="N83" s="60">
        <v>7.7191443184323697E-3</v>
      </c>
      <c r="O83" s="61">
        <v>0.1</v>
      </c>
      <c r="P83" s="59">
        <v>0.1</v>
      </c>
      <c r="Q83" s="62">
        <v>2.9025584583843637E-5</v>
      </c>
      <c r="R83" s="62">
        <v>3.2421525896036591E-5</v>
      </c>
      <c r="S83" s="62">
        <v>3.6179515939014019E-5</v>
      </c>
      <c r="T83" s="62">
        <v>4.0330626369963325E-5</v>
      </c>
      <c r="U83" s="62">
        <v>4.4907047825749846E-5</v>
      </c>
      <c r="V83" s="62">
        <v>4.9941802242118583E-5</v>
      </c>
      <c r="W83" s="62">
        <v>5.5468383819826106E-5</v>
      </c>
      <c r="X83" s="62">
        <v>6.1520325853229172E-5</v>
      </c>
      <c r="Y83" s="62">
        <v>6.8130693470665332E-5</v>
      </c>
      <c r="Z83" s="62">
        <v>7.5331505938473192E-5</v>
      </c>
      <c r="AA83" s="62">
        <v>4.9325701193891989E-4</v>
      </c>
      <c r="AB83" s="63">
        <v>0</v>
      </c>
      <c r="AC83" s="63">
        <v>160.95727828705657</v>
      </c>
      <c r="AD83" s="60" t="s">
        <v>424</v>
      </c>
      <c r="AE83" s="60" t="s">
        <v>422</v>
      </c>
      <c r="AF83" s="63">
        <v>20</v>
      </c>
      <c r="AG83" s="61">
        <v>3.7169265634679921E-3</v>
      </c>
      <c r="AH83" s="64">
        <v>2015</v>
      </c>
      <c r="AI83" s="65">
        <v>4.1614847948675528</v>
      </c>
      <c r="AJ83" s="60">
        <v>0.51940230504587159</v>
      </c>
      <c r="AK83" s="66">
        <v>160.95727828705657</v>
      </c>
      <c r="AL83" s="65">
        <v>0.16219920635463106</v>
      </c>
      <c r="AM83" s="67">
        <v>1.0658000000000001</v>
      </c>
      <c r="AN83" s="67">
        <v>-0.45240000000000002</v>
      </c>
      <c r="AO83" s="54" t="s">
        <v>428</v>
      </c>
      <c r="AP83" s="54"/>
    </row>
    <row r="84" spans="1:42">
      <c r="A84" s="54">
        <v>17</v>
      </c>
      <c r="B84" s="55" t="s">
        <v>369</v>
      </c>
      <c r="C84" s="54" t="s">
        <v>428</v>
      </c>
      <c r="D84" s="54"/>
      <c r="E84" s="54">
        <v>3</v>
      </c>
      <c r="F84" s="54" t="s">
        <v>335</v>
      </c>
      <c r="G84" s="56">
        <v>80</v>
      </c>
      <c r="H84" s="45" t="s">
        <v>78</v>
      </c>
      <c r="I84" s="57">
        <v>3.7290650012269535</v>
      </c>
      <c r="J84" s="58">
        <v>0.197246055745911</v>
      </c>
      <c r="K84" s="59">
        <v>0.6</v>
      </c>
      <c r="L84" s="60">
        <v>7.8898422298364412E-2</v>
      </c>
      <c r="M84" s="45">
        <v>10</v>
      </c>
      <c r="N84" s="60">
        <v>7.8898422298364409E-3</v>
      </c>
      <c r="O84" s="61">
        <v>0.1</v>
      </c>
      <c r="P84" s="59">
        <v>0.1</v>
      </c>
      <c r="Q84" s="62">
        <v>6.2546712547934652E-4</v>
      </c>
      <c r="R84" s="62">
        <v>6.9324858008896866E-4</v>
      </c>
      <c r="S84" s="62">
        <v>7.6719314161781838E-4</v>
      </c>
      <c r="T84" s="62">
        <v>8.476131056306919E-4</v>
      </c>
      <c r="U84" s="62">
        <v>9.3478419518521307E-4</v>
      </c>
      <c r="V84" s="62">
        <v>1.028932915663782E-3</v>
      </c>
      <c r="W84" s="62">
        <v>1.1302227723865878E-3</v>
      </c>
      <c r="X84" s="62">
        <v>1.238739682793203E-3</v>
      </c>
      <c r="Y84" s="62">
        <v>1.3544770542035609E-3</v>
      </c>
      <c r="Z84" s="62">
        <v>1.4773211445440082E-3</v>
      </c>
      <c r="AA84" s="62">
        <v>1.0097999717593181E-2</v>
      </c>
      <c r="AB84" s="63">
        <v>0</v>
      </c>
      <c r="AC84" s="63">
        <v>106.21900169845674</v>
      </c>
      <c r="AD84" s="60" t="s">
        <v>424</v>
      </c>
      <c r="AE84" s="60" t="s">
        <v>422</v>
      </c>
      <c r="AF84" s="63">
        <v>15</v>
      </c>
      <c r="AG84" s="61">
        <v>7.8362509459364613E-2</v>
      </c>
      <c r="AH84" s="64">
        <v>2015</v>
      </c>
      <c r="AI84" s="65">
        <v>3.9825218593084553</v>
      </c>
      <c r="AJ84" s="60">
        <v>0.49780564409826245</v>
      </c>
      <c r="AK84" s="66">
        <v>106.21900169845674</v>
      </c>
      <c r="AL84" s="65">
        <v>0.17587756168674529</v>
      </c>
      <c r="AM84" s="67">
        <v>1.0658000000000001</v>
      </c>
      <c r="AN84" s="67">
        <v>-0.45240000000000002</v>
      </c>
      <c r="AO84" s="54" t="s">
        <v>428</v>
      </c>
      <c r="AP84" s="54"/>
    </row>
    <row r="85" spans="1:42">
      <c r="A85" s="54">
        <v>17</v>
      </c>
      <c r="B85" s="55" t="s">
        <v>370</v>
      </c>
      <c r="C85" s="54" t="s">
        <v>428</v>
      </c>
      <c r="D85" s="54"/>
      <c r="E85" s="54">
        <v>3</v>
      </c>
      <c r="F85" s="54" t="s">
        <v>335</v>
      </c>
      <c r="G85" s="56">
        <v>81</v>
      </c>
      <c r="H85" s="45" t="s">
        <v>81</v>
      </c>
      <c r="I85" s="57">
        <v>2.3975222735053392</v>
      </c>
      <c r="J85" s="58">
        <v>0.36026572829967102</v>
      </c>
      <c r="K85" s="59">
        <v>0.6</v>
      </c>
      <c r="L85" s="60">
        <v>0.14410629131986841</v>
      </c>
      <c r="M85" s="45">
        <v>10</v>
      </c>
      <c r="N85" s="60">
        <v>1.4410629131986841E-2</v>
      </c>
      <c r="O85" s="61">
        <v>0.1</v>
      </c>
      <c r="P85" s="59">
        <v>0.1</v>
      </c>
      <c r="Q85" s="62">
        <v>2.2530434077611521E-4</v>
      </c>
      <c r="R85" s="62">
        <v>2.5166454435609397E-4</v>
      </c>
      <c r="S85" s="62">
        <v>2.8083506689390773E-4</v>
      </c>
      <c r="T85" s="62">
        <v>3.1305709489242312E-4</v>
      </c>
      <c r="U85" s="62">
        <v>3.4858050067366564E-4</v>
      </c>
      <c r="V85" s="62">
        <v>3.876616093236185E-4</v>
      </c>
      <c r="W85" s="62">
        <v>4.3056041177543566E-4</v>
      </c>
      <c r="X85" s="62">
        <v>4.7753720241723791E-4</v>
      </c>
      <c r="Y85" s="62">
        <v>5.2884864160744941E-4</v>
      </c>
      <c r="Z85" s="62">
        <v>5.8474327144429096E-4</v>
      </c>
      <c r="AA85" s="62">
        <v>3.8287926841602381E-3</v>
      </c>
      <c r="AB85" s="63">
        <v>0</v>
      </c>
      <c r="AC85" s="63">
        <v>18.651542459612649</v>
      </c>
      <c r="AD85" s="60" t="s">
        <v>424</v>
      </c>
      <c r="AE85" s="60" t="s">
        <v>422</v>
      </c>
      <c r="AF85" s="63">
        <v>15</v>
      </c>
      <c r="AG85" s="61">
        <v>1.5454636105045062E-2</v>
      </c>
      <c r="AH85" s="64">
        <v>2015</v>
      </c>
      <c r="AI85" s="65">
        <v>2.4402998642307976</v>
      </c>
      <c r="AJ85" s="60">
        <v>0.18042859022556379</v>
      </c>
      <c r="AK85" s="66">
        <v>18.651542459612649</v>
      </c>
      <c r="AL85" s="65">
        <v>0.35336068693123485</v>
      </c>
      <c r="AM85" s="67">
        <v>1.0658000000000001</v>
      </c>
      <c r="AN85" s="67">
        <v>-0.45240000000000002</v>
      </c>
      <c r="AO85" s="54" t="s">
        <v>428</v>
      </c>
      <c r="AP85" s="54"/>
    </row>
    <row r="86" spans="1:42">
      <c r="A86" s="54">
        <v>11</v>
      </c>
      <c r="B86" s="55" t="s">
        <v>338</v>
      </c>
      <c r="C86" s="54" t="s">
        <v>426</v>
      </c>
      <c r="D86" s="54" t="s">
        <v>427</v>
      </c>
      <c r="E86" s="54">
        <v>3</v>
      </c>
      <c r="F86" s="54" t="s">
        <v>326</v>
      </c>
      <c r="G86" s="56">
        <v>82</v>
      </c>
      <c r="H86" s="45" t="s">
        <v>82</v>
      </c>
      <c r="I86" s="57">
        <v>2.0569612989894686</v>
      </c>
      <c r="J86" s="58">
        <v>0.42027601676443621</v>
      </c>
      <c r="K86" s="59">
        <v>0.9</v>
      </c>
      <c r="L86" s="60">
        <v>0.37824841508799262</v>
      </c>
      <c r="M86" s="45">
        <v>2</v>
      </c>
      <c r="N86" s="60">
        <v>0.18912420754399631</v>
      </c>
      <c r="O86" s="61">
        <v>0.2</v>
      </c>
      <c r="P86" s="59">
        <v>0.2</v>
      </c>
      <c r="Q86" s="62">
        <v>1.7170723084214391E-2</v>
      </c>
      <c r="R86" s="62">
        <v>1.7536998914753892E-2</v>
      </c>
      <c r="S86" s="62">
        <v>1.7911087927264788E-2</v>
      </c>
      <c r="T86" s="62">
        <v>1.8293156787978996E-2</v>
      </c>
      <c r="U86" s="62">
        <v>1.8683375718355096E-2</v>
      </c>
      <c r="V86" s="62">
        <v>1.9081918570916342E-2</v>
      </c>
      <c r="W86" s="62">
        <v>1.9488962906706431E-2</v>
      </c>
      <c r="X86" s="62">
        <v>1.990469007439746E-2</v>
      </c>
      <c r="Y86" s="62">
        <v>2.0329285291085439E-2</v>
      </c>
      <c r="Z86" s="62">
        <v>2.0762937724809229E-2</v>
      </c>
      <c r="AA86" s="62">
        <v>0.18916313700048207</v>
      </c>
      <c r="AB86" s="63" t="e">
        <v>#N/A</v>
      </c>
      <c r="AC86" s="63">
        <v>295.82023138843249</v>
      </c>
      <c r="AD86" s="60" t="s">
        <v>424</v>
      </c>
      <c r="AE86" s="60" t="s">
        <v>422</v>
      </c>
      <c r="AF86" s="63">
        <v>25</v>
      </c>
      <c r="AG86" s="61">
        <v>1.6973083600553881E-2</v>
      </c>
      <c r="AH86" s="64">
        <v>2015</v>
      </c>
      <c r="AI86" s="65">
        <v>2.8857648065757004</v>
      </c>
      <c r="AJ86" s="60">
        <v>0.30694282658009286</v>
      </c>
      <c r="AK86" s="66">
        <v>295.82023138843249</v>
      </c>
      <c r="AL86" s="65">
        <v>0.28886543919685315</v>
      </c>
      <c r="AM86" s="67">
        <v>1.0658000000000001</v>
      </c>
      <c r="AN86" s="67">
        <v>-0.45240000000000002</v>
      </c>
      <c r="AO86" s="54" t="s">
        <v>426</v>
      </c>
      <c r="AP86" s="54" t="s">
        <v>427</v>
      </c>
    </row>
    <row r="87" spans="1:42">
      <c r="A87" s="54">
        <v>11</v>
      </c>
      <c r="B87" s="55" t="s">
        <v>345</v>
      </c>
      <c r="C87" s="54" t="s">
        <v>426</v>
      </c>
      <c r="D87" s="54" t="s">
        <v>427</v>
      </c>
      <c r="E87" s="54">
        <v>3</v>
      </c>
      <c r="F87" s="54" t="s">
        <v>326</v>
      </c>
      <c r="G87" s="56">
        <v>83</v>
      </c>
      <c r="H87" s="45" t="s">
        <v>83</v>
      </c>
      <c r="I87" s="57">
        <v>3.9256767919083995</v>
      </c>
      <c r="J87" s="58">
        <v>0.18045921367198028</v>
      </c>
      <c r="K87" s="59">
        <v>0.9</v>
      </c>
      <c r="L87" s="60">
        <v>0.16241329230478227</v>
      </c>
      <c r="M87" s="45">
        <v>2</v>
      </c>
      <c r="N87" s="60">
        <v>8.1206646152391135E-2</v>
      </c>
      <c r="O87" s="61">
        <v>0.2</v>
      </c>
      <c r="P87" s="59">
        <v>0.2</v>
      </c>
      <c r="Q87" s="62">
        <v>6.0258449033022299E-2</v>
      </c>
      <c r="R87" s="62">
        <v>6.1543847053731351E-2</v>
      </c>
      <c r="S87" s="62">
        <v>6.2856664433852349E-2</v>
      </c>
      <c r="T87" s="62">
        <v>6.419748606713685E-2</v>
      </c>
      <c r="U87" s="62">
        <v>6.5566909323948069E-2</v>
      </c>
      <c r="V87" s="62">
        <v>6.6965544317404785E-2</v>
      </c>
      <c r="W87" s="62">
        <v>6.8394014175202258E-2</v>
      </c>
      <c r="X87" s="62">
        <v>6.9852955317231555E-2</v>
      </c>
      <c r="Y87" s="62">
        <v>7.1343017739121009E-2</v>
      </c>
      <c r="Z87" s="62">
        <v>7.2864865301825829E-2</v>
      </c>
      <c r="AA87" s="62">
        <v>0.6638437527624762</v>
      </c>
      <c r="AB87" s="63" t="e">
        <v>#N/A</v>
      </c>
      <c r="AC87" s="63">
        <v>216.0030667433183</v>
      </c>
      <c r="AD87" s="60" t="s">
        <v>424</v>
      </c>
      <c r="AE87" s="60" t="s">
        <v>422</v>
      </c>
      <c r="AF87" s="63">
        <v>15</v>
      </c>
      <c r="AG87" s="61">
        <v>0.89347287944222076</v>
      </c>
      <c r="AH87" s="64">
        <v>2015</v>
      </c>
      <c r="AI87" s="65">
        <v>4.5661301077703431</v>
      </c>
      <c r="AJ87" s="60">
        <v>0.5619923320633089</v>
      </c>
      <c r="AK87" s="66">
        <v>216.0030667433183</v>
      </c>
      <c r="AL87" s="65">
        <v>0.13506602177902918</v>
      </c>
      <c r="AM87" s="67">
        <v>1.0658000000000001</v>
      </c>
      <c r="AN87" s="67">
        <v>-0.45240000000000002</v>
      </c>
      <c r="AO87" s="54" t="s">
        <v>426</v>
      </c>
      <c r="AP87" s="54" t="s">
        <v>427</v>
      </c>
    </row>
    <row r="88" spans="1:42">
      <c r="A88" s="54">
        <v>11</v>
      </c>
      <c r="B88" s="55" t="s">
        <v>346</v>
      </c>
      <c r="C88" s="54" t="s">
        <v>426</v>
      </c>
      <c r="D88" s="54" t="s">
        <v>429</v>
      </c>
      <c r="E88" s="54">
        <v>3</v>
      </c>
      <c r="F88" s="54" t="s">
        <v>335</v>
      </c>
      <c r="G88" s="56">
        <v>84</v>
      </c>
      <c r="H88" s="45" t="s">
        <v>84</v>
      </c>
      <c r="I88" s="57">
        <v>2.4993682480096138</v>
      </c>
      <c r="J88" s="58">
        <v>0.34404304297151805</v>
      </c>
      <c r="K88" s="59">
        <v>0.3</v>
      </c>
      <c r="L88" s="60">
        <v>0.10321291289145541</v>
      </c>
      <c r="M88" s="45">
        <v>10</v>
      </c>
      <c r="N88" s="60">
        <v>1.0321291289145541E-2</v>
      </c>
      <c r="O88" s="61">
        <v>0.1</v>
      </c>
      <c r="P88" s="59">
        <v>0.1</v>
      </c>
      <c r="Q88" s="62">
        <v>3.6972061788921803E-3</v>
      </c>
      <c r="R88" s="62">
        <v>3.8061240755449975E-3</v>
      </c>
      <c r="S88" s="62">
        <v>4.2084699551674636E-3</v>
      </c>
      <c r="T88" s="62">
        <v>4.645371783379558E-3</v>
      </c>
      <c r="U88" s="62">
        <v>5.1181339102418207E-3</v>
      </c>
      <c r="V88" s="62">
        <v>5.6277526501091876E-3</v>
      </c>
      <c r="W88" s="62">
        <v>6.1748355130998864E-3</v>
      </c>
      <c r="X88" s="62">
        <v>6.7595160050078528E-3</v>
      </c>
      <c r="Y88" s="62">
        <v>7.3813668895848141E-3</v>
      </c>
      <c r="Z88" s="62">
        <v>8.0393157223549398E-3</v>
      </c>
      <c r="AA88" s="62">
        <v>5.5458092683382705E-2</v>
      </c>
      <c r="AB88" s="63"/>
      <c r="AC88" s="63">
        <v>67.333408227449837</v>
      </c>
      <c r="AD88" s="60" t="s">
        <v>424</v>
      </c>
      <c r="AE88" s="60" t="s">
        <v>422</v>
      </c>
      <c r="AF88" s="63">
        <v>10</v>
      </c>
      <c r="AG88" s="61">
        <v>3.8239975501271235E-2</v>
      </c>
      <c r="AH88" s="64">
        <v>2016</v>
      </c>
      <c r="AI88" s="65">
        <v>2.7141164385293925</v>
      </c>
      <c r="AJ88" s="60">
        <v>0.26311193889541706</v>
      </c>
      <c r="AK88" s="66">
        <v>67.333408227449837</v>
      </c>
      <c r="AL88" s="65">
        <v>0.31219084798822822</v>
      </c>
      <c r="AM88" s="67">
        <v>1.0658000000000001</v>
      </c>
      <c r="AN88" s="67">
        <v>-0.45240000000000002</v>
      </c>
      <c r="AO88" s="54" t="s">
        <v>426</v>
      </c>
      <c r="AP88" s="54" t="s">
        <v>429</v>
      </c>
    </row>
    <row r="89" spans="1:42">
      <c r="A89" s="54">
        <v>11</v>
      </c>
      <c r="B89" s="55" t="s">
        <v>348</v>
      </c>
      <c r="C89" s="54" t="s">
        <v>426</v>
      </c>
      <c r="D89" s="68" t="s">
        <v>431</v>
      </c>
      <c r="E89" s="54">
        <v>3</v>
      </c>
      <c r="F89" s="54" t="s">
        <v>335</v>
      </c>
      <c r="G89" s="56">
        <v>85</v>
      </c>
      <c r="H89" s="45" t="s">
        <v>85</v>
      </c>
      <c r="I89" s="57">
        <v>2.4698999293330228</v>
      </c>
      <c r="J89" s="58">
        <v>0.34866035093251702</v>
      </c>
      <c r="K89" s="59">
        <v>0.8</v>
      </c>
      <c r="L89" s="60">
        <v>0.27892828074601361</v>
      </c>
      <c r="M89" s="45">
        <v>4</v>
      </c>
      <c r="N89" s="60">
        <v>6.9732070186503403E-2</v>
      </c>
      <c r="O89" s="61">
        <v>0.1</v>
      </c>
      <c r="P89" s="59">
        <v>0.1</v>
      </c>
      <c r="Q89" s="62">
        <v>2.6343934959967539E-2</v>
      </c>
      <c r="R89" s="62">
        <v>2.6995599474706904E-2</v>
      </c>
      <c r="S89" s="62">
        <v>2.749887868748465E-2</v>
      </c>
      <c r="T89" s="62">
        <v>2.7840866895457145E-2</v>
      </c>
      <c r="U89" s="62">
        <v>2.8012684806523899E-2</v>
      </c>
      <c r="V89" s="62">
        <v>2.8010216530047993E-2</v>
      </c>
      <c r="W89" s="62">
        <v>2.7834634347288546E-2</v>
      </c>
      <c r="X89" s="62">
        <v>2.7492644838551735E-2</v>
      </c>
      <c r="Y89" s="62">
        <v>2.6996409339001274E-2</v>
      </c>
      <c r="Z89" s="62">
        <v>2.6363119586138798E-2</v>
      </c>
      <c r="AA89" s="62">
        <v>0.27338898946516849</v>
      </c>
      <c r="AB89" s="63"/>
      <c r="AC89" s="63">
        <v>533.93212019238661</v>
      </c>
      <c r="AD89" s="60" t="s">
        <v>424</v>
      </c>
      <c r="AE89" s="60" t="s">
        <v>422</v>
      </c>
      <c r="AF89" s="63">
        <v>15</v>
      </c>
      <c r="AG89" s="61">
        <v>0.37343950000000004</v>
      </c>
      <c r="AH89" s="64">
        <v>2015</v>
      </c>
      <c r="AI89" s="65">
        <v>3.9855965048960771</v>
      </c>
      <c r="AJ89" s="60">
        <v>0.49819305653667789</v>
      </c>
      <c r="AK89" s="66">
        <v>533.93212019238661</v>
      </c>
      <c r="AL89" s="65">
        <v>0.17563309139868274</v>
      </c>
      <c r="AM89" s="67">
        <v>1.0658000000000001</v>
      </c>
      <c r="AN89" s="67">
        <v>-0.45240000000000002</v>
      </c>
      <c r="AO89" s="54" t="s">
        <v>426</v>
      </c>
      <c r="AP89" s="68" t="s">
        <v>431</v>
      </c>
    </row>
    <row r="90" spans="1:42">
      <c r="A90" s="54">
        <v>13</v>
      </c>
      <c r="B90" s="55" t="s">
        <v>324</v>
      </c>
      <c r="C90" s="54" t="s">
        <v>325</v>
      </c>
      <c r="D90" s="54" t="s">
        <v>434</v>
      </c>
      <c r="E90" s="54">
        <v>3</v>
      </c>
      <c r="F90" s="54" t="s">
        <v>326</v>
      </c>
      <c r="G90" s="56">
        <v>86</v>
      </c>
      <c r="H90" s="45" t="s">
        <v>132</v>
      </c>
      <c r="I90" s="57">
        <v>1.8130082869063662</v>
      </c>
      <c r="J90" s="58">
        <v>0.46931586170035861</v>
      </c>
      <c r="K90" s="59">
        <v>0.8</v>
      </c>
      <c r="L90" s="60">
        <v>0.37545268936028692</v>
      </c>
      <c r="M90" s="45">
        <v>5</v>
      </c>
      <c r="N90" s="60">
        <v>7.5090537872057384E-2</v>
      </c>
      <c r="O90" s="61">
        <v>0.1</v>
      </c>
      <c r="P90" s="59">
        <v>0.1</v>
      </c>
      <c r="Q90" s="62">
        <v>0.36717509690208233</v>
      </c>
      <c r="R90" s="62">
        <v>0.37606601647149202</v>
      </c>
      <c r="S90" s="62">
        <v>0.38269288780663352</v>
      </c>
      <c r="T90" s="62">
        <v>0.38683936261096269</v>
      </c>
      <c r="U90" s="62">
        <v>0.38835182302075022</v>
      </c>
      <c r="V90" s="62">
        <v>0.38715365815300468</v>
      </c>
      <c r="W90" s="62">
        <v>0.38325642858483738</v>
      </c>
      <c r="X90" s="62">
        <v>0.37676646726017754</v>
      </c>
      <c r="Y90" s="62">
        <v>0.36788570505380475</v>
      </c>
      <c r="Z90" s="62">
        <v>0.35690595915370377</v>
      </c>
      <c r="AA90" s="62">
        <v>3.7730934050174492</v>
      </c>
      <c r="AB90" s="63" t="e">
        <v>#N/A</v>
      </c>
      <c r="AC90" s="63">
        <v>31.423248489904044</v>
      </c>
      <c r="AD90" s="60" t="s">
        <v>424</v>
      </c>
      <c r="AE90" s="60" t="s">
        <v>422</v>
      </c>
      <c r="AF90" s="63">
        <v>15</v>
      </c>
      <c r="AG90" s="61">
        <v>4.8334827054095753</v>
      </c>
      <c r="AH90" s="64">
        <v>2015</v>
      </c>
      <c r="AI90" s="65">
        <v>1.8863694966038385</v>
      </c>
      <c r="AJ90" s="60">
        <v>1.6335780986416859E-2</v>
      </c>
      <c r="AK90" s="66">
        <v>31.423248489904044</v>
      </c>
      <c r="AL90" s="65">
        <v>0.45399555606897146</v>
      </c>
      <c r="AM90" s="67">
        <v>1.0658000000000001</v>
      </c>
      <c r="AN90" s="67">
        <v>-0.45240000000000002</v>
      </c>
      <c r="AO90" s="54" t="s">
        <v>325</v>
      </c>
      <c r="AP90" s="54" t="s">
        <v>434</v>
      </c>
    </row>
    <row r="91" spans="1:42">
      <c r="A91" s="54">
        <v>13</v>
      </c>
      <c r="B91" s="55" t="s">
        <v>333</v>
      </c>
      <c r="C91" s="54" t="s">
        <v>325</v>
      </c>
      <c r="D91" s="54" t="s">
        <v>425</v>
      </c>
      <c r="E91" s="54">
        <v>3</v>
      </c>
      <c r="F91" s="54" t="s">
        <v>326</v>
      </c>
      <c r="G91" s="56">
        <v>87</v>
      </c>
      <c r="H91" s="45" t="s">
        <v>133</v>
      </c>
      <c r="I91" s="57">
        <v>1.9144284886891363</v>
      </c>
      <c r="J91" s="58">
        <v>0.44826901027969968</v>
      </c>
      <c r="K91" s="59">
        <v>0.8</v>
      </c>
      <c r="L91" s="60">
        <v>0.35861520822375975</v>
      </c>
      <c r="M91" s="45">
        <v>10</v>
      </c>
      <c r="N91" s="60">
        <v>3.5861520822375974E-2</v>
      </c>
      <c r="O91" s="61">
        <v>0.1</v>
      </c>
      <c r="P91" s="59">
        <v>0.1</v>
      </c>
      <c r="Q91" s="62">
        <v>2.4227673761776456E-2</v>
      </c>
      <c r="R91" s="62">
        <v>2.6112043658529201E-2</v>
      </c>
      <c r="S91" s="62">
        <v>2.8041877392984978E-2</v>
      </c>
      <c r="T91" s="62">
        <v>2.999796333112251E-2</v>
      </c>
      <c r="U91" s="62">
        <v>3.1957534395498456E-2</v>
      </c>
      <c r="V91" s="62">
        <v>3.3894417673905788E-2</v>
      </c>
      <c r="W91" s="62">
        <v>3.5779396702255786E-2</v>
      </c>
      <c r="X91" s="62">
        <v>3.758081922393617E-2</v>
      </c>
      <c r="Y91" s="62">
        <v>3.9265471390820823E-2</v>
      </c>
      <c r="Z91" s="62">
        <v>4.0799721099088915E-2</v>
      </c>
      <c r="AA91" s="62">
        <v>0.32765691862991908</v>
      </c>
      <c r="AB91" s="63" t="e">
        <v>#N/A</v>
      </c>
      <c r="AC91" s="63">
        <v>23.981323041038447</v>
      </c>
      <c r="AD91" s="60" t="s">
        <v>424</v>
      </c>
      <c r="AE91" s="60" t="s">
        <v>422</v>
      </c>
      <c r="AF91" s="63">
        <v>12</v>
      </c>
      <c r="AG91" s="61">
        <v>0.66781347787892553</v>
      </c>
      <c r="AH91" s="64">
        <v>2015</v>
      </c>
      <c r="AI91" s="65">
        <v>1.9704156622941085</v>
      </c>
      <c r="AJ91" s="60">
        <v>1.6335780986416859E-2</v>
      </c>
      <c r="AK91" s="66">
        <v>23.981323041038447</v>
      </c>
      <c r="AL91" s="65">
        <v>0.43705756942817114</v>
      </c>
      <c r="AM91" s="67">
        <v>1.0658000000000001</v>
      </c>
      <c r="AN91" s="67">
        <v>-0.45240000000000002</v>
      </c>
      <c r="AO91" s="54" t="s">
        <v>325</v>
      </c>
      <c r="AP91" s="54" t="s">
        <v>425</v>
      </c>
    </row>
    <row r="92" spans="1:42">
      <c r="A92" s="54">
        <v>13</v>
      </c>
      <c r="B92" s="55" t="s">
        <v>331</v>
      </c>
      <c r="C92" s="54" t="s">
        <v>325</v>
      </c>
      <c r="D92" s="68" t="s">
        <v>435</v>
      </c>
      <c r="E92" s="54">
        <v>3</v>
      </c>
      <c r="F92" s="54" t="s">
        <v>335</v>
      </c>
      <c r="G92" s="56">
        <v>88</v>
      </c>
      <c r="H92" s="45" t="s">
        <v>371</v>
      </c>
      <c r="I92" s="57">
        <v>3.2774331115167921</v>
      </c>
      <c r="J92" s="58">
        <v>0.24195946937595564</v>
      </c>
      <c r="K92" s="59">
        <v>0.4</v>
      </c>
      <c r="L92" s="60">
        <v>9.6783787750382266E-2</v>
      </c>
      <c r="M92" s="45">
        <v>10</v>
      </c>
      <c r="N92" s="60">
        <v>9.6783787750382259E-3</v>
      </c>
      <c r="O92" s="61">
        <v>0.1</v>
      </c>
      <c r="P92" s="59">
        <v>0.1</v>
      </c>
      <c r="Q92" s="62">
        <v>6.8367009067100415E-2</v>
      </c>
      <c r="R92" s="62">
        <v>7.5642165761797289E-2</v>
      </c>
      <c r="S92" s="62">
        <v>8.3551928535525011E-2</v>
      </c>
      <c r="T92" s="62">
        <v>9.2122497993571792E-2</v>
      </c>
      <c r="U92" s="62">
        <v>0.10137492567126931</v>
      </c>
      <c r="V92" s="62">
        <v>0.11132367535621315</v>
      </c>
      <c r="W92" s="62">
        <v>0.12197509191416026</v>
      </c>
      <c r="X92" s="62">
        <v>0.13332582545248334</v>
      </c>
      <c r="Y92" s="62">
        <v>0.14536127486363598</v>
      </c>
      <c r="Z92" s="62">
        <v>0.15805413104548513</v>
      </c>
      <c r="AA92" s="62">
        <v>1.0910985256612415</v>
      </c>
      <c r="AB92" s="63"/>
      <c r="AC92" s="63">
        <v>30.157349409410831</v>
      </c>
      <c r="AD92" s="60" t="s">
        <v>424</v>
      </c>
      <c r="AE92" s="60" t="s">
        <v>422</v>
      </c>
      <c r="AF92" s="63">
        <v>15</v>
      </c>
      <c r="AG92" s="61">
        <v>6.9825834059375271</v>
      </c>
      <c r="AH92" s="64">
        <v>2015</v>
      </c>
      <c r="AI92" s="65">
        <v>3.3478389333290899</v>
      </c>
      <c r="AJ92" s="60">
        <v>0.40259969495868164</v>
      </c>
      <c r="AK92" s="66">
        <v>30.157349409410831</v>
      </c>
      <c r="AL92" s="65">
        <v>0.23437411868132724</v>
      </c>
      <c r="AM92" s="67">
        <v>1.0658000000000001</v>
      </c>
      <c r="AN92" s="67">
        <v>-0.45240000000000002</v>
      </c>
      <c r="AO92" s="54" t="s">
        <v>325</v>
      </c>
      <c r="AP92" s="68" t="s">
        <v>435</v>
      </c>
    </row>
    <row r="93" spans="1:42">
      <c r="A93" s="54">
        <v>13</v>
      </c>
      <c r="B93" s="55" t="s">
        <v>361</v>
      </c>
      <c r="C93" s="54" t="s">
        <v>325</v>
      </c>
      <c r="D93" s="68" t="s">
        <v>435</v>
      </c>
      <c r="E93" s="54">
        <v>3</v>
      </c>
      <c r="F93" s="54" t="s">
        <v>335</v>
      </c>
      <c r="G93" s="56">
        <v>89</v>
      </c>
      <c r="H93" s="45" t="s">
        <v>134</v>
      </c>
      <c r="I93" s="57">
        <v>2.1408299008613363</v>
      </c>
      <c r="J93" s="58">
        <v>0.40462856495075439</v>
      </c>
      <c r="K93" s="59">
        <v>0.4</v>
      </c>
      <c r="L93" s="60">
        <v>0.16185142598030178</v>
      </c>
      <c r="M93" s="45">
        <v>10</v>
      </c>
      <c r="N93" s="60">
        <v>1.6185142598030177E-2</v>
      </c>
      <c r="O93" s="61">
        <v>0.1</v>
      </c>
      <c r="P93" s="59">
        <v>0.1</v>
      </c>
      <c r="Q93" s="62">
        <v>2.3885040646006939E-2</v>
      </c>
      <c r="R93" s="62">
        <v>2.6256754044175233E-2</v>
      </c>
      <c r="S93" s="62">
        <v>2.8802221740076513E-2</v>
      </c>
      <c r="T93" s="62">
        <v>3.1521475609140877E-2</v>
      </c>
      <c r="U93" s="62">
        <v>3.4411633715738951E-2</v>
      </c>
      <c r="V93" s="62">
        <v>3.7466417371158675E-2</v>
      </c>
      <c r="W93" s="62">
        <v>4.0675690792332651E-2</v>
      </c>
      <c r="X93" s="62">
        <v>4.4025053684387666E-2</v>
      </c>
      <c r="Y93" s="62">
        <v>4.7495522341617996E-2</v>
      </c>
      <c r="Z93" s="62">
        <v>5.1063338731904481E-2</v>
      </c>
      <c r="AA93" s="62">
        <v>0.36560314867653998</v>
      </c>
      <c r="AB93" s="63"/>
      <c r="AC93" s="63">
        <v>30.005443519829363</v>
      </c>
      <c r="AD93" s="60" t="s">
        <v>424</v>
      </c>
      <c r="AE93" s="60" t="s">
        <v>422</v>
      </c>
      <c r="AF93" s="63">
        <v>15</v>
      </c>
      <c r="AG93" s="61">
        <v>1.4587525244109438</v>
      </c>
      <c r="AH93" s="64">
        <v>2015</v>
      </c>
      <c r="AI93" s="65">
        <v>2.2108810807968258</v>
      </c>
      <c r="AJ93" s="60">
        <v>9.5383276209872858E-2</v>
      </c>
      <c r="AK93" s="66">
        <v>30.005443519829363</v>
      </c>
      <c r="AL93" s="65">
        <v>0.3920064794684861</v>
      </c>
      <c r="AM93" s="67">
        <v>1.0658000000000001</v>
      </c>
      <c r="AN93" s="67">
        <v>-0.45240000000000002</v>
      </c>
      <c r="AO93" s="54" t="s">
        <v>325</v>
      </c>
      <c r="AP93" s="68" t="s">
        <v>435</v>
      </c>
    </row>
    <row r="94" spans="1:42">
      <c r="A94" s="54">
        <v>17</v>
      </c>
      <c r="B94" s="55" t="s">
        <v>362</v>
      </c>
      <c r="C94" s="54" t="s">
        <v>428</v>
      </c>
      <c r="D94" s="54"/>
      <c r="E94" s="54">
        <v>3</v>
      </c>
      <c r="F94" s="54" t="s">
        <v>335</v>
      </c>
      <c r="G94" s="56">
        <v>90</v>
      </c>
      <c r="H94" s="45" t="s">
        <v>86</v>
      </c>
      <c r="I94" s="57">
        <v>2.7092396309545919</v>
      </c>
      <c r="J94" s="58">
        <v>0.31288038495889231</v>
      </c>
      <c r="K94" s="59">
        <v>0.6</v>
      </c>
      <c r="L94" s="60">
        <v>0.12515215398355692</v>
      </c>
      <c r="M94" s="45">
        <v>10</v>
      </c>
      <c r="N94" s="60">
        <v>1.2515215398355692E-2</v>
      </c>
      <c r="O94" s="61">
        <v>0.1</v>
      </c>
      <c r="P94" s="59">
        <v>0.1</v>
      </c>
      <c r="Q94" s="62">
        <v>6.5244400157332973E-6</v>
      </c>
      <c r="R94" s="62">
        <v>7.2877877899823147E-6</v>
      </c>
      <c r="S94" s="62">
        <v>8.1325177400132586E-6</v>
      </c>
      <c r="T94" s="62">
        <v>9.0656142269136095E-6</v>
      </c>
      <c r="U94" s="62">
        <v>1.0094313138687261E-5</v>
      </c>
      <c r="V94" s="62">
        <v>1.1226037224679679E-5</v>
      </c>
      <c r="W94" s="62">
        <v>1.2468315391090153E-5</v>
      </c>
      <c r="X94" s="62">
        <v>1.3828685331670508E-5</v>
      </c>
      <c r="Y94" s="62">
        <v>1.5314579504700008E-5</v>
      </c>
      <c r="Z94" s="62">
        <v>1.6933195277107488E-5</v>
      </c>
      <c r="AA94" s="62">
        <v>1.1087548564057758E-4</v>
      </c>
      <c r="AB94" s="63">
        <v>0</v>
      </c>
      <c r="AC94" s="63">
        <v>377.91371479024218</v>
      </c>
      <c r="AD94" s="60" t="s">
        <v>424</v>
      </c>
      <c r="AE94" s="60" t="s">
        <v>422</v>
      </c>
      <c r="AF94" s="63">
        <v>15</v>
      </c>
      <c r="AG94" s="61">
        <v>5.1532009724317217E-4</v>
      </c>
      <c r="AH94" s="64">
        <v>2015</v>
      </c>
      <c r="AI94" s="65">
        <v>3.8124331911951588</v>
      </c>
      <c r="AJ94" s="60">
        <v>0.47540064318529851</v>
      </c>
      <c r="AK94" s="66">
        <v>377.91371479024218</v>
      </c>
      <c r="AL94" s="65">
        <v>0.18994531105329598</v>
      </c>
      <c r="AM94" s="67">
        <v>1.0658000000000001</v>
      </c>
      <c r="AN94" s="67">
        <v>-0.45240000000000002</v>
      </c>
      <c r="AO94" s="54" t="s">
        <v>428</v>
      </c>
      <c r="AP94" s="54"/>
    </row>
    <row r="95" spans="1:42">
      <c r="A95" s="54">
        <v>9</v>
      </c>
      <c r="B95" s="55" t="s">
        <v>372</v>
      </c>
      <c r="C95" s="54" t="s">
        <v>436</v>
      </c>
      <c r="D95" s="54"/>
      <c r="E95" s="54">
        <v>2</v>
      </c>
      <c r="F95" s="54" t="s">
        <v>326</v>
      </c>
      <c r="G95" s="56">
        <v>91</v>
      </c>
      <c r="H95" s="45" t="s">
        <v>87</v>
      </c>
      <c r="I95" s="57">
        <v>2.1298897613803351</v>
      </c>
      <c r="J95" s="58">
        <v>0.6560424083841655</v>
      </c>
      <c r="K95" s="59">
        <v>0.3</v>
      </c>
      <c r="L95" s="60">
        <v>0.19681272251524964</v>
      </c>
      <c r="M95" s="45">
        <v>10</v>
      </c>
      <c r="N95" s="60">
        <v>1.9681272251524964E-2</v>
      </c>
      <c r="O95" s="61">
        <v>0.1</v>
      </c>
      <c r="P95" s="59">
        <v>0.1</v>
      </c>
      <c r="Q95" s="69">
        <v>0.13160341664224454</v>
      </c>
      <c r="R95" s="69">
        <v>0.13298243659741757</v>
      </c>
      <c r="S95" s="69">
        <v>0.13440285729643264</v>
      </c>
      <c r="T95" s="69">
        <v>0.13586539496526978</v>
      </c>
      <c r="U95" s="69">
        <v>0.1373707818132506</v>
      </c>
      <c r="V95" s="69">
        <v>0.13891976634719463</v>
      </c>
      <c r="W95" s="69">
        <v>0.1418291478585629</v>
      </c>
      <c r="X95" s="69">
        <v>0.14478430410949761</v>
      </c>
      <c r="Y95" s="69">
        <v>0.14778644215942741</v>
      </c>
      <c r="Z95" s="69">
        <v>0.15083678977407067</v>
      </c>
      <c r="AA95" s="62">
        <v>1.3963813375633682</v>
      </c>
      <c r="AB95" s="63">
        <v>0</v>
      </c>
      <c r="AC95" s="63">
        <v>11.460838700092401</v>
      </c>
      <c r="AD95" s="60" t="s">
        <v>424</v>
      </c>
      <c r="AE95" s="60" t="s">
        <v>437</v>
      </c>
      <c r="AF95" s="63">
        <v>5</v>
      </c>
      <c r="AG95" s="61">
        <v>99201.881470575492</v>
      </c>
      <c r="AH95" s="64">
        <v>2015</v>
      </c>
      <c r="AI95" s="65">
        <v>2.4967462490077525</v>
      </c>
      <c r="AJ95" s="60">
        <v>0.99485002035208225</v>
      </c>
      <c r="AK95" s="66">
        <v>11.460838700092401</v>
      </c>
      <c r="AL95" s="65">
        <v>0.58993978986357354</v>
      </c>
      <c r="AM95" s="67">
        <v>1.2154</v>
      </c>
      <c r="AN95" s="67">
        <v>-0.28949999999999998</v>
      </c>
      <c r="AO95" s="54" t="s">
        <v>436</v>
      </c>
      <c r="AP95" s="54"/>
    </row>
    <row r="96" spans="1:42">
      <c r="A96" s="54">
        <v>5</v>
      </c>
      <c r="B96" s="55" t="s">
        <v>374</v>
      </c>
      <c r="C96" s="54" t="s">
        <v>438</v>
      </c>
      <c r="D96" s="54" t="s">
        <v>439</v>
      </c>
      <c r="E96" s="54">
        <v>2</v>
      </c>
      <c r="F96" s="54" t="s">
        <v>326</v>
      </c>
      <c r="G96" s="56">
        <v>92</v>
      </c>
      <c r="H96" s="45" t="s">
        <v>88</v>
      </c>
      <c r="I96" s="57">
        <v>1.9830309952100085</v>
      </c>
      <c r="J96" s="58">
        <v>0.94689855417658086</v>
      </c>
      <c r="K96" s="59">
        <v>0.5</v>
      </c>
      <c r="L96" s="60">
        <v>0.47344927708829043</v>
      </c>
      <c r="M96" s="45">
        <v>2</v>
      </c>
      <c r="N96" s="60">
        <v>0.23672463854414522</v>
      </c>
      <c r="O96" s="61">
        <v>0.1</v>
      </c>
      <c r="P96" s="59">
        <v>0.1</v>
      </c>
      <c r="Q96" s="69">
        <v>0.2524372077096565</v>
      </c>
      <c r="R96" s="69">
        <v>0.25760676906634528</v>
      </c>
      <c r="S96" s="69">
        <v>0.26288219581769223</v>
      </c>
      <c r="T96" s="69">
        <v>0.2682656559390848</v>
      </c>
      <c r="U96" s="69">
        <v>0.27375936180301802</v>
      </c>
      <c r="V96" s="69">
        <v>0.27936557108828475</v>
      </c>
      <c r="W96" s="69">
        <v>0.28508658770778539</v>
      </c>
      <c r="X96" s="69">
        <v>0.2909247627553383</v>
      </c>
      <c r="Y96" s="69">
        <v>0.29688249547187845</v>
      </c>
      <c r="Z96" s="69">
        <v>0.30296223423144342</v>
      </c>
      <c r="AA96" s="62">
        <v>2.7701728415905271</v>
      </c>
      <c r="AB96" s="63">
        <v>25</v>
      </c>
      <c r="AC96" s="63">
        <v>80.99158807521863</v>
      </c>
      <c r="AD96" s="60">
        <v>2.2396635230087454</v>
      </c>
      <c r="AE96" s="60" t="s">
        <v>440</v>
      </c>
      <c r="AF96" s="63">
        <v>15</v>
      </c>
      <c r="AG96" s="61">
        <v>44976.6158688</v>
      </c>
      <c r="AH96" s="64">
        <v>2015</v>
      </c>
      <c r="AI96" s="65">
        <v>5.0711627715988916</v>
      </c>
      <c r="AJ96" s="60">
        <v>0.9974644488951494</v>
      </c>
      <c r="AK96" s="66">
        <v>80.99158807521863</v>
      </c>
      <c r="AL96" s="65">
        <v>0.87384283593433543</v>
      </c>
      <c r="AM96" s="67">
        <v>0.997</v>
      </c>
      <c r="AN96" s="67">
        <v>-2.5999999999999999E-2</v>
      </c>
      <c r="AO96" s="54" t="s">
        <v>438</v>
      </c>
      <c r="AP96" s="54" t="s">
        <v>439</v>
      </c>
    </row>
    <row r="97" spans="1:42">
      <c r="A97" s="54">
        <v>8</v>
      </c>
      <c r="B97" s="55" t="s">
        <v>376</v>
      </c>
      <c r="C97" s="54" t="s">
        <v>441</v>
      </c>
      <c r="D97" s="54"/>
      <c r="E97" s="54">
        <v>2</v>
      </c>
      <c r="F97" s="54" t="s">
        <v>326</v>
      </c>
      <c r="G97" s="56">
        <v>93</v>
      </c>
      <c r="H97" s="45" t="s">
        <v>89</v>
      </c>
      <c r="I97" s="57">
        <v>3.7517417176900114</v>
      </c>
      <c r="J97" s="58">
        <v>0.9043400808708224</v>
      </c>
      <c r="K97" s="59">
        <v>0.4</v>
      </c>
      <c r="L97" s="60">
        <v>0.36173603234832896</v>
      </c>
      <c r="M97" s="45">
        <v>10</v>
      </c>
      <c r="N97" s="60">
        <v>3.6173603234832895E-2</v>
      </c>
      <c r="O97" s="61">
        <v>0.1</v>
      </c>
      <c r="P97" s="59">
        <v>0.1</v>
      </c>
      <c r="Q97" s="69">
        <v>0.15242722664891728</v>
      </c>
      <c r="R97" s="69">
        <v>0.17011877061547168</v>
      </c>
      <c r="S97" s="69">
        <v>0.18967878060416457</v>
      </c>
      <c r="T97" s="69">
        <v>0.21126530273597591</v>
      </c>
      <c r="U97" s="69">
        <v>0.23504170409472752</v>
      </c>
      <c r="V97" s="69">
        <v>0.26117514494657951</v>
      </c>
      <c r="W97" s="69">
        <v>0.28983468572049886</v>
      </c>
      <c r="X97" s="69">
        <v>0.32118901636943298</v>
      </c>
      <c r="Y97" s="69">
        <v>0.35540381060437132</v>
      </c>
      <c r="Z97" s="69">
        <v>0.3926387262610801</v>
      </c>
      <c r="AA97" s="62">
        <v>2.5787731686012196</v>
      </c>
      <c r="AB97" s="63">
        <v>60</v>
      </c>
      <c r="AC97" s="63">
        <v>33.113355534781782</v>
      </c>
      <c r="AD97" s="60">
        <v>-0.4481107410869703</v>
      </c>
      <c r="AE97" s="60" t="s">
        <v>440</v>
      </c>
      <c r="AF97" s="63">
        <v>18</v>
      </c>
      <c r="AG97" s="61">
        <v>31763.146799999999</v>
      </c>
      <c r="AH97" s="64">
        <v>2015</v>
      </c>
      <c r="AI97" s="65">
        <v>4.8926783126479547</v>
      </c>
      <c r="AJ97" s="60">
        <v>0.99737195222192199</v>
      </c>
      <c r="AK97" s="66">
        <v>33.113355534781782</v>
      </c>
      <c r="AL97" s="65">
        <v>0.87790741117601945</v>
      </c>
      <c r="AM97" s="67">
        <v>0.997</v>
      </c>
      <c r="AN97" s="67">
        <v>-2.5999999999999999E-2</v>
      </c>
      <c r="AO97" s="54" t="s">
        <v>441</v>
      </c>
      <c r="AP97" s="54"/>
    </row>
    <row r="98" spans="1:42">
      <c r="A98" s="54">
        <v>6</v>
      </c>
      <c r="B98" s="55" t="s">
        <v>378</v>
      </c>
      <c r="C98" s="54" t="s">
        <v>430</v>
      </c>
      <c r="D98" s="54" t="s">
        <v>442</v>
      </c>
      <c r="E98" s="54">
        <v>2</v>
      </c>
      <c r="F98" s="54" t="s">
        <v>335</v>
      </c>
      <c r="G98" s="56">
        <v>94</v>
      </c>
      <c r="H98" s="45" t="s">
        <v>90</v>
      </c>
      <c r="I98" s="57">
        <v>7.3957003882256931</v>
      </c>
      <c r="J98" s="58">
        <v>0.14284687570940965</v>
      </c>
      <c r="K98" s="59">
        <v>0.6</v>
      </c>
      <c r="L98" s="60">
        <v>8.5708125425645793E-2</v>
      </c>
      <c r="M98" s="45">
        <v>10</v>
      </c>
      <c r="N98" s="60">
        <v>8.5708125425645789E-3</v>
      </c>
      <c r="O98" s="61">
        <v>0.1</v>
      </c>
      <c r="P98" s="59">
        <v>0.1</v>
      </c>
      <c r="Q98" s="69">
        <v>1.4668420244392565E-3</v>
      </c>
      <c r="R98" s="69">
        <v>1.6370917937086834E-3</v>
      </c>
      <c r="S98" s="69">
        <v>1.825322238365075E-3</v>
      </c>
      <c r="T98" s="69">
        <v>2.0330542723366709E-3</v>
      </c>
      <c r="U98" s="69">
        <v>2.2618600143927223E-3</v>
      </c>
      <c r="V98" s="69">
        <v>2.5133480859626878E-3</v>
      </c>
      <c r="W98" s="69">
        <v>2.7891453941768099E-3</v>
      </c>
      <c r="X98" s="69">
        <v>3.0908752809899603E-3</v>
      </c>
      <c r="Y98" s="69">
        <v>3.4201320623715834E-3</v>
      </c>
      <c r="Z98" s="69">
        <v>3.7784521621495033E-3</v>
      </c>
      <c r="AA98" s="62">
        <v>2.481612332889295E-2</v>
      </c>
      <c r="AB98" s="63">
        <v>0</v>
      </c>
      <c r="AC98" s="63">
        <v>261.01220106749753</v>
      </c>
      <c r="AD98" s="60" t="s">
        <v>424</v>
      </c>
      <c r="AE98" s="60" t="s">
        <v>437</v>
      </c>
      <c r="AF98" s="63">
        <v>30</v>
      </c>
      <c r="AG98" s="61">
        <v>762.31552319999992</v>
      </c>
      <c r="AH98" s="64">
        <v>2015</v>
      </c>
      <c r="AI98" s="65">
        <v>12.864354099782604</v>
      </c>
      <c r="AJ98" s="60">
        <v>0.99900047897712774</v>
      </c>
      <c r="AK98" s="66">
        <v>261.01220106749753</v>
      </c>
      <c r="AL98" s="65">
        <v>2.9329622373543314E-2</v>
      </c>
      <c r="AM98" s="67">
        <v>1.2154</v>
      </c>
      <c r="AN98" s="67">
        <v>-0.28949999999999998</v>
      </c>
      <c r="AO98" s="54" t="s">
        <v>479</v>
      </c>
      <c r="AP98" s="54" t="s">
        <v>442</v>
      </c>
    </row>
    <row r="99" spans="1:42">
      <c r="A99" s="54">
        <v>6</v>
      </c>
      <c r="B99" s="55" t="s">
        <v>379</v>
      </c>
      <c r="C99" s="54" t="s">
        <v>430</v>
      </c>
      <c r="D99" s="68" t="s">
        <v>326</v>
      </c>
      <c r="E99" s="54">
        <v>2</v>
      </c>
      <c r="F99" s="54" t="s">
        <v>326</v>
      </c>
      <c r="G99" s="56">
        <v>95</v>
      </c>
      <c r="H99" s="45" t="s">
        <v>91</v>
      </c>
      <c r="I99" s="57">
        <v>1.9830309952100089</v>
      </c>
      <c r="J99" s="58">
        <v>0.68453587001261562</v>
      </c>
      <c r="K99" s="59">
        <v>0.9</v>
      </c>
      <c r="L99" s="60">
        <v>0.61608228301135404</v>
      </c>
      <c r="M99" s="45">
        <v>2</v>
      </c>
      <c r="N99" s="60">
        <v>0.30804114150567702</v>
      </c>
      <c r="O99" s="61">
        <v>0.05</v>
      </c>
      <c r="P99" s="59">
        <v>0.05</v>
      </c>
      <c r="Q99" s="69">
        <v>0.35645471606106344</v>
      </c>
      <c r="R99" s="69">
        <v>0.37284637686151006</v>
      </c>
      <c r="S99" s="69">
        <v>0.38974832111424462</v>
      </c>
      <c r="T99" s="69">
        <v>0.40716257321761151</v>
      </c>
      <c r="U99" s="69">
        <v>0.42509065954629643</v>
      </c>
      <c r="V99" s="69">
        <v>0.44353363914250427</v>
      </c>
      <c r="W99" s="69">
        <v>0.46249213869851691</v>
      </c>
      <c r="X99" s="69">
        <v>0.48196639143908576</v>
      </c>
      <c r="Y99" s="69">
        <v>0.50195627946469978</v>
      </c>
      <c r="Z99" s="69">
        <v>0.5224613790781748</v>
      </c>
      <c r="AA99" s="62">
        <v>4.3637124746237079</v>
      </c>
      <c r="AB99" s="63">
        <v>265.31</v>
      </c>
      <c r="AC99" s="63">
        <v>192.20719719327082</v>
      </c>
      <c r="AD99" s="60">
        <v>-0.27553730657242165</v>
      </c>
      <c r="AE99" s="60" t="s">
        <v>437</v>
      </c>
      <c r="AF99" s="63">
        <v>20</v>
      </c>
      <c r="AG99" s="61">
        <v>6670.2608280000004</v>
      </c>
      <c r="AH99" s="64">
        <v>2015</v>
      </c>
      <c r="AI99" s="65">
        <v>6.5867262031915308</v>
      </c>
      <c r="AJ99" s="60">
        <v>0.99804786293345926</v>
      </c>
      <c r="AK99" s="66">
        <v>192.20719719327082</v>
      </c>
      <c r="AL99" s="65">
        <v>0.18054341657260509</v>
      </c>
      <c r="AM99" s="67">
        <v>1.2154</v>
      </c>
      <c r="AN99" s="67">
        <v>-0.28949999999999998</v>
      </c>
      <c r="AO99" s="54" t="s">
        <v>479</v>
      </c>
      <c r="AP99" s="68" t="s">
        <v>326</v>
      </c>
    </row>
    <row r="100" spans="1:42">
      <c r="A100" s="54">
        <v>9</v>
      </c>
      <c r="B100" s="55" t="s">
        <v>380</v>
      </c>
      <c r="C100" s="54" t="s">
        <v>436</v>
      </c>
      <c r="D100" s="54"/>
      <c r="E100" s="54">
        <v>2</v>
      </c>
      <c r="F100" s="54" t="s">
        <v>326</v>
      </c>
      <c r="G100" s="56">
        <v>97</v>
      </c>
      <c r="H100" s="45" t="s">
        <v>92</v>
      </c>
      <c r="I100" s="57">
        <v>2.1298897613803351</v>
      </c>
      <c r="J100" s="58">
        <v>0.6560424083841655</v>
      </c>
      <c r="K100" s="59">
        <v>0.3</v>
      </c>
      <c r="L100" s="60">
        <v>0.19681272251524964</v>
      </c>
      <c r="M100" s="45">
        <v>10</v>
      </c>
      <c r="N100" s="60">
        <v>1.9681272251524964E-2</v>
      </c>
      <c r="O100" s="61">
        <v>0.1</v>
      </c>
      <c r="P100" s="59">
        <v>0.1</v>
      </c>
      <c r="Q100" s="69">
        <v>1.4422292234766525E-2</v>
      </c>
      <c r="R100" s="69">
        <v>1.4573417709306036E-2</v>
      </c>
      <c r="S100" s="69">
        <v>1.4729080251663852E-2</v>
      </c>
      <c r="T100" s="69">
        <v>1.488935835235833E-2</v>
      </c>
      <c r="U100" s="69">
        <v>1.5054332253506912E-2</v>
      </c>
      <c r="V100" s="69">
        <v>1.5224083983254205E-2</v>
      </c>
      <c r="W100" s="69">
        <v>1.5542920313267167E-2</v>
      </c>
      <c r="X100" s="69">
        <v>1.5866773053095626E-2</v>
      </c>
      <c r="Y100" s="69">
        <v>1.6195774483224921E-2</v>
      </c>
      <c r="Z100" s="69">
        <v>1.6530059153322809E-2</v>
      </c>
      <c r="AA100" s="62">
        <v>0.15302809178776638</v>
      </c>
      <c r="AB100" s="63">
        <v>0</v>
      </c>
      <c r="AC100" s="63">
        <v>11.460838700092401</v>
      </c>
      <c r="AD100" s="60" t="s">
        <v>424</v>
      </c>
      <c r="AE100" s="60" t="s">
        <v>437</v>
      </c>
      <c r="AF100" s="63">
        <v>5</v>
      </c>
      <c r="AG100" s="61">
        <v>10871.439065268547</v>
      </c>
      <c r="AH100" s="64">
        <v>2015</v>
      </c>
      <c r="AI100" s="65">
        <v>2.4967462490077525</v>
      </c>
      <c r="AJ100" s="60">
        <v>0.99485002035208225</v>
      </c>
      <c r="AK100" s="66">
        <v>11.460838700092401</v>
      </c>
      <c r="AL100" s="65">
        <v>0.58993978986357354</v>
      </c>
      <c r="AM100" s="67">
        <v>1.2154</v>
      </c>
      <c r="AN100" s="67">
        <v>-0.28949999999999998</v>
      </c>
      <c r="AO100" s="54" t="s">
        <v>436</v>
      </c>
      <c r="AP100" s="54"/>
    </row>
    <row r="101" spans="1:42">
      <c r="A101" s="54">
        <v>5</v>
      </c>
      <c r="B101" s="55" t="s">
        <v>374</v>
      </c>
      <c r="C101" s="54" t="s">
        <v>438</v>
      </c>
      <c r="D101" s="54" t="s">
        <v>439</v>
      </c>
      <c r="E101" s="54">
        <v>2</v>
      </c>
      <c r="F101" s="54" t="s">
        <v>326</v>
      </c>
      <c r="G101" s="56">
        <v>98</v>
      </c>
      <c r="H101" s="45" t="s">
        <v>93</v>
      </c>
      <c r="I101" s="57">
        <v>1.9830309952100085</v>
      </c>
      <c r="J101" s="58">
        <v>0.94689855417658086</v>
      </c>
      <c r="K101" s="59">
        <v>0.5</v>
      </c>
      <c r="L101" s="60">
        <v>0.47344927708829043</v>
      </c>
      <c r="M101" s="45">
        <v>2</v>
      </c>
      <c r="N101" s="60">
        <v>0.23672463854414522</v>
      </c>
      <c r="O101" s="61">
        <v>0.1</v>
      </c>
      <c r="P101" s="59">
        <v>0.1</v>
      </c>
      <c r="Q101" s="69">
        <v>2.7664351529825368E-2</v>
      </c>
      <c r="R101" s="69">
        <v>2.8230878801791266E-2</v>
      </c>
      <c r="S101" s="69">
        <v>2.8809007760842983E-2</v>
      </c>
      <c r="T101" s="69">
        <v>2.9398975993324361E-2</v>
      </c>
      <c r="U101" s="69">
        <v>3.0001025951015673E-2</v>
      </c>
      <c r="V101" s="69">
        <v>3.0615405050770927E-2</v>
      </c>
      <c r="W101" s="69">
        <v>3.1242365776195661E-2</v>
      </c>
      <c r="X101" s="69">
        <v>3.1882165781406936E-2</v>
      </c>
      <c r="Y101" s="69">
        <v>3.2535067996918181E-2</v>
      </c>
      <c r="Z101" s="69">
        <v>3.3201340737692431E-2</v>
      </c>
      <c r="AA101" s="62">
        <v>0.30358058537978377</v>
      </c>
      <c r="AB101" s="63">
        <v>25</v>
      </c>
      <c r="AC101" s="63">
        <v>80.99158807521863</v>
      </c>
      <c r="AD101" s="60">
        <v>2.2396635230087454</v>
      </c>
      <c r="AE101" s="60" t="s">
        <v>440</v>
      </c>
      <c r="AF101" s="63">
        <v>15</v>
      </c>
      <c r="AG101" s="61">
        <v>4928.9442048000001</v>
      </c>
      <c r="AH101" s="64">
        <v>2015</v>
      </c>
      <c r="AI101" s="65">
        <v>5.0711627715988916</v>
      </c>
      <c r="AJ101" s="60">
        <v>0.9974644488951494</v>
      </c>
      <c r="AK101" s="66">
        <v>80.99158807521863</v>
      </c>
      <c r="AL101" s="65">
        <v>0.87384283593433543</v>
      </c>
      <c r="AM101" s="67">
        <v>0.997</v>
      </c>
      <c r="AN101" s="67">
        <v>-2.5999999999999999E-2</v>
      </c>
      <c r="AO101" s="54" t="s">
        <v>438</v>
      </c>
      <c r="AP101" s="54" t="s">
        <v>439</v>
      </c>
    </row>
    <row r="102" spans="1:42">
      <c r="A102" s="54">
        <v>8</v>
      </c>
      <c r="B102" s="55" t="s">
        <v>381</v>
      </c>
      <c r="C102" s="54" t="s">
        <v>441</v>
      </c>
      <c r="D102" s="54"/>
      <c r="E102" s="54">
        <v>2</v>
      </c>
      <c r="F102" s="54" t="s">
        <v>326</v>
      </c>
      <c r="G102" s="56">
        <v>99</v>
      </c>
      <c r="H102" s="45" t="s">
        <v>94</v>
      </c>
      <c r="I102" s="57">
        <v>3.7517417176900114</v>
      </c>
      <c r="J102" s="58">
        <v>0.9043400808708224</v>
      </c>
      <c r="K102" s="59">
        <v>0.4</v>
      </c>
      <c r="L102" s="60">
        <v>0.36173603234832896</v>
      </c>
      <c r="M102" s="45">
        <v>10</v>
      </c>
      <c r="N102" s="60">
        <v>3.6173603234832895E-2</v>
      </c>
      <c r="O102" s="61">
        <v>0.1</v>
      </c>
      <c r="P102" s="59">
        <v>0.1</v>
      </c>
      <c r="Q102" s="69">
        <v>1.6704353605360798E-2</v>
      </c>
      <c r="R102" s="69">
        <v>1.864315294416128E-2</v>
      </c>
      <c r="S102" s="69">
        <v>2.0786715682648168E-2</v>
      </c>
      <c r="T102" s="69">
        <v>2.3152361943668594E-2</v>
      </c>
      <c r="U102" s="69">
        <v>2.575799496928521E-2</v>
      </c>
      <c r="V102" s="69">
        <v>2.8621933692775839E-2</v>
      </c>
      <c r="W102" s="69">
        <v>3.1762705284438239E-2</v>
      </c>
      <c r="X102" s="69">
        <v>3.5198796314458408E-2</v>
      </c>
      <c r="Y102" s="69">
        <v>3.8948362805958502E-2</v>
      </c>
      <c r="Z102" s="69">
        <v>4.3028901508063579E-2</v>
      </c>
      <c r="AA102" s="62">
        <v>0.28260527875081864</v>
      </c>
      <c r="AB102" s="63">
        <v>60</v>
      </c>
      <c r="AC102" s="63">
        <v>33.113355534781782</v>
      </c>
      <c r="AD102" s="60">
        <v>-0.4481107410869703</v>
      </c>
      <c r="AE102" s="60" t="s">
        <v>440</v>
      </c>
      <c r="AF102" s="63">
        <v>18</v>
      </c>
      <c r="AG102" s="61">
        <v>3480.8928000000001</v>
      </c>
      <c r="AH102" s="64">
        <v>2015</v>
      </c>
      <c r="AI102" s="65">
        <v>4.8926783126479547</v>
      </c>
      <c r="AJ102" s="60">
        <v>0.99737195222192199</v>
      </c>
      <c r="AK102" s="66">
        <v>33.113355534781782</v>
      </c>
      <c r="AL102" s="65">
        <v>0.87790741117601945</v>
      </c>
      <c r="AM102" s="67">
        <v>0.997</v>
      </c>
      <c r="AN102" s="67">
        <v>-2.5999999999999999E-2</v>
      </c>
      <c r="AO102" s="54" t="s">
        <v>441</v>
      </c>
      <c r="AP102" s="54"/>
    </row>
    <row r="103" spans="1:42">
      <c r="A103" s="54">
        <v>6</v>
      </c>
      <c r="B103" s="55" t="s">
        <v>382</v>
      </c>
      <c r="C103" s="54" t="s">
        <v>430</v>
      </c>
      <c r="D103" s="54" t="s">
        <v>442</v>
      </c>
      <c r="E103" s="54">
        <v>2</v>
      </c>
      <c r="F103" s="54" t="s">
        <v>335</v>
      </c>
      <c r="G103" s="56">
        <v>100</v>
      </c>
      <c r="H103" s="45" t="s">
        <v>95</v>
      </c>
      <c r="I103" s="57">
        <v>8.0861522773097771</v>
      </c>
      <c r="J103" s="58">
        <v>0.1169664843741435</v>
      </c>
      <c r="K103" s="59">
        <v>0.6</v>
      </c>
      <c r="L103" s="60">
        <v>7.0179890624486096E-2</v>
      </c>
      <c r="M103" s="45">
        <v>10</v>
      </c>
      <c r="N103" s="60">
        <v>7.0179890624486093E-3</v>
      </c>
      <c r="O103" s="61">
        <v>0.1</v>
      </c>
      <c r="P103" s="59">
        <v>0.1</v>
      </c>
      <c r="Q103" s="69">
        <v>1.2564284886215735E-4</v>
      </c>
      <c r="R103" s="69">
        <v>1.4022565033139736E-4</v>
      </c>
      <c r="S103" s="69">
        <v>1.5634859262183282E-4</v>
      </c>
      <c r="T103" s="69">
        <v>1.7414195012950258E-4</v>
      </c>
      <c r="U103" s="69">
        <v>1.9374038321839094E-4</v>
      </c>
      <c r="V103" s="69">
        <v>2.1528167890016666E-4</v>
      </c>
      <c r="W103" s="69">
        <v>2.3890519045437339E-4</v>
      </c>
      <c r="X103" s="69">
        <v>2.6474996578425449E-4</v>
      </c>
      <c r="Y103" s="69">
        <v>2.9295256656247128E-4</v>
      </c>
      <c r="Z103" s="69">
        <v>3.2364459569074819E-4</v>
      </c>
      <c r="AA103" s="62">
        <v>2.125633422555295E-3</v>
      </c>
      <c r="AB103" s="63">
        <v>0</v>
      </c>
      <c r="AC103" s="63">
        <v>245.21075878078992</v>
      </c>
      <c r="AD103" s="60" t="s">
        <v>424</v>
      </c>
      <c r="AE103" s="60" t="s">
        <v>437</v>
      </c>
      <c r="AF103" s="63">
        <v>30</v>
      </c>
      <c r="AG103" s="61">
        <v>83.541427200000015</v>
      </c>
      <c r="AH103" s="64">
        <v>2015</v>
      </c>
      <c r="AI103" s="65">
        <v>13.462696150935283</v>
      </c>
      <c r="AJ103" s="60">
        <v>0.9990449021336999</v>
      </c>
      <c r="AK103" s="66">
        <v>245.21075878078992</v>
      </c>
      <c r="AL103" s="65">
        <v>2.4664821162620944E-2</v>
      </c>
      <c r="AM103" s="67">
        <v>1.2154</v>
      </c>
      <c r="AN103" s="67">
        <v>-0.28949999999999998</v>
      </c>
      <c r="AO103" s="54" t="s">
        <v>479</v>
      </c>
      <c r="AP103" s="54" t="s">
        <v>442</v>
      </c>
    </row>
    <row r="104" spans="1:42">
      <c r="A104" s="54">
        <v>6</v>
      </c>
      <c r="B104" s="55" t="s">
        <v>383</v>
      </c>
      <c r="C104" s="54" t="s">
        <v>430</v>
      </c>
      <c r="D104" s="68" t="s">
        <v>326</v>
      </c>
      <c r="E104" s="54">
        <v>2</v>
      </c>
      <c r="F104" s="54" t="s">
        <v>326</v>
      </c>
      <c r="G104" s="56">
        <v>101</v>
      </c>
      <c r="H104" s="45" t="s">
        <v>96</v>
      </c>
      <c r="I104" s="57">
        <v>1.9830309952100089</v>
      </c>
      <c r="J104" s="58">
        <v>0.68453587001261562</v>
      </c>
      <c r="K104" s="59">
        <v>0.9</v>
      </c>
      <c r="L104" s="60">
        <v>0.61608228301135404</v>
      </c>
      <c r="M104" s="45">
        <v>2</v>
      </c>
      <c r="N104" s="60">
        <v>0.30804114150567702</v>
      </c>
      <c r="O104" s="61">
        <v>0.05</v>
      </c>
      <c r="P104" s="59">
        <v>0.05</v>
      </c>
      <c r="Q104" s="69">
        <v>3.9063530527239827E-2</v>
      </c>
      <c r="R104" s="69">
        <v>4.0859876916329869E-2</v>
      </c>
      <c r="S104" s="69">
        <v>4.2712144779643253E-2</v>
      </c>
      <c r="T104" s="69">
        <v>4.4620555969053323E-2</v>
      </c>
      <c r="U104" s="69">
        <v>4.6585277758498245E-2</v>
      </c>
      <c r="V104" s="69">
        <v>4.8606426207397732E-2</v>
      </c>
      <c r="W104" s="69">
        <v>5.0684069994358011E-2</v>
      </c>
      <c r="X104" s="69">
        <v>5.2818234678255978E-2</v>
      </c>
      <c r="Y104" s="69">
        <v>5.5008907338597257E-2</v>
      </c>
      <c r="Z104" s="69">
        <v>5.7256041542813683E-2</v>
      </c>
      <c r="AA104" s="62">
        <v>0.47821506571218719</v>
      </c>
      <c r="AB104" s="63">
        <v>265.31</v>
      </c>
      <c r="AC104" s="63">
        <v>192.20719719327082</v>
      </c>
      <c r="AD104" s="60">
        <v>-0.27553730657242165</v>
      </c>
      <c r="AE104" s="60" t="s">
        <v>437</v>
      </c>
      <c r="AF104" s="63">
        <v>20</v>
      </c>
      <c r="AG104" s="61">
        <v>730.9874880000001</v>
      </c>
      <c r="AH104" s="64">
        <v>2015</v>
      </c>
      <c r="AI104" s="65">
        <v>6.5867262031915308</v>
      </c>
      <c r="AJ104" s="60">
        <v>0.99804786293345926</v>
      </c>
      <c r="AK104" s="66">
        <v>192.20719719327082</v>
      </c>
      <c r="AL104" s="65">
        <v>0.18054341657260509</v>
      </c>
      <c r="AM104" s="67">
        <v>1.2154</v>
      </c>
      <c r="AN104" s="67">
        <v>-0.28949999999999998</v>
      </c>
      <c r="AO104" s="54" t="s">
        <v>479</v>
      </c>
      <c r="AP104" s="68" t="s">
        <v>326</v>
      </c>
    </row>
    <row r="105" spans="1:42">
      <c r="A105" s="54">
        <v>6</v>
      </c>
      <c r="B105" s="55" t="s">
        <v>384</v>
      </c>
      <c r="C105" s="54" t="s">
        <v>430</v>
      </c>
      <c r="D105" s="68" t="s">
        <v>326</v>
      </c>
      <c r="E105" s="54">
        <v>2</v>
      </c>
      <c r="F105" s="54" t="s">
        <v>326</v>
      </c>
      <c r="G105" s="56">
        <v>102</v>
      </c>
      <c r="H105" s="45" t="s">
        <v>97</v>
      </c>
      <c r="I105" s="57">
        <v>1.9830309952100089</v>
      </c>
      <c r="J105" s="58">
        <v>0.68453587001261562</v>
      </c>
      <c r="K105" s="59">
        <v>0.9</v>
      </c>
      <c r="L105" s="60">
        <v>0.61608228301135404</v>
      </c>
      <c r="M105" s="45">
        <v>2</v>
      </c>
      <c r="N105" s="60">
        <v>0.30804114150567702</v>
      </c>
      <c r="O105" s="61">
        <v>0.05</v>
      </c>
      <c r="P105" s="59">
        <v>0.05</v>
      </c>
      <c r="Q105" s="69">
        <v>4.8385509403058427E-2</v>
      </c>
      <c r="R105" s="69">
        <v>5.0610529362272227E-2</v>
      </c>
      <c r="S105" s="69">
        <v>5.2904815692967205E-2</v>
      </c>
      <c r="T105" s="69">
        <v>5.526864318894105E-2</v>
      </c>
      <c r="U105" s="69">
        <v>5.7702219041776234E-2</v>
      </c>
      <c r="V105" s="69">
        <v>6.0205687006890378E-2</v>
      </c>
      <c r="W105" s="69">
        <v>6.277913215210254E-2</v>
      </c>
      <c r="X105" s="69">
        <v>6.5422586135567062E-2</v>
      </c>
      <c r="Y105" s="69">
        <v>6.8136032953489772E-2</v>
      </c>
      <c r="Z105" s="69">
        <v>7.0919415092803306E-2</v>
      </c>
      <c r="AA105" s="62">
        <v>0.59233457002986822</v>
      </c>
      <c r="AB105" s="63">
        <v>265.31</v>
      </c>
      <c r="AC105" s="63">
        <v>192.20719719327082</v>
      </c>
      <c r="AD105" s="60">
        <v>-0.27553730657242165</v>
      </c>
      <c r="AE105" s="60" t="s">
        <v>437</v>
      </c>
      <c r="AF105" s="63">
        <v>20</v>
      </c>
      <c r="AG105" s="61">
        <v>905.42768400000011</v>
      </c>
      <c r="AH105" s="64">
        <v>2015</v>
      </c>
      <c r="AI105" s="65">
        <v>6.5867262031915308</v>
      </c>
      <c r="AJ105" s="60">
        <v>0.99804786293345926</v>
      </c>
      <c r="AK105" s="66">
        <v>192.20719719327082</v>
      </c>
      <c r="AL105" s="65">
        <v>0.18054341657260509</v>
      </c>
      <c r="AM105" s="67">
        <v>1.2154</v>
      </c>
      <c r="AN105" s="67">
        <v>-0.28949999999999998</v>
      </c>
      <c r="AO105" s="54" t="s">
        <v>479</v>
      </c>
      <c r="AP105" s="68" t="s">
        <v>326</v>
      </c>
    </row>
    <row r="106" spans="1:42">
      <c r="A106" s="54">
        <v>9</v>
      </c>
      <c r="B106" s="55" t="s">
        <v>372</v>
      </c>
      <c r="C106" s="54" t="s">
        <v>436</v>
      </c>
      <c r="D106" s="54"/>
      <c r="E106" s="54">
        <v>2</v>
      </c>
      <c r="F106" s="54" t="s">
        <v>326</v>
      </c>
      <c r="G106" s="56">
        <v>103</v>
      </c>
      <c r="H106" s="45" t="s">
        <v>98</v>
      </c>
      <c r="I106" s="57">
        <v>2.1085614806935467</v>
      </c>
      <c r="J106" s="58">
        <v>0.66010569823602283</v>
      </c>
      <c r="K106" s="59">
        <v>0.3</v>
      </c>
      <c r="L106" s="60">
        <v>0.19803170947080684</v>
      </c>
      <c r="M106" s="45">
        <v>10</v>
      </c>
      <c r="N106" s="60">
        <v>1.9803170947080683E-2</v>
      </c>
      <c r="O106" s="61">
        <v>0.1</v>
      </c>
      <c r="P106" s="59">
        <v>0.1</v>
      </c>
      <c r="Q106" s="69">
        <v>3.1974785794132911E-2</v>
      </c>
      <c r="R106" s="69">
        <v>3.2309836880172409E-2</v>
      </c>
      <c r="S106" s="69">
        <v>3.2654946822963819E-2</v>
      </c>
      <c r="T106" s="69">
        <v>3.3010289639055314E-2</v>
      </c>
      <c r="U106" s="69">
        <v>3.3376043228358708E-2</v>
      </c>
      <c r="V106" s="69">
        <v>3.3752389450477892E-2</v>
      </c>
      <c r="W106" s="69">
        <v>3.4459262060573564E-2</v>
      </c>
      <c r="X106" s="69">
        <v>3.5177256247371128E-2</v>
      </c>
      <c r="Y106" s="69">
        <v>3.5906665281878733E-2</v>
      </c>
      <c r="Z106" s="69">
        <v>3.6647787465970673E-2</v>
      </c>
      <c r="AA106" s="62">
        <v>0.33926926287095521</v>
      </c>
      <c r="AB106" s="63">
        <v>0</v>
      </c>
      <c r="AC106" s="63">
        <v>15.176817321728461</v>
      </c>
      <c r="AD106" s="60" t="s">
        <v>424</v>
      </c>
      <c r="AE106" s="60" t="s">
        <v>437</v>
      </c>
      <c r="AF106" s="63">
        <v>5</v>
      </c>
      <c r="AG106" s="61">
        <v>24102.4054794822</v>
      </c>
      <c r="AH106" s="64">
        <v>2015</v>
      </c>
      <c r="AI106" s="65">
        <v>2.6179475232314298</v>
      </c>
      <c r="AJ106" s="60">
        <v>0.99508844533578211</v>
      </c>
      <c r="AK106" s="66">
        <v>15.176817321728461</v>
      </c>
      <c r="AL106" s="65">
        <v>0.56959906108807701</v>
      </c>
      <c r="AM106" s="67">
        <v>1.2154</v>
      </c>
      <c r="AN106" s="67">
        <v>-0.28949999999999998</v>
      </c>
      <c r="AO106" s="54" t="s">
        <v>436</v>
      </c>
      <c r="AP106" s="54"/>
    </row>
    <row r="107" spans="1:42">
      <c r="A107" s="54">
        <v>5</v>
      </c>
      <c r="B107" s="55" t="s">
        <v>374</v>
      </c>
      <c r="C107" s="54" t="s">
        <v>438</v>
      </c>
      <c r="D107" s="54" t="s">
        <v>439</v>
      </c>
      <c r="E107" s="54">
        <v>2</v>
      </c>
      <c r="F107" s="54" t="s">
        <v>326</v>
      </c>
      <c r="G107" s="56">
        <v>104</v>
      </c>
      <c r="H107" s="45" t="s">
        <v>99</v>
      </c>
      <c r="I107" s="57">
        <v>1.9830309952100085</v>
      </c>
      <c r="J107" s="58">
        <v>0.94689855417658086</v>
      </c>
      <c r="K107" s="59">
        <v>0.5</v>
      </c>
      <c r="L107" s="60">
        <v>0.47344927708829043</v>
      </c>
      <c r="M107" s="45">
        <v>2</v>
      </c>
      <c r="N107" s="60">
        <v>0.23672463854414522</v>
      </c>
      <c r="O107" s="61">
        <v>0.1</v>
      </c>
      <c r="P107" s="59">
        <v>0.1</v>
      </c>
      <c r="Q107" s="69">
        <v>4.2130988522735294E-2</v>
      </c>
      <c r="R107" s="69">
        <v>4.2993772310285096E-2</v>
      </c>
      <c r="S107" s="69">
        <v>4.3874224704486674E-2</v>
      </c>
      <c r="T107" s="69">
        <v>4.4772707533721035E-2</v>
      </c>
      <c r="U107" s="69">
        <v>4.5689590036108972E-2</v>
      </c>
      <c r="V107" s="69">
        <v>4.6625249011252153E-2</v>
      </c>
      <c r="W107" s="69">
        <v>4.7580068975081685E-2</v>
      </c>
      <c r="X107" s="69">
        <v>4.8554442317877769E-2</v>
      </c>
      <c r="Y107" s="69">
        <v>4.9548769465525402E-2</v>
      </c>
      <c r="Z107" s="69">
        <v>5.0563459044072286E-2</v>
      </c>
      <c r="AA107" s="62">
        <v>0.46233327192114637</v>
      </c>
      <c r="AB107" s="63">
        <v>25</v>
      </c>
      <c r="AC107" s="63">
        <v>80.99158807521863</v>
      </c>
      <c r="AD107" s="60">
        <v>2.2396635230087454</v>
      </c>
      <c r="AE107" s="60" t="s">
        <v>440</v>
      </c>
      <c r="AF107" s="63">
        <v>15</v>
      </c>
      <c r="AG107" s="61">
        <v>7506.4579589999994</v>
      </c>
      <c r="AH107" s="64">
        <v>2015</v>
      </c>
      <c r="AI107" s="65">
        <v>5.0711627715988916</v>
      </c>
      <c r="AJ107" s="60">
        <v>0.9974644488951494</v>
      </c>
      <c r="AK107" s="66">
        <v>80.99158807521863</v>
      </c>
      <c r="AL107" s="65">
        <v>0.87384283593433543</v>
      </c>
      <c r="AM107" s="67">
        <v>0.997</v>
      </c>
      <c r="AN107" s="67">
        <v>-2.5999999999999999E-2</v>
      </c>
      <c r="AO107" s="54" t="s">
        <v>438</v>
      </c>
      <c r="AP107" s="54" t="s">
        <v>439</v>
      </c>
    </row>
    <row r="108" spans="1:42">
      <c r="A108" s="54">
        <v>6</v>
      </c>
      <c r="B108" s="55" t="s">
        <v>385</v>
      </c>
      <c r="C108" s="54" t="s">
        <v>430</v>
      </c>
      <c r="D108" s="54" t="s">
        <v>443</v>
      </c>
      <c r="E108" s="54">
        <v>2</v>
      </c>
      <c r="F108" s="54" t="s">
        <v>335</v>
      </c>
      <c r="G108" s="56">
        <v>105</v>
      </c>
      <c r="H108" s="45" t="s">
        <v>135</v>
      </c>
      <c r="I108" s="57">
        <v>6.3310469469685442</v>
      </c>
      <c r="J108" s="58">
        <v>0.19441410161238526</v>
      </c>
      <c r="K108" s="59">
        <v>0.6</v>
      </c>
      <c r="L108" s="60">
        <v>0.11664846096743114</v>
      </c>
      <c r="M108" s="45">
        <v>10</v>
      </c>
      <c r="N108" s="60">
        <v>1.1664846096743115E-2</v>
      </c>
      <c r="O108" s="61">
        <v>0.1</v>
      </c>
      <c r="P108" s="59">
        <v>0.1</v>
      </c>
      <c r="Q108" s="69">
        <v>1.5586610139223856E-3</v>
      </c>
      <c r="R108" s="69">
        <v>1.7395678011348523E-3</v>
      </c>
      <c r="S108" s="69">
        <v>1.9395807887852092E-3</v>
      </c>
      <c r="T108" s="69">
        <v>2.1603160944961989E-3</v>
      </c>
      <c r="U108" s="69">
        <v>2.4034442459688714E-3</v>
      </c>
      <c r="V108" s="69">
        <v>2.670674558498589E-3</v>
      </c>
      <c r="W108" s="69">
        <v>2.9637357777000375E-3</v>
      </c>
      <c r="X108" s="69">
        <v>3.2843528608454816E-3</v>
      </c>
      <c r="Y108" s="69">
        <v>3.6342199223003699E-3</v>
      </c>
      <c r="Z108" s="69">
        <v>4.0149695604504813E-3</v>
      </c>
      <c r="AA108" s="62">
        <v>2.6369522624102477E-2</v>
      </c>
      <c r="AB108" s="63">
        <v>0</v>
      </c>
      <c r="AC108" s="63">
        <v>11.030935410790621</v>
      </c>
      <c r="AD108" s="60" t="s">
        <v>424</v>
      </c>
      <c r="AE108" s="60" t="s">
        <v>437</v>
      </c>
      <c r="AF108" s="63">
        <v>10</v>
      </c>
      <c r="AG108" s="61">
        <v>1007.2224662499999</v>
      </c>
      <c r="AH108" s="64">
        <v>2015</v>
      </c>
      <c r="AI108" s="65">
        <v>7.204351771946035</v>
      </c>
      <c r="AJ108" s="60">
        <v>0.99821521869344643</v>
      </c>
      <c r="AK108" s="66">
        <v>11.030935410790621</v>
      </c>
      <c r="AL108" s="65">
        <v>0.15098321651390323</v>
      </c>
      <c r="AM108" s="67">
        <v>1.2154</v>
      </c>
      <c r="AN108" s="67">
        <v>-0.28949999999999998</v>
      </c>
      <c r="AO108" s="54" t="s">
        <v>479</v>
      </c>
      <c r="AP108" s="54" t="s">
        <v>443</v>
      </c>
    </row>
    <row r="109" spans="1:42">
      <c r="A109" s="54">
        <v>6</v>
      </c>
      <c r="B109" s="55" t="s">
        <v>379</v>
      </c>
      <c r="C109" s="54" t="s">
        <v>430</v>
      </c>
      <c r="D109" s="68" t="s">
        <v>326</v>
      </c>
      <c r="E109" s="54">
        <v>2</v>
      </c>
      <c r="F109" s="54" t="s">
        <v>326</v>
      </c>
      <c r="G109" s="56">
        <v>106</v>
      </c>
      <c r="H109" s="45" t="s">
        <v>100</v>
      </c>
      <c r="I109" s="57">
        <v>8.005430611074468</v>
      </c>
      <c r="J109" s="58">
        <v>0.11973205339506324</v>
      </c>
      <c r="K109" s="59">
        <v>0.9</v>
      </c>
      <c r="L109" s="60">
        <v>0.10775884805555691</v>
      </c>
      <c r="M109" s="45">
        <v>2</v>
      </c>
      <c r="N109" s="60">
        <v>5.3879424027778455E-2</v>
      </c>
      <c r="O109" s="61">
        <v>0.05</v>
      </c>
      <c r="P109" s="59">
        <v>0.05</v>
      </c>
      <c r="Q109" s="69">
        <v>1.1804665191409842E-2</v>
      </c>
      <c r="R109" s="69">
        <v>1.2347505723353549E-2</v>
      </c>
      <c r="S109" s="69">
        <v>1.2907245247050088E-2</v>
      </c>
      <c r="T109" s="69">
        <v>1.3483950804240237E-2</v>
      </c>
      <c r="U109" s="69">
        <v>1.4077672943679015E-2</v>
      </c>
      <c r="V109" s="69">
        <v>1.468844673753153E-2</v>
      </c>
      <c r="W109" s="69">
        <v>1.5316292939885835E-2</v>
      </c>
      <c r="X109" s="69">
        <v>1.5961219274416166E-2</v>
      </c>
      <c r="Y109" s="69">
        <v>1.662322183665951E-2</v>
      </c>
      <c r="Z109" s="69">
        <v>1.7302286595090456E-2</v>
      </c>
      <c r="AA109" s="62">
        <v>0.14451250729331622</v>
      </c>
      <c r="AB109" s="63">
        <v>265.31</v>
      </c>
      <c r="AC109" s="63">
        <v>124.13135111964705</v>
      </c>
      <c r="AD109" s="60">
        <v>-0.5321271300755831</v>
      </c>
      <c r="AE109" s="60" t="s">
        <v>437</v>
      </c>
      <c r="AF109" s="63">
        <v>20</v>
      </c>
      <c r="AG109" s="61">
        <v>2385.52689375</v>
      </c>
      <c r="AH109" s="64">
        <v>2015</v>
      </c>
      <c r="AI109" s="65">
        <v>12.809082220081681</v>
      </c>
      <c r="AJ109" s="60">
        <v>0.99899616599007801</v>
      </c>
      <c r="AK109" s="66">
        <v>124.13135111964705</v>
      </c>
      <c r="AL109" s="65">
        <v>2.9802706662504629E-2</v>
      </c>
      <c r="AM109" s="67">
        <v>1.2154</v>
      </c>
      <c r="AN109" s="67">
        <v>-0.28949999999999998</v>
      </c>
      <c r="AO109" s="54" t="s">
        <v>479</v>
      </c>
      <c r="AP109" s="68" t="s">
        <v>326</v>
      </c>
    </row>
    <row r="110" spans="1:42">
      <c r="A110" s="54">
        <v>9</v>
      </c>
      <c r="B110" s="55" t="s">
        <v>380</v>
      </c>
      <c r="C110" s="54" t="s">
        <v>436</v>
      </c>
      <c r="D110" s="54"/>
      <c r="E110" s="54">
        <v>2</v>
      </c>
      <c r="F110" s="54" t="s">
        <v>326</v>
      </c>
      <c r="G110" s="56">
        <v>108</v>
      </c>
      <c r="H110" s="45" t="s">
        <v>101</v>
      </c>
      <c r="I110" s="57">
        <v>2.1085614806935467</v>
      </c>
      <c r="J110" s="58">
        <v>0.66010569823602283</v>
      </c>
      <c r="K110" s="59">
        <v>0.3</v>
      </c>
      <c r="L110" s="60">
        <v>0.19803170947080684</v>
      </c>
      <c r="M110" s="45">
        <v>10</v>
      </c>
      <c r="N110" s="60">
        <v>1.9803170947080683E-2</v>
      </c>
      <c r="O110" s="61">
        <v>0.1</v>
      </c>
      <c r="P110" s="59">
        <v>0.1</v>
      </c>
      <c r="Q110" s="69">
        <v>3.6326383860790052E-3</v>
      </c>
      <c r="R110" s="69">
        <v>3.6707033615343801E-3</v>
      </c>
      <c r="S110" s="69">
        <v>3.7099111183485525E-3</v>
      </c>
      <c r="T110" s="69">
        <v>3.7502814264488873E-3</v>
      </c>
      <c r="U110" s="69">
        <v>3.791834496949629E-3</v>
      </c>
      <c r="V110" s="69">
        <v>3.8345909908235245E-3</v>
      </c>
      <c r="W110" s="69">
        <v>3.9148984116154579E-3</v>
      </c>
      <c r="X110" s="69">
        <v>3.9964693488137616E-3</v>
      </c>
      <c r="Y110" s="69">
        <v>4.0793371207814896E-3</v>
      </c>
      <c r="Z110" s="69">
        <v>4.1635356174357218E-3</v>
      </c>
      <c r="AA110" s="62">
        <v>3.8544200278830411E-2</v>
      </c>
      <c r="AB110" s="63">
        <v>0</v>
      </c>
      <c r="AC110" s="63">
        <v>15.176817321728461</v>
      </c>
      <c r="AD110" s="60" t="s">
        <v>424</v>
      </c>
      <c r="AE110" s="60" t="s">
        <v>437</v>
      </c>
      <c r="AF110" s="63">
        <v>5</v>
      </c>
      <c r="AG110" s="61">
        <v>2738.2614509234218</v>
      </c>
      <c r="AH110" s="64">
        <v>2015</v>
      </c>
      <c r="AI110" s="65">
        <v>2.6179475232314298</v>
      </c>
      <c r="AJ110" s="60">
        <v>0.99508844533578211</v>
      </c>
      <c r="AK110" s="66">
        <v>15.176817321728461</v>
      </c>
      <c r="AL110" s="65">
        <v>0.56959906108807701</v>
      </c>
      <c r="AM110" s="67">
        <v>1.2154</v>
      </c>
      <c r="AN110" s="67">
        <v>-0.28949999999999998</v>
      </c>
      <c r="AO110" s="54" t="s">
        <v>436</v>
      </c>
      <c r="AP110" s="54"/>
    </row>
    <row r="111" spans="1:42">
      <c r="A111" s="54">
        <v>5</v>
      </c>
      <c r="B111" s="55" t="s">
        <v>374</v>
      </c>
      <c r="C111" s="54" t="s">
        <v>438</v>
      </c>
      <c r="D111" s="54" t="s">
        <v>439</v>
      </c>
      <c r="E111" s="54">
        <v>2</v>
      </c>
      <c r="F111" s="54" t="s">
        <v>326</v>
      </c>
      <c r="G111" s="56">
        <v>109</v>
      </c>
      <c r="H111" s="45" t="s">
        <v>102</v>
      </c>
      <c r="I111" s="57">
        <v>1.9830309952100085</v>
      </c>
      <c r="J111" s="58">
        <v>0.94689855417658086</v>
      </c>
      <c r="K111" s="59">
        <v>0.5</v>
      </c>
      <c r="L111" s="60">
        <v>0.47344927708829043</v>
      </c>
      <c r="M111" s="45">
        <v>2</v>
      </c>
      <c r="N111" s="60">
        <v>0.23672463854414522</v>
      </c>
      <c r="O111" s="61">
        <v>0.1</v>
      </c>
      <c r="P111" s="59">
        <v>0.1</v>
      </c>
      <c r="Q111" s="69">
        <v>4.7864791694468504E-3</v>
      </c>
      <c r="R111" s="69">
        <v>4.8844995760797269E-3</v>
      </c>
      <c r="S111" s="69">
        <v>4.9845273037049942E-3</v>
      </c>
      <c r="T111" s="69">
        <v>5.0866034594523307E-3</v>
      </c>
      <c r="U111" s="69">
        <v>5.1907699922680017E-3</v>
      </c>
      <c r="V111" s="69">
        <v>5.2970697101540907E-3</v>
      </c>
      <c r="W111" s="69">
        <v>5.4055462977607594E-3</v>
      </c>
      <c r="X111" s="69">
        <v>5.5162443343387772E-3</v>
      </c>
      <c r="Y111" s="69">
        <v>5.6292093120596911E-3</v>
      </c>
      <c r="Z111" s="69">
        <v>5.7444876547111719E-3</v>
      </c>
      <c r="AA111" s="62">
        <v>5.2525436809976393E-2</v>
      </c>
      <c r="AB111" s="63">
        <v>25</v>
      </c>
      <c r="AC111" s="63">
        <v>80.99158807521863</v>
      </c>
      <c r="AD111" s="60">
        <v>2.2396635230087454</v>
      </c>
      <c r="AE111" s="60" t="s">
        <v>440</v>
      </c>
      <c r="AF111" s="63">
        <v>15</v>
      </c>
      <c r="AG111" s="61">
        <v>852.80469119999998</v>
      </c>
      <c r="AH111" s="64">
        <v>2015</v>
      </c>
      <c r="AI111" s="65">
        <v>5.0711627715988916</v>
      </c>
      <c r="AJ111" s="60">
        <v>0.9974644488951494</v>
      </c>
      <c r="AK111" s="66">
        <v>80.99158807521863</v>
      </c>
      <c r="AL111" s="65">
        <v>0.87384283593433543</v>
      </c>
      <c r="AM111" s="67">
        <v>0.997</v>
      </c>
      <c r="AN111" s="67">
        <v>-2.5999999999999999E-2</v>
      </c>
      <c r="AO111" s="54" t="s">
        <v>438</v>
      </c>
      <c r="AP111" s="54" t="s">
        <v>439</v>
      </c>
    </row>
    <row r="112" spans="1:42">
      <c r="A112" s="54">
        <v>6</v>
      </c>
      <c r="B112" s="55" t="s">
        <v>383</v>
      </c>
      <c r="C112" s="54" t="s">
        <v>430</v>
      </c>
      <c r="D112" s="68" t="s">
        <v>326</v>
      </c>
      <c r="E112" s="54">
        <v>2</v>
      </c>
      <c r="F112" s="54" t="s">
        <v>326</v>
      </c>
      <c r="G112" s="56">
        <v>110</v>
      </c>
      <c r="H112" s="45" t="s">
        <v>103</v>
      </c>
      <c r="I112" s="57">
        <v>8.005430611074468</v>
      </c>
      <c r="J112" s="58">
        <v>0.11973205339506324</v>
      </c>
      <c r="K112" s="59">
        <v>0.9</v>
      </c>
      <c r="L112" s="60">
        <v>0.10775884805555691</v>
      </c>
      <c r="M112" s="45">
        <v>2</v>
      </c>
      <c r="N112" s="60">
        <v>5.3879424027778455E-2</v>
      </c>
      <c r="O112" s="61">
        <v>0.05</v>
      </c>
      <c r="P112" s="59">
        <v>0.05</v>
      </c>
      <c r="Q112" s="69">
        <v>1.4305298409471809E-3</v>
      </c>
      <c r="R112" s="69">
        <v>1.4963131196111285E-3</v>
      </c>
      <c r="S112" s="69">
        <v>1.5641442760922237E-3</v>
      </c>
      <c r="T112" s="69">
        <v>1.6340314347386986E-3</v>
      </c>
      <c r="U112" s="69">
        <v>1.705980721222167E-3</v>
      </c>
      <c r="V112" s="69">
        <v>1.7799963857079632E-3</v>
      </c>
      <c r="W112" s="69">
        <v>1.8560809432477039E-3</v>
      </c>
      <c r="X112" s="69">
        <v>1.9342353298227397E-3</v>
      </c>
      <c r="Y112" s="69">
        <v>2.0144590722768448E-3</v>
      </c>
      <c r="Z112" s="69">
        <v>2.0967504702216135E-3</v>
      </c>
      <c r="AA112" s="62">
        <v>1.7512521593888261E-2</v>
      </c>
      <c r="AB112" s="63">
        <v>265.31</v>
      </c>
      <c r="AC112" s="63">
        <v>124.13135111964705</v>
      </c>
      <c r="AD112" s="60">
        <v>-0.5321271300755831</v>
      </c>
      <c r="AE112" s="60" t="s">
        <v>437</v>
      </c>
      <c r="AF112" s="63">
        <v>20</v>
      </c>
      <c r="AG112" s="61">
        <v>289.08633600000002</v>
      </c>
      <c r="AH112" s="64">
        <v>2015</v>
      </c>
      <c r="AI112" s="65">
        <v>12.809082220081681</v>
      </c>
      <c r="AJ112" s="60">
        <v>0.99899616599007801</v>
      </c>
      <c r="AK112" s="66">
        <v>124.13135111964705</v>
      </c>
      <c r="AL112" s="65">
        <v>2.9802706662504629E-2</v>
      </c>
      <c r="AM112" s="67">
        <v>1.2154</v>
      </c>
      <c r="AN112" s="67">
        <v>-0.28949999999999998</v>
      </c>
      <c r="AO112" s="54" t="s">
        <v>479</v>
      </c>
      <c r="AP112" s="68" t="s">
        <v>326</v>
      </c>
    </row>
    <row r="113" spans="1:42">
      <c r="A113" s="54">
        <v>6</v>
      </c>
      <c r="B113" s="55" t="s">
        <v>384</v>
      </c>
      <c r="C113" s="54" t="s">
        <v>430</v>
      </c>
      <c r="D113" s="68" t="s">
        <v>326</v>
      </c>
      <c r="E113" s="54">
        <v>2</v>
      </c>
      <c r="F113" s="54" t="s">
        <v>326</v>
      </c>
      <c r="G113" s="56">
        <v>111</v>
      </c>
      <c r="H113" s="45" t="s">
        <v>104</v>
      </c>
      <c r="I113" s="57">
        <v>8.005430611074468</v>
      </c>
      <c r="J113" s="58">
        <v>0.11973205339506324</v>
      </c>
      <c r="K113" s="59">
        <v>0.9</v>
      </c>
      <c r="L113" s="60">
        <v>0.10775884805555691</v>
      </c>
      <c r="M113" s="45">
        <v>2</v>
      </c>
      <c r="N113" s="60">
        <v>5.3879424027778455E-2</v>
      </c>
      <c r="O113" s="61">
        <v>0.05</v>
      </c>
      <c r="P113" s="59">
        <v>0.05</v>
      </c>
      <c r="Q113" s="69">
        <v>8.7917979808212166E-4</v>
      </c>
      <c r="R113" s="69">
        <v>9.1960910476100591E-4</v>
      </c>
      <c r="S113" s="69">
        <v>9.6129700301501246E-4</v>
      </c>
      <c r="T113" s="69">
        <v>1.0042484859331584E-3</v>
      </c>
      <c r="U113" s="69">
        <v>1.0484673182511236E-3</v>
      </c>
      <c r="V113" s="69">
        <v>1.0939561120496856E-3</v>
      </c>
      <c r="W113" s="69">
        <v>1.1407164130376511E-3</v>
      </c>
      <c r="X113" s="69">
        <v>1.188748796453559E-3</v>
      </c>
      <c r="Y113" s="69">
        <v>1.2380529715034774E-3</v>
      </c>
      <c r="Z113" s="69">
        <v>1.288627893157033E-3</v>
      </c>
      <c r="AA113" s="62">
        <v>1.0762903896243828E-2</v>
      </c>
      <c r="AB113" s="63">
        <v>265.31</v>
      </c>
      <c r="AC113" s="63">
        <v>124.13135111964705</v>
      </c>
      <c r="AD113" s="60">
        <v>-0.5321271300755831</v>
      </c>
      <c r="AE113" s="60" t="s">
        <v>437</v>
      </c>
      <c r="AF113" s="63">
        <v>20</v>
      </c>
      <c r="AG113" s="61">
        <v>177.667644</v>
      </c>
      <c r="AH113" s="64">
        <v>2015</v>
      </c>
      <c r="AI113" s="65">
        <v>12.809082220081681</v>
      </c>
      <c r="AJ113" s="60">
        <v>0.99899616599007801</v>
      </c>
      <c r="AK113" s="66">
        <v>124.13135111964705</v>
      </c>
      <c r="AL113" s="65">
        <v>2.9802706662504629E-2</v>
      </c>
      <c r="AM113" s="67">
        <v>1.2154</v>
      </c>
      <c r="AN113" s="67">
        <v>-0.28949999999999998</v>
      </c>
      <c r="AO113" s="54" t="s">
        <v>479</v>
      </c>
      <c r="AP113" s="68" t="s">
        <v>326</v>
      </c>
    </row>
    <row r="114" spans="1:42">
      <c r="A114" s="54">
        <v>5</v>
      </c>
      <c r="B114" s="55" t="s">
        <v>444</v>
      </c>
      <c r="C114" s="54" t="s">
        <v>438</v>
      </c>
      <c r="D114" s="68" t="s">
        <v>326</v>
      </c>
      <c r="E114" s="54">
        <v>2</v>
      </c>
      <c r="F114" s="54" t="s">
        <v>326</v>
      </c>
      <c r="G114" s="56">
        <v>112</v>
      </c>
      <c r="H114" s="45" t="s">
        <v>105</v>
      </c>
      <c r="I114" s="57">
        <v>9.5073039048506995</v>
      </c>
      <c r="J114" s="58">
        <v>0.77864939070223149</v>
      </c>
      <c r="K114" s="59">
        <v>0.9</v>
      </c>
      <c r="L114" s="60">
        <v>0.70078445163200831</v>
      </c>
      <c r="M114" s="45">
        <v>2</v>
      </c>
      <c r="N114" s="60">
        <v>0.35039222581600415</v>
      </c>
      <c r="O114" s="61">
        <v>0.1</v>
      </c>
      <c r="P114" s="59">
        <v>0.1</v>
      </c>
      <c r="Q114" s="69">
        <v>7.3201319372281395</v>
      </c>
      <c r="R114" s="69">
        <v>7.843228973011378</v>
      </c>
      <c r="S114" s="69">
        <v>8.3827844697720089</v>
      </c>
      <c r="T114" s="69">
        <v>8.9373175668440403</v>
      </c>
      <c r="U114" s="69">
        <v>9.5052780034937783</v>
      </c>
      <c r="V114" s="69">
        <v>10.085081248353102</v>
      </c>
      <c r="W114" s="69">
        <v>10.675143453483225</v>
      </c>
      <c r="X114" s="69">
        <v>11.273914826338826</v>
      </c>
      <c r="Y114" s="69">
        <v>11.879910183079366</v>
      </c>
      <c r="Z114" s="69">
        <v>12.491735687310269</v>
      </c>
      <c r="AA114" s="62">
        <v>98.394526348914127</v>
      </c>
      <c r="AB114" s="63">
        <v>770</v>
      </c>
      <c r="AC114" s="63">
        <v>207.89477435416072</v>
      </c>
      <c r="AD114" s="60">
        <v>-0.73000678655303797</v>
      </c>
      <c r="AE114" s="60" t="s">
        <v>440</v>
      </c>
      <c r="AF114" s="63">
        <v>15</v>
      </c>
      <c r="AG114" s="61">
        <v>81888.051103319987</v>
      </c>
      <c r="AH114" s="64">
        <v>2015</v>
      </c>
      <c r="AI114" s="65">
        <v>13.898541080956207</v>
      </c>
      <c r="AJ114" s="60">
        <v>0.9990748530875645</v>
      </c>
      <c r="AK114" s="66">
        <v>207.89477435416072</v>
      </c>
      <c r="AL114" s="65">
        <v>0.69463651021005668</v>
      </c>
      <c r="AM114" s="67">
        <v>0.997</v>
      </c>
      <c r="AN114" s="67">
        <v>-2.5999999999999999E-2</v>
      </c>
      <c r="AO114" s="54" t="s">
        <v>438</v>
      </c>
      <c r="AP114" s="68" t="s">
        <v>326</v>
      </c>
    </row>
    <row r="115" spans="1:42">
      <c r="A115" s="54">
        <v>5</v>
      </c>
      <c r="B115" s="55" t="s">
        <v>374</v>
      </c>
      <c r="C115" s="54" t="s">
        <v>438</v>
      </c>
      <c r="D115" s="54" t="s">
        <v>439</v>
      </c>
      <c r="E115" s="54">
        <v>2</v>
      </c>
      <c r="F115" s="54" t="s">
        <v>326</v>
      </c>
      <c r="G115" s="56">
        <v>113</v>
      </c>
      <c r="H115" s="45" t="s">
        <v>106</v>
      </c>
      <c r="I115" s="57">
        <v>1.9830309952100085</v>
      </c>
      <c r="J115" s="58">
        <v>0.94689855417658086</v>
      </c>
      <c r="K115" s="59">
        <v>0.5</v>
      </c>
      <c r="L115" s="60">
        <v>0.47344927708829043</v>
      </c>
      <c r="M115" s="45">
        <v>2</v>
      </c>
      <c r="N115" s="60">
        <v>0.23672463854414522</v>
      </c>
      <c r="O115" s="61">
        <v>0.1</v>
      </c>
      <c r="P115" s="59">
        <v>0.1</v>
      </c>
      <c r="Q115" s="69">
        <v>0.33313075915539059</v>
      </c>
      <c r="R115" s="69">
        <v>0.33995281171602126</v>
      </c>
      <c r="S115" s="69">
        <v>0.34691457038262058</v>
      </c>
      <c r="T115" s="69">
        <v>0.35401889614106818</v>
      </c>
      <c r="U115" s="69">
        <v>0.36126870856623744</v>
      </c>
      <c r="V115" s="69">
        <v>0.36866698702181649</v>
      </c>
      <c r="W115" s="69">
        <v>0.37621677188469965</v>
      </c>
      <c r="X115" s="69">
        <v>0.38392116579445279</v>
      </c>
      <c r="Y115" s="69">
        <v>0.3917833349283652</v>
      </c>
      <c r="Z115" s="69">
        <v>0.39980651030261438</v>
      </c>
      <c r="AA115" s="62">
        <v>3.6556805158932866</v>
      </c>
      <c r="AB115" s="63">
        <v>25</v>
      </c>
      <c r="AC115" s="63">
        <v>80.99158807521863</v>
      </c>
      <c r="AD115" s="60">
        <v>2.2396635230087454</v>
      </c>
      <c r="AE115" s="60" t="s">
        <v>440</v>
      </c>
      <c r="AF115" s="63">
        <v>15</v>
      </c>
      <c r="AG115" s="61">
        <v>59353.747114199999</v>
      </c>
      <c r="AH115" s="64">
        <v>2015</v>
      </c>
      <c r="AI115" s="65">
        <v>5.0711627715988916</v>
      </c>
      <c r="AJ115" s="60">
        <v>0.9974644488951494</v>
      </c>
      <c r="AK115" s="66">
        <v>80.99158807521863</v>
      </c>
      <c r="AL115" s="65">
        <v>0.87384283593433543</v>
      </c>
      <c r="AM115" s="67">
        <v>0.997</v>
      </c>
      <c r="AN115" s="67">
        <v>-2.5999999999999999E-2</v>
      </c>
      <c r="AO115" s="54" t="s">
        <v>438</v>
      </c>
      <c r="AP115" s="54" t="s">
        <v>439</v>
      </c>
    </row>
    <row r="116" spans="1:42">
      <c r="A116" s="54">
        <v>8</v>
      </c>
      <c r="B116" s="55" t="s">
        <v>376</v>
      </c>
      <c r="C116" s="54" t="s">
        <v>441</v>
      </c>
      <c r="D116" s="54"/>
      <c r="E116" s="54">
        <v>2</v>
      </c>
      <c r="F116" s="54" t="s">
        <v>326</v>
      </c>
      <c r="G116" s="56">
        <v>114</v>
      </c>
      <c r="H116" s="45" t="s">
        <v>107</v>
      </c>
      <c r="I116" s="57">
        <v>5.3353104500248767</v>
      </c>
      <c r="J116" s="58">
        <v>0.86786198473916609</v>
      </c>
      <c r="K116" s="59">
        <v>0.4</v>
      </c>
      <c r="L116" s="60">
        <v>0.34714479389566644</v>
      </c>
      <c r="M116" s="45">
        <v>10</v>
      </c>
      <c r="N116" s="60">
        <v>3.4714479389566642E-2</v>
      </c>
      <c r="O116" s="61">
        <v>0.1</v>
      </c>
      <c r="P116" s="59">
        <v>0.1</v>
      </c>
      <c r="Q116" s="69">
        <v>0.371226915534492</v>
      </c>
      <c r="R116" s="69">
        <v>0.41431355722006052</v>
      </c>
      <c r="S116" s="69">
        <v>0.46195073028659478</v>
      </c>
      <c r="T116" s="69">
        <v>0.51452334611307526</v>
      </c>
      <c r="U116" s="69">
        <v>0.5724292749485399</v>
      </c>
      <c r="V116" s="69">
        <v>0.63607562509883986</v>
      </c>
      <c r="W116" s="69">
        <v>0.70587413259673015</v>
      </c>
      <c r="X116" s="69">
        <v>0.78223563120394146</v>
      </c>
      <c r="Y116" s="69">
        <v>0.865563608814782</v>
      </c>
      <c r="Z116" s="69">
        <v>0.95624690203814</v>
      </c>
      <c r="AA116" s="62">
        <v>6.2804397238551957</v>
      </c>
      <c r="AB116" s="63">
        <v>154</v>
      </c>
      <c r="AC116" s="63">
        <v>313.3178242257386</v>
      </c>
      <c r="AD116" s="60">
        <v>1.0345313261411597</v>
      </c>
      <c r="AE116" s="60" t="s">
        <v>440</v>
      </c>
      <c r="AF116" s="63">
        <v>18</v>
      </c>
      <c r="AG116" s="61">
        <v>41916.488075000001</v>
      </c>
      <c r="AH116" s="64">
        <v>2015</v>
      </c>
      <c r="AI116" s="65">
        <v>11.443299971233046</v>
      </c>
      <c r="AJ116" s="60">
        <v>0.99887635626080507</v>
      </c>
      <c r="AK116" s="66">
        <v>313.3178242257386</v>
      </c>
      <c r="AL116" s="65">
        <v>0.74042546280155774</v>
      </c>
      <c r="AM116" s="67">
        <v>0.997</v>
      </c>
      <c r="AN116" s="67">
        <v>-2.5999999999999999E-2</v>
      </c>
      <c r="AO116" s="54" t="s">
        <v>441</v>
      </c>
      <c r="AP116" s="54"/>
    </row>
    <row r="117" spans="1:42">
      <c r="A117" s="54">
        <v>6</v>
      </c>
      <c r="B117" s="55" t="s">
        <v>379</v>
      </c>
      <c r="C117" s="54" t="s">
        <v>430</v>
      </c>
      <c r="D117" s="68" t="s">
        <v>326</v>
      </c>
      <c r="E117" s="54">
        <v>2</v>
      </c>
      <c r="F117" s="54" t="s">
        <v>326</v>
      </c>
      <c r="G117" s="56">
        <v>115</v>
      </c>
      <c r="H117" s="45" t="s">
        <v>108</v>
      </c>
      <c r="I117" s="57">
        <v>1.9830309952100085</v>
      </c>
      <c r="J117" s="58">
        <v>0.68453587001261562</v>
      </c>
      <c r="K117" s="59">
        <v>0.9</v>
      </c>
      <c r="L117" s="60">
        <v>0.61608228301135404</v>
      </c>
      <c r="M117" s="45">
        <v>2</v>
      </c>
      <c r="N117" s="60">
        <v>0.30804114150567702</v>
      </c>
      <c r="O117" s="61">
        <v>0.05</v>
      </c>
      <c r="P117" s="59">
        <v>0.05</v>
      </c>
      <c r="Q117" s="69">
        <v>0.33204584988266028</v>
      </c>
      <c r="R117" s="69">
        <v>0.34731506276225699</v>
      </c>
      <c r="S117" s="69">
        <v>0.36305961653358987</v>
      </c>
      <c r="T117" s="69">
        <v>0.37928139697075147</v>
      </c>
      <c r="U117" s="69">
        <v>0.39598182592722542</v>
      </c>
      <c r="V117" s="69">
        <v>0.41316188992543146</v>
      </c>
      <c r="W117" s="69">
        <v>0.43082217274379042</v>
      </c>
      <c r="X117" s="69">
        <v>0.44896289163657732</v>
      </c>
      <c r="Y117" s="69">
        <v>0.46758393677765825</v>
      </c>
      <c r="Z117" s="69">
        <v>0.48668491348326176</v>
      </c>
      <c r="AA117" s="62">
        <v>4.0648995566432031</v>
      </c>
      <c r="AB117" s="63">
        <v>265.31</v>
      </c>
      <c r="AC117" s="63">
        <v>272.90639948829738</v>
      </c>
      <c r="AD117" s="60">
        <v>2.8632164216566957E-2</v>
      </c>
      <c r="AE117" s="60" t="s">
        <v>437</v>
      </c>
      <c r="AF117" s="63">
        <v>20</v>
      </c>
      <c r="AG117" s="61">
        <v>4401.2312478750009</v>
      </c>
      <c r="AH117" s="64">
        <v>2015</v>
      </c>
      <c r="AI117" s="65">
        <v>6.3441088166680339</v>
      </c>
      <c r="AJ117" s="60">
        <v>0.99797320746853801</v>
      </c>
      <c r="AK117" s="66">
        <v>272.90639948829738</v>
      </c>
      <c r="AL117" s="65">
        <v>0.19368033015612954</v>
      </c>
      <c r="AM117" s="67">
        <v>1.2154</v>
      </c>
      <c r="AN117" s="67">
        <v>-0.28949999999999998</v>
      </c>
      <c r="AO117" s="54" t="s">
        <v>479</v>
      </c>
      <c r="AP117" s="68" t="s">
        <v>326</v>
      </c>
    </row>
    <row r="118" spans="1:42">
      <c r="A118" s="54">
        <v>5</v>
      </c>
      <c r="B118" s="55" t="s">
        <v>388</v>
      </c>
      <c r="C118" s="54" t="s">
        <v>438</v>
      </c>
      <c r="D118" s="54" t="s">
        <v>445</v>
      </c>
      <c r="E118" s="54">
        <v>2</v>
      </c>
      <c r="F118" s="54" t="s">
        <v>326</v>
      </c>
      <c r="G118" s="56">
        <v>116</v>
      </c>
      <c r="H118" s="45" t="s">
        <v>387</v>
      </c>
      <c r="I118" s="57">
        <v>10.207345596145865</v>
      </c>
      <c r="J118" s="58">
        <v>0.76460532408105242</v>
      </c>
      <c r="K118" s="59">
        <v>0.1</v>
      </c>
      <c r="L118" s="60">
        <v>7.6460532408105242E-2</v>
      </c>
      <c r="M118" s="45">
        <v>10</v>
      </c>
      <c r="N118" s="60">
        <v>7.6460532408105242E-3</v>
      </c>
      <c r="O118" s="61">
        <v>0.1</v>
      </c>
      <c r="P118" s="59">
        <v>0.1</v>
      </c>
      <c r="Q118" s="69">
        <v>0.13</v>
      </c>
      <c r="R118" s="69">
        <v>0.13266221838875078</v>
      </c>
      <c r="S118" s="69">
        <v>0.13537895529095847</v>
      </c>
      <c r="T118" s="69">
        <v>0.13815132716961587</v>
      </c>
      <c r="U118" s="69">
        <v>0.14098047335131794</v>
      </c>
      <c r="V118" s="69">
        <v>0.14386755649447697</v>
      </c>
      <c r="W118" s="69">
        <v>0.14681376306712488</v>
      </c>
      <c r="X118" s="69">
        <v>0.14982030383450182</v>
      </c>
      <c r="Y118" s="69">
        <v>0.15288841435662823</v>
      </c>
      <c r="Z118" s="69">
        <v>0.15601935549606794</v>
      </c>
      <c r="AA118" s="62">
        <v>1.4265823674494431</v>
      </c>
      <c r="AB118" s="63">
        <v>375</v>
      </c>
      <c r="AC118" s="63">
        <v>110</v>
      </c>
      <c r="AD118" s="60">
        <v>-0.70666666666666667</v>
      </c>
      <c r="AE118" s="60" t="s">
        <v>440</v>
      </c>
      <c r="AF118" s="63">
        <v>15</v>
      </c>
      <c r="AG118" s="61">
        <v>1401.387064</v>
      </c>
      <c r="AH118" s="64">
        <v>2015</v>
      </c>
      <c r="AI118" s="65">
        <v>13.209506065600531</v>
      </c>
      <c r="AJ118" s="60">
        <v>0.99902659552109296</v>
      </c>
      <c r="AK118" s="66">
        <v>110</v>
      </c>
      <c r="AL118" s="65">
        <v>0.70719299941431946</v>
      </c>
      <c r="AM118" s="67">
        <v>0.997</v>
      </c>
      <c r="AN118" s="67">
        <v>-2.5999999999999999E-2</v>
      </c>
      <c r="AO118" s="54" t="s">
        <v>438</v>
      </c>
      <c r="AP118" s="54" t="s">
        <v>445</v>
      </c>
    </row>
    <row r="119" spans="1:42">
      <c r="A119" s="54">
        <v>5</v>
      </c>
      <c r="B119" s="55" t="s">
        <v>374</v>
      </c>
      <c r="C119" s="54" t="s">
        <v>438</v>
      </c>
      <c r="D119" s="54" t="s">
        <v>439</v>
      </c>
      <c r="E119" s="54">
        <v>2</v>
      </c>
      <c r="F119" s="54" t="s">
        <v>326</v>
      </c>
      <c r="G119" s="56">
        <v>117</v>
      </c>
      <c r="H119" s="45" t="s">
        <v>110</v>
      </c>
      <c r="I119" s="57">
        <v>1.9830309952100085</v>
      </c>
      <c r="J119" s="58">
        <v>0.94689855417658086</v>
      </c>
      <c r="K119" s="59">
        <v>0.5</v>
      </c>
      <c r="L119" s="60">
        <v>0.47344927708829043</v>
      </c>
      <c r="M119" s="45">
        <v>2</v>
      </c>
      <c r="N119" s="60">
        <v>0.23672463854414522</v>
      </c>
      <c r="O119" s="61">
        <v>0.1</v>
      </c>
      <c r="P119" s="59">
        <v>0.1</v>
      </c>
      <c r="Q119" s="69">
        <v>9.9442017658325541E-2</v>
      </c>
      <c r="R119" s="69">
        <v>0.10147845125851379</v>
      </c>
      <c r="S119" s="69">
        <v>0.10355658817391658</v>
      </c>
      <c r="T119" s="69">
        <v>0.10567728243016956</v>
      </c>
      <c r="U119" s="69">
        <v>0.10784140554216039</v>
      </c>
      <c r="V119" s="69">
        <v>0.11004984687218398</v>
      </c>
      <c r="W119" s="69">
        <v>0.11230351399543272</v>
      </c>
      <c r="X119" s="69">
        <v>0.11460333307297095</v>
      </c>
      <c r="Y119" s="69">
        <v>0.1169502492323478</v>
      </c>
      <c r="Z119" s="69">
        <v>0.11934522695600427</v>
      </c>
      <c r="AA119" s="62">
        <v>1.0912479151920256</v>
      </c>
      <c r="AB119" s="63">
        <v>25</v>
      </c>
      <c r="AC119" s="63">
        <v>80.99158807521863</v>
      </c>
      <c r="AD119" s="60">
        <v>2.2396635230087454</v>
      </c>
      <c r="AE119" s="60" t="s">
        <v>440</v>
      </c>
      <c r="AF119" s="63">
        <v>15</v>
      </c>
      <c r="AG119" s="61">
        <v>17717.536451999997</v>
      </c>
      <c r="AH119" s="64">
        <v>2015</v>
      </c>
      <c r="AI119" s="65">
        <v>5.0711627715988916</v>
      </c>
      <c r="AJ119" s="60">
        <v>0.9974644488951494</v>
      </c>
      <c r="AK119" s="66">
        <v>80.99158807521863</v>
      </c>
      <c r="AL119" s="65">
        <v>0.87384283593433543</v>
      </c>
      <c r="AM119" s="67">
        <v>0.997</v>
      </c>
      <c r="AN119" s="67">
        <v>-2.5999999999999999E-2</v>
      </c>
      <c r="AO119" s="54" t="s">
        <v>438</v>
      </c>
      <c r="AP119" s="54" t="s">
        <v>439</v>
      </c>
    </row>
    <row r="120" spans="1:42">
      <c r="A120" s="54">
        <v>8</v>
      </c>
      <c r="B120" s="55" t="s">
        <v>381</v>
      </c>
      <c r="C120" s="54" t="s">
        <v>441</v>
      </c>
      <c r="D120" s="54"/>
      <c r="E120" s="54">
        <v>2</v>
      </c>
      <c r="F120" s="54" t="s">
        <v>326</v>
      </c>
      <c r="G120" s="56">
        <v>118</v>
      </c>
      <c r="H120" s="45" t="s">
        <v>111</v>
      </c>
      <c r="I120" s="57">
        <v>5.3353104500248767</v>
      </c>
      <c r="J120" s="58">
        <v>0.86786198473916609</v>
      </c>
      <c r="K120" s="59">
        <v>0.4</v>
      </c>
      <c r="L120" s="60">
        <v>0.34714479389566644</v>
      </c>
      <c r="M120" s="45">
        <v>10</v>
      </c>
      <c r="N120" s="60">
        <v>3.4714479389566642E-2</v>
      </c>
      <c r="O120" s="61">
        <v>0.1</v>
      </c>
      <c r="P120" s="59">
        <v>0.1</v>
      </c>
      <c r="Q120" s="69">
        <v>0.1108140046371618</v>
      </c>
      <c r="R120" s="69">
        <v>0.12367568872240613</v>
      </c>
      <c r="S120" s="69">
        <v>0.13789574038405811</v>
      </c>
      <c r="T120" s="69">
        <v>0.15358905854121649</v>
      </c>
      <c r="U120" s="69">
        <v>0.17087441043239998</v>
      </c>
      <c r="V120" s="69">
        <v>0.18987332092502684</v>
      </c>
      <c r="W120" s="69">
        <v>0.21070869629753139</v>
      </c>
      <c r="X120" s="69">
        <v>0.23350317349371386</v>
      </c>
      <c r="Y120" s="69">
        <v>0.25837719666112896</v>
      </c>
      <c r="Z120" s="69">
        <v>0.28544683642929553</v>
      </c>
      <c r="AA120" s="62">
        <v>1.874758126523939</v>
      </c>
      <c r="AB120" s="63">
        <v>154</v>
      </c>
      <c r="AC120" s="63">
        <v>313.3178242257386</v>
      </c>
      <c r="AD120" s="60">
        <v>1.0345313261411597</v>
      </c>
      <c r="AE120" s="60" t="s">
        <v>440</v>
      </c>
      <c r="AF120" s="63">
        <v>18</v>
      </c>
      <c r="AG120" s="61">
        <v>12512.3845</v>
      </c>
      <c r="AH120" s="64">
        <v>2015</v>
      </c>
      <c r="AI120" s="65">
        <v>11.443299971233046</v>
      </c>
      <c r="AJ120" s="60">
        <v>0.99887635626080507</v>
      </c>
      <c r="AK120" s="66">
        <v>313.3178242257386</v>
      </c>
      <c r="AL120" s="65">
        <v>0.74042546280155774</v>
      </c>
      <c r="AM120" s="67">
        <v>0.997</v>
      </c>
      <c r="AN120" s="67">
        <v>-2.5999999999999999E-2</v>
      </c>
      <c r="AO120" s="54" t="s">
        <v>441</v>
      </c>
      <c r="AP120" s="54"/>
    </row>
    <row r="121" spans="1:42">
      <c r="A121" s="54">
        <v>6</v>
      </c>
      <c r="B121" s="55" t="s">
        <v>383</v>
      </c>
      <c r="C121" s="54" t="s">
        <v>430</v>
      </c>
      <c r="D121" s="68" t="s">
        <v>326</v>
      </c>
      <c r="E121" s="54">
        <v>2</v>
      </c>
      <c r="F121" s="54" t="s">
        <v>326</v>
      </c>
      <c r="G121" s="56">
        <v>119</v>
      </c>
      <c r="H121" s="45" t="s">
        <v>112</v>
      </c>
      <c r="I121" s="57">
        <v>1.9830309952100085</v>
      </c>
      <c r="J121" s="58">
        <v>0.68453587001261562</v>
      </c>
      <c r="K121" s="59">
        <v>0.9</v>
      </c>
      <c r="L121" s="60">
        <v>0.61608228301135404</v>
      </c>
      <c r="M121" s="45">
        <v>2</v>
      </c>
      <c r="N121" s="60">
        <v>0.30804114150567702</v>
      </c>
      <c r="O121" s="61">
        <v>0.05</v>
      </c>
      <c r="P121" s="59">
        <v>0.05</v>
      </c>
      <c r="Q121" s="69">
        <v>9.9118164144077689E-2</v>
      </c>
      <c r="R121" s="69">
        <v>0.10367613813798716</v>
      </c>
      <c r="S121" s="69">
        <v>0.10837600493539996</v>
      </c>
      <c r="T121" s="69">
        <v>0.11321832745395567</v>
      </c>
      <c r="U121" s="69">
        <v>0.11820353012752997</v>
      </c>
      <c r="V121" s="69">
        <v>0.12333190744042728</v>
      </c>
      <c r="W121" s="69">
        <v>0.1286036336548628</v>
      </c>
      <c r="X121" s="69">
        <v>0.13401877362285888</v>
      </c>
      <c r="Y121" s="69">
        <v>0.139577294560495</v>
      </c>
      <c r="Z121" s="69">
        <v>0.14527907865171993</v>
      </c>
      <c r="AA121" s="62">
        <v>1.2134028527293144</v>
      </c>
      <c r="AB121" s="63">
        <v>265.31</v>
      </c>
      <c r="AC121" s="63">
        <v>272.90639948829738</v>
      </c>
      <c r="AD121" s="60">
        <v>2.8632164216566957E-2</v>
      </c>
      <c r="AE121" s="60" t="s">
        <v>437</v>
      </c>
      <c r="AF121" s="63">
        <v>20</v>
      </c>
      <c r="AG121" s="61">
        <v>1313.8003725000003</v>
      </c>
      <c r="AH121" s="64">
        <v>2015</v>
      </c>
      <c r="AI121" s="65">
        <v>6.3441088166680339</v>
      </c>
      <c r="AJ121" s="60">
        <v>0.99797320746853801</v>
      </c>
      <c r="AK121" s="66">
        <v>272.90639948829738</v>
      </c>
      <c r="AL121" s="65">
        <v>0.19368033015612954</v>
      </c>
      <c r="AM121" s="67">
        <v>1.2154</v>
      </c>
      <c r="AN121" s="67">
        <v>-0.28949999999999998</v>
      </c>
      <c r="AO121" s="54" t="s">
        <v>479</v>
      </c>
      <c r="AP121" s="68" t="s">
        <v>326</v>
      </c>
    </row>
    <row r="122" spans="1:42">
      <c r="A122" s="54">
        <v>6</v>
      </c>
      <c r="B122" s="55" t="s">
        <v>384</v>
      </c>
      <c r="C122" s="54" t="s">
        <v>430</v>
      </c>
      <c r="D122" s="68" t="s">
        <v>326</v>
      </c>
      <c r="E122" s="54">
        <v>2</v>
      </c>
      <c r="F122" s="54" t="s">
        <v>326</v>
      </c>
      <c r="G122" s="56">
        <v>120</v>
      </c>
      <c r="H122" s="45" t="s">
        <v>114</v>
      </c>
      <c r="I122" s="57">
        <v>1.9830309952100085</v>
      </c>
      <c r="J122" s="58">
        <v>0.68453587001261562</v>
      </c>
      <c r="K122" s="59">
        <v>0.9</v>
      </c>
      <c r="L122" s="60">
        <v>0.61608228301135404</v>
      </c>
      <c r="M122" s="45">
        <v>2</v>
      </c>
      <c r="N122" s="60">
        <v>0.30804114150567702</v>
      </c>
      <c r="O122" s="61">
        <v>0.05</v>
      </c>
      <c r="P122" s="59">
        <v>0.05</v>
      </c>
      <c r="Q122" s="69">
        <v>1.8021484389832303E-2</v>
      </c>
      <c r="R122" s="69">
        <v>1.8850206934179482E-2</v>
      </c>
      <c r="S122" s="69">
        <v>1.9704728170072718E-2</v>
      </c>
      <c r="T122" s="69">
        <v>2.0585150446173754E-2</v>
      </c>
      <c r="U122" s="69">
        <v>2.1491550932278173E-2</v>
      </c>
      <c r="V122" s="69">
        <v>2.2423983170986775E-2</v>
      </c>
      <c r="W122" s="69">
        <v>2.3382478846338688E-2</v>
      </c>
      <c r="X122" s="69">
        <v>2.4367049749610702E-2</v>
      </c>
      <c r="Y122" s="69">
        <v>2.5377689920089992E-2</v>
      </c>
      <c r="Z122" s="69">
        <v>2.641437793667635E-2</v>
      </c>
      <c r="AA122" s="62">
        <v>0.22061870049623894</v>
      </c>
      <c r="AB122" s="63">
        <v>265.31</v>
      </c>
      <c r="AC122" s="63">
        <v>272.90639948829738</v>
      </c>
      <c r="AD122" s="60">
        <v>2.8632164216566957E-2</v>
      </c>
      <c r="AE122" s="60" t="s">
        <v>437</v>
      </c>
      <c r="AF122" s="63">
        <v>20</v>
      </c>
      <c r="AG122" s="61">
        <v>238.872795</v>
      </c>
      <c r="AH122" s="64">
        <v>2015</v>
      </c>
      <c r="AI122" s="65">
        <v>6.3441088166680339</v>
      </c>
      <c r="AJ122" s="60">
        <v>0.99797320746853801</v>
      </c>
      <c r="AK122" s="66">
        <v>272.90639948829738</v>
      </c>
      <c r="AL122" s="65">
        <v>0.19368033015612954</v>
      </c>
      <c r="AM122" s="67">
        <v>1.2154</v>
      </c>
      <c r="AN122" s="67">
        <v>-0.28949999999999998</v>
      </c>
      <c r="AO122" s="54" t="s">
        <v>479</v>
      </c>
      <c r="AP122" s="68" t="s">
        <v>326</v>
      </c>
    </row>
    <row r="123" spans="1:42">
      <c r="A123" s="54">
        <v>1</v>
      </c>
      <c r="B123" s="55" t="s">
        <v>446</v>
      </c>
      <c r="C123" s="54" t="s">
        <v>447</v>
      </c>
      <c r="D123" s="54"/>
      <c r="E123" s="54">
        <v>1</v>
      </c>
      <c r="F123" s="54" t="s">
        <v>326</v>
      </c>
      <c r="G123" s="56">
        <v>121</v>
      </c>
      <c r="H123" s="45" t="s">
        <v>116</v>
      </c>
      <c r="I123" s="57"/>
      <c r="J123" s="58"/>
      <c r="K123" s="59"/>
      <c r="L123" s="60"/>
      <c r="M123" s="45"/>
      <c r="N123" s="60"/>
      <c r="O123" s="70"/>
      <c r="P123" s="59"/>
      <c r="Q123" s="62">
        <v>13.747172367813024</v>
      </c>
      <c r="R123" s="62">
        <v>13.747172367813024</v>
      </c>
      <c r="S123" s="62">
        <v>13.747172367813024</v>
      </c>
      <c r="T123" s="62">
        <v>13.747172367813024</v>
      </c>
      <c r="U123" s="62">
        <v>13.747172367813024</v>
      </c>
      <c r="V123" s="62">
        <v>13.747172367813024</v>
      </c>
      <c r="W123" s="62">
        <v>13.747172367813024</v>
      </c>
      <c r="X123" s="62">
        <v>13.747172367813024</v>
      </c>
      <c r="Y123" s="62">
        <v>13.747172367813024</v>
      </c>
      <c r="Z123" s="62">
        <v>13.747172367813024</v>
      </c>
      <c r="AA123" s="62">
        <v>137.47172367813025</v>
      </c>
      <c r="AB123" s="63"/>
      <c r="AC123" s="63"/>
      <c r="AD123" s="60" t="s">
        <v>424</v>
      </c>
      <c r="AE123" s="60"/>
      <c r="AF123" s="63"/>
      <c r="AG123" s="61"/>
      <c r="AH123" s="64"/>
      <c r="AI123" s="65"/>
      <c r="AJ123" s="60"/>
      <c r="AK123" s="66"/>
      <c r="AL123" s="65"/>
      <c r="AM123" s="65"/>
      <c r="AN123" s="65"/>
      <c r="AO123" s="54" t="s">
        <v>447</v>
      </c>
      <c r="AP123" s="54"/>
    </row>
    <row r="124" spans="1:42">
      <c r="A124" s="54">
        <v>2</v>
      </c>
      <c r="B124" s="55" t="s">
        <v>448</v>
      </c>
      <c r="C124" s="54" t="s">
        <v>449</v>
      </c>
      <c r="D124" s="54"/>
      <c r="E124" s="54">
        <v>1</v>
      </c>
      <c r="F124" s="54" t="s">
        <v>326</v>
      </c>
      <c r="G124" s="56">
        <v>122</v>
      </c>
      <c r="H124" s="45" t="s">
        <v>117</v>
      </c>
      <c r="I124" s="57"/>
      <c r="J124" s="58"/>
      <c r="K124" s="59"/>
      <c r="L124" s="60"/>
      <c r="M124" s="45"/>
      <c r="N124" s="60"/>
      <c r="O124" s="70"/>
      <c r="P124" s="59"/>
      <c r="Q124" s="62">
        <v>2.1</v>
      </c>
      <c r="R124" s="62">
        <v>2.1</v>
      </c>
      <c r="S124" s="62">
        <v>2.2400000000000002</v>
      </c>
      <c r="T124" s="62">
        <v>2.2400000000000002</v>
      </c>
      <c r="U124" s="62">
        <v>2.2400000000000002</v>
      </c>
      <c r="V124" s="62">
        <v>2.2400000000000002</v>
      </c>
      <c r="W124" s="62">
        <v>2.2400000000000002</v>
      </c>
      <c r="X124" s="62">
        <v>2.2400000000000002</v>
      </c>
      <c r="Y124" s="62">
        <v>2.2400000000000002</v>
      </c>
      <c r="Z124" s="62">
        <v>2.2400000000000002</v>
      </c>
      <c r="AA124" s="62">
        <v>22.120000000000005</v>
      </c>
      <c r="AB124" s="63"/>
      <c r="AC124" s="63"/>
      <c r="AD124" s="60" t="s">
        <v>424</v>
      </c>
      <c r="AE124" s="60"/>
      <c r="AF124" s="63"/>
      <c r="AG124" s="61"/>
      <c r="AH124" s="64"/>
      <c r="AI124" s="65"/>
      <c r="AJ124" s="60"/>
      <c r="AK124" s="66"/>
      <c r="AL124" s="65"/>
      <c r="AM124" s="65"/>
      <c r="AN124" s="65"/>
      <c r="AO124" s="54" t="s">
        <v>449</v>
      </c>
      <c r="AP124" s="54"/>
    </row>
    <row r="125" spans="1:42">
      <c r="A125" s="54">
        <v>2</v>
      </c>
      <c r="B125" s="55" t="s">
        <v>448</v>
      </c>
      <c r="C125" s="54" t="s">
        <v>449</v>
      </c>
      <c r="D125" s="54"/>
      <c r="E125" s="54">
        <v>1</v>
      </c>
      <c r="F125" s="54" t="s">
        <v>326</v>
      </c>
      <c r="G125" s="56">
        <v>123</v>
      </c>
      <c r="H125" s="45" t="s">
        <v>118</v>
      </c>
      <c r="I125" s="57"/>
      <c r="J125" s="58"/>
      <c r="K125" s="59"/>
      <c r="L125" s="60"/>
      <c r="M125" s="45"/>
      <c r="N125" s="60"/>
      <c r="O125" s="70"/>
      <c r="P125" s="59"/>
      <c r="Q125" s="62">
        <v>5.4</v>
      </c>
      <c r="R125" s="62">
        <v>5.4</v>
      </c>
      <c r="S125" s="62">
        <v>5.76</v>
      </c>
      <c r="T125" s="62">
        <v>5.76</v>
      </c>
      <c r="U125" s="62">
        <v>5.76</v>
      </c>
      <c r="V125" s="62">
        <v>5.76</v>
      </c>
      <c r="W125" s="62">
        <v>5.76</v>
      </c>
      <c r="X125" s="62">
        <v>5.76</v>
      </c>
      <c r="Y125" s="62">
        <v>5.76</v>
      </c>
      <c r="Z125" s="62">
        <v>5.76</v>
      </c>
      <c r="AA125" s="62">
        <v>56.879999999999988</v>
      </c>
      <c r="AB125" s="63"/>
      <c r="AC125" s="63"/>
      <c r="AD125" s="60" t="s">
        <v>424</v>
      </c>
      <c r="AE125" s="60"/>
      <c r="AF125" s="63"/>
      <c r="AG125" s="61"/>
      <c r="AH125" s="64"/>
      <c r="AI125" s="65"/>
      <c r="AJ125" s="60"/>
      <c r="AK125" s="66"/>
      <c r="AL125" s="65"/>
      <c r="AM125" s="65"/>
      <c r="AN125" s="65"/>
      <c r="AO125" s="54" t="s">
        <v>449</v>
      </c>
      <c r="AP125" s="54"/>
    </row>
    <row r="126" spans="1:42">
      <c r="A126" s="54">
        <v>3</v>
      </c>
      <c r="B126" s="55" t="s">
        <v>450</v>
      </c>
      <c r="C126" s="54" t="s">
        <v>451</v>
      </c>
      <c r="D126" s="54"/>
      <c r="E126" s="54">
        <v>1</v>
      </c>
      <c r="F126" s="54" t="s">
        <v>326</v>
      </c>
      <c r="G126" s="56">
        <v>124</v>
      </c>
      <c r="H126" s="45" t="s">
        <v>119</v>
      </c>
      <c r="I126" s="57"/>
      <c r="J126" s="58"/>
      <c r="K126" s="59"/>
      <c r="L126" s="60"/>
      <c r="M126" s="45"/>
      <c r="N126" s="60"/>
      <c r="O126" s="70"/>
      <c r="P126" s="59"/>
      <c r="Q126" s="62">
        <v>1.1220000000000001</v>
      </c>
      <c r="R126" s="62">
        <v>1.1220000000000001</v>
      </c>
      <c r="S126" s="62">
        <v>1.1220000000000001</v>
      </c>
      <c r="T126" s="62">
        <v>1.1220000000000001</v>
      </c>
      <c r="U126" s="62">
        <v>1.1220000000000001</v>
      </c>
      <c r="V126" s="62">
        <v>1.1220000000000001</v>
      </c>
      <c r="W126" s="62">
        <v>1.1220000000000001</v>
      </c>
      <c r="X126" s="62">
        <v>1.1220000000000001</v>
      </c>
      <c r="Y126" s="62">
        <v>1.1220000000000001</v>
      </c>
      <c r="Z126" s="62">
        <v>1.1220000000000001</v>
      </c>
      <c r="AA126" s="62">
        <v>11.22</v>
      </c>
      <c r="AB126" s="63"/>
      <c r="AC126" s="63"/>
      <c r="AD126" s="60" t="s">
        <v>424</v>
      </c>
      <c r="AE126" s="60"/>
      <c r="AF126" s="63"/>
      <c r="AG126" s="61"/>
      <c r="AH126" s="64"/>
      <c r="AI126" s="65"/>
      <c r="AJ126" s="60"/>
      <c r="AK126" s="66"/>
      <c r="AL126" s="65"/>
      <c r="AM126" s="65"/>
      <c r="AN126" s="65"/>
      <c r="AO126" s="54" t="s">
        <v>451</v>
      </c>
      <c r="AP126" s="54"/>
    </row>
    <row r="127" spans="1:42">
      <c r="A127" s="54">
        <v>3</v>
      </c>
      <c r="B127" s="55" t="s">
        <v>450</v>
      </c>
      <c r="C127" s="54" t="s">
        <v>451</v>
      </c>
      <c r="D127" s="54"/>
      <c r="E127" s="54">
        <v>1</v>
      </c>
      <c r="F127" s="54" t="s">
        <v>326</v>
      </c>
      <c r="G127" s="56">
        <v>125</v>
      </c>
      <c r="H127" s="45" t="s">
        <v>120</v>
      </c>
      <c r="I127" s="57"/>
      <c r="J127" s="58"/>
      <c r="K127" s="59"/>
      <c r="L127" s="60"/>
      <c r="M127" s="45"/>
      <c r="N127" s="60"/>
      <c r="O127" s="70"/>
      <c r="P127" s="59"/>
      <c r="Q127" s="62">
        <v>1.8779999999999999</v>
      </c>
      <c r="R127" s="62">
        <v>1.8779999999999999</v>
      </c>
      <c r="S127" s="62">
        <v>1.8779999999999999</v>
      </c>
      <c r="T127" s="62">
        <v>1.8779999999999999</v>
      </c>
      <c r="U127" s="62">
        <v>1.8779999999999999</v>
      </c>
      <c r="V127" s="62">
        <v>1.8779999999999999</v>
      </c>
      <c r="W127" s="62">
        <v>1.8779999999999999</v>
      </c>
      <c r="X127" s="62">
        <v>1.8779999999999999</v>
      </c>
      <c r="Y127" s="62">
        <v>1.8779999999999999</v>
      </c>
      <c r="Z127" s="62">
        <v>1.8779999999999999</v>
      </c>
      <c r="AA127" s="62">
        <v>18.779999999999998</v>
      </c>
      <c r="AB127" s="63"/>
      <c r="AC127" s="63"/>
      <c r="AD127" s="60" t="s">
        <v>424</v>
      </c>
      <c r="AE127" s="60"/>
      <c r="AF127" s="63"/>
      <c r="AG127" s="61"/>
      <c r="AH127" s="64"/>
      <c r="AI127" s="65"/>
      <c r="AJ127" s="60"/>
      <c r="AK127" s="66"/>
      <c r="AL127" s="65"/>
      <c r="AM127" s="65"/>
      <c r="AN127" s="65"/>
      <c r="AO127" s="54" t="s">
        <v>451</v>
      </c>
      <c r="AP127" s="54"/>
    </row>
    <row r="128" spans="1:42">
      <c r="A128" s="54">
        <v>11</v>
      </c>
      <c r="B128" s="55" t="s">
        <v>452</v>
      </c>
      <c r="C128" s="54" t="s">
        <v>426</v>
      </c>
      <c r="D128" s="68" t="s">
        <v>452</v>
      </c>
      <c r="E128" s="54">
        <v>3</v>
      </c>
      <c r="F128" s="54" t="s">
        <v>326</v>
      </c>
      <c r="G128" s="56">
        <v>126</v>
      </c>
      <c r="H128" s="45" t="s">
        <v>121</v>
      </c>
      <c r="I128" s="57"/>
      <c r="J128" s="58"/>
      <c r="K128" s="59"/>
      <c r="L128" s="60"/>
      <c r="M128" s="45"/>
      <c r="N128" s="60"/>
      <c r="O128" s="70"/>
      <c r="P128" s="59"/>
      <c r="Q128" s="62">
        <v>0.23215</v>
      </c>
      <c r="R128" s="62">
        <v>0.23215</v>
      </c>
      <c r="S128" s="62">
        <v>0.23215</v>
      </c>
      <c r="T128" s="62">
        <v>0.23215</v>
      </c>
      <c r="U128" s="62">
        <v>0.23215</v>
      </c>
      <c r="V128" s="62">
        <v>0.23215</v>
      </c>
      <c r="W128" s="62">
        <v>0.23215</v>
      </c>
      <c r="X128" s="62">
        <v>0.23215</v>
      </c>
      <c r="Y128" s="62">
        <v>0.23215</v>
      </c>
      <c r="Z128" s="62">
        <v>0.23215</v>
      </c>
      <c r="AA128" s="62">
        <v>2.3214999999999999</v>
      </c>
      <c r="AB128" s="63">
        <v>620</v>
      </c>
      <c r="AC128" s="63"/>
      <c r="AD128" s="60">
        <v>-1</v>
      </c>
      <c r="AE128" s="60"/>
      <c r="AF128" s="63"/>
      <c r="AG128" s="61"/>
      <c r="AH128" s="64"/>
      <c r="AI128" s="65"/>
      <c r="AJ128" s="60"/>
      <c r="AK128" s="66"/>
      <c r="AL128" s="65"/>
      <c r="AM128" s="65"/>
      <c r="AN128" s="65"/>
      <c r="AO128" s="54" t="s">
        <v>426</v>
      </c>
      <c r="AP128" s="68" t="s">
        <v>452</v>
      </c>
    </row>
    <row r="129" spans="1:42">
      <c r="A129" s="54">
        <v>11</v>
      </c>
      <c r="B129" s="55" t="s">
        <v>452</v>
      </c>
      <c r="C129" s="54" t="s">
        <v>426</v>
      </c>
      <c r="D129" s="68" t="s">
        <v>452</v>
      </c>
      <c r="E129" s="54">
        <v>3</v>
      </c>
      <c r="F129" s="54" t="s">
        <v>326</v>
      </c>
      <c r="G129" s="56">
        <v>127</v>
      </c>
      <c r="H129" s="45" t="s">
        <v>122</v>
      </c>
      <c r="I129" s="57"/>
      <c r="J129" s="58"/>
      <c r="K129" s="59"/>
      <c r="L129" s="60"/>
      <c r="M129" s="45"/>
      <c r="N129" s="60"/>
      <c r="O129" s="70"/>
      <c r="P129" s="59"/>
      <c r="Q129" s="62">
        <v>0.51073000000000002</v>
      </c>
      <c r="R129" s="62">
        <v>0.51073000000000002</v>
      </c>
      <c r="S129" s="62">
        <v>0.51073000000000002</v>
      </c>
      <c r="T129" s="62">
        <v>0.51073000000000002</v>
      </c>
      <c r="U129" s="62">
        <v>0.51073000000000002</v>
      </c>
      <c r="V129" s="62">
        <v>0.51073000000000002</v>
      </c>
      <c r="W129" s="62">
        <v>0.51073000000000002</v>
      </c>
      <c r="X129" s="62">
        <v>0.51073000000000002</v>
      </c>
      <c r="Y129" s="62">
        <v>0.51073000000000002</v>
      </c>
      <c r="Z129" s="62">
        <v>0.51073000000000002</v>
      </c>
      <c r="AA129" s="62">
        <v>5.1072999999999995</v>
      </c>
      <c r="AB129" s="63">
        <v>620</v>
      </c>
      <c r="AC129" s="63"/>
      <c r="AD129" s="60">
        <v>-1</v>
      </c>
      <c r="AE129" s="60"/>
      <c r="AF129" s="63"/>
      <c r="AG129" s="61"/>
      <c r="AH129" s="64"/>
      <c r="AI129" s="65"/>
      <c r="AJ129" s="60"/>
      <c r="AK129" s="66"/>
      <c r="AL129" s="65"/>
      <c r="AM129" s="65"/>
      <c r="AN129" s="65"/>
      <c r="AO129" s="54" t="s">
        <v>426</v>
      </c>
      <c r="AP129" s="68" t="s">
        <v>452</v>
      </c>
    </row>
    <row r="130" spans="1:42">
      <c r="A130" s="54">
        <v>11</v>
      </c>
      <c r="B130" s="55" t="s">
        <v>452</v>
      </c>
      <c r="C130" s="54" t="s">
        <v>426</v>
      </c>
      <c r="D130" s="68" t="s">
        <v>452</v>
      </c>
      <c r="E130" s="54">
        <v>3</v>
      </c>
      <c r="F130" s="54" t="s">
        <v>326</v>
      </c>
      <c r="G130" s="56">
        <v>128</v>
      </c>
      <c r="H130" s="45" t="s">
        <v>123</v>
      </c>
      <c r="I130" s="57"/>
      <c r="J130" s="58"/>
      <c r="K130" s="59"/>
      <c r="L130" s="60"/>
      <c r="M130" s="45"/>
      <c r="N130" s="60"/>
      <c r="O130" s="70"/>
      <c r="P130" s="59"/>
      <c r="Q130" s="62">
        <v>3.9001199999999998</v>
      </c>
      <c r="R130" s="62">
        <v>3.9001199999999998</v>
      </c>
      <c r="S130" s="62">
        <v>3.9001199999999998</v>
      </c>
      <c r="T130" s="62">
        <v>3.9001199999999998</v>
      </c>
      <c r="U130" s="62">
        <v>3.9001199999999998</v>
      </c>
      <c r="V130" s="62">
        <v>3.9001199999999998</v>
      </c>
      <c r="W130" s="62">
        <v>3.9001199999999998</v>
      </c>
      <c r="X130" s="62">
        <v>3.9001199999999998</v>
      </c>
      <c r="Y130" s="62">
        <v>3.9001199999999998</v>
      </c>
      <c r="Z130" s="62">
        <v>3.9001199999999998</v>
      </c>
      <c r="AA130" s="62">
        <v>39.001200000000004</v>
      </c>
      <c r="AB130" s="63">
        <v>620</v>
      </c>
      <c r="AC130" s="63"/>
      <c r="AD130" s="60">
        <v>-1</v>
      </c>
      <c r="AE130" s="60"/>
      <c r="AF130" s="63"/>
      <c r="AG130" s="61"/>
      <c r="AH130" s="64"/>
      <c r="AI130" s="65"/>
      <c r="AJ130" s="60"/>
      <c r="AK130" s="66"/>
      <c r="AL130" s="65"/>
      <c r="AM130" s="65"/>
      <c r="AN130" s="65"/>
      <c r="AO130" s="54" t="s">
        <v>426</v>
      </c>
      <c r="AP130" s="68" t="s">
        <v>452</v>
      </c>
    </row>
    <row r="131" spans="1:42">
      <c r="Q131" s="71">
        <v>46.180506613633554</v>
      </c>
      <c r="R131" s="71">
        <v>47.29611787548496</v>
      </c>
      <c r="S131" s="71">
        <v>48.901452464877352</v>
      </c>
      <c r="T131" s="71">
        <v>50.043785594465533</v>
      </c>
      <c r="U131" s="71">
        <v>51.221860863008253</v>
      </c>
      <c r="V131" s="71">
        <v>52.435015797171623</v>
      </c>
      <c r="W131" s="71">
        <v>53.684999319279704</v>
      </c>
      <c r="X131" s="71">
        <v>54.970405004785491</v>
      </c>
      <c r="Y131" s="71">
        <v>56.29191635292419</v>
      </c>
      <c r="Z131" s="71">
        <v>57.650259764436065</v>
      </c>
      <c r="AA131" s="71">
        <v>528.68534696853419</v>
      </c>
    </row>
    <row r="132" spans="1:42">
      <c r="H132" s="72"/>
      <c r="I132" s="72"/>
      <c r="J132" s="72"/>
      <c r="K132" s="72"/>
      <c r="L132" s="72"/>
      <c r="M132" s="72"/>
      <c r="N132" s="72"/>
      <c r="O132" s="72"/>
      <c r="P132" s="4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</row>
  </sheetData>
  <mergeCells count="1">
    <mergeCell ref="Q3:Z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4"/>
  <sheetViews>
    <sheetView topLeftCell="D1" workbookViewId="0">
      <selection activeCell="R3" sqref="R3"/>
    </sheetView>
  </sheetViews>
  <sheetFormatPr defaultColWidth="8.85546875" defaultRowHeight="12.75"/>
  <cols>
    <col min="1" max="1" width="8.85546875" style="15"/>
    <col min="2" max="2" width="40" style="15" bestFit="1" customWidth="1"/>
    <col min="3" max="3" width="34.140625" style="15" customWidth="1"/>
    <col min="4" max="15" width="8.85546875" style="15"/>
    <col min="16" max="16" width="14.42578125" style="15" customWidth="1"/>
    <col min="17" max="28" width="8.85546875" style="15"/>
    <col min="29" max="29" width="15.28515625" style="15" customWidth="1"/>
    <col min="30" max="41" width="8.85546875" style="15"/>
    <col min="42" max="42" width="14.140625" style="15" customWidth="1"/>
    <col min="43" max="16384" width="8.85546875" style="15"/>
  </cols>
  <sheetData>
    <row r="1" spans="1:52">
      <c r="A1" s="73" t="s">
        <v>454</v>
      </c>
      <c r="B1" s="73"/>
      <c r="C1" s="73"/>
      <c r="M1" s="74" t="s">
        <v>455</v>
      </c>
      <c r="N1" s="74"/>
      <c r="P1" s="73" t="s">
        <v>454</v>
      </c>
      <c r="Z1" s="74" t="s">
        <v>455</v>
      </c>
      <c r="AA1" s="74"/>
      <c r="AC1" s="73" t="s">
        <v>454</v>
      </c>
      <c r="AM1" s="74" t="s">
        <v>455</v>
      </c>
      <c r="AP1" s="73" t="s">
        <v>454</v>
      </c>
      <c r="AZ1" s="74" t="s">
        <v>455</v>
      </c>
    </row>
    <row r="3" spans="1:52">
      <c r="A3" s="15" t="s">
        <v>456</v>
      </c>
      <c r="P3" s="15" t="s">
        <v>456</v>
      </c>
      <c r="AC3" s="15" t="s">
        <v>456</v>
      </c>
      <c r="AP3" s="15" t="s">
        <v>456</v>
      </c>
    </row>
    <row r="5" spans="1:52" ht="13.5">
      <c r="A5" s="75" t="s">
        <v>457</v>
      </c>
      <c r="B5" s="76" t="s">
        <v>316</v>
      </c>
      <c r="C5" s="76" t="s">
        <v>317</v>
      </c>
      <c r="D5" s="77"/>
      <c r="E5" s="78"/>
      <c r="F5" s="78" t="s">
        <v>458</v>
      </c>
      <c r="G5" s="79"/>
      <c r="H5" s="79"/>
      <c r="I5" s="79"/>
      <c r="J5" s="80"/>
      <c r="K5" s="80"/>
      <c r="L5" s="80"/>
      <c r="M5" s="81"/>
      <c r="N5" s="82"/>
      <c r="O5" s="15" t="s">
        <v>459</v>
      </c>
      <c r="P5" s="83" t="s">
        <v>460</v>
      </c>
      <c r="Q5" s="77"/>
      <c r="R5" s="78"/>
      <c r="S5" s="78" t="s">
        <v>461</v>
      </c>
      <c r="T5" s="79"/>
      <c r="U5" s="79"/>
      <c r="V5" s="79"/>
      <c r="W5" s="80"/>
      <c r="X5" s="80"/>
      <c r="Y5" s="80"/>
      <c r="Z5" s="81"/>
      <c r="AA5" s="82"/>
      <c r="AB5" s="15" t="s">
        <v>462</v>
      </c>
      <c r="AC5" s="83" t="s">
        <v>460</v>
      </c>
      <c r="AD5" s="77"/>
      <c r="AE5" s="78"/>
      <c r="AF5" s="78" t="s">
        <v>463</v>
      </c>
      <c r="AG5" s="79"/>
      <c r="AH5" s="79"/>
      <c r="AI5" s="79"/>
      <c r="AJ5" s="80"/>
      <c r="AK5" s="80"/>
      <c r="AL5" s="80"/>
      <c r="AM5" s="81"/>
      <c r="AO5" s="15" t="s">
        <v>464</v>
      </c>
      <c r="AP5" s="83" t="s">
        <v>460</v>
      </c>
      <c r="AQ5" s="77"/>
      <c r="AR5" s="78"/>
      <c r="AS5" s="78" t="s">
        <v>465</v>
      </c>
      <c r="AT5" s="79"/>
      <c r="AU5" s="79"/>
      <c r="AV5" s="79"/>
      <c r="AW5" s="80"/>
      <c r="AX5" s="80"/>
      <c r="AY5" s="80"/>
      <c r="AZ5" s="81"/>
    </row>
    <row r="6" spans="1:52" ht="13.5" thickBot="1">
      <c r="A6" s="84" t="s">
        <v>466</v>
      </c>
      <c r="B6" s="85" t="s">
        <v>320</v>
      </c>
      <c r="C6" s="85" t="s">
        <v>320</v>
      </c>
      <c r="D6" s="86">
        <v>2015</v>
      </c>
      <c r="E6" s="87">
        <v>2016</v>
      </c>
      <c r="F6" s="87">
        <v>2017</v>
      </c>
      <c r="G6" s="87">
        <v>2018</v>
      </c>
      <c r="H6" s="87">
        <v>2019</v>
      </c>
      <c r="I6" s="87">
        <v>2020</v>
      </c>
      <c r="J6" s="87">
        <v>2021</v>
      </c>
      <c r="K6" s="87">
        <v>2022</v>
      </c>
      <c r="L6" s="87">
        <v>2023</v>
      </c>
      <c r="M6" s="88">
        <v>2024</v>
      </c>
      <c r="N6" s="89"/>
      <c r="O6" s="15" t="s">
        <v>467</v>
      </c>
      <c r="P6" s="90">
        <v>1.0778191496934724</v>
      </c>
      <c r="Q6" s="86">
        <v>2015</v>
      </c>
      <c r="R6" s="87">
        <v>2016</v>
      </c>
      <c r="S6" s="87">
        <v>2017</v>
      </c>
      <c r="T6" s="87">
        <v>2018</v>
      </c>
      <c r="U6" s="87">
        <v>2019</v>
      </c>
      <c r="V6" s="87">
        <v>2020</v>
      </c>
      <c r="W6" s="87">
        <v>2021</v>
      </c>
      <c r="X6" s="87">
        <v>2022</v>
      </c>
      <c r="Y6" s="87">
        <v>2023</v>
      </c>
      <c r="Z6" s="88">
        <v>2024</v>
      </c>
      <c r="AA6" s="89"/>
      <c r="AB6" s="15" t="s">
        <v>467</v>
      </c>
      <c r="AC6" s="90">
        <v>1.0778191496934724</v>
      </c>
      <c r="AD6" s="86">
        <v>2015</v>
      </c>
      <c r="AE6" s="87">
        <v>2016</v>
      </c>
      <c r="AF6" s="87">
        <v>2017</v>
      </c>
      <c r="AG6" s="87">
        <v>2018</v>
      </c>
      <c r="AH6" s="87">
        <v>2019</v>
      </c>
      <c r="AI6" s="87">
        <v>2020</v>
      </c>
      <c r="AJ6" s="87">
        <v>2021</v>
      </c>
      <c r="AK6" s="87">
        <v>2022</v>
      </c>
      <c r="AL6" s="87">
        <v>2023</v>
      </c>
      <c r="AM6" s="88">
        <v>2024</v>
      </c>
      <c r="AO6" s="15" t="s">
        <v>467</v>
      </c>
      <c r="AP6" s="90">
        <v>1.0610678150015314</v>
      </c>
      <c r="AQ6" s="86">
        <v>2015</v>
      </c>
      <c r="AR6" s="87">
        <v>2016</v>
      </c>
      <c r="AS6" s="87">
        <v>2017</v>
      </c>
      <c r="AT6" s="87">
        <v>2018</v>
      </c>
      <c r="AU6" s="87">
        <v>2019</v>
      </c>
      <c r="AV6" s="87">
        <v>2020</v>
      </c>
      <c r="AW6" s="87">
        <v>2021</v>
      </c>
      <c r="AX6" s="87">
        <v>2022</v>
      </c>
      <c r="AY6" s="87">
        <v>2023</v>
      </c>
      <c r="AZ6" s="88">
        <v>2024</v>
      </c>
    </row>
    <row r="7" spans="1:52" ht="13.5" thickTop="1">
      <c r="A7" s="91" t="s">
        <v>10</v>
      </c>
      <c r="B7" s="91" t="s">
        <v>343</v>
      </c>
      <c r="C7" s="91" t="s">
        <v>339</v>
      </c>
      <c r="D7" s="92">
        <v>5.8962523646121392</v>
      </c>
      <c r="E7" s="92">
        <v>8.844378546918211</v>
      </c>
      <c r="F7" s="92">
        <v>13.266567820377315</v>
      </c>
      <c r="G7" s="92">
        <v>19.899851730565974</v>
      </c>
      <c r="H7" s="92">
        <v>29.849777595848959</v>
      </c>
      <c r="I7" s="92">
        <v>44.774666393773437</v>
      </c>
      <c r="J7" s="92">
        <v>67.161999590660159</v>
      </c>
      <c r="K7" s="92">
        <v>100.74299938599022</v>
      </c>
      <c r="L7" s="92">
        <v>151.11449907898532</v>
      </c>
      <c r="M7" s="92">
        <v>226.67174861847803</v>
      </c>
      <c r="N7" s="93"/>
      <c r="O7" s="94">
        <v>1</v>
      </c>
      <c r="P7" s="95" t="s">
        <v>10</v>
      </c>
      <c r="Q7" s="92">
        <f>($O7*D7)*$P$6</f>
        <v>6.3550937100043816</v>
      </c>
      <c r="R7" s="92">
        <f t="shared" ref="R7:Z35" si="0">($O7*E7)*$P$6</f>
        <v>9.5326405650065755</v>
      </c>
      <c r="S7" s="92">
        <f t="shared" si="0"/>
        <v>14.298960847509861</v>
      </c>
      <c r="T7" s="92">
        <f t="shared" si="0"/>
        <v>21.448441271264791</v>
      </c>
      <c r="U7" s="92">
        <f t="shared" si="0"/>
        <v>32.17266190689719</v>
      </c>
      <c r="V7" s="92">
        <f t="shared" si="0"/>
        <v>48.258992860345778</v>
      </c>
      <c r="W7" s="92">
        <f t="shared" si="0"/>
        <v>72.388489290518677</v>
      </c>
      <c r="X7" s="92">
        <f t="shared" si="0"/>
        <v>108.58273393577798</v>
      </c>
      <c r="Y7" s="92">
        <f t="shared" si="0"/>
        <v>162.87410090366697</v>
      </c>
      <c r="Z7" s="92">
        <f t="shared" si="0"/>
        <v>244.31115135550053</v>
      </c>
      <c r="AA7" s="93"/>
      <c r="AB7" s="94">
        <v>0.05</v>
      </c>
      <c r="AC7" s="95" t="s">
        <v>10</v>
      </c>
      <c r="AD7" s="92">
        <f>($AB7*D7)*$AC$6</f>
        <v>0.31775468550021907</v>
      </c>
      <c r="AE7" s="92">
        <f t="shared" ref="AE7:AM35" si="1">($AB7*E7)*$AC$6</f>
        <v>0.47663202825032874</v>
      </c>
      <c r="AF7" s="92">
        <f t="shared" si="1"/>
        <v>0.71494804237549303</v>
      </c>
      <c r="AG7" s="92">
        <f t="shared" si="1"/>
        <v>1.0724220635632395</v>
      </c>
      <c r="AH7" s="92">
        <f t="shared" si="1"/>
        <v>1.6086330953448595</v>
      </c>
      <c r="AI7" s="92">
        <f t="shared" si="1"/>
        <v>2.412949643017289</v>
      </c>
      <c r="AJ7" s="92">
        <f t="shared" si="1"/>
        <v>3.6194244645259337</v>
      </c>
      <c r="AK7" s="92">
        <f t="shared" si="1"/>
        <v>5.4291366967888992</v>
      </c>
      <c r="AL7" s="92">
        <f t="shared" si="1"/>
        <v>8.1437050451833493</v>
      </c>
      <c r="AM7" s="92">
        <f t="shared" si="1"/>
        <v>12.215557567775026</v>
      </c>
      <c r="AO7" s="96">
        <v>3429</v>
      </c>
      <c r="AP7" s="95" t="s">
        <v>10</v>
      </c>
      <c r="AQ7" s="92">
        <f>(($AO7*D7)*$AP$6)/1000000</f>
        <v>2.1452933669719777E-2</v>
      </c>
      <c r="AR7" s="92">
        <f t="shared" ref="AR7:AZ22" si="2">(($AO7*E7)*$AP$6)/1000000</f>
        <v>3.2179400504579667E-2</v>
      </c>
      <c r="AS7" s="92">
        <f t="shared" si="2"/>
        <v>4.82691007568695E-2</v>
      </c>
      <c r="AT7" s="92">
        <f t="shared" si="2"/>
        <v>7.2403651135304239E-2</v>
      </c>
      <c r="AU7" s="92">
        <f t="shared" si="2"/>
        <v>0.10860547670295637</v>
      </c>
      <c r="AV7" s="92">
        <f t="shared" si="2"/>
        <v>0.16290821505443456</v>
      </c>
      <c r="AW7" s="92">
        <f t="shared" si="2"/>
        <v>0.24436232258165183</v>
      </c>
      <c r="AX7" s="92">
        <f t="shared" si="2"/>
        <v>0.36654348387247765</v>
      </c>
      <c r="AY7" s="92">
        <f t="shared" si="2"/>
        <v>0.54981522580871645</v>
      </c>
      <c r="AZ7" s="92">
        <f t="shared" si="2"/>
        <v>0.82472283871307495</v>
      </c>
    </row>
    <row r="8" spans="1:52">
      <c r="A8" s="91" t="s">
        <v>11</v>
      </c>
      <c r="B8" s="91" t="s">
        <v>344</v>
      </c>
      <c r="C8" s="91" t="s">
        <v>125</v>
      </c>
      <c r="D8" s="92">
        <v>31.861466527847625</v>
      </c>
      <c r="E8" s="92">
        <v>34.091769184796959</v>
      </c>
      <c r="F8" s="92">
        <v>36.47819302773275</v>
      </c>
      <c r="G8" s="92">
        <v>39.031666539674042</v>
      </c>
      <c r="H8" s="92">
        <v>41.763883197451229</v>
      </c>
      <c r="I8" s="92">
        <v>44.687355021272822</v>
      </c>
      <c r="J8" s="92">
        <v>42.419284244459156</v>
      </c>
      <c r="K8" s="92">
        <v>39.449934347347011</v>
      </c>
      <c r="L8" s="92">
        <v>36.688438943032722</v>
      </c>
      <c r="M8" s="92">
        <v>34.120248217020432</v>
      </c>
      <c r="N8" s="93"/>
      <c r="O8" s="94">
        <v>1</v>
      </c>
      <c r="P8" s="95" t="s">
        <v>11</v>
      </c>
      <c r="Q8" s="92">
        <f t="shared" ref="Q8:T37" si="3">($O8*D8)*$P$6</f>
        <v>34.34089876103176</v>
      </c>
      <c r="R8" s="92">
        <f t="shared" si="0"/>
        <v>36.74476167430398</v>
      </c>
      <c r="S8" s="92">
        <f t="shared" si="0"/>
        <v>39.316894991505265</v>
      </c>
      <c r="T8" s="92">
        <f t="shared" si="0"/>
        <v>42.069077640910635</v>
      </c>
      <c r="U8" s="92">
        <f t="shared" si="0"/>
        <v>45.013913075774383</v>
      </c>
      <c r="V8" s="92">
        <f t="shared" si="0"/>
        <v>48.164886991078596</v>
      </c>
      <c r="W8" s="92">
        <f t="shared" si="0"/>
        <v>45.720316874968674</v>
      </c>
      <c r="X8" s="92">
        <f t="shared" si="0"/>
        <v>42.519894693720865</v>
      </c>
      <c r="Y8" s="92">
        <f t="shared" si="0"/>
        <v>39.543502065160403</v>
      </c>
      <c r="Z8" s="92">
        <f t="shared" si="0"/>
        <v>36.775456920599176</v>
      </c>
      <c r="AA8" s="93"/>
      <c r="AB8" s="94">
        <v>0.87</v>
      </c>
      <c r="AC8" s="95" t="s">
        <v>11</v>
      </c>
      <c r="AD8" s="92">
        <f t="shared" ref="AD8:AG37" si="4">($AB8*D8)*$AC$6</f>
        <v>29.876581922097632</v>
      </c>
      <c r="AE8" s="92">
        <f t="shared" si="1"/>
        <v>31.967942656644464</v>
      </c>
      <c r="AF8" s="92">
        <f t="shared" si="1"/>
        <v>34.205698642609576</v>
      </c>
      <c r="AG8" s="92">
        <f t="shared" si="1"/>
        <v>36.600097547592249</v>
      </c>
      <c r="AH8" s="92">
        <f t="shared" si="1"/>
        <v>39.162104375923711</v>
      </c>
      <c r="AI8" s="92">
        <f t="shared" si="1"/>
        <v>41.903451682238376</v>
      </c>
      <c r="AJ8" s="92">
        <f t="shared" si="1"/>
        <v>39.776675681222756</v>
      </c>
      <c r="AK8" s="92">
        <f t="shared" si="1"/>
        <v>36.99230838353715</v>
      </c>
      <c r="AL8" s="92">
        <f t="shared" si="1"/>
        <v>34.402846796689552</v>
      </c>
      <c r="AM8" s="92">
        <f t="shared" si="1"/>
        <v>31.994647520921284</v>
      </c>
      <c r="AO8" s="96">
        <v>1846</v>
      </c>
      <c r="AP8" s="95" t="s">
        <v>11</v>
      </c>
      <c r="AQ8" s="92">
        <f t="shared" ref="AQ8:AZ37" si="5">(($AO8*D8)*$AP$6)/1000000</f>
        <v>6.2408048135492472E-2</v>
      </c>
      <c r="AR8" s="92">
        <f t="shared" si="2"/>
        <v>6.6776611504976949E-2</v>
      </c>
      <c r="AS8" s="92">
        <f t="shared" si="2"/>
        <v>7.1450974310325321E-2</v>
      </c>
      <c r="AT8" s="92">
        <f t="shared" si="2"/>
        <v>7.6452542512048111E-2</v>
      </c>
      <c r="AU8" s="92">
        <f t="shared" si="2"/>
        <v>8.1804220487891474E-2</v>
      </c>
      <c r="AV8" s="92">
        <f t="shared" si="2"/>
        <v>8.7530515922043889E-2</v>
      </c>
      <c r="AW8" s="92">
        <f t="shared" si="2"/>
        <v>8.3087974958325969E-2</v>
      </c>
      <c r="AX8" s="92">
        <f t="shared" si="2"/>
        <v>7.7271816711243127E-2</v>
      </c>
      <c r="AY8" s="92">
        <f t="shared" si="2"/>
        <v>7.1862789541456126E-2</v>
      </c>
      <c r="AZ8" s="92">
        <f t="shared" si="2"/>
        <v>6.6832394273554196E-2</v>
      </c>
    </row>
    <row r="9" spans="1:52">
      <c r="A9" s="91" t="s">
        <v>13</v>
      </c>
      <c r="B9" s="91" t="s">
        <v>346</v>
      </c>
      <c r="C9" s="91" t="s">
        <v>339</v>
      </c>
      <c r="D9" s="92">
        <v>5.383967131017342</v>
      </c>
      <c r="E9" s="92">
        <v>8.0759506965260126</v>
      </c>
      <c r="F9" s="92">
        <v>12.113926044789018</v>
      </c>
      <c r="G9" s="92">
        <v>18.170889067183531</v>
      </c>
      <c r="H9" s="92">
        <v>27.256333600775289</v>
      </c>
      <c r="I9" s="92">
        <v>40.884500401162938</v>
      </c>
      <c r="J9" s="92">
        <v>61.326750601744401</v>
      </c>
      <c r="K9" s="92">
        <v>91.990125902616597</v>
      </c>
      <c r="L9" s="92">
        <v>137.98518885392491</v>
      </c>
      <c r="M9" s="92">
        <v>206.97778328088734</v>
      </c>
      <c r="N9" s="93"/>
      <c r="O9" s="94">
        <v>1</v>
      </c>
      <c r="P9" s="95" t="s">
        <v>13</v>
      </c>
      <c r="Q9" s="92">
        <f t="shared" si="3"/>
        <v>5.8029428751307153</v>
      </c>
      <c r="R9" s="92">
        <f t="shared" si="0"/>
        <v>8.7044143126960734</v>
      </c>
      <c r="S9" s="92">
        <f t="shared" si="0"/>
        <v>13.056621469044108</v>
      </c>
      <c r="T9" s="92">
        <f t="shared" si="0"/>
        <v>19.584932203566165</v>
      </c>
      <c r="U9" s="92">
        <f t="shared" si="0"/>
        <v>29.377398305349242</v>
      </c>
      <c r="V9" s="92">
        <f t="shared" si="0"/>
        <v>44.066097458023869</v>
      </c>
      <c r="W9" s="92">
        <f t="shared" si="0"/>
        <v>66.099146187035799</v>
      </c>
      <c r="X9" s="92">
        <f t="shared" si="0"/>
        <v>99.148719280553692</v>
      </c>
      <c r="Y9" s="92">
        <f t="shared" si="0"/>
        <v>148.72307892083055</v>
      </c>
      <c r="Z9" s="92">
        <f t="shared" si="0"/>
        <v>223.0846183812458</v>
      </c>
      <c r="AA9" s="93"/>
      <c r="AB9" s="94">
        <v>0</v>
      </c>
      <c r="AC9" s="95" t="s">
        <v>13</v>
      </c>
      <c r="AD9" s="92">
        <f t="shared" si="4"/>
        <v>0</v>
      </c>
      <c r="AE9" s="92">
        <f t="shared" si="1"/>
        <v>0</v>
      </c>
      <c r="AF9" s="92">
        <f t="shared" si="1"/>
        <v>0</v>
      </c>
      <c r="AG9" s="92">
        <f t="shared" si="1"/>
        <v>0</v>
      </c>
      <c r="AH9" s="92">
        <f t="shared" si="1"/>
        <v>0</v>
      </c>
      <c r="AI9" s="92">
        <f t="shared" si="1"/>
        <v>0</v>
      </c>
      <c r="AJ9" s="92">
        <f t="shared" si="1"/>
        <v>0</v>
      </c>
      <c r="AK9" s="92">
        <f t="shared" si="1"/>
        <v>0</v>
      </c>
      <c r="AL9" s="92">
        <f t="shared" si="1"/>
        <v>0</v>
      </c>
      <c r="AM9" s="92">
        <f t="shared" si="1"/>
        <v>0</v>
      </c>
      <c r="AO9" s="96">
        <v>3429</v>
      </c>
      <c r="AP9" s="95" t="s">
        <v>13</v>
      </c>
      <c r="AQ9" s="92">
        <f t="shared" si="5"/>
        <v>1.9589034288098068E-2</v>
      </c>
      <c r="AR9" s="92">
        <f t="shared" si="2"/>
        <v>2.93835514321471E-2</v>
      </c>
      <c r="AS9" s="92">
        <f t="shared" si="2"/>
        <v>4.4075327148220649E-2</v>
      </c>
      <c r="AT9" s="92">
        <f t="shared" si="2"/>
        <v>6.6112990722330983E-2</v>
      </c>
      <c r="AU9" s="92">
        <f t="shared" si="2"/>
        <v>9.9169486083496461E-2</v>
      </c>
      <c r="AV9" s="92">
        <f t="shared" si="2"/>
        <v>0.14875422912524469</v>
      </c>
      <c r="AW9" s="92">
        <f t="shared" si="2"/>
        <v>0.22313134368786702</v>
      </c>
      <c r="AX9" s="92">
        <f t="shared" si="2"/>
        <v>0.33469701553180053</v>
      </c>
      <c r="AY9" s="92">
        <f t="shared" si="2"/>
        <v>0.5020455232977008</v>
      </c>
      <c r="AZ9" s="92">
        <f t="shared" si="2"/>
        <v>0.7530682849465512</v>
      </c>
    </row>
    <row r="10" spans="1:52">
      <c r="A10" s="91" t="s">
        <v>14</v>
      </c>
      <c r="B10" s="91" t="s">
        <v>347</v>
      </c>
      <c r="C10" s="91" t="s">
        <v>125</v>
      </c>
      <c r="D10" s="92">
        <v>79.192123039186939</v>
      </c>
      <c r="E10" s="92">
        <v>84.735571651930016</v>
      </c>
      <c r="F10" s="92">
        <v>90.667061667565108</v>
      </c>
      <c r="G10" s="92">
        <v>97.01375598429469</v>
      </c>
      <c r="H10" s="92">
        <v>103.80471890319532</v>
      </c>
      <c r="I10" s="92">
        <v>111.07104922641901</v>
      </c>
      <c r="J10" s="92">
        <v>105.43372742071905</v>
      </c>
      <c r="K10" s="92">
        <v>98.053366501268712</v>
      </c>
      <c r="L10" s="92">
        <v>91.189630846179895</v>
      </c>
      <c r="M10" s="92">
        <v>84.806356686947296</v>
      </c>
      <c r="N10" s="93"/>
      <c r="O10" s="94">
        <v>1</v>
      </c>
      <c r="P10" s="95" t="s">
        <v>14</v>
      </c>
      <c r="Q10" s="92">
        <f t="shared" si="3"/>
        <v>85.35478671651731</v>
      </c>
      <c r="R10" s="92">
        <f t="shared" si="0"/>
        <v>91.329621786673513</v>
      </c>
      <c r="S10" s="92">
        <f t="shared" si="0"/>
        <v>97.722695311740651</v>
      </c>
      <c r="T10" s="92">
        <f t="shared" si="0"/>
        <v>104.56328398356251</v>
      </c>
      <c r="U10" s="92">
        <f t="shared" si="0"/>
        <v>111.8827138624119</v>
      </c>
      <c r="V10" s="92">
        <f t="shared" si="0"/>
        <v>119.71450383278075</v>
      </c>
      <c r="W10" s="92">
        <f t="shared" si="0"/>
        <v>113.63849043761275</v>
      </c>
      <c r="X10" s="92">
        <f t="shared" si="0"/>
        <v>105.68379610697986</v>
      </c>
      <c r="Y10" s="92">
        <f t="shared" si="0"/>
        <v>98.285930379491248</v>
      </c>
      <c r="Z10" s="92">
        <f t="shared" si="0"/>
        <v>91.40591525292686</v>
      </c>
      <c r="AA10" s="93"/>
      <c r="AB10" s="94">
        <v>0.87</v>
      </c>
      <c r="AC10" s="95" t="s">
        <v>14</v>
      </c>
      <c r="AD10" s="92">
        <f t="shared" si="4"/>
        <v>74.258664443370051</v>
      </c>
      <c r="AE10" s="92">
        <f t="shared" si="1"/>
        <v>79.456770954405954</v>
      </c>
      <c r="AF10" s="92">
        <f t="shared" si="1"/>
        <v>85.018744921214363</v>
      </c>
      <c r="AG10" s="92">
        <f t="shared" si="1"/>
        <v>90.970057065699393</v>
      </c>
      <c r="AH10" s="92">
        <f t="shared" si="1"/>
        <v>97.33796106029834</v>
      </c>
      <c r="AI10" s="92">
        <f t="shared" si="1"/>
        <v>104.15161833451924</v>
      </c>
      <c r="AJ10" s="92">
        <f t="shared" si="1"/>
        <v>98.865486680723095</v>
      </c>
      <c r="AK10" s="92">
        <f t="shared" si="1"/>
        <v>91.944902613072472</v>
      </c>
      <c r="AL10" s="92">
        <f t="shared" si="1"/>
        <v>85.508759430157383</v>
      </c>
      <c r="AM10" s="92">
        <f t="shared" si="1"/>
        <v>79.523146270046368</v>
      </c>
      <c r="AO10" s="96">
        <v>1846</v>
      </c>
      <c r="AP10" s="95" t="s">
        <v>14</v>
      </c>
      <c r="AQ10" s="92">
        <f t="shared" si="5"/>
        <v>0.15511608112143255</v>
      </c>
      <c r="AR10" s="92">
        <f t="shared" si="2"/>
        <v>0.16597420679993286</v>
      </c>
      <c r="AS10" s="92">
        <f t="shared" si="2"/>
        <v>0.17759240127592812</v>
      </c>
      <c r="AT10" s="92">
        <f t="shared" si="2"/>
        <v>0.19002386936524313</v>
      </c>
      <c r="AU10" s="92">
        <f t="shared" si="2"/>
        <v>0.20332554022081015</v>
      </c>
      <c r="AV10" s="92">
        <f t="shared" si="2"/>
        <v>0.21755832803626687</v>
      </c>
      <c r="AW10" s="92">
        <f t="shared" si="2"/>
        <v>0.20651633000714631</v>
      </c>
      <c r="AX10" s="92">
        <f t="shared" si="2"/>
        <v>0.19206018690664606</v>
      </c>
      <c r="AY10" s="92">
        <f t="shared" si="2"/>
        <v>0.17861597382318084</v>
      </c>
      <c r="AZ10" s="92">
        <f t="shared" si="2"/>
        <v>0.16611285565555814</v>
      </c>
    </row>
    <row r="11" spans="1:52">
      <c r="A11" s="91" t="s">
        <v>16</v>
      </c>
      <c r="B11" s="91" t="s">
        <v>349</v>
      </c>
      <c r="C11" s="91" t="s">
        <v>339</v>
      </c>
      <c r="D11" s="92">
        <v>5.1494291206734459</v>
      </c>
      <c r="E11" s="92">
        <v>7.7241436810101689</v>
      </c>
      <c r="F11" s="92">
        <v>11.58621552151525</v>
      </c>
      <c r="G11" s="92">
        <v>17.379323282272878</v>
      </c>
      <c r="H11" s="92">
        <v>26.068984923409317</v>
      </c>
      <c r="I11" s="92">
        <v>39.103477385113969</v>
      </c>
      <c r="J11" s="92">
        <v>58.655216077670957</v>
      </c>
      <c r="K11" s="92">
        <v>87.982824116506421</v>
      </c>
      <c r="L11" s="92">
        <v>131.97423617475965</v>
      </c>
      <c r="M11" s="92">
        <v>197.96135426213945</v>
      </c>
      <c r="N11" s="93"/>
      <c r="O11" s="94">
        <v>1</v>
      </c>
      <c r="P11" s="95" t="s">
        <v>16</v>
      </c>
      <c r="Q11" s="92">
        <f t="shared" si="3"/>
        <v>5.550153316251059</v>
      </c>
      <c r="R11" s="92">
        <f t="shared" si="0"/>
        <v>8.3252299743765885</v>
      </c>
      <c r="S11" s="92">
        <f t="shared" si="0"/>
        <v>12.487844961564878</v>
      </c>
      <c r="T11" s="92">
        <f t="shared" si="0"/>
        <v>18.731767442347319</v>
      </c>
      <c r="U11" s="92">
        <f t="shared" si="0"/>
        <v>28.097651163520982</v>
      </c>
      <c r="V11" s="92">
        <f t="shared" si="0"/>
        <v>42.146476745281461</v>
      </c>
      <c r="W11" s="92">
        <f t="shared" si="0"/>
        <v>63.219715117922199</v>
      </c>
      <c r="X11" s="92">
        <f t="shared" si="0"/>
        <v>94.829572676883288</v>
      </c>
      <c r="Y11" s="92">
        <f t="shared" si="0"/>
        <v>142.24435901532496</v>
      </c>
      <c r="Z11" s="92">
        <f t="shared" si="0"/>
        <v>213.36653852298738</v>
      </c>
      <c r="AA11" s="93"/>
      <c r="AB11" s="94">
        <v>0</v>
      </c>
      <c r="AC11" s="95" t="s">
        <v>16</v>
      </c>
      <c r="AD11" s="92">
        <f t="shared" si="4"/>
        <v>0</v>
      </c>
      <c r="AE11" s="92">
        <f t="shared" si="1"/>
        <v>0</v>
      </c>
      <c r="AF11" s="92">
        <f t="shared" si="1"/>
        <v>0</v>
      </c>
      <c r="AG11" s="92">
        <f t="shared" si="1"/>
        <v>0</v>
      </c>
      <c r="AH11" s="92">
        <f t="shared" si="1"/>
        <v>0</v>
      </c>
      <c r="AI11" s="92">
        <f t="shared" si="1"/>
        <v>0</v>
      </c>
      <c r="AJ11" s="92">
        <f t="shared" si="1"/>
        <v>0</v>
      </c>
      <c r="AK11" s="92">
        <f t="shared" si="1"/>
        <v>0</v>
      </c>
      <c r="AL11" s="92">
        <f t="shared" si="1"/>
        <v>0</v>
      </c>
      <c r="AM11" s="92">
        <f t="shared" si="1"/>
        <v>0</v>
      </c>
      <c r="AO11" s="96">
        <v>3861</v>
      </c>
      <c r="AP11" s="95" t="s">
        <v>16</v>
      </c>
      <c r="AQ11" s="92">
        <f t="shared" si="5"/>
        <v>2.1096092825037549E-2</v>
      </c>
      <c r="AR11" s="92">
        <f t="shared" si="2"/>
        <v>3.1644139237556317E-2</v>
      </c>
      <c r="AS11" s="92">
        <f t="shared" si="2"/>
        <v>4.7466208856334464E-2</v>
      </c>
      <c r="AT11" s="92">
        <f t="shared" si="2"/>
        <v>7.1199313284501714E-2</v>
      </c>
      <c r="AU11" s="92">
        <f t="shared" si="2"/>
        <v>0.10679896992675257</v>
      </c>
      <c r="AV11" s="92">
        <f t="shared" si="2"/>
        <v>0.16019845489012885</v>
      </c>
      <c r="AW11" s="92">
        <f t="shared" si="2"/>
        <v>0.24029768233519327</v>
      </c>
      <c r="AX11" s="92">
        <f t="shared" si="2"/>
        <v>0.36044652350278983</v>
      </c>
      <c r="AY11" s="92">
        <f t="shared" si="2"/>
        <v>0.54066978525418485</v>
      </c>
      <c r="AZ11" s="92">
        <f t="shared" si="2"/>
        <v>0.81100467788127706</v>
      </c>
    </row>
    <row r="12" spans="1:52">
      <c r="A12" s="91" t="s">
        <v>17</v>
      </c>
      <c r="B12" s="91" t="s">
        <v>350</v>
      </c>
      <c r="C12" s="91" t="s">
        <v>125</v>
      </c>
      <c r="D12" s="92">
        <v>7.5252927357934434</v>
      </c>
      <c r="E12" s="92">
        <v>8.0520632272989854</v>
      </c>
      <c r="F12" s="92">
        <v>8.6157076532099151</v>
      </c>
      <c r="G12" s="92">
        <v>9.2188071889346102</v>
      </c>
      <c r="H12" s="92">
        <v>9.8641236921600353</v>
      </c>
      <c r="I12" s="92">
        <v>10.554612350611238</v>
      </c>
      <c r="J12" s="92">
        <v>10.018921486347232</v>
      </c>
      <c r="K12" s="92">
        <v>9.3175969823029252</v>
      </c>
      <c r="L12" s="92">
        <v>8.6653651935417209</v>
      </c>
      <c r="M12" s="92">
        <v>8.0587896299938002</v>
      </c>
      <c r="N12" s="93"/>
      <c r="O12" s="94">
        <v>1</v>
      </c>
      <c r="P12" s="95" t="s">
        <v>17</v>
      </c>
      <c r="Q12" s="92">
        <f t="shared" si="3"/>
        <v>8.1109046176873534</v>
      </c>
      <c r="R12" s="92">
        <f t="shared" si="0"/>
        <v>8.6786679409254699</v>
      </c>
      <c r="S12" s="92">
        <f t="shared" si="0"/>
        <v>9.286174696790253</v>
      </c>
      <c r="T12" s="92">
        <f t="shared" si="0"/>
        <v>9.9362069255655712</v>
      </c>
      <c r="U12" s="92">
        <f t="shared" si="0"/>
        <v>10.631741410355165</v>
      </c>
      <c r="V12" s="92">
        <f t="shared" si="0"/>
        <v>11.375963309080026</v>
      </c>
      <c r="W12" s="92">
        <f t="shared" si="0"/>
        <v>10.798585437260433</v>
      </c>
      <c r="X12" s="92">
        <f t="shared" si="0"/>
        <v>10.042684456652204</v>
      </c>
      <c r="Y12" s="92">
        <f t="shared" si="0"/>
        <v>9.3396965446865483</v>
      </c>
      <c r="Z12" s="92">
        <f t="shared" si="0"/>
        <v>8.6859177865584911</v>
      </c>
      <c r="AA12" s="93"/>
      <c r="AB12" s="94">
        <v>0.87</v>
      </c>
      <c r="AC12" s="95" t="s">
        <v>17</v>
      </c>
      <c r="AD12" s="92">
        <f t="shared" si="4"/>
        <v>7.0564870173879974</v>
      </c>
      <c r="AE12" s="92">
        <f t="shared" si="1"/>
        <v>7.5504411086051579</v>
      </c>
      <c r="AF12" s="92">
        <f t="shared" si="1"/>
        <v>8.0789719862075202</v>
      </c>
      <c r="AG12" s="92">
        <f t="shared" si="1"/>
        <v>8.6445000252420474</v>
      </c>
      <c r="AH12" s="92">
        <f t="shared" si="1"/>
        <v>9.2496150270089927</v>
      </c>
      <c r="AI12" s="92">
        <f t="shared" si="1"/>
        <v>9.8970880788996229</v>
      </c>
      <c r="AJ12" s="92">
        <f t="shared" si="1"/>
        <v>9.3947693304165778</v>
      </c>
      <c r="AK12" s="92">
        <f t="shared" si="1"/>
        <v>8.7371354772874152</v>
      </c>
      <c r="AL12" s="92">
        <f t="shared" si="1"/>
        <v>8.125535993877298</v>
      </c>
      <c r="AM12" s="92">
        <f t="shared" si="1"/>
        <v>7.5567484743058868</v>
      </c>
      <c r="AO12" s="96">
        <v>1846</v>
      </c>
      <c r="AP12" s="95" t="s">
        <v>17</v>
      </c>
      <c r="AQ12" s="92">
        <f t="shared" si="5"/>
        <v>1.4740025569086542E-2</v>
      </c>
      <c r="AR12" s="92">
        <f t="shared" si="2"/>
        <v>1.5771827358922602E-2</v>
      </c>
      <c r="AS12" s="92">
        <f t="shared" si="2"/>
        <v>1.6875855274047186E-2</v>
      </c>
      <c r="AT12" s="92">
        <f t="shared" si="2"/>
        <v>1.8057165143230493E-2</v>
      </c>
      <c r="AU12" s="92">
        <f t="shared" si="2"/>
        <v>1.9321166703256631E-2</v>
      </c>
      <c r="AV12" s="92">
        <f t="shared" si="2"/>
        <v>2.0673648372484598E-2</v>
      </c>
      <c r="AW12" s="92">
        <f t="shared" si="2"/>
        <v>1.9624373970331392E-2</v>
      </c>
      <c r="AX12" s="92">
        <f t="shared" si="2"/>
        <v>1.8250667792408193E-2</v>
      </c>
      <c r="AY12" s="92">
        <f t="shared" si="2"/>
        <v>1.6973121046939616E-2</v>
      </c>
      <c r="AZ12" s="92">
        <f t="shared" si="2"/>
        <v>1.5785002573653846E-2</v>
      </c>
    </row>
    <row r="13" spans="1:52">
      <c r="A13" s="91" t="s">
        <v>26</v>
      </c>
      <c r="B13" s="91" t="s">
        <v>343</v>
      </c>
      <c r="C13" s="91" t="s">
        <v>339</v>
      </c>
      <c r="D13" s="92">
        <v>3.7828602999643137</v>
      </c>
      <c r="E13" s="92">
        <v>5.6742904499464695</v>
      </c>
      <c r="F13" s="92">
        <v>8.5114356749197047</v>
      </c>
      <c r="G13" s="92">
        <v>12.767153512379556</v>
      </c>
      <c r="H13" s="92">
        <v>19.150730268569337</v>
      </c>
      <c r="I13" s="92">
        <v>28.726095402854003</v>
      </c>
      <c r="J13" s="92">
        <v>43.089143104281</v>
      </c>
      <c r="K13" s="92">
        <v>64.633714656421503</v>
      </c>
      <c r="L13" s="92">
        <v>96.950571984632262</v>
      </c>
      <c r="M13" s="92">
        <v>145.42585797694838</v>
      </c>
      <c r="N13" s="93"/>
      <c r="O13" s="94">
        <v>1</v>
      </c>
      <c r="P13" s="95" t="s">
        <v>26</v>
      </c>
      <c r="Q13" s="92">
        <f t="shared" si="3"/>
        <v>4.0772392719167305</v>
      </c>
      <c r="R13" s="92">
        <f t="shared" si="0"/>
        <v>6.1158589078750945</v>
      </c>
      <c r="S13" s="92">
        <f t="shared" si="0"/>
        <v>9.1737883618126421</v>
      </c>
      <c r="T13" s="92">
        <f t="shared" si="0"/>
        <v>13.760682542718962</v>
      </c>
      <c r="U13" s="92">
        <f t="shared" si="0"/>
        <v>20.641023814078448</v>
      </c>
      <c r="V13" s="92">
        <f t="shared" si="0"/>
        <v>30.961535721117666</v>
      </c>
      <c r="W13" s="92">
        <f t="shared" si="0"/>
        <v>46.442303581676498</v>
      </c>
      <c r="X13" s="92">
        <f t="shared" si="0"/>
        <v>69.663455372514747</v>
      </c>
      <c r="Y13" s="92">
        <f t="shared" si="0"/>
        <v>104.49518305877213</v>
      </c>
      <c r="Z13" s="92">
        <f t="shared" si="0"/>
        <v>156.74277458815817</v>
      </c>
      <c r="AA13" s="93"/>
      <c r="AB13" s="94">
        <v>0.05</v>
      </c>
      <c r="AC13" s="95" t="s">
        <v>26</v>
      </c>
      <c r="AD13" s="92">
        <f t="shared" si="4"/>
        <v>0.20386196359583653</v>
      </c>
      <c r="AE13" s="92">
        <f t="shared" si="1"/>
        <v>0.30579294539375473</v>
      </c>
      <c r="AF13" s="92">
        <f t="shared" si="1"/>
        <v>0.45868941809063213</v>
      </c>
      <c r="AG13" s="92">
        <f t="shared" si="1"/>
        <v>0.68803412713594814</v>
      </c>
      <c r="AH13" s="92">
        <f t="shared" si="1"/>
        <v>1.0320511907039225</v>
      </c>
      <c r="AI13" s="92">
        <f t="shared" si="1"/>
        <v>1.5480767860558835</v>
      </c>
      <c r="AJ13" s="92">
        <f t="shared" si="1"/>
        <v>2.3221151790838248</v>
      </c>
      <c r="AK13" s="92">
        <f t="shared" si="1"/>
        <v>3.4831727686257379</v>
      </c>
      <c r="AL13" s="92">
        <f t="shared" si="1"/>
        <v>5.2247591529386064</v>
      </c>
      <c r="AM13" s="92">
        <f t="shared" si="1"/>
        <v>7.8371387294079096</v>
      </c>
      <c r="AO13" s="96">
        <v>3429</v>
      </c>
      <c r="AP13" s="95" t="s">
        <v>26</v>
      </c>
      <c r="AQ13" s="92">
        <f t="shared" si="5"/>
        <v>1.376356473206842E-2</v>
      </c>
      <c r="AR13" s="92">
        <f t="shared" si="2"/>
        <v>2.0645347098102625E-2</v>
      </c>
      <c r="AS13" s="92">
        <f t="shared" si="2"/>
        <v>3.0968020647153944E-2</v>
      </c>
      <c r="AT13" s="92">
        <f t="shared" si="2"/>
        <v>4.6452030970730904E-2</v>
      </c>
      <c r="AU13" s="92">
        <f t="shared" si="2"/>
        <v>6.9678046456096376E-2</v>
      </c>
      <c r="AV13" s="92">
        <f t="shared" si="2"/>
        <v>0.10451706968414455</v>
      </c>
      <c r="AW13" s="92">
        <f t="shared" si="2"/>
        <v>0.15677560452621681</v>
      </c>
      <c r="AX13" s="92">
        <f t="shared" si="2"/>
        <v>0.23516340678932521</v>
      </c>
      <c r="AY13" s="92">
        <f t="shared" si="2"/>
        <v>0.3527451101839878</v>
      </c>
      <c r="AZ13" s="92">
        <f t="shared" si="2"/>
        <v>0.52911766527598181</v>
      </c>
    </row>
    <row r="14" spans="1:52">
      <c r="A14" s="91" t="s">
        <v>27</v>
      </c>
      <c r="B14" s="91" t="s">
        <v>344</v>
      </c>
      <c r="C14" s="91" t="s">
        <v>125</v>
      </c>
      <c r="D14" s="92">
        <v>13.724945409738757</v>
      </c>
      <c r="E14" s="92">
        <v>14.68569158842047</v>
      </c>
      <c r="F14" s="92">
        <v>15.713689999609901</v>
      </c>
      <c r="G14" s="92">
        <v>16.813648299582599</v>
      </c>
      <c r="H14" s="92">
        <v>17.990603680553381</v>
      </c>
      <c r="I14" s="92">
        <v>19.24994593819212</v>
      </c>
      <c r="J14" s="92">
        <v>20.597442153865572</v>
      </c>
      <c r="K14" s="92">
        <v>22.039263104636163</v>
      </c>
      <c r="L14" s="92">
        <v>23.582011521960702</v>
      </c>
      <c r="M14" s="92">
        <v>21.931270715423448</v>
      </c>
      <c r="N14" s="93"/>
      <c r="O14" s="94">
        <v>1</v>
      </c>
      <c r="P14" s="95" t="s">
        <v>27</v>
      </c>
      <c r="Q14" s="92">
        <f t="shared" si="3"/>
        <v>14.793008991113954</v>
      </c>
      <c r="R14" s="92">
        <f t="shared" si="0"/>
        <v>15.82851962049193</v>
      </c>
      <c r="S14" s="92">
        <f t="shared" si="0"/>
        <v>16.936515993926363</v>
      </c>
      <c r="T14" s="92">
        <f t="shared" si="0"/>
        <v>18.122072113501215</v>
      </c>
      <c r="U14" s="92">
        <f t="shared" si="0"/>
        <v>19.390617161446301</v>
      </c>
      <c r="V14" s="92">
        <f t="shared" si="0"/>
        <v>20.747960362747541</v>
      </c>
      <c r="W14" s="92">
        <f t="shared" si="0"/>
        <v>22.200317588139875</v>
      </c>
      <c r="X14" s="92">
        <f t="shared" si="0"/>
        <v>23.754339819309667</v>
      </c>
      <c r="Y14" s="92">
        <f t="shared" si="0"/>
        <v>25.417143606661352</v>
      </c>
      <c r="Z14" s="92">
        <f t="shared" si="0"/>
        <v>23.637943554195051</v>
      </c>
      <c r="AA14" s="93"/>
      <c r="AB14" s="94">
        <v>0.69</v>
      </c>
      <c r="AC14" s="95" t="s">
        <v>27</v>
      </c>
      <c r="AD14" s="92">
        <f t="shared" si="4"/>
        <v>10.207176203868627</v>
      </c>
      <c r="AE14" s="92">
        <f t="shared" si="1"/>
        <v>10.921678538139432</v>
      </c>
      <c r="AF14" s="92">
        <f t="shared" si="1"/>
        <v>11.686196035809189</v>
      </c>
      <c r="AG14" s="92">
        <f t="shared" si="1"/>
        <v>12.504229758315837</v>
      </c>
      <c r="AH14" s="92">
        <f t="shared" si="1"/>
        <v>13.379525841397944</v>
      </c>
      <c r="AI14" s="92">
        <f t="shared" si="1"/>
        <v>14.316092650295804</v>
      </c>
      <c r="AJ14" s="92">
        <f t="shared" si="1"/>
        <v>15.318219135816513</v>
      </c>
      <c r="AK14" s="92">
        <f t="shared" si="1"/>
        <v>16.390494475323667</v>
      </c>
      <c r="AL14" s="92">
        <f t="shared" si="1"/>
        <v>17.537829088596332</v>
      </c>
      <c r="AM14" s="92">
        <f t="shared" si="1"/>
        <v>16.310181052394586</v>
      </c>
      <c r="AO14" s="96">
        <v>1825</v>
      </c>
      <c r="AP14" s="95" t="s">
        <v>27</v>
      </c>
      <c r="AQ14" s="92">
        <f t="shared" si="5"/>
        <v>2.657765355239141E-2</v>
      </c>
      <c r="AR14" s="92">
        <f t="shared" si="2"/>
        <v>2.843808930105881E-2</v>
      </c>
      <c r="AS14" s="92">
        <f t="shared" si="2"/>
        <v>3.0428755552132924E-2</v>
      </c>
      <c r="AT14" s="92">
        <f t="shared" si="2"/>
        <v>3.2558768440782232E-2</v>
      </c>
      <c r="AU14" s="92">
        <f t="shared" si="2"/>
        <v>3.4837882231637002E-2</v>
      </c>
      <c r="AV14" s="92">
        <f t="shared" si="2"/>
        <v>3.7276533987851579E-2</v>
      </c>
      <c r="AW14" s="92">
        <f t="shared" si="2"/>
        <v>3.9885891367001207E-2</v>
      </c>
      <c r="AX14" s="92">
        <f t="shared" si="2"/>
        <v>4.2677903762691288E-2</v>
      </c>
      <c r="AY14" s="92">
        <f t="shared" si="2"/>
        <v>4.5665357026079698E-2</v>
      </c>
      <c r="AZ14" s="92">
        <f t="shared" si="2"/>
        <v>4.246878203425411E-2</v>
      </c>
    </row>
    <row r="15" spans="1:52">
      <c r="A15" s="91" t="s">
        <v>29</v>
      </c>
      <c r="B15" s="91" t="s">
        <v>346</v>
      </c>
      <c r="C15" s="91" t="s">
        <v>339</v>
      </c>
      <c r="D15" s="92">
        <v>3.386343621879917</v>
      </c>
      <c r="E15" s="92">
        <v>5.0795154328198757</v>
      </c>
      <c r="F15" s="92">
        <v>7.6192731492298122</v>
      </c>
      <c r="G15" s="92">
        <v>11.42890972384472</v>
      </c>
      <c r="H15" s="92">
        <v>17.143364585767081</v>
      </c>
      <c r="I15" s="92">
        <v>25.715046878650615</v>
      </c>
      <c r="J15" s="92">
        <v>38.572570317975931</v>
      </c>
      <c r="K15" s="92">
        <v>57.858855476963889</v>
      </c>
      <c r="L15" s="92">
        <v>86.78828321544583</v>
      </c>
      <c r="M15" s="92">
        <v>130.18242482316876</v>
      </c>
      <c r="N15" s="93"/>
      <c r="O15" s="94">
        <v>1</v>
      </c>
      <c r="P15" s="95" t="s">
        <v>29</v>
      </c>
      <c r="Q15" s="92">
        <f t="shared" si="3"/>
        <v>3.6498660031045258</v>
      </c>
      <c r="R15" s="92">
        <f t="shared" si="0"/>
        <v>5.4747990046567887</v>
      </c>
      <c r="S15" s="92">
        <f t="shared" si="0"/>
        <v>8.2121985069851817</v>
      </c>
      <c r="T15" s="92">
        <f t="shared" si="0"/>
        <v>12.318297760477774</v>
      </c>
      <c r="U15" s="92">
        <f t="shared" si="0"/>
        <v>18.477446640716664</v>
      </c>
      <c r="V15" s="92">
        <f t="shared" si="0"/>
        <v>27.716169961074986</v>
      </c>
      <c r="W15" s="92">
        <f t="shared" si="0"/>
        <v>41.574254941612487</v>
      </c>
      <c r="X15" s="92">
        <f t="shared" si="0"/>
        <v>62.361382412418727</v>
      </c>
      <c r="Y15" s="92">
        <f t="shared" si="0"/>
        <v>93.542073618628081</v>
      </c>
      <c r="Z15" s="92">
        <f t="shared" si="0"/>
        <v>140.31311042794215</v>
      </c>
      <c r="AA15" s="93"/>
      <c r="AB15" s="94">
        <v>0</v>
      </c>
      <c r="AC15" s="95" t="s">
        <v>29</v>
      </c>
      <c r="AD15" s="92">
        <f t="shared" si="4"/>
        <v>0</v>
      </c>
      <c r="AE15" s="92">
        <f t="shared" si="1"/>
        <v>0</v>
      </c>
      <c r="AF15" s="92">
        <f t="shared" si="1"/>
        <v>0</v>
      </c>
      <c r="AG15" s="92">
        <f t="shared" si="1"/>
        <v>0</v>
      </c>
      <c r="AH15" s="92">
        <f t="shared" si="1"/>
        <v>0</v>
      </c>
      <c r="AI15" s="92">
        <f t="shared" si="1"/>
        <v>0</v>
      </c>
      <c r="AJ15" s="92">
        <f t="shared" si="1"/>
        <v>0</v>
      </c>
      <c r="AK15" s="92">
        <f t="shared" si="1"/>
        <v>0</v>
      </c>
      <c r="AL15" s="92">
        <f t="shared" si="1"/>
        <v>0</v>
      </c>
      <c r="AM15" s="92">
        <f t="shared" si="1"/>
        <v>0</v>
      </c>
      <c r="AO15" s="96">
        <v>3429</v>
      </c>
      <c r="AP15" s="95" t="s">
        <v>29</v>
      </c>
      <c r="AQ15" s="92">
        <f t="shared" si="5"/>
        <v>1.2320877840826146E-2</v>
      </c>
      <c r="AR15" s="92">
        <f t="shared" si="2"/>
        <v>1.8481316761239222E-2</v>
      </c>
      <c r="AS15" s="92">
        <f t="shared" si="2"/>
        <v>2.7721975141858826E-2</v>
      </c>
      <c r="AT15" s="92">
        <f t="shared" si="2"/>
        <v>4.1582962712788246E-2</v>
      </c>
      <c r="AU15" s="92">
        <f t="shared" si="2"/>
        <v>6.2374444069182369E-2</v>
      </c>
      <c r="AV15" s="92">
        <f t="shared" si="2"/>
        <v>9.3561666103773533E-2</v>
      </c>
      <c r="AW15" s="92">
        <f t="shared" si="2"/>
        <v>0.14034249915566033</v>
      </c>
      <c r="AX15" s="92">
        <f t="shared" si="2"/>
        <v>0.21051374873349046</v>
      </c>
      <c r="AY15" s="92">
        <f t="shared" si="2"/>
        <v>0.31577062310023563</v>
      </c>
      <c r="AZ15" s="92">
        <f t="shared" si="2"/>
        <v>0.4736559346503536</v>
      </c>
    </row>
    <row r="16" spans="1:52">
      <c r="A16" s="91" t="s">
        <v>30</v>
      </c>
      <c r="B16" s="91" t="s">
        <v>347</v>
      </c>
      <c r="C16" s="91" t="s">
        <v>125</v>
      </c>
      <c r="D16" s="92">
        <v>34.113544793808366</v>
      </c>
      <c r="E16" s="92">
        <v>36.501492929374955</v>
      </c>
      <c r="F16" s="92">
        <v>39.056597434431204</v>
      </c>
      <c r="G16" s="92">
        <v>41.790559254841391</v>
      </c>
      <c r="H16" s="92">
        <v>44.715898402680295</v>
      </c>
      <c r="I16" s="92">
        <v>47.846011290867921</v>
      </c>
      <c r="J16" s="92">
        <v>51.195232081228667</v>
      </c>
      <c r="K16" s="92">
        <v>54.778898326914685</v>
      </c>
      <c r="L16" s="92">
        <v>58.613421209798716</v>
      </c>
      <c r="M16" s="92">
        <v>54.510481725112811</v>
      </c>
      <c r="N16" s="93"/>
      <c r="O16" s="94">
        <v>1</v>
      </c>
      <c r="P16" s="95" t="s">
        <v>30</v>
      </c>
      <c r="Q16" s="92">
        <f t="shared" si="3"/>
        <v>36.768231842692714</v>
      </c>
      <c r="R16" s="92">
        <f t="shared" si="0"/>
        <v>39.342008071681207</v>
      </c>
      <c r="S16" s="92">
        <f t="shared" si="0"/>
        <v>42.095948636698893</v>
      </c>
      <c r="T16" s="92">
        <f t="shared" si="0"/>
        <v>45.042665041267817</v>
      </c>
      <c r="U16" s="92">
        <f t="shared" si="0"/>
        <v>48.195651594156573</v>
      </c>
      <c r="V16" s="92">
        <f t="shared" si="0"/>
        <v>51.56934720574754</v>
      </c>
      <c r="W16" s="92">
        <f t="shared" si="0"/>
        <v>55.179201510149859</v>
      </c>
      <c r="X16" s="92">
        <f t="shared" si="0"/>
        <v>59.041745615860364</v>
      </c>
      <c r="Y16" s="92">
        <f t="shared" si="0"/>
        <v>63.17466780897059</v>
      </c>
      <c r="Z16" s="92">
        <f t="shared" si="0"/>
        <v>58.752441062342655</v>
      </c>
      <c r="AA16" s="93"/>
      <c r="AB16" s="94">
        <v>0.69</v>
      </c>
      <c r="AC16" s="95" t="s">
        <v>30</v>
      </c>
      <c r="AD16" s="92">
        <f t="shared" si="4"/>
        <v>25.370079971457969</v>
      </c>
      <c r="AE16" s="92">
        <f t="shared" si="1"/>
        <v>27.145985569460034</v>
      </c>
      <c r="AF16" s="92">
        <f t="shared" si="1"/>
        <v>29.046204559322238</v>
      </c>
      <c r="AG16" s="92">
        <f t="shared" si="1"/>
        <v>31.079438878474793</v>
      </c>
      <c r="AH16" s="92">
        <f t="shared" si="1"/>
        <v>33.254999599968038</v>
      </c>
      <c r="AI16" s="92">
        <f t="shared" si="1"/>
        <v>35.582849571965802</v>
      </c>
      <c r="AJ16" s="92">
        <f t="shared" si="1"/>
        <v>38.073649042003403</v>
      </c>
      <c r="AK16" s="92">
        <f t="shared" si="1"/>
        <v>40.738804474943642</v>
      </c>
      <c r="AL16" s="92">
        <f t="shared" si="1"/>
        <v>43.5905207881897</v>
      </c>
      <c r="AM16" s="92">
        <f t="shared" si="1"/>
        <v>40.539184333016429</v>
      </c>
      <c r="AO16" s="96">
        <v>1825</v>
      </c>
      <c r="AP16" s="95" t="s">
        <v>30</v>
      </c>
      <c r="AQ16" s="92">
        <f t="shared" si="5"/>
        <v>6.6059131596289677E-2</v>
      </c>
      <c r="AR16" s="92">
        <f t="shared" si="2"/>
        <v>7.0683270808029955E-2</v>
      </c>
      <c r="AS16" s="92">
        <f t="shared" si="2"/>
        <v>7.5631099764592064E-2</v>
      </c>
      <c r="AT16" s="92">
        <f t="shared" si="2"/>
        <v>8.0925276748113506E-2</v>
      </c>
      <c r="AU16" s="92">
        <f t="shared" si="2"/>
        <v>8.6590046120481462E-2</v>
      </c>
      <c r="AV16" s="92">
        <f t="shared" si="2"/>
        <v>9.2651349348915168E-2</v>
      </c>
      <c r="AW16" s="92">
        <f t="shared" si="2"/>
        <v>9.9136943803339234E-2</v>
      </c>
      <c r="AX16" s="92">
        <f t="shared" si="2"/>
        <v>0.106076529869573</v>
      </c>
      <c r="AY16" s="92">
        <f t="shared" si="2"/>
        <v>0.11350188696044311</v>
      </c>
      <c r="AZ16" s="92">
        <f t="shared" si="2"/>
        <v>0.10555675487321209</v>
      </c>
    </row>
    <row r="17" spans="1:52">
      <c r="A17" s="91" t="s">
        <v>32</v>
      </c>
      <c r="B17" s="91" t="s">
        <v>349</v>
      </c>
      <c r="C17" s="91" t="s">
        <v>339</v>
      </c>
      <c r="D17" s="92">
        <v>3.3115769648903459</v>
      </c>
      <c r="E17" s="92">
        <v>4.9673654473355189</v>
      </c>
      <c r="F17" s="92">
        <v>7.4510481710032792</v>
      </c>
      <c r="G17" s="92">
        <v>11.176572256504919</v>
      </c>
      <c r="H17" s="92">
        <v>16.764858384757378</v>
      </c>
      <c r="I17" s="92">
        <v>25.147287577136069</v>
      </c>
      <c r="J17" s="92">
        <v>37.720931365704097</v>
      </c>
      <c r="K17" s="92">
        <v>56.581397048556155</v>
      </c>
      <c r="L17" s="92">
        <v>84.872095572834226</v>
      </c>
      <c r="M17" s="92">
        <v>127.30814335925132</v>
      </c>
      <c r="N17" s="93"/>
      <c r="O17" s="94">
        <v>1</v>
      </c>
      <c r="P17" s="95" t="s">
        <v>32</v>
      </c>
      <c r="Q17" s="92">
        <f t="shared" si="3"/>
        <v>3.5692810684426028</v>
      </c>
      <c r="R17" s="92">
        <f t="shared" si="0"/>
        <v>5.3539216026639043</v>
      </c>
      <c r="S17" s="92">
        <f t="shared" si="0"/>
        <v>8.0308824039958573</v>
      </c>
      <c r="T17" s="92">
        <f t="shared" si="0"/>
        <v>12.046323605993786</v>
      </c>
      <c r="U17" s="92">
        <f t="shared" si="0"/>
        <v>18.069485408990676</v>
      </c>
      <c r="V17" s="92">
        <f t="shared" si="0"/>
        <v>27.10422811348602</v>
      </c>
      <c r="W17" s="92">
        <f t="shared" si="0"/>
        <v>40.656342170229024</v>
      </c>
      <c r="X17" s="92">
        <f t="shared" si="0"/>
        <v>60.984513255343543</v>
      </c>
      <c r="Y17" s="92">
        <f t="shared" si="0"/>
        <v>91.476769883015308</v>
      </c>
      <c r="Z17" s="92">
        <f t="shared" si="0"/>
        <v>137.21515482452293</v>
      </c>
      <c r="AA17" s="93"/>
      <c r="AB17" s="94">
        <v>0</v>
      </c>
      <c r="AC17" s="95" t="s">
        <v>32</v>
      </c>
      <c r="AD17" s="92">
        <f t="shared" si="4"/>
        <v>0</v>
      </c>
      <c r="AE17" s="92">
        <f t="shared" si="1"/>
        <v>0</v>
      </c>
      <c r="AF17" s="92">
        <f t="shared" si="1"/>
        <v>0</v>
      </c>
      <c r="AG17" s="92">
        <f t="shared" si="1"/>
        <v>0</v>
      </c>
      <c r="AH17" s="92">
        <f t="shared" si="1"/>
        <v>0</v>
      </c>
      <c r="AI17" s="92">
        <f t="shared" si="1"/>
        <v>0</v>
      </c>
      <c r="AJ17" s="92">
        <f t="shared" si="1"/>
        <v>0</v>
      </c>
      <c r="AK17" s="92">
        <f t="shared" si="1"/>
        <v>0</v>
      </c>
      <c r="AL17" s="92">
        <f t="shared" si="1"/>
        <v>0</v>
      </c>
      <c r="AM17" s="92">
        <f t="shared" si="1"/>
        <v>0</v>
      </c>
      <c r="AO17" s="96">
        <v>3710</v>
      </c>
      <c r="AP17" s="95" t="s">
        <v>32</v>
      </c>
      <c r="AQ17" s="92">
        <f t="shared" si="5"/>
        <v>1.3036226694422184E-2</v>
      </c>
      <c r="AR17" s="92">
        <f t="shared" si="2"/>
        <v>1.9554340041633277E-2</v>
      </c>
      <c r="AS17" s="92">
        <f t="shared" si="2"/>
        <v>2.9331510062449918E-2</v>
      </c>
      <c r="AT17" s="92">
        <f t="shared" si="2"/>
        <v>4.3997265093674874E-2</v>
      </c>
      <c r="AU17" s="92">
        <f t="shared" si="2"/>
        <v>6.5995897640512308E-2</v>
      </c>
      <c r="AV17" s="92">
        <f t="shared" si="2"/>
        <v>9.8993846460768475E-2</v>
      </c>
      <c r="AW17" s="92">
        <f t="shared" si="2"/>
        <v>0.14849076969115271</v>
      </c>
      <c r="AX17" s="92">
        <f t="shared" si="2"/>
        <v>0.2227361545367291</v>
      </c>
      <c r="AY17" s="92">
        <f t="shared" si="2"/>
        <v>0.33410423180509358</v>
      </c>
      <c r="AZ17" s="92">
        <f t="shared" si="2"/>
        <v>0.50115634770764028</v>
      </c>
    </row>
    <row r="18" spans="1:52">
      <c r="A18" s="91" t="s">
        <v>33</v>
      </c>
      <c r="B18" s="91" t="s">
        <v>350</v>
      </c>
      <c r="C18" s="91" t="s">
        <v>125</v>
      </c>
      <c r="D18" s="92">
        <v>3.2416659760716278</v>
      </c>
      <c r="E18" s="92">
        <v>3.4685825943966426</v>
      </c>
      <c r="F18" s="92">
        <v>3.7113833760044073</v>
      </c>
      <c r="G18" s="92">
        <v>3.9711802123247164</v>
      </c>
      <c r="H18" s="92">
        <v>4.2491628271874466</v>
      </c>
      <c r="I18" s="92">
        <v>4.5466042250905678</v>
      </c>
      <c r="J18" s="92">
        <v>4.8648665208469088</v>
      </c>
      <c r="K18" s="92">
        <v>5.2054071773061912</v>
      </c>
      <c r="L18" s="92">
        <v>5.5697856797176266</v>
      </c>
      <c r="M18" s="92">
        <v>5.1799006821373919</v>
      </c>
      <c r="N18" s="93"/>
      <c r="O18" s="94">
        <v>1</v>
      </c>
      <c r="P18" s="95" t="s">
        <v>33</v>
      </c>
      <c r="Q18" s="92">
        <f t="shared" si="3"/>
        <v>3.493929665919782</v>
      </c>
      <c r="R18" s="92">
        <f t="shared" si="0"/>
        <v>3.7385047425341678</v>
      </c>
      <c r="S18" s="92">
        <f t="shared" si="0"/>
        <v>4.0002000745115591</v>
      </c>
      <c r="T18" s="92">
        <f t="shared" si="0"/>
        <v>4.2802140797273687</v>
      </c>
      <c r="U18" s="92">
        <f t="shared" si="0"/>
        <v>4.5798290653082852</v>
      </c>
      <c r="V18" s="92">
        <f t="shared" si="0"/>
        <v>4.9004170998798644</v>
      </c>
      <c r="W18" s="92">
        <f t="shared" si="0"/>
        <v>5.2434462968714568</v>
      </c>
      <c r="X18" s="92">
        <f t="shared" si="0"/>
        <v>5.6104875376524568</v>
      </c>
      <c r="Y18" s="92">
        <f t="shared" si="0"/>
        <v>6.0032216652881312</v>
      </c>
      <c r="Z18" s="92">
        <f t="shared" si="0"/>
        <v>5.5829961487179611</v>
      </c>
      <c r="AA18" s="93"/>
      <c r="AB18" s="94">
        <v>0.69</v>
      </c>
      <c r="AC18" s="95" t="s">
        <v>33</v>
      </c>
      <c r="AD18" s="92">
        <f t="shared" si="4"/>
        <v>2.4108114694846492</v>
      </c>
      <c r="AE18" s="92">
        <f t="shared" si="1"/>
        <v>2.5795682723485758</v>
      </c>
      <c r="AF18" s="92">
        <f t="shared" si="1"/>
        <v>2.7601380514129756</v>
      </c>
      <c r="AG18" s="92">
        <f t="shared" si="1"/>
        <v>2.9533477150118843</v>
      </c>
      <c r="AH18" s="92">
        <f t="shared" si="1"/>
        <v>3.1600820550627167</v>
      </c>
      <c r="AI18" s="92">
        <f t="shared" si="1"/>
        <v>3.3812877989171066</v>
      </c>
      <c r="AJ18" s="92">
        <f t="shared" si="1"/>
        <v>3.617977944841305</v>
      </c>
      <c r="AK18" s="92">
        <f t="shared" si="1"/>
        <v>3.8712364009801954</v>
      </c>
      <c r="AL18" s="92">
        <f t="shared" si="1"/>
        <v>4.1422229490488105</v>
      </c>
      <c r="AM18" s="92">
        <f t="shared" si="1"/>
        <v>3.8522673426153928</v>
      </c>
      <c r="AO18" s="96">
        <v>1825</v>
      </c>
      <c r="AP18" s="95" t="s">
        <v>33</v>
      </c>
      <c r="AQ18" s="92">
        <f t="shared" si="5"/>
        <v>6.2773200674061088E-3</v>
      </c>
      <c r="AR18" s="92">
        <f t="shared" si="2"/>
        <v>6.7167324721245395E-3</v>
      </c>
      <c r="AS18" s="92">
        <f t="shared" si="2"/>
        <v>7.1869037451732561E-3</v>
      </c>
      <c r="AT18" s="92">
        <f t="shared" si="2"/>
        <v>7.6899870073353846E-3</v>
      </c>
      <c r="AU18" s="92">
        <f t="shared" si="2"/>
        <v>8.2282860978488623E-3</v>
      </c>
      <c r="AV18" s="92">
        <f t="shared" si="2"/>
        <v>8.8042661246982845E-3</v>
      </c>
      <c r="AW18" s="92">
        <f t="shared" si="2"/>
        <v>9.4205647534271655E-3</v>
      </c>
      <c r="AX18" s="92">
        <f t="shared" si="2"/>
        <v>1.0080004286167062E-2</v>
      </c>
      <c r="AY18" s="92">
        <f t="shared" si="2"/>
        <v>1.0785604586198762E-2</v>
      </c>
      <c r="AZ18" s="92">
        <f t="shared" si="2"/>
        <v>1.0030612265164848E-2</v>
      </c>
    </row>
    <row r="19" spans="1:52">
      <c r="A19" s="91" t="s">
        <v>42</v>
      </c>
      <c r="B19" s="91" t="s">
        <v>357</v>
      </c>
      <c r="C19" s="91" t="s">
        <v>325</v>
      </c>
      <c r="D19" s="92">
        <v>44.645323948834751</v>
      </c>
      <c r="E19" s="92">
        <v>51.788575780648308</v>
      </c>
      <c r="F19" s="92">
        <v>60.074747905552044</v>
      </c>
      <c r="G19" s="92">
        <v>69.686707570440362</v>
      </c>
      <c r="H19" s="92">
        <v>80.836580781710822</v>
      </c>
      <c r="I19" s="92">
        <v>93.770433706784559</v>
      </c>
      <c r="J19" s="92">
        <v>108.77370309987009</v>
      </c>
      <c r="K19" s="92">
        <v>114.92485314260944</v>
      </c>
      <c r="L19" s="92">
        <v>121.35747579145233</v>
      </c>
      <c r="M19" s="92">
        <v>128.07745067114885</v>
      </c>
      <c r="N19" s="93"/>
      <c r="O19" s="94">
        <v>1</v>
      </c>
      <c r="P19" s="95" t="s">
        <v>42</v>
      </c>
      <c r="Q19" s="92">
        <f t="shared" si="3"/>
        <v>48.119585096322687</v>
      </c>
      <c r="R19" s="92">
        <f t="shared" si="0"/>
        <v>55.81871871173432</v>
      </c>
      <c r="S19" s="92">
        <f t="shared" si="0"/>
        <v>64.749713705611811</v>
      </c>
      <c r="T19" s="92">
        <f t="shared" si="0"/>
        <v>75.109667898509699</v>
      </c>
      <c r="U19" s="92">
        <f t="shared" si="0"/>
        <v>87.127214762271251</v>
      </c>
      <c r="V19" s="92">
        <f t="shared" si="0"/>
        <v>101.06756912423465</v>
      </c>
      <c r="W19" s="92">
        <f t="shared" si="0"/>
        <v>117.2383801841122</v>
      </c>
      <c r="X19" s="92">
        <f t="shared" si="0"/>
        <v>123.86820749281449</v>
      </c>
      <c r="Y19" s="92">
        <f t="shared" si="0"/>
        <v>130.8014113664893</v>
      </c>
      <c r="Z19" s="92">
        <f t="shared" si="0"/>
        <v>138.04432897728532</v>
      </c>
      <c r="AA19" s="93"/>
      <c r="AB19" s="94">
        <v>0.64</v>
      </c>
      <c r="AC19" s="95" t="s">
        <v>42</v>
      </c>
      <c r="AD19" s="92">
        <f t="shared" si="4"/>
        <v>30.796534461646523</v>
      </c>
      <c r="AE19" s="92">
        <f t="shared" si="1"/>
        <v>35.723979975509963</v>
      </c>
      <c r="AF19" s="92">
        <f t="shared" si="1"/>
        <v>41.439816771591566</v>
      </c>
      <c r="AG19" s="92">
        <f t="shared" si="1"/>
        <v>48.070187455046209</v>
      </c>
      <c r="AH19" s="92">
        <f t="shared" si="1"/>
        <v>55.761417447853596</v>
      </c>
      <c r="AI19" s="92">
        <f t="shared" si="1"/>
        <v>64.683244239510174</v>
      </c>
      <c r="AJ19" s="92">
        <f t="shared" si="1"/>
        <v>75.032563317831801</v>
      </c>
      <c r="AK19" s="92">
        <f t="shared" si="1"/>
        <v>79.275652795401271</v>
      </c>
      <c r="AL19" s="92">
        <f t="shared" si="1"/>
        <v>83.712903274553156</v>
      </c>
      <c r="AM19" s="92">
        <f t="shared" si="1"/>
        <v>88.3483705454626</v>
      </c>
      <c r="AO19" s="96">
        <v>3311</v>
      </c>
      <c r="AP19" s="95" t="s">
        <v>42</v>
      </c>
      <c r="AQ19" s="92">
        <f t="shared" si="5"/>
        <v>0.15684775277666124</v>
      </c>
      <c r="AR19" s="92">
        <f t="shared" si="2"/>
        <v>0.18194339322092704</v>
      </c>
      <c r="AS19" s="92">
        <f t="shared" si="2"/>
        <v>0.21105433613627539</v>
      </c>
      <c r="AT19" s="92">
        <f t="shared" si="2"/>
        <v>0.24482302991807942</v>
      </c>
      <c r="AU19" s="92">
        <f t="shared" si="2"/>
        <v>0.28399471470497212</v>
      </c>
      <c r="AV19" s="92">
        <f t="shared" si="2"/>
        <v>0.32943386905776767</v>
      </c>
      <c r="AW19" s="92">
        <f t="shared" si="2"/>
        <v>0.38214328810701059</v>
      </c>
      <c r="AX19" s="92">
        <f t="shared" si="2"/>
        <v>0.40375348097516894</v>
      </c>
      <c r="AY19" s="92">
        <f t="shared" si="2"/>
        <v>0.42635254214644747</v>
      </c>
      <c r="AZ19" s="92">
        <f t="shared" si="2"/>
        <v>0.44996112789226828</v>
      </c>
    </row>
    <row r="20" spans="1:52">
      <c r="A20" s="91" t="s">
        <v>45</v>
      </c>
      <c r="B20" s="91" t="s">
        <v>336</v>
      </c>
      <c r="C20" s="91" t="s">
        <v>325</v>
      </c>
      <c r="D20" s="92">
        <v>158.24668451039588</v>
      </c>
      <c r="E20" s="92">
        <v>183.56615403205927</v>
      </c>
      <c r="F20" s="92">
        <v>212.93673867718871</v>
      </c>
      <c r="G20" s="92">
        <v>247.00661686553892</v>
      </c>
      <c r="H20" s="92">
        <v>286.52767556402517</v>
      </c>
      <c r="I20" s="92">
        <v>332.37210365426915</v>
      </c>
      <c r="J20" s="92">
        <v>385.5516402389523</v>
      </c>
      <c r="K20" s="92">
        <v>447.2399026771846</v>
      </c>
      <c r="L20" s="92">
        <v>468.10901547317286</v>
      </c>
      <c r="M20" s="92">
        <v>487.30573134241178</v>
      </c>
      <c r="N20" s="93"/>
      <c r="O20" s="94">
        <v>1</v>
      </c>
      <c r="P20" s="95" t="s">
        <v>45</v>
      </c>
      <c r="Q20" s="92">
        <f t="shared" si="3"/>
        <v>170.56130694080608</v>
      </c>
      <c r="R20" s="92">
        <f t="shared" si="0"/>
        <v>197.85111605133511</v>
      </c>
      <c r="S20" s="92">
        <f t="shared" si="0"/>
        <v>229.50729461954867</v>
      </c>
      <c r="T20" s="92">
        <f t="shared" si="0"/>
        <v>266.22846175867647</v>
      </c>
      <c r="U20" s="92">
        <f t="shared" si="0"/>
        <v>308.82501564006475</v>
      </c>
      <c r="V20" s="92">
        <f t="shared" si="0"/>
        <v>358.23701814247505</v>
      </c>
      <c r="W20" s="92">
        <f t="shared" si="0"/>
        <v>415.55494104527116</v>
      </c>
      <c r="X20" s="92">
        <f t="shared" si="0"/>
        <v>482.04373161251442</v>
      </c>
      <c r="Y20" s="92">
        <f t="shared" si="0"/>
        <v>504.53686102114369</v>
      </c>
      <c r="Z20" s="92">
        <f t="shared" si="0"/>
        <v>525.22744899623399</v>
      </c>
      <c r="AA20" s="93"/>
      <c r="AB20" s="94">
        <v>0.66</v>
      </c>
      <c r="AC20" s="95" t="s">
        <v>45</v>
      </c>
      <c r="AD20" s="92">
        <f t="shared" si="4"/>
        <v>112.57046258093202</v>
      </c>
      <c r="AE20" s="92">
        <f t="shared" si="1"/>
        <v>130.58173659388117</v>
      </c>
      <c r="AF20" s="92">
        <f t="shared" si="1"/>
        <v>151.47481444890212</v>
      </c>
      <c r="AG20" s="92">
        <f t="shared" si="1"/>
        <v>175.71078476072648</v>
      </c>
      <c r="AH20" s="92">
        <f t="shared" si="1"/>
        <v>203.82451032244273</v>
      </c>
      <c r="AI20" s="92">
        <f t="shared" si="1"/>
        <v>236.43643197403352</v>
      </c>
      <c r="AJ20" s="92">
        <f t="shared" si="1"/>
        <v>274.26626108987898</v>
      </c>
      <c r="AK20" s="92">
        <f t="shared" si="1"/>
        <v>318.14886286425957</v>
      </c>
      <c r="AL20" s="92">
        <f t="shared" si="1"/>
        <v>332.99432827395481</v>
      </c>
      <c r="AM20" s="92">
        <f t="shared" si="1"/>
        <v>346.65011633751442</v>
      </c>
      <c r="AO20" s="96">
        <v>3311</v>
      </c>
      <c r="AP20" s="95" t="s">
        <v>45</v>
      </c>
      <c r="AQ20" s="92">
        <f t="shared" si="5"/>
        <v>0.55595154552486348</v>
      </c>
      <c r="AR20" s="92">
        <f t="shared" si="2"/>
        <v>0.64490379280884191</v>
      </c>
      <c r="AS20" s="92">
        <f t="shared" si="2"/>
        <v>0.74808839965825646</v>
      </c>
      <c r="AT20" s="92">
        <f t="shared" si="2"/>
        <v>0.86778254360357754</v>
      </c>
      <c r="AU20" s="92">
        <f t="shared" si="2"/>
        <v>1.00662775058015</v>
      </c>
      <c r="AV20" s="92">
        <f t="shared" si="2"/>
        <v>1.1676881906729739</v>
      </c>
      <c r="AW20" s="92">
        <f t="shared" si="2"/>
        <v>1.3545183011806501</v>
      </c>
      <c r="AX20" s="92">
        <f t="shared" si="2"/>
        <v>1.5712412293695535</v>
      </c>
      <c r="AY20" s="92">
        <f t="shared" si="2"/>
        <v>1.6445585032736409</v>
      </c>
      <c r="AZ20" s="92">
        <f t="shared" si="2"/>
        <v>1.7120003197611386</v>
      </c>
    </row>
    <row r="21" spans="1:52">
      <c r="A21" s="91" t="s">
        <v>47</v>
      </c>
      <c r="B21" s="91" t="s">
        <v>344</v>
      </c>
      <c r="C21" s="91" t="s">
        <v>125</v>
      </c>
      <c r="D21" s="92">
        <v>11.314582669861936</v>
      </c>
      <c r="E21" s="92">
        <v>12.025183834591559</v>
      </c>
      <c r="F21" s="92">
        <v>12.525730882435036</v>
      </c>
      <c r="G21" s="92">
        <v>12.779074308099799</v>
      </c>
      <c r="H21" s="92">
        <v>12.768575000720999</v>
      </c>
      <c r="I21" s="92">
        <v>12.501634345821639</v>
      </c>
      <c r="J21" s="92">
        <v>12.008909557451808</v>
      </c>
      <c r="K21" s="92">
        <v>11.224183285781967</v>
      </c>
      <c r="L21" s="92">
        <v>10.438490455777229</v>
      </c>
      <c r="M21" s="92">
        <v>9.7077961238728214</v>
      </c>
      <c r="N21" s="93"/>
      <c r="O21" s="94">
        <v>1</v>
      </c>
      <c r="P21" s="95" t="s">
        <v>47</v>
      </c>
      <c r="Q21" s="92">
        <f t="shared" si="3"/>
        <v>12.195073872367091</v>
      </c>
      <c r="R21" s="92">
        <f t="shared" si="0"/>
        <v>12.960973415507164</v>
      </c>
      <c r="S21" s="92">
        <f t="shared" si="0"/>
        <v>13.500472608995398</v>
      </c>
      <c r="T21" s="92">
        <f t="shared" si="0"/>
        <v>13.773531004625825</v>
      </c>
      <c r="U21" s="92">
        <f t="shared" si="0"/>
        <v>13.762214650074435</v>
      </c>
      <c r="V21" s="92">
        <f t="shared" si="0"/>
        <v>13.474500900392188</v>
      </c>
      <c r="W21" s="92">
        <f t="shared" si="0"/>
        <v>12.943432687958522</v>
      </c>
      <c r="X21" s="92">
        <f t="shared" si="0"/>
        <v>12.097639685085204</v>
      </c>
      <c r="Y21" s="92">
        <f t="shared" si="0"/>
        <v>11.25080490712924</v>
      </c>
      <c r="Z21" s="92">
        <f t="shared" si="0"/>
        <v>10.463248563630192</v>
      </c>
      <c r="AA21" s="93"/>
      <c r="AB21" s="94">
        <v>1.17</v>
      </c>
      <c r="AC21" s="95" t="s">
        <v>47</v>
      </c>
      <c r="AD21" s="92">
        <f t="shared" si="4"/>
        <v>14.268236430669495</v>
      </c>
      <c r="AE21" s="92">
        <f t="shared" si="1"/>
        <v>15.164338896143381</v>
      </c>
      <c r="AF21" s="92">
        <f t="shared" si="1"/>
        <v>15.795552952524615</v>
      </c>
      <c r="AG21" s="92">
        <f t="shared" si="1"/>
        <v>16.115031275412214</v>
      </c>
      <c r="AH21" s="92">
        <f t="shared" si="1"/>
        <v>16.101791140587089</v>
      </c>
      <c r="AI21" s="92">
        <f t="shared" si="1"/>
        <v>15.765166053458861</v>
      </c>
      <c r="AJ21" s="92">
        <f t="shared" si="1"/>
        <v>15.14381624491147</v>
      </c>
      <c r="AK21" s="92">
        <f t="shared" si="1"/>
        <v>14.154238431549688</v>
      </c>
      <c r="AL21" s="92">
        <f t="shared" si="1"/>
        <v>13.163441741341209</v>
      </c>
      <c r="AM21" s="92">
        <f t="shared" si="1"/>
        <v>12.242000819447323</v>
      </c>
      <c r="AO21" s="96">
        <v>1836</v>
      </c>
      <c r="AP21" s="95" t="s">
        <v>47</v>
      </c>
      <c r="AQ21" s="92">
        <f t="shared" si="5"/>
        <v>2.2042170542498202E-2</v>
      </c>
      <c r="AR21" s="92">
        <f t="shared" si="2"/>
        <v>2.3426507244760267E-2</v>
      </c>
      <c r="AS21" s="92">
        <f t="shared" si="2"/>
        <v>2.4401633214054596E-2</v>
      </c>
      <c r="AT21" s="92">
        <f t="shared" si="2"/>
        <v>2.4895176737245946E-2</v>
      </c>
      <c r="AU21" s="92">
        <f t="shared" si="2"/>
        <v>2.4874722821217908E-2</v>
      </c>
      <c r="AV21" s="92">
        <f t="shared" si="2"/>
        <v>2.4354690256898005E-2</v>
      </c>
      <c r="AW21" s="92">
        <f t="shared" si="2"/>
        <v>2.3394802991705863E-2</v>
      </c>
      <c r="AX21" s="92">
        <f t="shared" si="2"/>
        <v>2.1866061648430454E-2</v>
      </c>
      <c r="AY21" s="92">
        <f t="shared" si="2"/>
        <v>2.0335437333040322E-2</v>
      </c>
      <c r="AZ21" s="92">
        <f t="shared" si="2"/>
        <v>1.89119567197275E-2</v>
      </c>
    </row>
    <row r="22" spans="1:52">
      <c r="A22" s="91" t="s">
        <v>48</v>
      </c>
      <c r="B22" s="91" t="s">
        <v>346</v>
      </c>
      <c r="C22" s="91" t="s">
        <v>339</v>
      </c>
      <c r="D22" s="92">
        <v>1.7283939694198944</v>
      </c>
      <c r="E22" s="92">
        <v>2.5925909541298418</v>
      </c>
      <c r="F22" s="92">
        <v>3.888886431194762</v>
      </c>
      <c r="G22" s="92">
        <v>5.8333296467921434</v>
      </c>
      <c r="H22" s="92">
        <v>8.7499944701882164</v>
      </c>
      <c r="I22" s="92">
        <v>13.124991705282321</v>
      </c>
      <c r="J22" s="92">
        <v>19.687487557923482</v>
      </c>
      <c r="K22" s="92">
        <v>29.531231336885224</v>
      </c>
      <c r="L22" s="92">
        <v>44.296847005327834</v>
      </c>
      <c r="M22" s="92">
        <v>66.445270507991751</v>
      </c>
      <c r="N22" s="93"/>
      <c r="O22" s="94">
        <v>1</v>
      </c>
      <c r="P22" s="95" t="s">
        <v>48</v>
      </c>
      <c r="Q22" s="92">
        <f t="shared" si="3"/>
        <v>1.8628961184554762</v>
      </c>
      <c r="R22" s="92">
        <f t="shared" si="0"/>
        <v>2.7943441776832141</v>
      </c>
      <c r="S22" s="92">
        <f t="shared" si="0"/>
        <v>4.1915162665248209</v>
      </c>
      <c r="T22" s="92">
        <f t="shared" si="0"/>
        <v>6.2872743997872318</v>
      </c>
      <c r="U22" s="92">
        <f t="shared" si="0"/>
        <v>9.430911599680849</v>
      </c>
      <c r="V22" s="92">
        <f t="shared" si="0"/>
        <v>14.146367399521269</v>
      </c>
      <c r="W22" s="92">
        <f t="shared" si="0"/>
        <v>21.219551099281905</v>
      </c>
      <c r="X22" s="92">
        <f t="shared" si="0"/>
        <v>31.829326648922859</v>
      </c>
      <c r="Y22" s="92">
        <f t="shared" si="0"/>
        <v>47.743989973384281</v>
      </c>
      <c r="Z22" s="92">
        <f t="shared" si="0"/>
        <v>71.615984960076432</v>
      </c>
      <c r="AA22" s="93"/>
      <c r="AB22" s="94">
        <v>0</v>
      </c>
      <c r="AC22" s="95" t="s">
        <v>48</v>
      </c>
      <c r="AD22" s="92">
        <f t="shared" si="4"/>
        <v>0</v>
      </c>
      <c r="AE22" s="92">
        <f t="shared" si="1"/>
        <v>0</v>
      </c>
      <c r="AF22" s="92">
        <f t="shared" si="1"/>
        <v>0</v>
      </c>
      <c r="AG22" s="92">
        <f t="shared" si="1"/>
        <v>0</v>
      </c>
      <c r="AH22" s="92">
        <f t="shared" si="1"/>
        <v>0</v>
      </c>
      <c r="AI22" s="92">
        <f t="shared" si="1"/>
        <v>0</v>
      </c>
      <c r="AJ22" s="92">
        <f t="shared" si="1"/>
        <v>0</v>
      </c>
      <c r="AK22" s="92">
        <f t="shared" si="1"/>
        <v>0</v>
      </c>
      <c r="AL22" s="92">
        <f t="shared" si="1"/>
        <v>0</v>
      </c>
      <c r="AM22" s="92">
        <f t="shared" si="1"/>
        <v>0</v>
      </c>
      <c r="AO22" s="96">
        <v>3429</v>
      </c>
      <c r="AP22" s="95" t="s">
        <v>48</v>
      </c>
      <c r="AQ22" s="92">
        <f t="shared" si="5"/>
        <v>6.2885912759854806E-3</v>
      </c>
      <c r="AR22" s="92">
        <f t="shared" si="2"/>
        <v>9.4328869139782227E-3</v>
      </c>
      <c r="AS22" s="92">
        <f t="shared" si="2"/>
        <v>1.414933037096733E-2</v>
      </c>
      <c r="AT22" s="92">
        <f t="shared" si="2"/>
        <v>2.1223995556450999E-2</v>
      </c>
      <c r="AU22" s="92">
        <f t="shared" si="2"/>
        <v>3.1835993334676502E-2</v>
      </c>
      <c r="AV22" s="92">
        <f t="shared" si="2"/>
        <v>4.7753990002014739E-2</v>
      </c>
      <c r="AW22" s="92">
        <f t="shared" si="2"/>
        <v>7.1630985003022118E-2</v>
      </c>
      <c r="AX22" s="92">
        <f t="shared" si="2"/>
        <v>0.10744647750453316</v>
      </c>
      <c r="AY22" s="92">
        <f t="shared" si="2"/>
        <v>0.16116971625679977</v>
      </c>
      <c r="AZ22" s="92">
        <f t="shared" si="2"/>
        <v>0.24175457438519962</v>
      </c>
    </row>
    <row r="23" spans="1:52">
      <c r="A23" s="91" t="s">
        <v>49</v>
      </c>
      <c r="B23" s="91" t="s">
        <v>347</v>
      </c>
      <c r="C23" s="91" t="s">
        <v>125</v>
      </c>
      <c r="D23" s="92">
        <v>28.122554313236403</v>
      </c>
      <c r="E23" s="92">
        <v>29.888763499491947</v>
      </c>
      <c r="F23" s="92">
        <v>31.132880224786962</v>
      </c>
      <c r="G23" s="92">
        <v>31.762568871380729</v>
      </c>
      <c r="H23" s="92">
        <v>31.736472695266503</v>
      </c>
      <c r="I23" s="92">
        <v>31.072987944227986</v>
      </c>
      <c r="J23" s="92">
        <v>29.848313554838626</v>
      </c>
      <c r="K23" s="92">
        <v>27.897865373056234</v>
      </c>
      <c r="L23" s="92">
        <v>25.945014796942299</v>
      </c>
      <c r="M23" s="92">
        <v>24.128863761156339</v>
      </c>
      <c r="N23" s="93"/>
      <c r="O23" s="94">
        <v>1</v>
      </c>
      <c r="P23" s="95" t="s">
        <v>49</v>
      </c>
      <c r="Q23" s="92">
        <f t="shared" si="3"/>
        <v>30.311027577100955</v>
      </c>
      <c r="R23" s="92">
        <f t="shared" si="0"/>
        <v>32.214681660411706</v>
      </c>
      <c r="S23" s="92">
        <f t="shared" si="0"/>
        <v>33.555614491388603</v>
      </c>
      <c r="T23" s="92">
        <f t="shared" si="0"/>
        <v>34.234304973031932</v>
      </c>
      <c r="U23" s="92">
        <f t="shared" si="0"/>
        <v>34.206178014682244</v>
      </c>
      <c r="V23" s="92">
        <f t="shared" si="0"/>
        <v>33.491061444483329</v>
      </c>
      <c r="W23" s="92">
        <f t="shared" si="0"/>
        <v>32.171083935460317</v>
      </c>
      <c r="X23" s="92">
        <f t="shared" si="0"/>
        <v>30.068853534650437</v>
      </c>
      <c r="Y23" s="92">
        <f t="shared" si="0"/>
        <v>27.964033787224906</v>
      </c>
      <c r="Z23" s="92">
        <f t="shared" si="0"/>
        <v>26.006551422119166</v>
      </c>
      <c r="AA23" s="93"/>
      <c r="AB23" s="94">
        <v>1.17</v>
      </c>
      <c r="AC23" s="95" t="s">
        <v>49</v>
      </c>
      <c r="AD23" s="92">
        <f t="shared" si="4"/>
        <v>35.463902265208112</v>
      </c>
      <c r="AE23" s="92">
        <f t="shared" si="1"/>
        <v>37.691177542681686</v>
      </c>
      <c r="AF23" s="92">
        <f t="shared" si="1"/>
        <v>39.260068954924662</v>
      </c>
      <c r="AG23" s="92">
        <f t="shared" si="1"/>
        <v>40.054136818447361</v>
      </c>
      <c r="AH23" s="92">
        <f t="shared" si="1"/>
        <v>40.021228277178224</v>
      </c>
      <c r="AI23" s="92">
        <f t="shared" si="1"/>
        <v>39.184541890045487</v>
      </c>
      <c r="AJ23" s="92">
        <f t="shared" si="1"/>
        <v>37.64016820448856</v>
      </c>
      <c r="AK23" s="92">
        <f t="shared" si="1"/>
        <v>35.180558635541004</v>
      </c>
      <c r="AL23" s="92">
        <f t="shared" si="1"/>
        <v>32.717919531053141</v>
      </c>
      <c r="AM23" s="92">
        <f t="shared" si="1"/>
        <v>30.427665163879421</v>
      </c>
      <c r="AO23" s="96">
        <v>1836</v>
      </c>
      <c r="AP23" s="95" t="s">
        <v>49</v>
      </c>
      <c r="AQ23" s="92">
        <f t="shared" si="5"/>
        <v>5.4786124804600433E-2</v>
      </c>
      <c r="AR23" s="92">
        <f t="shared" si="5"/>
        <v>5.8226913142368324E-2</v>
      </c>
      <c r="AS23" s="92">
        <f t="shared" si="5"/>
        <v>6.0650602449687847E-2</v>
      </c>
      <c r="AT23" s="92">
        <f t="shared" si="5"/>
        <v>6.1877311815987796E-2</v>
      </c>
      <c r="AU23" s="92">
        <f t="shared" si="5"/>
        <v>6.1826473320110334E-2</v>
      </c>
      <c r="AV23" s="92">
        <f t="shared" si="5"/>
        <v>6.0533925069639477E-2</v>
      </c>
      <c r="AW23" s="92">
        <f t="shared" si="5"/>
        <v>5.8148111775627856E-2</v>
      </c>
      <c r="AX23" s="92">
        <f t="shared" si="5"/>
        <v>5.434840367223763E-2</v>
      </c>
      <c r="AY23" s="92">
        <f t="shared" si="5"/>
        <v>5.0544015415181005E-2</v>
      </c>
      <c r="AZ23" s="92">
        <f t="shared" si="5"/>
        <v>4.7005934336118334E-2</v>
      </c>
    </row>
    <row r="24" spans="1:52">
      <c r="A24" s="91" t="s">
        <v>51</v>
      </c>
      <c r="B24" s="91" t="s">
        <v>350</v>
      </c>
      <c r="C24" s="91" t="s">
        <v>125</v>
      </c>
      <c r="D24" s="92">
        <v>2.6723674724648139</v>
      </c>
      <c r="E24" s="92">
        <v>2.8402028663037129</v>
      </c>
      <c r="F24" s="92">
        <v>2.95842602027458</v>
      </c>
      <c r="G24" s="92">
        <v>3.0182626708929621</v>
      </c>
      <c r="H24" s="92">
        <v>3.0157828615759765</v>
      </c>
      <c r="I24" s="92">
        <v>2.9527347099961894</v>
      </c>
      <c r="J24" s="92">
        <v>2.8363590790306747</v>
      </c>
      <c r="K24" s="92">
        <v>2.6510162321588284</v>
      </c>
      <c r="L24" s="92">
        <v>2.4654450959077101</v>
      </c>
      <c r="M24" s="92">
        <v>2.2928639391941705</v>
      </c>
      <c r="N24" s="93"/>
      <c r="O24" s="94">
        <v>1</v>
      </c>
      <c r="P24" s="95" t="s">
        <v>51</v>
      </c>
      <c r="Q24" s="92">
        <f t="shared" si="3"/>
        <v>2.8803288368405195</v>
      </c>
      <c r="R24" s="92">
        <f t="shared" si="0"/>
        <v>3.0612250383164308</v>
      </c>
      <c r="S24" s="92">
        <f t="shared" si="0"/>
        <v>3.1886482176033915</v>
      </c>
      <c r="T24" s="92">
        <f t="shared" si="0"/>
        <v>3.2531413054934011</v>
      </c>
      <c r="U24" s="92">
        <f t="shared" si="0"/>
        <v>3.2504685195239658</v>
      </c>
      <c r="V24" s="92">
        <f t="shared" si="0"/>
        <v>3.1825140143984947</v>
      </c>
      <c r="W24" s="92">
        <f t="shared" si="0"/>
        <v>3.0570821307862022</v>
      </c>
      <c r="X24" s="92">
        <f t="shared" si="0"/>
        <v>2.8573160611690214</v>
      </c>
      <c r="Y24" s="92">
        <f t="shared" si="0"/>
        <v>2.6573039368871894</v>
      </c>
      <c r="Z24" s="92">
        <f t="shared" si="0"/>
        <v>2.4712926613050863</v>
      </c>
      <c r="AA24" s="93"/>
      <c r="AB24" s="94">
        <v>1.17</v>
      </c>
      <c r="AC24" s="95" t="s">
        <v>51</v>
      </c>
      <c r="AD24" s="92">
        <f t="shared" si="4"/>
        <v>3.3699847391034079</v>
      </c>
      <c r="AE24" s="92">
        <f t="shared" si="1"/>
        <v>3.5816332948302239</v>
      </c>
      <c r="AF24" s="92">
        <f t="shared" si="1"/>
        <v>3.7307184145959678</v>
      </c>
      <c r="AG24" s="92">
        <f t="shared" si="1"/>
        <v>3.8061753274272792</v>
      </c>
      <c r="AH24" s="92">
        <f t="shared" si="1"/>
        <v>3.8030481678430399</v>
      </c>
      <c r="AI24" s="92">
        <f t="shared" si="1"/>
        <v>3.7235413968462385</v>
      </c>
      <c r="AJ24" s="92">
        <f t="shared" si="1"/>
        <v>3.5767860930198561</v>
      </c>
      <c r="AK24" s="92">
        <f t="shared" si="1"/>
        <v>3.3430597915677551</v>
      </c>
      <c r="AL24" s="92">
        <f t="shared" si="1"/>
        <v>3.1090456061580114</v>
      </c>
      <c r="AM24" s="92">
        <f t="shared" si="1"/>
        <v>2.8914124137269508</v>
      </c>
      <c r="AO24" s="96">
        <v>1836</v>
      </c>
      <c r="AP24" s="95" t="s">
        <v>51</v>
      </c>
      <c r="AQ24" s="92">
        <f t="shared" si="5"/>
        <v>5.2060938789369477E-3</v>
      </c>
      <c r="AR24" s="92">
        <f t="shared" si="5"/>
        <v>5.5330574517002996E-3</v>
      </c>
      <c r="AS24" s="92">
        <f t="shared" si="5"/>
        <v>5.7633704025119156E-3</v>
      </c>
      <c r="AT24" s="92">
        <f t="shared" si="5"/>
        <v>5.8799394087321296E-3</v>
      </c>
      <c r="AU24" s="92">
        <f t="shared" si="5"/>
        <v>5.8751084413449306E-3</v>
      </c>
      <c r="AV24" s="92">
        <f t="shared" si="5"/>
        <v>5.7522830442392411E-3</v>
      </c>
      <c r="AW24" s="92">
        <f t="shared" si="5"/>
        <v>5.5255692908839863E-3</v>
      </c>
      <c r="AX24" s="92">
        <f t="shared" si="5"/>
        <v>5.1644990898183016E-3</v>
      </c>
      <c r="AY24" s="92">
        <f t="shared" si="5"/>
        <v>4.8029841535310201E-3</v>
      </c>
      <c r="AZ24" s="92">
        <f t="shared" si="5"/>
        <v>4.4667752627838495E-3</v>
      </c>
    </row>
    <row r="25" spans="1:52">
      <c r="A25" s="91" t="s">
        <v>87</v>
      </c>
      <c r="B25" s="91" t="s">
        <v>372</v>
      </c>
      <c r="C25" s="91" t="s">
        <v>373</v>
      </c>
      <c r="D25" s="92">
        <v>30.181623487790805</v>
      </c>
      <c r="E25" s="92">
        <v>45.27243523168621</v>
      </c>
      <c r="F25" s="92">
        <v>67.908652847529311</v>
      </c>
      <c r="G25" s="92">
        <v>101.86297927129395</v>
      </c>
      <c r="H25" s="92">
        <v>152.79446890694089</v>
      </c>
      <c r="I25" s="92">
        <v>229.19170336041134</v>
      </c>
      <c r="J25" s="92">
        <v>343.78755504061695</v>
      </c>
      <c r="K25" s="92">
        <v>515.6813325609254</v>
      </c>
      <c r="L25" s="92">
        <v>773.52199884138815</v>
      </c>
      <c r="M25" s="92">
        <v>1160.2829982620822</v>
      </c>
      <c r="N25" s="93"/>
      <c r="O25" s="94">
        <v>0.13</v>
      </c>
      <c r="P25" s="95" t="s">
        <v>87</v>
      </c>
      <c r="Q25" s="92">
        <f t="shared" si="3"/>
        <v>4.2289431293172992</v>
      </c>
      <c r="R25" s="92">
        <f t="shared" si="0"/>
        <v>6.3434146939759479</v>
      </c>
      <c r="S25" s="92">
        <f t="shared" si="0"/>
        <v>9.5151220409639219</v>
      </c>
      <c r="T25" s="92">
        <f t="shared" si="0"/>
        <v>14.27268306144588</v>
      </c>
      <c r="U25" s="92">
        <f t="shared" si="0"/>
        <v>21.409024592168816</v>
      </c>
      <c r="V25" s="92">
        <f t="shared" si="0"/>
        <v>32.113536888253222</v>
      </c>
      <c r="W25" s="92">
        <f t="shared" si="0"/>
        <v>48.170305332379833</v>
      </c>
      <c r="X25" s="92">
        <f t="shared" si="0"/>
        <v>72.255457998569739</v>
      </c>
      <c r="Y25" s="92">
        <f t="shared" si="0"/>
        <v>108.38318699785462</v>
      </c>
      <c r="Z25" s="92">
        <f t="shared" si="0"/>
        <v>162.57478049678193</v>
      </c>
      <c r="AA25" s="93"/>
      <c r="AB25" s="94">
        <v>0</v>
      </c>
      <c r="AC25" s="95" t="s">
        <v>87</v>
      </c>
      <c r="AD25" s="92">
        <f t="shared" si="4"/>
        <v>0</v>
      </c>
      <c r="AE25" s="92">
        <f t="shared" si="1"/>
        <v>0</v>
      </c>
      <c r="AF25" s="92">
        <f t="shared" si="1"/>
        <v>0</v>
      </c>
      <c r="AG25" s="92">
        <f t="shared" si="1"/>
        <v>0</v>
      </c>
      <c r="AH25" s="92">
        <f t="shared" si="1"/>
        <v>0</v>
      </c>
      <c r="AI25" s="92">
        <f t="shared" si="1"/>
        <v>0</v>
      </c>
      <c r="AJ25" s="92">
        <f t="shared" si="1"/>
        <v>0</v>
      </c>
      <c r="AK25" s="92">
        <f t="shared" si="1"/>
        <v>0</v>
      </c>
      <c r="AL25" s="92">
        <f t="shared" si="1"/>
        <v>0</v>
      </c>
      <c r="AM25" s="92">
        <f t="shared" si="1"/>
        <v>0</v>
      </c>
      <c r="AO25" s="96">
        <v>324</v>
      </c>
      <c r="AP25" s="95" t="s">
        <v>87</v>
      </c>
      <c r="AQ25" s="92">
        <f t="shared" si="5"/>
        <v>1.0376018769114063E-2</v>
      </c>
      <c r="AR25" s="92">
        <f t="shared" si="5"/>
        <v>1.5564028153671097E-2</v>
      </c>
      <c r="AS25" s="92">
        <f t="shared" si="5"/>
        <v>2.3346042230506642E-2</v>
      </c>
      <c r="AT25" s="92">
        <f t="shared" si="5"/>
        <v>3.5019063345759958E-2</v>
      </c>
      <c r="AU25" s="92">
        <f t="shared" si="5"/>
        <v>5.2528595018639927E-2</v>
      </c>
      <c r="AV25" s="92">
        <f t="shared" si="5"/>
        <v>7.8792892527959887E-2</v>
      </c>
      <c r="AW25" s="92">
        <f t="shared" si="5"/>
        <v>0.11818933879193982</v>
      </c>
      <c r="AX25" s="92">
        <f t="shared" si="5"/>
        <v>0.17728400818790974</v>
      </c>
      <c r="AY25" s="92">
        <f t="shared" si="5"/>
        <v>0.26592601228186458</v>
      </c>
      <c r="AZ25" s="92">
        <f t="shared" si="5"/>
        <v>0.39888901842279684</v>
      </c>
    </row>
    <row r="26" spans="1:52">
      <c r="A26" s="91" t="s">
        <v>92</v>
      </c>
      <c r="B26" s="91" t="s">
        <v>380</v>
      </c>
      <c r="C26" s="91" t="s">
        <v>373</v>
      </c>
      <c r="D26" s="92">
        <v>3.3075751767441957</v>
      </c>
      <c r="E26" s="92">
        <v>4.9613627651162933</v>
      </c>
      <c r="F26" s="92">
        <v>7.4420441476744399</v>
      </c>
      <c r="G26" s="92">
        <v>11.163066221511658</v>
      </c>
      <c r="H26" s="92">
        <v>16.744599332267487</v>
      </c>
      <c r="I26" s="92">
        <v>25.116898998401229</v>
      </c>
      <c r="J26" s="92">
        <v>37.675348497601846</v>
      </c>
      <c r="K26" s="92">
        <v>56.513022746402768</v>
      </c>
      <c r="L26" s="92">
        <v>84.769534119604145</v>
      </c>
      <c r="M26" s="92">
        <v>127.15430117940623</v>
      </c>
      <c r="N26" s="93"/>
      <c r="O26" s="94">
        <v>0.13</v>
      </c>
      <c r="P26" s="95" t="s">
        <v>92</v>
      </c>
      <c r="Q26" s="92">
        <f t="shared" si="3"/>
        <v>0.46344582239093657</v>
      </c>
      <c r="R26" s="92">
        <f t="shared" si="0"/>
        <v>0.69516873358640474</v>
      </c>
      <c r="S26" s="92">
        <f t="shared" si="0"/>
        <v>1.0427531003796071</v>
      </c>
      <c r="T26" s="92">
        <f t="shared" si="0"/>
        <v>1.5641296505694104</v>
      </c>
      <c r="U26" s="92">
        <f t="shared" si="0"/>
        <v>2.3461944758541153</v>
      </c>
      <c r="V26" s="92">
        <f t="shared" si="0"/>
        <v>3.5192917137811737</v>
      </c>
      <c r="W26" s="92">
        <f t="shared" si="0"/>
        <v>5.2789375706717605</v>
      </c>
      <c r="X26" s="92">
        <f t="shared" si="0"/>
        <v>7.9184063560076403</v>
      </c>
      <c r="Y26" s="92">
        <f t="shared" si="0"/>
        <v>11.87760953401146</v>
      </c>
      <c r="Z26" s="92">
        <f t="shared" si="0"/>
        <v>17.81641430101719</v>
      </c>
      <c r="AA26" s="93"/>
      <c r="AB26" s="94">
        <v>0</v>
      </c>
      <c r="AC26" s="95" t="s">
        <v>92</v>
      </c>
      <c r="AD26" s="92">
        <f t="shared" si="4"/>
        <v>0</v>
      </c>
      <c r="AE26" s="92">
        <f t="shared" si="1"/>
        <v>0</v>
      </c>
      <c r="AF26" s="92">
        <f t="shared" si="1"/>
        <v>0</v>
      </c>
      <c r="AG26" s="92">
        <f t="shared" si="1"/>
        <v>0</v>
      </c>
      <c r="AH26" s="92">
        <f t="shared" si="1"/>
        <v>0</v>
      </c>
      <c r="AI26" s="92">
        <f t="shared" si="1"/>
        <v>0</v>
      </c>
      <c r="AJ26" s="92">
        <f t="shared" si="1"/>
        <v>0</v>
      </c>
      <c r="AK26" s="92">
        <f t="shared" si="1"/>
        <v>0</v>
      </c>
      <c r="AL26" s="92">
        <f t="shared" si="1"/>
        <v>0</v>
      </c>
      <c r="AM26" s="92">
        <f t="shared" si="1"/>
        <v>0</v>
      </c>
      <c r="AO26" s="96">
        <v>324</v>
      </c>
      <c r="AP26" s="95" t="s">
        <v>92</v>
      </c>
      <c r="AQ26" s="92">
        <f t="shared" si="5"/>
        <v>1.1370979473001707E-3</v>
      </c>
      <c r="AR26" s="92">
        <f t="shared" si="5"/>
        <v>1.7056469209502561E-3</v>
      </c>
      <c r="AS26" s="92">
        <f t="shared" si="5"/>
        <v>2.5584703814253841E-3</v>
      </c>
      <c r="AT26" s="92">
        <f t="shared" si="5"/>
        <v>3.837705572138075E-3</v>
      </c>
      <c r="AU26" s="92">
        <f t="shared" si="5"/>
        <v>5.7565583582071134E-3</v>
      </c>
      <c r="AV26" s="92">
        <f t="shared" si="5"/>
        <v>8.6348375373106676E-3</v>
      </c>
      <c r="AW26" s="92">
        <f t="shared" si="5"/>
        <v>1.2952256305966005E-2</v>
      </c>
      <c r="AX26" s="92">
        <f t="shared" si="5"/>
        <v>1.9428384458949004E-2</v>
      </c>
      <c r="AY26" s="92">
        <f t="shared" si="5"/>
        <v>2.9142576688423506E-2</v>
      </c>
      <c r="AZ26" s="92">
        <f t="shared" si="5"/>
        <v>4.371386503263526E-2</v>
      </c>
    </row>
    <row r="27" spans="1:52">
      <c r="A27" s="91" t="s">
        <v>98</v>
      </c>
      <c r="B27" s="91" t="s">
        <v>372</v>
      </c>
      <c r="C27" s="91" t="s">
        <v>373</v>
      </c>
      <c r="D27" s="92">
        <v>7.3330234925793034</v>
      </c>
      <c r="E27" s="92">
        <v>10.999535238868955</v>
      </c>
      <c r="F27" s="92">
        <v>16.499302858303434</v>
      </c>
      <c r="G27" s="92">
        <v>24.748954287455145</v>
      </c>
      <c r="H27" s="92">
        <v>37.123431431182716</v>
      </c>
      <c r="I27" s="92">
        <v>55.685147146774085</v>
      </c>
      <c r="J27" s="92">
        <v>83.527720720161099</v>
      </c>
      <c r="K27" s="92">
        <v>125.29158108024161</v>
      </c>
      <c r="L27" s="92">
        <v>187.9373716203624</v>
      </c>
      <c r="M27" s="92">
        <v>281.90605743054363</v>
      </c>
      <c r="N27" s="93"/>
      <c r="O27" s="94">
        <v>0.13</v>
      </c>
      <c r="P27" s="95" t="s">
        <v>98</v>
      </c>
      <c r="Q27" s="92">
        <f t="shared" si="3"/>
        <v>1.0274775089090307</v>
      </c>
      <c r="R27" s="92">
        <f t="shared" si="0"/>
        <v>1.541216263363546</v>
      </c>
      <c r="S27" s="92">
        <f t="shared" si="0"/>
        <v>2.3118243950453192</v>
      </c>
      <c r="T27" s="92">
        <f t="shared" si="0"/>
        <v>3.4677365925679777</v>
      </c>
      <c r="U27" s="92">
        <f t="shared" si="0"/>
        <v>5.2016048888519668</v>
      </c>
      <c r="V27" s="92">
        <f t="shared" si="0"/>
        <v>7.8024073332779516</v>
      </c>
      <c r="W27" s="92">
        <f t="shared" si="0"/>
        <v>11.703610999916922</v>
      </c>
      <c r="X27" s="92">
        <f t="shared" si="0"/>
        <v>17.555416499875381</v>
      </c>
      <c r="Y27" s="92">
        <f t="shared" si="0"/>
        <v>26.333124749813067</v>
      </c>
      <c r="Z27" s="92">
        <f t="shared" si="0"/>
        <v>39.499687124719607</v>
      </c>
      <c r="AA27" s="93"/>
      <c r="AB27" s="94">
        <v>0</v>
      </c>
      <c r="AC27" s="95" t="s">
        <v>98</v>
      </c>
      <c r="AD27" s="92">
        <f t="shared" si="4"/>
        <v>0</v>
      </c>
      <c r="AE27" s="92">
        <f t="shared" si="1"/>
        <v>0</v>
      </c>
      <c r="AF27" s="92">
        <f t="shared" si="1"/>
        <v>0</v>
      </c>
      <c r="AG27" s="92">
        <f t="shared" si="1"/>
        <v>0</v>
      </c>
      <c r="AH27" s="92">
        <f t="shared" si="1"/>
        <v>0</v>
      </c>
      <c r="AI27" s="92">
        <f t="shared" si="1"/>
        <v>0</v>
      </c>
      <c r="AJ27" s="92">
        <f t="shared" si="1"/>
        <v>0</v>
      </c>
      <c r="AK27" s="92">
        <f t="shared" si="1"/>
        <v>0</v>
      </c>
      <c r="AL27" s="92">
        <f t="shared" si="1"/>
        <v>0</v>
      </c>
      <c r="AM27" s="92">
        <f t="shared" si="1"/>
        <v>0</v>
      </c>
      <c r="AO27" s="96">
        <v>309</v>
      </c>
      <c r="AP27" s="95" t="s">
        <v>98</v>
      </c>
      <c r="AQ27" s="92">
        <f t="shared" si="5"/>
        <v>2.40427808131944E-3</v>
      </c>
      <c r="AR27" s="92">
        <f t="shared" si="5"/>
        <v>3.6064171219791596E-3</v>
      </c>
      <c r="AS27" s="92">
        <f t="shared" si="5"/>
        <v>5.4096256829687401E-3</v>
      </c>
      <c r="AT27" s="92">
        <f t="shared" si="5"/>
        <v>8.1144385244531093E-3</v>
      </c>
      <c r="AU27" s="92">
        <f t="shared" si="5"/>
        <v>1.2171657786679661E-2</v>
      </c>
      <c r="AV27" s="92">
        <f t="shared" si="5"/>
        <v>1.8257486680019499E-2</v>
      </c>
      <c r="AW27" s="92">
        <f t="shared" si="5"/>
        <v>2.7386230020029236E-2</v>
      </c>
      <c r="AX27" s="92">
        <f t="shared" si="5"/>
        <v>4.1079345030043846E-2</v>
      </c>
      <c r="AY27" s="92">
        <f t="shared" si="5"/>
        <v>6.1619017545065762E-2</v>
      </c>
      <c r="AZ27" s="92">
        <f t="shared" si="5"/>
        <v>9.2428526317598653E-2</v>
      </c>
    </row>
    <row r="28" spans="1:52">
      <c r="A28" s="91" t="s">
        <v>101</v>
      </c>
      <c r="B28" s="91" t="s">
        <v>380</v>
      </c>
      <c r="C28" s="91" t="s">
        <v>373</v>
      </c>
      <c r="D28" s="92">
        <v>0.83310089383149466</v>
      </c>
      <c r="E28" s="92">
        <v>1.249651340747242</v>
      </c>
      <c r="F28" s="92">
        <v>1.8744770111208631</v>
      </c>
      <c r="G28" s="92">
        <v>2.8117155166812946</v>
      </c>
      <c r="H28" s="92">
        <v>4.2175732750219428</v>
      </c>
      <c r="I28" s="92">
        <v>6.3263599125329133</v>
      </c>
      <c r="J28" s="92">
        <v>9.4895398687993691</v>
      </c>
      <c r="K28" s="92">
        <v>14.23430980319905</v>
      </c>
      <c r="L28" s="92">
        <v>21.351464704798573</v>
      </c>
      <c r="M28" s="92">
        <v>32.02719705719786</v>
      </c>
      <c r="N28" s="93"/>
      <c r="O28" s="94">
        <v>0.13</v>
      </c>
      <c r="P28" s="95" t="s">
        <v>101</v>
      </c>
      <c r="Q28" s="92">
        <f t="shared" si="3"/>
        <v>0.11673117260978334</v>
      </c>
      <c r="R28" s="92">
        <f t="shared" si="0"/>
        <v>0.17509675891467502</v>
      </c>
      <c r="S28" s="92">
        <f t="shared" si="0"/>
        <v>0.26264513837201253</v>
      </c>
      <c r="T28" s="92">
        <f t="shared" si="0"/>
        <v>0.3939677075580188</v>
      </c>
      <c r="U28" s="92">
        <f t="shared" si="0"/>
        <v>0.59095156133702831</v>
      </c>
      <c r="V28" s="92">
        <f t="shared" si="0"/>
        <v>0.88642734200554241</v>
      </c>
      <c r="W28" s="92">
        <f t="shared" si="0"/>
        <v>1.3296410130083134</v>
      </c>
      <c r="X28" s="92">
        <f t="shared" si="0"/>
        <v>1.9944615195124695</v>
      </c>
      <c r="Y28" s="92">
        <f t="shared" si="0"/>
        <v>2.9916922792687042</v>
      </c>
      <c r="Z28" s="92">
        <f t="shared" si="0"/>
        <v>4.487538418903056</v>
      </c>
      <c r="AA28" s="93"/>
      <c r="AB28" s="94">
        <v>0</v>
      </c>
      <c r="AC28" s="95" t="s">
        <v>101</v>
      </c>
      <c r="AD28" s="92">
        <f t="shared" si="4"/>
        <v>0</v>
      </c>
      <c r="AE28" s="92">
        <f t="shared" si="1"/>
        <v>0</v>
      </c>
      <c r="AF28" s="92">
        <f t="shared" si="1"/>
        <v>0</v>
      </c>
      <c r="AG28" s="92">
        <f t="shared" si="1"/>
        <v>0</v>
      </c>
      <c r="AH28" s="92">
        <f t="shared" si="1"/>
        <v>0</v>
      </c>
      <c r="AI28" s="92">
        <f t="shared" si="1"/>
        <v>0</v>
      </c>
      <c r="AJ28" s="92">
        <f t="shared" si="1"/>
        <v>0</v>
      </c>
      <c r="AK28" s="92">
        <f t="shared" si="1"/>
        <v>0</v>
      </c>
      <c r="AL28" s="92">
        <f t="shared" si="1"/>
        <v>0</v>
      </c>
      <c r="AM28" s="92">
        <f t="shared" si="1"/>
        <v>0</v>
      </c>
      <c r="AO28" s="96">
        <v>309</v>
      </c>
      <c r="AP28" s="95" t="s">
        <v>101</v>
      </c>
      <c r="AQ28" s="92">
        <f t="shared" si="5"/>
        <v>2.7314875243392449E-4</v>
      </c>
      <c r="AR28" s="92">
        <f t="shared" si="5"/>
        <v>4.0972312865088679E-4</v>
      </c>
      <c r="AS28" s="92">
        <f t="shared" si="5"/>
        <v>6.1458469297633012E-4</v>
      </c>
      <c r="AT28" s="92">
        <f t="shared" si="5"/>
        <v>9.2187703946449524E-4</v>
      </c>
      <c r="AU28" s="92">
        <f t="shared" si="5"/>
        <v>1.3828155591967431E-3</v>
      </c>
      <c r="AV28" s="92">
        <f t="shared" si="5"/>
        <v>2.074223338795114E-3</v>
      </c>
      <c r="AW28" s="92">
        <f t="shared" si="5"/>
        <v>3.1113350081926712E-3</v>
      </c>
      <c r="AX28" s="92">
        <f t="shared" si="5"/>
        <v>4.6670025122890054E-3</v>
      </c>
      <c r="AY28" s="92">
        <f t="shared" si="5"/>
        <v>7.0005037684335077E-3</v>
      </c>
      <c r="AZ28" s="92">
        <f t="shared" si="5"/>
        <v>1.0500755652650262E-2</v>
      </c>
    </row>
    <row r="29" spans="1:52">
      <c r="A29" s="91" t="s">
        <v>105</v>
      </c>
      <c r="B29" s="91" t="s">
        <v>386</v>
      </c>
      <c r="C29" s="91" t="s">
        <v>375</v>
      </c>
      <c r="D29" s="92">
        <v>3043.7010971691025</v>
      </c>
      <c r="E29" s="92">
        <v>3743.7523495179953</v>
      </c>
      <c r="F29" s="92">
        <v>4604.8153899071403</v>
      </c>
      <c r="G29" s="92">
        <v>5663.9229295857813</v>
      </c>
      <c r="H29" s="92">
        <v>6966.6252033905093</v>
      </c>
      <c r="I29" s="92">
        <v>8568.9490001703271</v>
      </c>
      <c r="J29" s="92">
        <v>10539.807270209503</v>
      </c>
      <c r="K29" s="92">
        <v>12963.962942357688</v>
      </c>
      <c r="L29" s="92">
        <v>15945.674419099956</v>
      </c>
      <c r="M29" s="92">
        <v>19613.179535492945</v>
      </c>
      <c r="N29" s="93"/>
      <c r="O29" s="94">
        <v>0.25</v>
      </c>
      <c r="P29" s="95" t="s">
        <v>105</v>
      </c>
      <c r="Q29" s="92">
        <f t="shared" si="3"/>
        <v>820.13983211797279</v>
      </c>
      <c r="R29" s="92">
        <f t="shared" si="0"/>
        <v>1008.7719935051063</v>
      </c>
      <c r="S29" s="92">
        <f t="shared" si="0"/>
        <v>1240.7895520112825</v>
      </c>
      <c r="T29" s="92">
        <f t="shared" si="0"/>
        <v>1526.1711489738768</v>
      </c>
      <c r="U29" s="92">
        <f t="shared" si="0"/>
        <v>1877.1905132378681</v>
      </c>
      <c r="V29" s="92">
        <f t="shared" si="0"/>
        <v>2308.9443312825779</v>
      </c>
      <c r="W29" s="92">
        <f t="shared" si="0"/>
        <v>2840.001527477571</v>
      </c>
      <c r="X29" s="92">
        <f t="shared" si="0"/>
        <v>3493.2018787974125</v>
      </c>
      <c r="Y29" s="92">
        <f t="shared" si="0"/>
        <v>4296.6383109208173</v>
      </c>
      <c r="Z29" s="92">
        <f t="shared" si="0"/>
        <v>5284.8651224326049</v>
      </c>
      <c r="AA29" s="93"/>
      <c r="AB29" s="94">
        <v>0</v>
      </c>
      <c r="AC29" s="95" t="s">
        <v>105</v>
      </c>
      <c r="AD29" s="92">
        <f t="shared" si="4"/>
        <v>0</v>
      </c>
      <c r="AE29" s="92">
        <f t="shared" si="1"/>
        <v>0</v>
      </c>
      <c r="AF29" s="92">
        <f t="shared" si="1"/>
        <v>0</v>
      </c>
      <c r="AG29" s="92">
        <f t="shared" si="1"/>
        <v>0</v>
      </c>
      <c r="AH29" s="92">
        <f t="shared" si="1"/>
        <v>0</v>
      </c>
      <c r="AI29" s="92">
        <f t="shared" si="1"/>
        <v>0</v>
      </c>
      <c r="AJ29" s="92">
        <f t="shared" si="1"/>
        <v>0</v>
      </c>
      <c r="AK29" s="92">
        <f t="shared" si="1"/>
        <v>0</v>
      </c>
      <c r="AL29" s="92">
        <f t="shared" si="1"/>
        <v>0</v>
      </c>
      <c r="AM29" s="92">
        <f t="shared" si="1"/>
        <v>0</v>
      </c>
      <c r="AO29" s="96">
        <v>491</v>
      </c>
      <c r="AP29" s="95" t="s">
        <v>105</v>
      </c>
      <c r="AQ29" s="92">
        <f t="shared" si="5"/>
        <v>1.5857204768912727</v>
      </c>
      <c r="AR29" s="92">
        <f t="shared" si="5"/>
        <v>1.9504361865762652</v>
      </c>
      <c r="AS29" s="92">
        <f t="shared" si="5"/>
        <v>2.3990365094888095</v>
      </c>
      <c r="AT29" s="92">
        <f t="shared" si="5"/>
        <v>2.9508149066712348</v>
      </c>
      <c r="AU29" s="92">
        <f t="shared" si="5"/>
        <v>3.6295023352056179</v>
      </c>
      <c r="AV29" s="92">
        <f t="shared" si="5"/>
        <v>4.4642878723029105</v>
      </c>
      <c r="AW29" s="92">
        <f t="shared" si="5"/>
        <v>5.4910740829325801</v>
      </c>
      <c r="AX29" s="92">
        <f t="shared" si="5"/>
        <v>6.7540211220070727</v>
      </c>
      <c r="AY29" s="92">
        <f t="shared" si="5"/>
        <v>8.3074459800686995</v>
      </c>
      <c r="AZ29" s="92">
        <f t="shared" si="5"/>
        <v>10.2181585554845</v>
      </c>
    </row>
    <row r="30" spans="1:52">
      <c r="A30" s="91" t="s">
        <v>116</v>
      </c>
      <c r="B30" s="91" t="s">
        <v>468</v>
      </c>
      <c r="C30" s="91" t="s">
        <v>468</v>
      </c>
      <c r="D30" s="92">
        <v>12000</v>
      </c>
      <c r="E30" s="92">
        <v>12000</v>
      </c>
      <c r="F30" s="92">
        <v>12000</v>
      </c>
      <c r="G30" s="92">
        <v>12000</v>
      </c>
      <c r="H30" s="92">
        <v>12000</v>
      </c>
      <c r="I30" s="92">
        <v>12000</v>
      </c>
      <c r="J30" s="92">
        <v>12000</v>
      </c>
      <c r="K30" s="92">
        <v>12000</v>
      </c>
      <c r="L30" s="92">
        <v>12000</v>
      </c>
      <c r="M30" s="92">
        <v>12000</v>
      </c>
      <c r="N30" s="93"/>
      <c r="O30" s="94">
        <v>1.145597697317752</v>
      </c>
      <c r="P30" s="95" t="s">
        <v>116</v>
      </c>
      <c r="Q30" s="92">
        <f t="shared" si="3"/>
        <v>14816.965632165833</v>
      </c>
      <c r="R30" s="92">
        <f t="shared" si="0"/>
        <v>14816.965632165833</v>
      </c>
      <c r="S30" s="92">
        <f t="shared" si="0"/>
        <v>14816.965632165833</v>
      </c>
      <c r="T30" s="92">
        <f t="shared" si="0"/>
        <v>14816.965632165833</v>
      </c>
      <c r="U30" s="92">
        <f t="shared" si="0"/>
        <v>14816.965632165833</v>
      </c>
      <c r="V30" s="92">
        <f t="shared" si="0"/>
        <v>14816.965632165833</v>
      </c>
      <c r="W30" s="92">
        <f t="shared" si="0"/>
        <v>14816.965632165833</v>
      </c>
      <c r="X30" s="92">
        <f t="shared" si="0"/>
        <v>14816.965632165833</v>
      </c>
      <c r="Y30" s="92">
        <f t="shared" si="0"/>
        <v>14816.965632165833</v>
      </c>
      <c r="Z30" s="92">
        <f t="shared" si="0"/>
        <v>14816.965632165833</v>
      </c>
      <c r="AA30" s="93"/>
      <c r="AB30" s="94">
        <v>0.9498345118557191</v>
      </c>
      <c r="AC30" s="95" t="s">
        <v>116</v>
      </c>
      <c r="AD30" s="92">
        <f t="shared" si="4"/>
        <v>12284.997911014147</v>
      </c>
      <c r="AE30" s="92">
        <f t="shared" si="1"/>
        <v>12284.997911014147</v>
      </c>
      <c r="AF30" s="92">
        <f t="shared" si="1"/>
        <v>12284.997911014147</v>
      </c>
      <c r="AG30" s="92">
        <f t="shared" si="1"/>
        <v>12284.997911014147</v>
      </c>
      <c r="AH30" s="92">
        <f t="shared" si="1"/>
        <v>12284.997911014147</v>
      </c>
      <c r="AI30" s="92">
        <f t="shared" si="1"/>
        <v>12284.997911014147</v>
      </c>
      <c r="AJ30" s="92">
        <f t="shared" si="1"/>
        <v>12284.997911014147</v>
      </c>
      <c r="AK30" s="92">
        <f t="shared" si="1"/>
        <v>12284.997911014147</v>
      </c>
      <c r="AL30" s="92">
        <f t="shared" si="1"/>
        <v>12284.997911014147</v>
      </c>
      <c r="AM30" s="92">
        <f t="shared" si="1"/>
        <v>12284.997911014147</v>
      </c>
      <c r="AO30" s="96">
        <v>1.6500544728920095</v>
      </c>
      <c r="AP30" s="95" t="s">
        <v>116</v>
      </c>
      <c r="AQ30" s="92">
        <f t="shared" si="5"/>
        <v>2.1009836330220338E-2</v>
      </c>
      <c r="AR30" s="92">
        <f t="shared" si="5"/>
        <v>2.1009836330220338E-2</v>
      </c>
      <c r="AS30" s="92">
        <f t="shared" si="5"/>
        <v>2.1009836330220338E-2</v>
      </c>
      <c r="AT30" s="92">
        <f t="shared" si="5"/>
        <v>2.1009836330220338E-2</v>
      </c>
      <c r="AU30" s="92">
        <f t="shared" si="5"/>
        <v>2.1009836330220338E-2</v>
      </c>
      <c r="AV30" s="92">
        <f t="shared" si="5"/>
        <v>2.1009836330220338E-2</v>
      </c>
      <c r="AW30" s="92">
        <f t="shared" si="5"/>
        <v>2.1009836330220338E-2</v>
      </c>
      <c r="AX30" s="92">
        <f t="shared" si="5"/>
        <v>2.1009836330220338E-2</v>
      </c>
      <c r="AY30" s="92">
        <f t="shared" si="5"/>
        <v>2.1009836330220338E-2</v>
      </c>
      <c r="AZ30" s="92">
        <f t="shared" si="5"/>
        <v>2.1009836330220338E-2</v>
      </c>
    </row>
    <row r="31" spans="1:52">
      <c r="A31" s="91" t="s">
        <v>117</v>
      </c>
      <c r="B31" s="91" t="s">
        <v>469</v>
      </c>
      <c r="C31" s="91" t="s">
        <v>470</v>
      </c>
      <c r="D31" s="92">
        <v>1400</v>
      </c>
      <c r="E31" s="92">
        <v>2100</v>
      </c>
      <c r="F31" s="92">
        <v>2240</v>
      </c>
      <c r="G31" s="92">
        <v>2240</v>
      </c>
      <c r="H31" s="92">
        <v>2240</v>
      </c>
      <c r="I31" s="92">
        <v>2240</v>
      </c>
      <c r="J31" s="92">
        <v>2240</v>
      </c>
      <c r="K31" s="92">
        <v>2240</v>
      </c>
      <c r="L31" s="92">
        <v>2240</v>
      </c>
      <c r="M31" s="92">
        <v>2240</v>
      </c>
      <c r="N31" s="93"/>
      <c r="O31" s="94">
        <v>1</v>
      </c>
      <c r="P31" s="95" t="s">
        <v>117</v>
      </c>
      <c r="Q31" s="92">
        <f t="shared" si="3"/>
        <v>1508.9468095708612</v>
      </c>
      <c r="R31" s="92">
        <f t="shared" si="0"/>
        <v>2263.420214356292</v>
      </c>
      <c r="S31" s="92">
        <f t="shared" si="0"/>
        <v>2414.3148953133782</v>
      </c>
      <c r="T31" s="92">
        <f t="shared" si="0"/>
        <v>2414.3148953133782</v>
      </c>
      <c r="U31" s="92">
        <f t="shared" si="0"/>
        <v>2414.3148953133782</v>
      </c>
      <c r="V31" s="92">
        <f t="shared" si="0"/>
        <v>2414.3148953133782</v>
      </c>
      <c r="W31" s="92">
        <f t="shared" si="0"/>
        <v>2414.3148953133782</v>
      </c>
      <c r="X31" s="92">
        <f t="shared" si="0"/>
        <v>2414.3148953133782</v>
      </c>
      <c r="Y31" s="92">
        <f t="shared" si="0"/>
        <v>2414.3148953133782</v>
      </c>
      <c r="Z31" s="92">
        <f t="shared" si="0"/>
        <v>2414.3148953133782</v>
      </c>
      <c r="AA31" s="93"/>
      <c r="AB31" s="94">
        <v>0.62719999999999998</v>
      </c>
      <c r="AC31" s="95" t="s">
        <v>117</v>
      </c>
      <c r="AD31" s="92">
        <f t="shared" si="4"/>
        <v>946.41143896284416</v>
      </c>
      <c r="AE31" s="92">
        <f t="shared" si="1"/>
        <v>1419.6171584442661</v>
      </c>
      <c r="AF31" s="92">
        <f t="shared" si="1"/>
        <v>1514.2583023405507</v>
      </c>
      <c r="AG31" s="92">
        <f t="shared" si="1"/>
        <v>1514.2583023405507</v>
      </c>
      <c r="AH31" s="92">
        <f t="shared" si="1"/>
        <v>1514.2583023405507</v>
      </c>
      <c r="AI31" s="92">
        <f t="shared" si="1"/>
        <v>1514.2583023405507</v>
      </c>
      <c r="AJ31" s="92">
        <f t="shared" si="1"/>
        <v>1514.2583023405507</v>
      </c>
      <c r="AK31" s="92">
        <f t="shared" si="1"/>
        <v>1514.2583023405507</v>
      </c>
      <c r="AL31" s="92">
        <f t="shared" si="1"/>
        <v>1514.2583023405507</v>
      </c>
      <c r="AM31" s="92">
        <f t="shared" si="1"/>
        <v>1514.2583023405507</v>
      </c>
      <c r="AO31" s="96">
        <v>10.827032486425381</v>
      </c>
      <c r="AP31" s="95" t="s">
        <v>117</v>
      </c>
      <c r="AQ31" s="92">
        <f t="shared" si="5"/>
        <v>1.6083501984650767E-2</v>
      </c>
      <c r="AR31" s="92">
        <f t="shared" si="5"/>
        <v>2.4125252976976149E-2</v>
      </c>
      <c r="AS31" s="92">
        <f t="shared" si="5"/>
        <v>2.5733603175441228E-2</v>
      </c>
      <c r="AT31" s="92">
        <f t="shared" si="5"/>
        <v>2.5733603175441228E-2</v>
      </c>
      <c r="AU31" s="92">
        <f t="shared" si="5"/>
        <v>2.5733603175441228E-2</v>
      </c>
      <c r="AV31" s="92">
        <f t="shared" si="5"/>
        <v>2.5733603175441228E-2</v>
      </c>
      <c r="AW31" s="92">
        <f t="shared" si="5"/>
        <v>2.5733603175441228E-2</v>
      </c>
      <c r="AX31" s="92">
        <f t="shared" si="5"/>
        <v>2.5733603175441228E-2</v>
      </c>
      <c r="AY31" s="92">
        <f t="shared" si="5"/>
        <v>2.5733603175441228E-2</v>
      </c>
      <c r="AZ31" s="92">
        <f t="shared" si="5"/>
        <v>2.5733603175441228E-2</v>
      </c>
    </row>
    <row r="32" spans="1:52">
      <c r="A32" s="91" t="s">
        <v>118</v>
      </c>
      <c r="B32" s="91" t="s">
        <v>471</v>
      </c>
      <c r="C32" s="91" t="s">
        <v>470</v>
      </c>
      <c r="D32" s="92">
        <v>3600</v>
      </c>
      <c r="E32" s="92">
        <v>5400</v>
      </c>
      <c r="F32" s="92">
        <v>5760</v>
      </c>
      <c r="G32" s="92">
        <v>5760</v>
      </c>
      <c r="H32" s="92">
        <v>5760</v>
      </c>
      <c r="I32" s="92">
        <v>5760</v>
      </c>
      <c r="J32" s="92">
        <v>5760</v>
      </c>
      <c r="K32" s="92">
        <v>5760</v>
      </c>
      <c r="L32" s="92">
        <v>5760</v>
      </c>
      <c r="M32" s="92">
        <v>5760</v>
      </c>
      <c r="N32" s="93"/>
      <c r="O32" s="94">
        <v>1</v>
      </c>
      <c r="P32" s="95" t="s">
        <v>118</v>
      </c>
      <c r="Q32" s="92">
        <f t="shared" si="3"/>
        <v>3880.1489388965006</v>
      </c>
      <c r="R32" s="92">
        <f t="shared" si="0"/>
        <v>5820.2234083447511</v>
      </c>
      <c r="S32" s="92">
        <f t="shared" si="0"/>
        <v>6208.2383022344011</v>
      </c>
      <c r="T32" s="92">
        <f t="shared" si="0"/>
        <v>6208.2383022344011</v>
      </c>
      <c r="U32" s="92">
        <f t="shared" si="0"/>
        <v>6208.2383022344011</v>
      </c>
      <c r="V32" s="92">
        <f t="shared" si="0"/>
        <v>6208.2383022344011</v>
      </c>
      <c r="W32" s="92">
        <f t="shared" si="0"/>
        <v>6208.2383022344011</v>
      </c>
      <c r="X32" s="92">
        <f t="shared" si="0"/>
        <v>6208.2383022344011</v>
      </c>
      <c r="Y32" s="92">
        <f t="shared" si="0"/>
        <v>6208.2383022344011</v>
      </c>
      <c r="Z32" s="92">
        <f t="shared" si="0"/>
        <v>6208.2383022344011</v>
      </c>
      <c r="AA32" s="93"/>
      <c r="AB32" s="94">
        <v>0.62719999999999998</v>
      </c>
      <c r="AC32" s="95" t="s">
        <v>118</v>
      </c>
      <c r="AD32" s="92">
        <f t="shared" si="4"/>
        <v>2433.6294144758854</v>
      </c>
      <c r="AE32" s="92">
        <f t="shared" si="1"/>
        <v>3650.4441217138278</v>
      </c>
      <c r="AF32" s="92">
        <f t="shared" si="1"/>
        <v>3893.8070631614164</v>
      </c>
      <c r="AG32" s="92">
        <f t="shared" si="1"/>
        <v>3893.8070631614164</v>
      </c>
      <c r="AH32" s="92">
        <f t="shared" si="1"/>
        <v>3893.8070631614164</v>
      </c>
      <c r="AI32" s="92">
        <f t="shared" si="1"/>
        <v>3893.8070631614164</v>
      </c>
      <c r="AJ32" s="92">
        <f t="shared" si="1"/>
        <v>3893.8070631614164</v>
      </c>
      <c r="AK32" s="92">
        <f t="shared" si="1"/>
        <v>3893.8070631614164</v>
      </c>
      <c r="AL32" s="92">
        <f t="shared" si="1"/>
        <v>3893.8070631614164</v>
      </c>
      <c r="AM32" s="92">
        <f t="shared" si="1"/>
        <v>3893.8070631614164</v>
      </c>
      <c r="AO32" s="96">
        <v>10.827032486425381</v>
      </c>
      <c r="AP32" s="95" t="s">
        <v>118</v>
      </c>
      <c r="AQ32" s="92">
        <f t="shared" si="5"/>
        <v>4.1357576531959109E-2</v>
      </c>
      <c r="AR32" s="92">
        <f t="shared" si="5"/>
        <v>6.203636479793867E-2</v>
      </c>
      <c r="AS32" s="92">
        <f t="shared" si="5"/>
        <v>6.6172122451134574E-2</v>
      </c>
      <c r="AT32" s="92">
        <f t="shared" si="5"/>
        <v>6.6172122451134574E-2</v>
      </c>
      <c r="AU32" s="92">
        <f t="shared" si="5"/>
        <v>6.6172122451134574E-2</v>
      </c>
      <c r="AV32" s="92">
        <f t="shared" si="5"/>
        <v>6.6172122451134574E-2</v>
      </c>
      <c r="AW32" s="92">
        <f t="shared" si="5"/>
        <v>6.6172122451134574E-2</v>
      </c>
      <c r="AX32" s="92">
        <f t="shared" si="5"/>
        <v>6.6172122451134574E-2</v>
      </c>
      <c r="AY32" s="92">
        <f t="shared" si="5"/>
        <v>6.6172122451134574E-2</v>
      </c>
      <c r="AZ32" s="92">
        <f t="shared" si="5"/>
        <v>6.6172122451134574E-2</v>
      </c>
    </row>
    <row r="33" spans="1:53">
      <c r="A33" s="91" t="s">
        <v>119</v>
      </c>
      <c r="B33" s="91" t="s">
        <v>472</v>
      </c>
      <c r="C33" s="91" t="s">
        <v>451</v>
      </c>
      <c r="D33" s="92">
        <v>1122</v>
      </c>
      <c r="E33" s="92">
        <v>1122</v>
      </c>
      <c r="F33" s="92">
        <v>1122</v>
      </c>
      <c r="G33" s="92">
        <v>1122</v>
      </c>
      <c r="H33" s="92">
        <v>1122</v>
      </c>
      <c r="I33" s="92">
        <v>1122</v>
      </c>
      <c r="J33" s="92">
        <v>1122</v>
      </c>
      <c r="K33" s="92">
        <v>1122</v>
      </c>
      <c r="L33" s="92">
        <v>1122</v>
      </c>
      <c r="M33" s="92">
        <v>1122</v>
      </c>
      <c r="N33" s="93"/>
      <c r="O33" s="94">
        <v>1</v>
      </c>
      <c r="P33" s="95" t="s">
        <v>119</v>
      </c>
      <c r="Q33" s="92">
        <f t="shared" si="3"/>
        <v>1209.3130859560761</v>
      </c>
      <c r="R33" s="92">
        <f t="shared" si="0"/>
        <v>1209.3130859560761</v>
      </c>
      <c r="S33" s="92">
        <f t="shared" si="0"/>
        <v>1209.3130859560761</v>
      </c>
      <c r="T33" s="92">
        <f t="shared" si="0"/>
        <v>1209.3130859560761</v>
      </c>
      <c r="U33" s="92">
        <f t="shared" si="0"/>
        <v>1209.3130859560761</v>
      </c>
      <c r="V33" s="92">
        <f t="shared" si="0"/>
        <v>1209.3130859560761</v>
      </c>
      <c r="W33" s="92">
        <f t="shared" si="0"/>
        <v>1209.3130859560761</v>
      </c>
      <c r="X33" s="92">
        <f t="shared" si="0"/>
        <v>1209.3130859560761</v>
      </c>
      <c r="Y33" s="92">
        <f t="shared" si="0"/>
        <v>1209.3130859560761</v>
      </c>
      <c r="Z33" s="92">
        <f t="shared" si="0"/>
        <v>1209.3130859560761</v>
      </c>
      <c r="AA33" s="93"/>
      <c r="AB33" s="94">
        <v>0</v>
      </c>
      <c r="AC33" s="95" t="s">
        <v>119</v>
      </c>
      <c r="AD33" s="92">
        <f t="shared" si="4"/>
        <v>0</v>
      </c>
      <c r="AE33" s="92">
        <f t="shared" si="1"/>
        <v>0</v>
      </c>
      <c r="AF33" s="92">
        <f t="shared" si="1"/>
        <v>0</v>
      </c>
      <c r="AG33" s="92">
        <f t="shared" si="1"/>
        <v>0</v>
      </c>
      <c r="AH33" s="92">
        <f t="shared" si="1"/>
        <v>0</v>
      </c>
      <c r="AI33" s="92">
        <f t="shared" si="1"/>
        <v>0</v>
      </c>
      <c r="AJ33" s="92">
        <f t="shared" si="1"/>
        <v>0</v>
      </c>
      <c r="AK33" s="92">
        <f t="shared" si="1"/>
        <v>0</v>
      </c>
      <c r="AL33" s="92">
        <f t="shared" si="1"/>
        <v>0</v>
      </c>
      <c r="AM33" s="92">
        <f t="shared" si="1"/>
        <v>0</v>
      </c>
      <c r="AO33" s="96">
        <v>6.0600000000000005</v>
      </c>
      <c r="AP33" s="95" t="s">
        <v>119</v>
      </c>
      <c r="AQ33" s="92">
        <f t="shared" si="5"/>
        <v>7.2145396158962132E-3</v>
      </c>
      <c r="AR33" s="92">
        <f t="shared" si="5"/>
        <v>7.2145396158962132E-3</v>
      </c>
      <c r="AS33" s="92">
        <f t="shared" si="5"/>
        <v>7.2145396158962132E-3</v>
      </c>
      <c r="AT33" s="92">
        <f t="shared" si="5"/>
        <v>7.2145396158962132E-3</v>
      </c>
      <c r="AU33" s="92">
        <f t="shared" si="5"/>
        <v>7.2145396158962132E-3</v>
      </c>
      <c r="AV33" s="92">
        <f t="shared" si="5"/>
        <v>7.2145396158962132E-3</v>
      </c>
      <c r="AW33" s="92">
        <f t="shared" si="5"/>
        <v>7.2145396158962132E-3</v>
      </c>
      <c r="AX33" s="92">
        <f t="shared" si="5"/>
        <v>7.2145396158962132E-3</v>
      </c>
      <c r="AY33" s="92">
        <f t="shared" si="5"/>
        <v>7.2145396158962132E-3</v>
      </c>
      <c r="AZ33" s="92">
        <f t="shared" si="5"/>
        <v>7.2145396158962132E-3</v>
      </c>
    </row>
    <row r="34" spans="1:53">
      <c r="A34" s="91" t="s">
        <v>120</v>
      </c>
      <c r="B34" s="91" t="s">
        <v>473</v>
      </c>
      <c r="C34" s="91" t="s">
        <v>451</v>
      </c>
      <c r="D34" s="92">
        <v>1878</v>
      </c>
      <c r="E34" s="92">
        <v>1878</v>
      </c>
      <c r="F34" s="92">
        <v>1878</v>
      </c>
      <c r="G34" s="92">
        <v>1878</v>
      </c>
      <c r="H34" s="92">
        <v>1878</v>
      </c>
      <c r="I34" s="92">
        <v>1878</v>
      </c>
      <c r="J34" s="92">
        <v>1878</v>
      </c>
      <c r="K34" s="92">
        <v>1878</v>
      </c>
      <c r="L34" s="92">
        <v>1878</v>
      </c>
      <c r="M34" s="92">
        <v>1878</v>
      </c>
      <c r="N34" s="93"/>
      <c r="O34" s="94">
        <v>1</v>
      </c>
      <c r="P34" s="95" t="s">
        <v>120</v>
      </c>
      <c r="Q34" s="92">
        <f t="shared" si="3"/>
        <v>2024.144363124341</v>
      </c>
      <c r="R34" s="92">
        <f t="shared" si="0"/>
        <v>2024.144363124341</v>
      </c>
      <c r="S34" s="92">
        <f t="shared" si="0"/>
        <v>2024.144363124341</v>
      </c>
      <c r="T34" s="92">
        <f t="shared" si="0"/>
        <v>2024.144363124341</v>
      </c>
      <c r="U34" s="92">
        <f t="shared" si="0"/>
        <v>2024.144363124341</v>
      </c>
      <c r="V34" s="92">
        <f t="shared" si="0"/>
        <v>2024.144363124341</v>
      </c>
      <c r="W34" s="92">
        <f t="shared" si="0"/>
        <v>2024.144363124341</v>
      </c>
      <c r="X34" s="92">
        <f t="shared" si="0"/>
        <v>2024.144363124341</v>
      </c>
      <c r="Y34" s="92">
        <f t="shared" si="0"/>
        <v>2024.144363124341</v>
      </c>
      <c r="Z34" s="92">
        <f t="shared" si="0"/>
        <v>2024.144363124341</v>
      </c>
      <c r="AA34" s="93"/>
      <c r="AB34" s="94">
        <v>0</v>
      </c>
      <c r="AC34" s="95" t="s">
        <v>120</v>
      </c>
      <c r="AD34" s="92">
        <f t="shared" si="4"/>
        <v>0</v>
      </c>
      <c r="AE34" s="92">
        <f t="shared" si="1"/>
        <v>0</v>
      </c>
      <c r="AF34" s="92">
        <f t="shared" si="1"/>
        <v>0</v>
      </c>
      <c r="AG34" s="92">
        <f t="shared" si="1"/>
        <v>0</v>
      </c>
      <c r="AH34" s="92">
        <f t="shared" si="1"/>
        <v>0</v>
      </c>
      <c r="AI34" s="92">
        <f t="shared" si="1"/>
        <v>0</v>
      </c>
      <c r="AJ34" s="92">
        <f t="shared" si="1"/>
        <v>0</v>
      </c>
      <c r="AK34" s="92">
        <f t="shared" si="1"/>
        <v>0</v>
      </c>
      <c r="AL34" s="92">
        <f t="shared" si="1"/>
        <v>0</v>
      </c>
      <c r="AM34" s="92">
        <f t="shared" si="1"/>
        <v>0</v>
      </c>
      <c r="AO34" s="96">
        <v>6.0600000000000005</v>
      </c>
      <c r="AP34" s="95" t="s">
        <v>120</v>
      </c>
      <c r="AQ34" s="92">
        <f t="shared" si="5"/>
        <v>1.2075673260831629E-2</v>
      </c>
      <c r="AR34" s="92">
        <f t="shared" si="5"/>
        <v>1.2075673260831629E-2</v>
      </c>
      <c r="AS34" s="92">
        <f t="shared" si="5"/>
        <v>1.2075673260831629E-2</v>
      </c>
      <c r="AT34" s="92">
        <f t="shared" si="5"/>
        <v>1.2075673260831629E-2</v>
      </c>
      <c r="AU34" s="92">
        <f t="shared" si="5"/>
        <v>1.2075673260831629E-2</v>
      </c>
      <c r="AV34" s="92">
        <f t="shared" si="5"/>
        <v>1.2075673260831629E-2</v>
      </c>
      <c r="AW34" s="92">
        <f t="shared" si="5"/>
        <v>1.2075673260831629E-2</v>
      </c>
      <c r="AX34" s="92">
        <f t="shared" si="5"/>
        <v>1.2075673260831629E-2</v>
      </c>
      <c r="AY34" s="92">
        <f t="shared" si="5"/>
        <v>1.2075673260831629E-2</v>
      </c>
      <c r="AZ34" s="92">
        <f t="shared" si="5"/>
        <v>1.2075673260831629E-2</v>
      </c>
    </row>
    <row r="35" spans="1:53">
      <c r="A35" s="91" t="s">
        <v>121</v>
      </c>
      <c r="B35" s="91" t="s">
        <v>474</v>
      </c>
      <c r="C35" s="91" t="s">
        <v>339</v>
      </c>
      <c r="D35" s="92">
        <v>232.15</v>
      </c>
      <c r="E35" s="92">
        <v>232.15</v>
      </c>
      <c r="F35" s="92">
        <v>232.15</v>
      </c>
      <c r="G35" s="92">
        <v>232.15</v>
      </c>
      <c r="H35" s="92">
        <v>232.15</v>
      </c>
      <c r="I35" s="92">
        <v>232.15</v>
      </c>
      <c r="J35" s="92">
        <v>232.15</v>
      </c>
      <c r="K35" s="92">
        <v>232.15</v>
      </c>
      <c r="L35" s="92">
        <v>232.15</v>
      </c>
      <c r="M35" s="92">
        <v>232.15</v>
      </c>
      <c r="N35" s="93"/>
      <c r="O35" s="94">
        <v>1</v>
      </c>
      <c r="P35" s="95" t="s">
        <v>121</v>
      </c>
      <c r="Q35" s="92">
        <f t="shared" si="3"/>
        <v>250.21571560133961</v>
      </c>
      <c r="R35" s="92">
        <f t="shared" si="0"/>
        <v>250.21571560133961</v>
      </c>
      <c r="S35" s="92">
        <f t="shared" si="0"/>
        <v>250.21571560133961</v>
      </c>
      <c r="T35" s="92">
        <f t="shared" si="0"/>
        <v>250.21571560133961</v>
      </c>
      <c r="U35" s="92">
        <f t="shared" ref="U35:Z37" si="6">($O35*H35)*$P$6</f>
        <v>250.21571560133961</v>
      </c>
      <c r="V35" s="92">
        <f t="shared" si="6"/>
        <v>250.21571560133961</v>
      </c>
      <c r="W35" s="92">
        <f t="shared" si="6"/>
        <v>250.21571560133961</v>
      </c>
      <c r="X35" s="92">
        <f t="shared" si="6"/>
        <v>250.21571560133961</v>
      </c>
      <c r="Y35" s="92">
        <f t="shared" si="6"/>
        <v>250.21571560133961</v>
      </c>
      <c r="Z35" s="92">
        <f t="shared" si="6"/>
        <v>250.21571560133961</v>
      </c>
      <c r="AA35" s="93"/>
      <c r="AB35" s="94">
        <v>0.245</v>
      </c>
      <c r="AC35" s="95" t="s">
        <v>121</v>
      </c>
      <c r="AD35" s="92">
        <f t="shared" si="4"/>
        <v>61.302850322328204</v>
      </c>
      <c r="AE35" s="92">
        <f t="shared" si="1"/>
        <v>61.302850322328204</v>
      </c>
      <c r="AF35" s="92">
        <f t="shared" si="1"/>
        <v>61.302850322328204</v>
      </c>
      <c r="AG35" s="92">
        <f t="shared" si="1"/>
        <v>61.302850322328204</v>
      </c>
      <c r="AH35" s="92">
        <f t="shared" ref="AH35:AM37" si="7">($AB35*H35)*$AC$6</f>
        <v>61.302850322328204</v>
      </c>
      <c r="AI35" s="92">
        <f t="shared" si="7"/>
        <v>61.302850322328204</v>
      </c>
      <c r="AJ35" s="92">
        <f t="shared" si="7"/>
        <v>61.302850322328204</v>
      </c>
      <c r="AK35" s="92">
        <f t="shared" si="7"/>
        <v>61.302850322328204</v>
      </c>
      <c r="AL35" s="92">
        <f t="shared" si="7"/>
        <v>61.302850322328204</v>
      </c>
      <c r="AM35" s="92">
        <f t="shared" si="7"/>
        <v>61.302850322328204</v>
      </c>
      <c r="AO35" s="96">
        <v>-316.20999999999981</v>
      </c>
      <c r="AP35" s="95" t="s">
        <v>121</v>
      </c>
      <c r="AQ35" s="92">
        <f t="shared" si="5"/>
        <v>-7.7891026915406336E-2</v>
      </c>
      <c r="AR35" s="92">
        <f t="shared" si="5"/>
        <v>-7.7891026915406336E-2</v>
      </c>
      <c r="AS35" s="92">
        <f t="shared" si="5"/>
        <v>-7.7891026915406336E-2</v>
      </c>
      <c r="AT35" s="92">
        <f t="shared" si="5"/>
        <v>-7.7891026915406336E-2</v>
      </c>
      <c r="AU35" s="92">
        <f t="shared" si="5"/>
        <v>-7.7891026915406336E-2</v>
      </c>
      <c r="AV35" s="92">
        <f t="shared" si="5"/>
        <v>-7.7891026915406336E-2</v>
      </c>
      <c r="AW35" s="92">
        <f t="shared" si="5"/>
        <v>-7.7891026915406336E-2</v>
      </c>
      <c r="AX35" s="92">
        <f t="shared" si="5"/>
        <v>-7.7891026915406336E-2</v>
      </c>
      <c r="AY35" s="92">
        <f t="shared" si="5"/>
        <v>-7.7891026915406336E-2</v>
      </c>
      <c r="AZ35" s="92">
        <f t="shared" si="5"/>
        <v>-7.7891026915406336E-2</v>
      </c>
    </row>
    <row r="36" spans="1:53">
      <c r="A36" s="91" t="s">
        <v>122</v>
      </c>
      <c r="B36" s="91" t="s">
        <v>475</v>
      </c>
      <c r="C36" s="91" t="s">
        <v>339</v>
      </c>
      <c r="D36" s="92">
        <v>44.837750342935529</v>
      </c>
      <c r="E36" s="92">
        <v>67.256625514403311</v>
      </c>
      <c r="F36" s="92">
        <v>100.88493827160494</v>
      </c>
      <c r="G36" s="92">
        <v>151.32740740740741</v>
      </c>
      <c r="H36" s="92">
        <v>226.99111111111108</v>
      </c>
      <c r="I36" s="92">
        <v>340.48666666666662</v>
      </c>
      <c r="J36" s="92">
        <v>510.73</v>
      </c>
      <c r="K36" s="92">
        <v>510.73</v>
      </c>
      <c r="L36" s="92">
        <v>510.73</v>
      </c>
      <c r="M36" s="92">
        <v>510.73</v>
      </c>
      <c r="N36" s="93"/>
      <c r="O36" s="94">
        <v>1</v>
      </c>
      <c r="P36" s="95" t="s">
        <v>122</v>
      </c>
      <c r="Q36" s="92">
        <f t="shared" si="3"/>
        <v>48.32698594879097</v>
      </c>
      <c r="R36" s="92">
        <f t="shared" si="3"/>
        <v>72.490478923186473</v>
      </c>
      <c r="S36" s="92">
        <f t="shared" si="3"/>
        <v>108.73571838477969</v>
      </c>
      <c r="T36" s="92">
        <f t="shared" si="3"/>
        <v>163.10357757716952</v>
      </c>
      <c r="U36" s="92">
        <f t="shared" si="6"/>
        <v>244.65536636575425</v>
      </c>
      <c r="V36" s="92">
        <f t="shared" si="6"/>
        <v>366.98304954863136</v>
      </c>
      <c r="W36" s="92">
        <f t="shared" si="6"/>
        <v>550.47457432294721</v>
      </c>
      <c r="X36" s="92">
        <f t="shared" si="6"/>
        <v>550.47457432294721</v>
      </c>
      <c r="Y36" s="92">
        <f t="shared" si="6"/>
        <v>550.47457432294721</v>
      </c>
      <c r="Z36" s="92">
        <f t="shared" si="6"/>
        <v>550.47457432294721</v>
      </c>
      <c r="AA36" s="93"/>
      <c r="AB36" s="94">
        <v>0.245</v>
      </c>
      <c r="AC36" s="95" t="s">
        <v>122</v>
      </c>
      <c r="AD36" s="92">
        <f t="shared" si="4"/>
        <v>11.840111557453788</v>
      </c>
      <c r="AE36" s="92">
        <f t="shared" si="4"/>
        <v>17.760167336180686</v>
      </c>
      <c r="AF36" s="92">
        <f t="shared" si="4"/>
        <v>26.640251004271022</v>
      </c>
      <c r="AG36" s="92">
        <f t="shared" si="4"/>
        <v>39.960376506406533</v>
      </c>
      <c r="AH36" s="92">
        <f t="shared" si="7"/>
        <v>59.940564759609792</v>
      </c>
      <c r="AI36" s="92">
        <f t="shared" si="7"/>
        <v>89.910847139414685</v>
      </c>
      <c r="AJ36" s="92">
        <f t="shared" si="7"/>
        <v>134.86627070912206</v>
      </c>
      <c r="AK36" s="92">
        <f t="shared" si="7"/>
        <v>134.86627070912206</v>
      </c>
      <c r="AL36" s="92">
        <f t="shared" si="7"/>
        <v>134.86627070912206</v>
      </c>
      <c r="AM36" s="92">
        <f t="shared" si="7"/>
        <v>134.86627070912206</v>
      </c>
      <c r="AO36" s="96">
        <v>-316.20999999999981</v>
      </c>
      <c r="AP36" s="95" t="s">
        <v>122</v>
      </c>
      <c r="AQ36" s="92">
        <f t="shared" si="5"/>
        <v>-1.5043973374059277E-2</v>
      </c>
      <c r="AR36" s="92">
        <f t="shared" si="5"/>
        <v>-2.2565960061088922E-2</v>
      </c>
      <c r="AS36" s="92">
        <f t="shared" si="5"/>
        <v>-3.3848940091633369E-2</v>
      </c>
      <c r="AT36" s="92">
        <f t="shared" si="5"/>
        <v>-5.0773410137450056E-2</v>
      </c>
      <c r="AU36" s="92">
        <f t="shared" si="5"/>
        <v>-7.6160115206175077E-2</v>
      </c>
      <c r="AV36" s="92">
        <f t="shared" si="5"/>
        <v>-0.11424017280926262</v>
      </c>
      <c r="AW36" s="92">
        <f t="shared" si="5"/>
        <v>-0.17136025921389397</v>
      </c>
      <c r="AX36" s="92">
        <f t="shared" si="5"/>
        <v>-0.17136025921389397</v>
      </c>
      <c r="AY36" s="92">
        <f t="shared" si="5"/>
        <v>-0.17136025921389397</v>
      </c>
      <c r="AZ36" s="92">
        <f t="shared" si="5"/>
        <v>-0.17136025921389397</v>
      </c>
    </row>
    <row r="37" spans="1:53">
      <c r="A37" s="91" t="s">
        <v>123</v>
      </c>
      <c r="B37" s="91" t="s">
        <v>476</v>
      </c>
      <c r="C37" s="91" t="s">
        <v>339</v>
      </c>
      <c r="D37" s="92">
        <v>770.39407407407418</v>
      </c>
      <c r="E37" s="92">
        <v>1155.5911111111113</v>
      </c>
      <c r="F37" s="92">
        <v>1733.3866666666668</v>
      </c>
      <c r="G37" s="92">
        <v>2600.08</v>
      </c>
      <c r="H37" s="92">
        <v>3900.12</v>
      </c>
      <c r="I37" s="92">
        <v>3900.12</v>
      </c>
      <c r="J37" s="92">
        <v>3900.12</v>
      </c>
      <c r="K37" s="92">
        <v>3900.12</v>
      </c>
      <c r="L37" s="92">
        <v>3900.12</v>
      </c>
      <c r="M37" s="92">
        <v>3900.12</v>
      </c>
      <c r="N37" s="93"/>
      <c r="O37" s="94">
        <v>1</v>
      </c>
      <c r="P37" s="95" t="s">
        <v>123</v>
      </c>
      <c r="Q37" s="92">
        <f t="shared" si="3"/>
        <v>830.34548584740855</v>
      </c>
      <c r="R37" s="92">
        <f t="shared" si="3"/>
        <v>1245.5182287711129</v>
      </c>
      <c r="S37" s="92">
        <f t="shared" si="3"/>
        <v>1868.2773431566693</v>
      </c>
      <c r="T37" s="92">
        <f t="shared" si="3"/>
        <v>2802.4160147350035</v>
      </c>
      <c r="U37" s="92">
        <f t="shared" si="6"/>
        <v>4203.6240221025055</v>
      </c>
      <c r="V37" s="92">
        <f t="shared" si="6"/>
        <v>4203.6240221025055</v>
      </c>
      <c r="W37" s="92">
        <f t="shared" si="6"/>
        <v>4203.6240221025055</v>
      </c>
      <c r="X37" s="92">
        <f t="shared" si="6"/>
        <v>4203.6240221025055</v>
      </c>
      <c r="Y37" s="92">
        <f t="shared" si="6"/>
        <v>4203.6240221025055</v>
      </c>
      <c r="Z37" s="92">
        <f t="shared" si="6"/>
        <v>4203.6240221025055</v>
      </c>
      <c r="AA37" s="93"/>
      <c r="AB37" s="94">
        <v>0.245</v>
      </c>
      <c r="AC37" s="95" t="s">
        <v>123</v>
      </c>
      <c r="AD37" s="92">
        <f t="shared" si="4"/>
        <v>203.43464403261513</v>
      </c>
      <c r="AE37" s="92">
        <f t="shared" si="4"/>
        <v>305.1519660489227</v>
      </c>
      <c r="AF37" s="92">
        <f t="shared" si="4"/>
        <v>457.72794907338391</v>
      </c>
      <c r="AG37" s="92">
        <f t="shared" si="4"/>
        <v>686.59192361007581</v>
      </c>
      <c r="AH37" s="92">
        <f t="shared" si="7"/>
        <v>1029.8878854151139</v>
      </c>
      <c r="AI37" s="92">
        <f t="shared" si="7"/>
        <v>1029.8878854151139</v>
      </c>
      <c r="AJ37" s="92">
        <f t="shared" si="7"/>
        <v>1029.8878854151139</v>
      </c>
      <c r="AK37" s="92">
        <f t="shared" si="7"/>
        <v>1029.8878854151139</v>
      </c>
      <c r="AL37" s="92">
        <f t="shared" si="7"/>
        <v>1029.8878854151139</v>
      </c>
      <c r="AM37" s="92">
        <f t="shared" si="7"/>
        <v>1029.8878854151139</v>
      </c>
      <c r="AO37" s="96">
        <v>-316.20999999999981</v>
      </c>
      <c r="AP37" s="95" t="s">
        <v>123</v>
      </c>
      <c r="AQ37" s="92">
        <f t="shared" si="5"/>
        <v>-0.25848281524520034</v>
      </c>
      <c r="AR37" s="92">
        <f t="shared" si="5"/>
        <v>-0.38772422286780056</v>
      </c>
      <c r="AS37" s="92">
        <f t="shared" si="5"/>
        <v>-0.5815863343017007</v>
      </c>
      <c r="AT37" s="92">
        <f t="shared" si="5"/>
        <v>-0.87237950145255083</v>
      </c>
      <c r="AU37" s="92">
        <f t="shared" si="5"/>
        <v>-1.3085692521788266</v>
      </c>
      <c r="AV37" s="92">
        <f t="shared" si="5"/>
        <v>-1.3085692521788266</v>
      </c>
      <c r="AW37" s="92">
        <f t="shared" si="5"/>
        <v>-1.3085692521788266</v>
      </c>
      <c r="AX37" s="92">
        <f t="shared" si="5"/>
        <v>-1.3085692521788266</v>
      </c>
      <c r="AY37" s="92">
        <f t="shared" si="5"/>
        <v>-1.3085692521788266</v>
      </c>
      <c r="AZ37" s="92">
        <f t="shared" si="5"/>
        <v>-1.3085692521788266</v>
      </c>
    </row>
    <row r="39" spans="1:53">
      <c r="Q39" s="93">
        <f>SUM(Q6:Q37)</f>
        <v>27887.180002144058</v>
      </c>
      <c r="R39" s="93">
        <f t="shared" ref="R39:Z39" si="8">SUM(R6:R37)</f>
        <v>31279.688024456755</v>
      </c>
      <c r="S39" s="93">
        <f t="shared" si="8"/>
        <v>32794.438938788619</v>
      </c>
      <c r="T39" s="93">
        <f t="shared" si="8"/>
        <v>34173.37159864459</v>
      </c>
      <c r="U39" s="93">
        <f t="shared" si="8"/>
        <v>36140.341808215009</v>
      </c>
      <c r="V39" s="93">
        <f t="shared" si="8"/>
        <v>36867.390671292553</v>
      </c>
      <c r="W39" s="93">
        <f t="shared" si="8"/>
        <v>37790.119693731242</v>
      </c>
      <c r="X39" s="93">
        <f t="shared" si="8"/>
        <v>38717.204612191032</v>
      </c>
      <c r="Y39" s="93">
        <f t="shared" si="8"/>
        <v>39856.588647765348</v>
      </c>
      <c r="Z39" s="93">
        <f t="shared" si="8"/>
        <v>41324.237008001204</v>
      </c>
      <c r="AA39" s="93">
        <f>SUM(Q39:Z39)</f>
        <v>356830.56100523041</v>
      </c>
      <c r="AD39" s="93">
        <f>SUM(AD6:AD37)</f>
        <v>18302.786908519596</v>
      </c>
      <c r="AE39" s="93">
        <f t="shared" ref="AE39:AM39" si="9">SUM(AE6:AE37)</f>
        <v>20138.421853255964</v>
      </c>
      <c r="AF39" s="93">
        <f t="shared" si="9"/>
        <v>20679.404890115682</v>
      </c>
      <c r="AG39" s="93">
        <f t="shared" si="9"/>
        <v>20967.186869773017</v>
      </c>
      <c r="AH39" s="93">
        <f t="shared" si="9"/>
        <v>21380.89154461478</v>
      </c>
      <c r="AI39" s="93">
        <f t="shared" si="9"/>
        <v>21467.151199492775</v>
      </c>
      <c r="AJ39" s="93">
        <f t="shared" si="9"/>
        <v>21556.768195371442</v>
      </c>
      <c r="AK39" s="93">
        <f t="shared" si="9"/>
        <v>21598.809846771557</v>
      </c>
      <c r="AL39" s="93">
        <f t="shared" si="9"/>
        <v>21614.49410063442</v>
      </c>
      <c r="AM39" s="93">
        <f t="shared" si="9"/>
        <v>21623.508719533191</v>
      </c>
      <c r="AN39" s="93">
        <f>SUM(AD39:AM39)</f>
        <v>209329.42412808241</v>
      </c>
      <c r="AQ39" s="97">
        <f>SUM(AQ7:AQ37)</f>
        <v>2.5797936015261493</v>
      </c>
      <c r="AR39" s="97">
        <f t="shared" ref="AR39:AZ39" si="10">SUM(AR7:AR37)</f>
        <v>3.0397178431419629</v>
      </c>
      <c r="AS39" s="97">
        <f t="shared" si="10"/>
        <v>3.540950510768309</v>
      </c>
      <c r="AT39" s="97">
        <f t="shared" si="10"/>
        <v>4.1038076476573249</v>
      </c>
      <c r="AU39" s="97">
        <f t="shared" si="10"/>
        <v>4.7326915684048503</v>
      </c>
      <c r="AV39" s="97">
        <f t="shared" si="10"/>
        <v>6.0724977065313119</v>
      </c>
      <c r="AW39" s="97">
        <f t="shared" si="10"/>
        <v>7.7335318387703191</v>
      </c>
      <c r="AX39" s="97">
        <f t="shared" si="10"/>
        <v>9.9112026932767456</v>
      </c>
      <c r="AY39" s="97">
        <f t="shared" si="10"/>
        <v>12.585837757890744</v>
      </c>
      <c r="AZ39" s="97">
        <f t="shared" si="10"/>
        <v>16.111688796643087</v>
      </c>
      <c r="BA39" s="97">
        <f>SUM(AQ39:AZ39)</f>
        <v>70.411719964610796</v>
      </c>
    </row>
    <row r="43" spans="1:53" ht="15">
      <c r="A43" s="98"/>
      <c r="B43" s="98"/>
      <c r="C43" s="98"/>
      <c r="E43" s="99"/>
      <c r="F43" s="98"/>
    </row>
    <row r="44" spans="1:53">
      <c r="D44" s="10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7"/>
  <sheetViews>
    <sheetView topLeftCell="A88" workbookViewId="0">
      <selection activeCell="G103" sqref="G103"/>
    </sheetView>
  </sheetViews>
  <sheetFormatPr defaultRowHeight="15"/>
  <cols>
    <col min="1" max="1" width="10.42578125" bestFit="1" customWidth="1"/>
    <col min="2" max="2" width="47.42578125" bestFit="1" customWidth="1"/>
    <col min="3" max="3" width="6.42578125" bestFit="1" customWidth="1"/>
    <col min="4" max="4" width="6.140625" bestFit="1" customWidth="1"/>
    <col min="7" max="7" width="10.42578125" bestFit="1" customWidth="1"/>
    <col min="8" max="8" width="47.42578125" bestFit="1" customWidth="1"/>
    <col min="9" max="9" width="6.42578125" bestFit="1" customWidth="1"/>
    <col min="10" max="10" width="6.140625" bestFit="1" customWidth="1"/>
    <col min="13" max="13" width="10.42578125" bestFit="1" customWidth="1"/>
    <col min="14" max="14" width="47.42578125" bestFit="1" customWidth="1"/>
    <col min="15" max="15" width="6.42578125" bestFit="1" customWidth="1"/>
    <col min="16" max="16" width="6.140625" bestFit="1" customWidth="1"/>
    <col min="19" max="19" width="10.42578125" bestFit="1" customWidth="1"/>
    <col min="20" max="20" width="47.42578125" bestFit="1" customWidth="1"/>
    <col min="21" max="21" width="6.42578125" bestFit="1" customWidth="1"/>
    <col min="22" max="22" width="6.140625" bestFit="1" customWidth="1"/>
  </cols>
  <sheetData>
    <row r="1" spans="1:23">
      <c r="A1" s="207" t="s">
        <v>555</v>
      </c>
      <c r="B1" s="207"/>
      <c r="C1" s="207"/>
      <c r="D1" s="207"/>
      <c r="E1" s="207"/>
      <c r="G1" s="207" t="s">
        <v>556</v>
      </c>
      <c r="H1" s="207"/>
      <c r="I1" s="207"/>
      <c r="J1" s="207"/>
      <c r="K1" s="207"/>
      <c r="M1" s="207" t="s">
        <v>557</v>
      </c>
      <c r="N1" s="207"/>
      <c r="O1" s="207"/>
      <c r="P1" s="207"/>
      <c r="Q1" s="207"/>
      <c r="S1" s="207" t="s">
        <v>558</v>
      </c>
      <c r="T1" s="207"/>
      <c r="U1" s="207"/>
      <c r="V1" s="207"/>
      <c r="W1" s="207"/>
    </row>
    <row r="2" spans="1:23" ht="15.75">
      <c r="A2" s="102"/>
      <c r="B2" s="103"/>
      <c r="C2" s="104" t="s">
        <v>312</v>
      </c>
      <c r="D2" s="104" t="s">
        <v>313</v>
      </c>
      <c r="E2" s="104" t="s">
        <v>314</v>
      </c>
      <c r="G2" s="102"/>
      <c r="H2" s="103"/>
      <c r="I2" s="104" t="s">
        <v>312</v>
      </c>
      <c r="J2" s="104" t="s">
        <v>313</v>
      </c>
      <c r="K2" s="104" t="s">
        <v>314</v>
      </c>
      <c r="M2" s="102"/>
      <c r="N2" s="103"/>
      <c r="O2" s="104" t="s">
        <v>312</v>
      </c>
      <c r="P2" s="104" t="s">
        <v>313</v>
      </c>
      <c r="Q2" s="104" t="s">
        <v>314</v>
      </c>
      <c r="S2" s="102"/>
      <c r="T2" s="103"/>
      <c r="U2" s="104" t="s">
        <v>312</v>
      </c>
      <c r="V2" s="104" t="s">
        <v>313</v>
      </c>
      <c r="W2" s="104" t="s">
        <v>314</v>
      </c>
    </row>
    <row r="3" spans="1:23" ht="15.75">
      <c r="A3" s="105" t="s">
        <v>316</v>
      </c>
      <c r="B3" s="106"/>
      <c r="C3" s="107" t="s">
        <v>318</v>
      </c>
      <c r="D3" s="107" t="s">
        <v>318</v>
      </c>
      <c r="E3" s="107" t="s">
        <v>318</v>
      </c>
      <c r="G3" s="105" t="s">
        <v>316</v>
      </c>
      <c r="H3" s="106"/>
      <c r="I3" s="107" t="s">
        <v>318</v>
      </c>
      <c r="J3" s="107" t="s">
        <v>318</v>
      </c>
      <c r="K3" s="107" t="s">
        <v>318</v>
      </c>
      <c r="M3" s="105" t="s">
        <v>316</v>
      </c>
      <c r="N3" s="106"/>
      <c r="O3" s="107" t="s">
        <v>318</v>
      </c>
      <c r="P3" s="107" t="s">
        <v>318</v>
      </c>
      <c r="Q3" s="107" t="s">
        <v>318</v>
      </c>
      <c r="S3" s="105" t="s">
        <v>316</v>
      </c>
      <c r="T3" s="106"/>
      <c r="U3" s="107" t="s">
        <v>318</v>
      </c>
      <c r="V3" s="107" t="s">
        <v>318</v>
      </c>
      <c r="W3" s="107" t="s">
        <v>318</v>
      </c>
    </row>
    <row r="4" spans="1:23" ht="16.5" thickBot="1">
      <c r="A4" s="108" t="s">
        <v>320</v>
      </c>
      <c r="B4" s="109" t="s">
        <v>321</v>
      </c>
      <c r="C4" s="109" t="s">
        <v>323</v>
      </c>
      <c r="D4" s="109" t="s">
        <v>323</v>
      </c>
      <c r="E4" s="109" t="s">
        <v>323</v>
      </c>
      <c r="G4" s="108" t="s">
        <v>320</v>
      </c>
      <c r="H4" s="109" t="s">
        <v>321</v>
      </c>
      <c r="I4" s="109" t="s">
        <v>323</v>
      </c>
      <c r="J4" s="109" t="s">
        <v>323</v>
      </c>
      <c r="K4" s="109" t="s">
        <v>323</v>
      </c>
      <c r="M4" s="108" t="s">
        <v>320</v>
      </c>
      <c r="N4" s="109" t="s">
        <v>321</v>
      </c>
      <c r="O4" s="109" t="s">
        <v>323</v>
      </c>
      <c r="P4" s="109" t="s">
        <v>323</v>
      </c>
      <c r="Q4" s="109" t="s">
        <v>323</v>
      </c>
      <c r="S4" s="108" t="s">
        <v>320</v>
      </c>
      <c r="T4" s="109" t="s">
        <v>321</v>
      </c>
      <c r="U4" s="109" t="s">
        <v>323</v>
      </c>
      <c r="V4" s="109" t="s">
        <v>323</v>
      </c>
      <c r="W4" s="109" t="s">
        <v>323</v>
      </c>
    </row>
    <row r="5" spans="1:23" ht="15.75">
      <c r="A5" s="3" t="s">
        <v>0</v>
      </c>
      <c r="B5" s="110" t="s">
        <v>324</v>
      </c>
      <c r="C5" s="111">
        <v>1</v>
      </c>
      <c r="D5" s="111">
        <v>0.62</v>
      </c>
      <c r="E5" s="112">
        <v>3311</v>
      </c>
      <c r="G5" s="3" t="s">
        <v>0</v>
      </c>
      <c r="H5" s="110" t="s">
        <v>324</v>
      </c>
      <c r="I5" s="111">
        <v>1</v>
      </c>
      <c r="J5" s="111">
        <v>0.62</v>
      </c>
      <c r="K5" s="112">
        <v>3311</v>
      </c>
      <c r="M5" s="3" t="s">
        <v>0</v>
      </c>
      <c r="N5" s="114" t="s">
        <v>324</v>
      </c>
      <c r="O5" s="111">
        <v>1</v>
      </c>
      <c r="P5" s="111">
        <v>0.62</v>
      </c>
      <c r="Q5" s="112">
        <v>3311</v>
      </c>
      <c r="S5" s="3" t="s">
        <v>0</v>
      </c>
      <c r="T5" s="113" t="s">
        <v>324</v>
      </c>
      <c r="U5" s="111">
        <v>1</v>
      </c>
      <c r="V5" s="111">
        <v>0.62</v>
      </c>
      <c r="W5" s="112">
        <v>3311</v>
      </c>
    </row>
    <row r="6" spans="1:23" ht="15.75">
      <c r="A6" s="3" t="s">
        <v>1</v>
      </c>
      <c r="B6" s="110" t="s">
        <v>327</v>
      </c>
      <c r="C6" s="111">
        <v>1</v>
      </c>
      <c r="D6" s="111">
        <v>0.62</v>
      </c>
      <c r="E6" s="112">
        <v>3311</v>
      </c>
      <c r="G6" s="3" t="s">
        <v>1</v>
      </c>
      <c r="H6" s="110" t="s">
        <v>327</v>
      </c>
      <c r="I6" s="111">
        <v>1</v>
      </c>
      <c r="J6" s="111">
        <v>0.62</v>
      </c>
      <c r="K6" s="112">
        <v>3311</v>
      </c>
      <c r="M6" s="3" t="s">
        <v>1</v>
      </c>
      <c r="N6" s="114" t="s">
        <v>327</v>
      </c>
      <c r="O6" s="111">
        <v>1</v>
      </c>
      <c r="P6" s="111">
        <v>0.62</v>
      </c>
      <c r="Q6" s="112">
        <v>3311</v>
      </c>
      <c r="S6" s="3" t="s">
        <v>1</v>
      </c>
      <c r="T6" s="113" t="s">
        <v>327</v>
      </c>
      <c r="U6" s="111">
        <v>1</v>
      </c>
      <c r="V6" s="111">
        <v>0.62</v>
      </c>
      <c r="W6" s="112">
        <v>3311</v>
      </c>
    </row>
    <row r="7" spans="1:23" ht="15.75">
      <c r="A7" s="3" t="s">
        <v>2</v>
      </c>
      <c r="B7" s="110" t="s">
        <v>328</v>
      </c>
      <c r="C7" s="111">
        <v>1</v>
      </c>
      <c r="D7" s="111">
        <v>0.62</v>
      </c>
      <c r="E7" s="112">
        <v>3311</v>
      </c>
      <c r="G7" s="3" t="s">
        <v>2</v>
      </c>
      <c r="H7" s="110" t="s">
        <v>328</v>
      </c>
      <c r="I7" s="111">
        <v>1</v>
      </c>
      <c r="J7" s="111">
        <v>0.62</v>
      </c>
      <c r="K7" s="112">
        <v>3311</v>
      </c>
      <c r="M7" s="3" t="s">
        <v>2</v>
      </c>
      <c r="N7" s="114" t="s">
        <v>328</v>
      </c>
      <c r="O7" s="111">
        <v>1</v>
      </c>
      <c r="P7" s="111">
        <v>0.62</v>
      </c>
      <c r="Q7" s="112">
        <v>3311</v>
      </c>
      <c r="S7" s="3" t="s">
        <v>2</v>
      </c>
      <c r="T7" s="113" t="s">
        <v>328</v>
      </c>
      <c r="U7" s="111">
        <v>1</v>
      </c>
      <c r="V7" s="111">
        <v>0.62</v>
      </c>
      <c r="W7" s="112">
        <v>3311</v>
      </c>
    </row>
    <row r="8" spans="1:23" ht="15.75">
      <c r="A8" s="3" t="s">
        <v>3</v>
      </c>
      <c r="B8" s="110" t="s">
        <v>329</v>
      </c>
      <c r="C8" s="111">
        <v>1</v>
      </c>
      <c r="D8" s="111">
        <v>0.62</v>
      </c>
      <c r="E8" s="112">
        <v>3311</v>
      </c>
      <c r="G8" s="3" t="s">
        <v>3</v>
      </c>
      <c r="H8" s="110" t="s">
        <v>329</v>
      </c>
      <c r="I8" s="111">
        <v>1</v>
      </c>
      <c r="J8" s="111">
        <v>0.62</v>
      </c>
      <c r="K8" s="112">
        <v>3311</v>
      </c>
      <c r="M8" s="3" t="s">
        <v>3</v>
      </c>
      <c r="N8" s="114" t="s">
        <v>329</v>
      </c>
      <c r="O8" s="111">
        <v>1</v>
      </c>
      <c r="P8" s="111">
        <v>0.62</v>
      </c>
      <c r="Q8" s="112">
        <v>3311</v>
      </c>
      <c r="S8" s="3" t="s">
        <v>3</v>
      </c>
      <c r="T8" s="113" t="s">
        <v>329</v>
      </c>
      <c r="U8" s="111">
        <v>1</v>
      </c>
      <c r="V8" s="111">
        <v>0.62</v>
      </c>
      <c r="W8" s="112">
        <v>3311</v>
      </c>
    </row>
    <row r="9" spans="1:23" ht="15.75">
      <c r="A9" s="3" t="s">
        <v>4</v>
      </c>
      <c r="B9" s="110" t="s">
        <v>333</v>
      </c>
      <c r="C9" s="111">
        <v>1</v>
      </c>
      <c r="D9" s="111">
        <v>0.62</v>
      </c>
      <c r="E9" s="112">
        <v>3311</v>
      </c>
      <c r="G9" s="3" t="s">
        <v>4</v>
      </c>
      <c r="H9" s="110" t="s">
        <v>333</v>
      </c>
      <c r="I9" s="111">
        <v>1</v>
      </c>
      <c r="J9" s="111">
        <v>0.62</v>
      </c>
      <c r="K9" s="112">
        <v>3311</v>
      </c>
      <c r="M9" s="3" t="s">
        <v>4</v>
      </c>
      <c r="N9" s="114" t="s">
        <v>333</v>
      </c>
      <c r="O9" s="111">
        <v>1</v>
      </c>
      <c r="P9" s="111">
        <v>0.62</v>
      </c>
      <c r="Q9" s="112">
        <v>3311</v>
      </c>
      <c r="S9" s="3" t="s">
        <v>4</v>
      </c>
      <c r="T9" s="113" t="s">
        <v>333</v>
      </c>
      <c r="U9" s="111">
        <v>1</v>
      </c>
      <c r="V9" s="111">
        <v>0.62</v>
      </c>
      <c r="W9" s="112">
        <v>3311</v>
      </c>
    </row>
    <row r="10" spans="1:23" ht="15.75">
      <c r="A10" s="3" t="s">
        <v>5</v>
      </c>
      <c r="B10" s="110" t="s">
        <v>334</v>
      </c>
      <c r="C10" s="111">
        <v>1</v>
      </c>
      <c r="D10" s="111">
        <v>0.62</v>
      </c>
      <c r="E10" s="112">
        <v>3311</v>
      </c>
      <c r="G10" s="3" t="s">
        <v>5</v>
      </c>
      <c r="H10" s="110" t="s">
        <v>334</v>
      </c>
      <c r="I10" s="111">
        <v>1</v>
      </c>
      <c r="J10" s="111">
        <v>0.62</v>
      </c>
      <c r="K10" s="112">
        <v>3311</v>
      </c>
      <c r="M10" s="3" t="s">
        <v>5</v>
      </c>
      <c r="N10" s="114" t="s">
        <v>334</v>
      </c>
      <c r="O10" s="111">
        <v>1</v>
      </c>
      <c r="P10" s="111">
        <v>0.62</v>
      </c>
      <c r="Q10" s="112">
        <v>3311</v>
      </c>
      <c r="S10" s="3" t="s">
        <v>5</v>
      </c>
      <c r="T10" s="113" t="s">
        <v>334</v>
      </c>
      <c r="U10" s="111">
        <v>1</v>
      </c>
      <c r="V10" s="111">
        <v>0.62</v>
      </c>
      <c r="W10" s="112">
        <v>3311</v>
      </c>
    </row>
    <row r="11" spans="1:23" ht="15.75">
      <c r="A11" s="3" t="s">
        <v>6</v>
      </c>
      <c r="B11" s="110" t="s">
        <v>336</v>
      </c>
      <c r="C11" s="111">
        <v>1</v>
      </c>
      <c r="D11" s="111">
        <v>0.62</v>
      </c>
      <c r="E11" s="112">
        <v>3311</v>
      </c>
      <c r="G11" s="3" t="s">
        <v>6</v>
      </c>
      <c r="H11" s="110" t="s">
        <v>336</v>
      </c>
      <c r="I11" s="111">
        <v>1</v>
      </c>
      <c r="J11" s="111">
        <v>0.62</v>
      </c>
      <c r="K11" s="112">
        <v>3311</v>
      </c>
      <c r="M11" s="3" t="s">
        <v>6</v>
      </c>
      <c r="N11" s="114" t="s">
        <v>336</v>
      </c>
      <c r="O11" s="111">
        <v>1</v>
      </c>
      <c r="P11" s="111">
        <v>0.62</v>
      </c>
      <c r="Q11" s="112">
        <v>3311</v>
      </c>
      <c r="S11" s="3" t="s">
        <v>6</v>
      </c>
      <c r="T11" s="113" t="s">
        <v>336</v>
      </c>
      <c r="U11" s="111">
        <v>1</v>
      </c>
      <c r="V11" s="111">
        <v>0.62</v>
      </c>
      <c r="W11" s="112">
        <v>3311</v>
      </c>
    </row>
    <row r="12" spans="1:23" ht="15.75">
      <c r="A12" s="3" t="s">
        <v>7</v>
      </c>
      <c r="B12" s="110" t="s">
        <v>337</v>
      </c>
      <c r="C12" s="111">
        <v>1</v>
      </c>
      <c r="D12" s="111">
        <v>0.64</v>
      </c>
      <c r="E12" s="112">
        <v>3311</v>
      </c>
      <c r="G12" s="3" t="s">
        <v>7</v>
      </c>
      <c r="H12" s="110" t="s">
        <v>337</v>
      </c>
      <c r="I12" s="111">
        <v>1</v>
      </c>
      <c r="J12" s="111">
        <v>0.64</v>
      </c>
      <c r="K12" s="112">
        <v>3311</v>
      </c>
      <c r="M12" s="3" t="s">
        <v>7</v>
      </c>
      <c r="N12" s="114" t="s">
        <v>337</v>
      </c>
      <c r="O12" s="111">
        <v>1</v>
      </c>
      <c r="P12" s="111">
        <v>0.64</v>
      </c>
      <c r="Q12" s="112">
        <v>3311</v>
      </c>
      <c r="S12" s="3" t="s">
        <v>7</v>
      </c>
      <c r="T12" s="113" t="s">
        <v>337</v>
      </c>
      <c r="U12" s="111">
        <v>1</v>
      </c>
      <c r="V12" s="111">
        <v>0.64</v>
      </c>
      <c r="W12" s="112">
        <v>3311</v>
      </c>
    </row>
    <row r="13" spans="1:23" ht="15.75">
      <c r="A13" s="3" t="s">
        <v>8</v>
      </c>
      <c r="B13" s="110" t="s">
        <v>338</v>
      </c>
      <c r="C13" s="111">
        <v>1</v>
      </c>
      <c r="D13" s="111">
        <v>0.03</v>
      </c>
      <c r="E13" s="112">
        <v>4249</v>
      </c>
      <c r="G13" s="3" t="s">
        <v>8</v>
      </c>
      <c r="H13" s="110" t="s">
        <v>338</v>
      </c>
      <c r="I13" s="111">
        <v>1</v>
      </c>
      <c r="J13" s="111">
        <v>0.03</v>
      </c>
      <c r="K13" s="112">
        <v>4249</v>
      </c>
      <c r="M13" s="3" t="s">
        <v>136</v>
      </c>
      <c r="N13" s="114" t="s">
        <v>490</v>
      </c>
      <c r="O13" s="111">
        <v>1</v>
      </c>
      <c r="P13" s="111">
        <v>0.73</v>
      </c>
      <c r="Q13" s="112">
        <v>22098</v>
      </c>
      <c r="S13" s="3" t="s">
        <v>136</v>
      </c>
      <c r="T13" s="113" t="s">
        <v>490</v>
      </c>
      <c r="U13" s="111">
        <v>1</v>
      </c>
      <c r="V13" s="111">
        <v>0.73</v>
      </c>
      <c r="W13" s="112">
        <v>22098</v>
      </c>
    </row>
    <row r="14" spans="1:23" ht="15.75">
      <c r="A14" s="3" t="s">
        <v>9</v>
      </c>
      <c r="B14" s="110" t="s">
        <v>341</v>
      </c>
      <c r="C14" s="111">
        <v>1</v>
      </c>
      <c r="D14" s="111">
        <v>0</v>
      </c>
      <c r="E14" s="112">
        <v>4825</v>
      </c>
      <c r="G14" s="3" t="s">
        <v>9</v>
      </c>
      <c r="H14" s="110" t="s">
        <v>341</v>
      </c>
      <c r="I14" s="111">
        <v>1</v>
      </c>
      <c r="J14" s="111">
        <v>0</v>
      </c>
      <c r="K14" s="112">
        <v>4825</v>
      </c>
      <c r="M14" s="3" t="s">
        <v>137</v>
      </c>
      <c r="N14" s="114" t="s">
        <v>491</v>
      </c>
      <c r="O14" s="111">
        <v>0</v>
      </c>
      <c r="P14" s="111">
        <v>0</v>
      </c>
      <c r="Q14" s="112">
        <v>3311</v>
      </c>
      <c r="S14" s="3" t="s">
        <v>137</v>
      </c>
      <c r="T14" s="113" t="s">
        <v>491</v>
      </c>
      <c r="U14" s="111">
        <v>0</v>
      </c>
      <c r="V14" s="111">
        <v>0</v>
      </c>
      <c r="W14" s="112">
        <v>3311</v>
      </c>
    </row>
    <row r="15" spans="1:23" ht="15.75">
      <c r="A15" s="3" t="s">
        <v>10</v>
      </c>
      <c r="B15" s="110" t="s">
        <v>343</v>
      </c>
      <c r="C15" s="111">
        <v>1</v>
      </c>
      <c r="D15" s="111">
        <v>0.05</v>
      </c>
      <c r="E15" s="112">
        <v>3429</v>
      </c>
      <c r="G15" s="3" t="s">
        <v>10</v>
      </c>
      <c r="H15" s="110" t="s">
        <v>343</v>
      </c>
      <c r="I15" s="111">
        <v>1</v>
      </c>
      <c r="J15" s="111">
        <v>0.05</v>
      </c>
      <c r="K15" s="112">
        <v>3429</v>
      </c>
      <c r="M15" s="3" t="s">
        <v>8</v>
      </c>
      <c r="N15" s="114" t="s">
        <v>338</v>
      </c>
      <c r="O15" s="111">
        <v>1</v>
      </c>
      <c r="P15" s="111">
        <v>0.03</v>
      </c>
      <c r="Q15" s="112">
        <v>4249</v>
      </c>
      <c r="S15" s="3" t="s">
        <v>8</v>
      </c>
      <c r="T15" s="113" t="s">
        <v>338</v>
      </c>
      <c r="U15" s="111">
        <v>1</v>
      </c>
      <c r="V15" s="111">
        <v>0.03</v>
      </c>
      <c r="W15" s="112">
        <v>4249</v>
      </c>
    </row>
    <row r="16" spans="1:23" ht="15.75">
      <c r="A16" s="3" t="s">
        <v>11</v>
      </c>
      <c r="B16" s="110" t="s">
        <v>344</v>
      </c>
      <c r="C16" s="111">
        <v>1</v>
      </c>
      <c r="D16" s="111">
        <v>0.87</v>
      </c>
      <c r="E16" s="112">
        <v>1846</v>
      </c>
      <c r="G16" s="3" t="s">
        <v>11</v>
      </c>
      <c r="H16" s="110" t="s">
        <v>344</v>
      </c>
      <c r="I16" s="111">
        <v>1</v>
      </c>
      <c r="J16" s="111">
        <v>0.87</v>
      </c>
      <c r="K16" s="112">
        <v>1846</v>
      </c>
      <c r="M16" s="3" t="s">
        <v>9</v>
      </c>
      <c r="N16" s="114" t="s">
        <v>341</v>
      </c>
      <c r="O16" s="111">
        <v>1</v>
      </c>
      <c r="P16" s="111">
        <v>0</v>
      </c>
      <c r="Q16" s="112">
        <v>4825</v>
      </c>
      <c r="S16" s="3" t="s">
        <v>9</v>
      </c>
      <c r="T16" s="113" t="s">
        <v>341</v>
      </c>
      <c r="U16" s="111">
        <v>1</v>
      </c>
      <c r="V16" s="111">
        <v>0</v>
      </c>
      <c r="W16" s="112">
        <v>4825</v>
      </c>
    </row>
    <row r="17" spans="1:23" ht="15.75">
      <c r="A17" s="3" t="s">
        <v>12</v>
      </c>
      <c r="B17" s="110" t="s">
        <v>345</v>
      </c>
      <c r="C17" s="111">
        <v>1</v>
      </c>
      <c r="D17" s="111">
        <v>0</v>
      </c>
      <c r="E17" s="112">
        <v>3861</v>
      </c>
      <c r="G17" s="3" t="s">
        <v>12</v>
      </c>
      <c r="H17" s="110" t="s">
        <v>345</v>
      </c>
      <c r="I17" s="111">
        <v>1</v>
      </c>
      <c r="J17" s="111">
        <v>0</v>
      </c>
      <c r="K17" s="112">
        <v>3861</v>
      </c>
      <c r="M17" s="3" t="s">
        <v>138</v>
      </c>
      <c r="N17" s="114" t="s">
        <v>355</v>
      </c>
      <c r="O17" s="111">
        <v>1</v>
      </c>
      <c r="P17" s="111">
        <v>0.15</v>
      </c>
      <c r="Q17" s="112">
        <v>5069</v>
      </c>
      <c r="S17" s="3" t="s">
        <v>138</v>
      </c>
      <c r="T17" s="113" t="s">
        <v>355</v>
      </c>
      <c r="U17" s="111">
        <v>1</v>
      </c>
      <c r="V17" s="111">
        <v>0.15</v>
      </c>
      <c r="W17" s="112">
        <v>5069</v>
      </c>
    </row>
    <row r="18" spans="1:23" ht="15.75">
      <c r="A18" s="3" t="s">
        <v>13</v>
      </c>
      <c r="B18" s="110" t="s">
        <v>346</v>
      </c>
      <c r="C18" s="111">
        <v>1</v>
      </c>
      <c r="D18" s="111">
        <v>0</v>
      </c>
      <c r="E18" s="112">
        <v>3429</v>
      </c>
      <c r="G18" s="3" t="s">
        <v>13</v>
      </c>
      <c r="H18" s="110" t="s">
        <v>346</v>
      </c>
      <c r="I18" s="111">
        <v>1</v>
      </c>
      <c r="J18" s="111">
        <v>0</v>
      </c>
      <c r="K18" s="112">
        <v>3429</v>
      </c>
      <c r="M18" s="3" t="s">
        <v>10</v>
      </c>
      <c r="N18" s="114" t="s">
        <v>343</v>
      </c>
      <c r="O18" s="111">
        <v>1</v>
      </c>
      <c r="P18" s="111">
        <v>0.05</v>
      </c>
      <c r="Q18" s="112">
        <v>3429</v>
      </c>
      <c r="S18" s="3" t="s">
        <v>10</v>
      </c>
      <c r="T18" s="113" t="s">
        <v>343</v>
      </c>
      <c r="U18" s="111">
        <v>1</v>
      </c>
      <c r="V18" s="111">
        <v>0.05</v>
      </c>
      <c r="W18" s="112">
        <v>3429</v>
      </c>
    </row>
    <row r="19" spans="1:23" ht="15.75">
      <c r="A19" s="3" t="s">
        <v>14</v>
      </c>
      <c r="B19" s="110" t="s">
        <v>347</v>
      </c>
      <c r="C19" s="111">
        <v>1</v>
      </c>
      <c r="D19" s="111">
        <v>0.87</v>
      </c>
      <c r="E19" s="112">
        <v>1846</v>
      </c>
      <c r="G19" s="3" t="s">
        <v>14</v>
      </c>
      <c r="H19" s="110" t="s">
        <v>347</v>
      </c>
      <c r="I19" s="111">
        <v>1</v>
      </c>
      <c r="J19" s="111">
        <v>0.87</v>
      </c>
      <c r="K19" s="112">
        <v>1846</v>
      </c>
      <c r="M19" s="3" t="s">
        <v>139</v>
      </c>
      <c r="N19" s="114" t="s">
        <v>492</v>
      </c>
      <c r="O19" s="111">
        <v>1</v>
      </c>
      <c r="P19" s="111">
        <v>0.04</v>
      </c>
      <c r="Q19" s="112">
        <v>5069</v>
      </c>
      <c r="S19" s="3" t="s">
        <v>139</v>
      </c>
      <c r="T19" s="113" t="s">
        <v>492</v>
      </c>
      <c r="U19" s="111">
        <v>1</v>
      </c>
      <c r="V19" s="111">
        <v>0.04</v>
      </c>
      <c r="W19" s="112">
        <v>5069</v>
      </c>
    </row>
    <row r="20" spans="1:23" ht="15.75">
      <c r="A20" s="3" t="s">
        <v>15</v>
      </c>
      <c r="B20" s="110" t="s">
        <v>348</v>
      </c>
      <c r="C20" s="111">
        <v>1</v>
      </c>
      <c r="D20" s="111">
        <v>1.4</v>
      </c>
      <c r="E20" s="112">
        <v>4029</v>
      </c>
      <c r="G20" s="3" t="s">
        <v>15</v>
      </c>
      <c r="H20" s="110" t="s">
        <v>348</v>
      </c>
      <c r="I20" s="111">
        <v>1</v>
      </c>
      <c r="J20" s="111">
        <v>1.4</v>
      </c>
      <c r="K20" s="112">
        <v>4029</v>
      </c>
      <c r="M20" s="3" t="s">
        <v>140</v>
      </c>
      <c r="N20" s="114" t="s">
        <v>493</v>
      </c>
      <c r="O20" s="111">
        <v>1</v>
      </c>
      <c r="P20" s="111">
        <v>-0.83</v>
      </c>
      <c r="Q20" s="112">
        <v>4318</v>
      </c>
      <c r="S20" s="3" t="s">
        <v>140</v>
      </c>
      <c r="T20" s="113" t="s">
        <v>493</v>
      </c>
      <c r="U20" s="111">
        <v>1</v>
      </c>
      <c r="V20" s="111">
        <v>-0.83</v>
      </c>
      <c r="W20" s="112">
        <v>4318</v>
      </c>
    </row>
    <row r="21" spans="1:23" ht="15.75">
      <c r="A21" s="3" t="s">
        <v>16</v>
      </c>
      <c r="B21" s="110" t="s">
        <v>349</v>
      </c>
      <c r="C21" s="111">
        <v>1</v>
      </c>
      <c r="D21" s="111">
        <v>0</v>
      </c>
      <c r="E21" s="112">
        <v>3861</v>
      </c>
      <c r="G21" s="3" t="s">
        <v>16</v>
      </c>
      <c r="H21" s="110" t="s">
        <v>349</v>
      </c>
      <c r="I21" s="111">
        <v>1</v>
      </c>
      <c r="J21" s="111">
        <v>0</v>
      </c>
      <c r="K21" s="112">
        <v>3861</v>
      </c>
      <c r="M21" s="3" t="s">
        <v>11</v>
      </c>
      <c r="N21" s="114" t="s">
        <v>344</v>
      </c>
      <c r="O21" s="111">
        <v>1</v>
      </c>
      <c r="P21" s="111">
        <v>0.87</v>
      </c>
      <c r="Q21" s="112">
        <v>1846</v>
      </c>
      <c r="S21" s="3" t="s">
        <v>11</v>
      </c>
      <c r="T21" s="113" t="s">
        <v>344</v>
      </c>
      <c r="U21" s="111">
        <v>1</v>
      </c>
      <c r="V21" s="111">
        <v>0.87</v>
      </c>
      <c r="W21" s="112">
        <v>1846</v>
      </c>
    </row>
    <row r="22" spans="1:23" ht="15.75">
      <c r="A22" s="3" t="s">
        <v>17</v>
      </c>
      <c r="B22" s="110" t="s">
        <v>350</v>
      </c>
      <c r="C22" s="111">
        <v>1</v>
      </c>
      <c r="D22" s="111">
        <v>0.87</v>
      </c>
      <c r="E22" s="112">
        <v>1846</v>
      </c>
      <c r="G22" s="3" t="s">
        <v>17</v>
      </c>
      <c r="H22" s="110" t="s">
        <v>350</v>
      </c>
      <c r="I22" s="111">
        <v>1</v>
      </c>
      <c r="J22" s="111">
        <v>0.87</v>
      </c>
      <c r="K22" s="112">
        <v>1846</v>
      </c>
      <c r="M22" s="3" t="s">
        <v>12</v>
      </c>
      <c r="N22" s="114" t="s">
        <v>345</v>
      </c>
      <c r="O22" s="111">
        <v>1</v>
      </c>
      <c r="P22" s="111">
        <v>0</v>
      </c>
      <c r="Q22" s="112">
        <v>3861</v>
      </c>
      <c r="S22" s="3" t="s">
        <v>12</v>
      </c>
      <c r="T22" s="113" t="s">
        <v>345</v>
      </c>
      <c r="U22" s="111">
        <v>1</v>
      </c>
      <c r="V22" s="111">
        <v>0</v>
      </c>
      <c r="W22" s="112">
        <v>3861</v>
      </c>
    </row>
    <row r="23" spans="1:23" ht="15.75">
      <c r="A23" s="3" t="s">
        <v>18</v>
      </c>
      <c r="B23" s="110" t="s">
        <v>351</v>
      </c>
      <c r="C23" s="111">
        <v>1</v>
      </c>
      <c r="D23" s="111">
        <v>0.57999999999999996</v>
      </c>
      <c r="E23" s="112">
        <v>3558</v>
      </c>
      <c r="G23" s="3" t="s">
        <v>18</v>
      </c>
      <c r="H23" s="110" t="s">
        <v>351</v>
      </c>
      <c r="I23" s="111">
        <v>1</v>
      </c>
      <c r="J23" s="111">
        <v>0.57999999999999996</v>
      </c>
      <c r="K23" s="112">
        <v>3558</v>
      </c>
      <c r="M23" s="3" t="s">
        <v>13</v>
      </c>
      <c r="N23" s="114" t="s">
        <v>346</v>
      </c>
      <c r="O23" s="111">
        <v>1</v>
      </c>
      <c r="P23" s="111">
        <v>0</v>
      </c>
      <c r="Q23" s="112">
        <v>3429</v>
      </c>
      <c r="S23" s="3" t="s">
        <v>13</v>
      </c>
      <c r="T23" s="113" t="s">
        <v>346</v>
      </c>
      <c r="U23" s="111">
        <v>1</v>
      </c>
      <c r="V23" s="111">
        <v>0</v>
      </c>
      <c r="W23" s="112">
        <v>3429</v>
      </c>
    </row>
    <row r="24" spans="1:23" ht="15.75">
      <c r="A24" s="3" t="s">
        <v>19</v>
      </c>
      <c r="B24" s="110" t="s">
        <v>352</v>
      </c>
      <c r="C24" s="111">
        <v>1</v>
      </c>
      <c r="D24" s="111">
        <v>5.63</v>
      </c>
      <c r="E24" s="112">
        <v>2066</v>
      </c>
      <c r="G24" s="3" t="s">
        <v>19</v>
      </c>
      <c r="H24" s="110" t="s">
        <v>352</v>
      </c>
      <c r="I24" s="111">
        <v>1</v>
      </c>
      <c r="J24" s="111">
        <v>5.63</v>
      </c>
      <c r="K24" s="112">
        <v>2066</v>
      </c>
      <c r="M24" s="3" t="s">
        <v>141</v>
      </c>
      <c r="N24" s="114" t="s">
        <v>494</v>
      </c>
      <c r="O24" s="111">
        <v>1</v>
      </c>
      <c r="P24" s="111">
        <v>-0.83</v>
      </c>
      <c r="Q24" s="112">
        <v>4318</v>
      </c>
      <c r="S24" s="3" t="s">
        <v>141</v>
      </c>
      <c r="T24" s="113" t="s">
        <v>494</v>
      </c>
      <c r="U24" s="111">
        <v>1</v>
      </c>
      <c r="V24" s="111">
        <v>-0.83</v>
      </c>
      <c r="W24" s="112">
        <v>4318</v>
      </c>
    </row>
    <row r="25" spans="1:23" ht="15.75">
      <c r="A25" s="3" t="s">
        <v>20</v>
      </c>
      <c r="B25" s="110" t="s">
        <v>353</v>
      </c>
      <c r="C25" s="111">
        <v>1</v>
      </c>
      <c r="D25" s="111">
        <v>2.96</v>
      </c>
      <c r="E25" s="112">
        <v>1517</v>
      </c>
      <c r="G25" s="3" t="s">
        <v>20</v>
      </c>
      <c r="H25" s="110" t="s">
        <v>353</v>
      </c>
      <c r="I25" s="111">
        <v>1</v>
      </c>
      <c r="J25" s="111">
        <v>2.96</v>
      </c>
      <c r="K25" s="112">
        <v>1517</v>
      </c>
      <c r="M25" s="3" t="s">
        <v>14</v>
      </c>
      <c r="N25" s="114" t="s">
        <v>347</v>
      </c>
      <c r="O25" s="111">
        <v>1</v>
      </c>
      <c r="P25" s="111">
        <v>0.87</v>
      </c>
      <c r="Q25" s="112">
        <v>1846</v>
      </c>
      <c r="S25" s="3" t="s">
        <v>14</v>
      </c>
      <c r="T25" s="113" t="s">
        <v>347</v>
      </c>
      <c r="U25" s="111">
        <v>1</v>
      </c>
      <c r="V25" s="111">
        <v>0.87</v>
      </c>
      <c r="W25" s="112">
        <v>1846</v>
      </c>
    </row>
    <row r="26" spans="1:23" ht="15.75">
      <c r="A26" s="3" t="s">
        <v>21</v>
      </c>
      <c r="B26" s="110" t="s">
        <v>334</v>
      </c>
      <c r="C26" s="111">
        <v>1</v>
      </c>
      <c r="D26" s="111">
        <v>0.64</v>
      </c>
      <c r="E26" s="112">
        <v>3311</v>
      </c>
      <c r="G26" s="3" t="s">
        <v>126</v>
      </c>
      <c r="H26" s="110" t="s">
        <v>324</v>
      </c>
      <c r="I26" s="111">
        <v>1</v>
      </c>
      <c r="J26" s="111">
        <v>0.64</v>
      </c>
      <c r="K26" s="112">
        <v>3311</v>
      </c>
      <c r="M26" s="3" t="s">
        <v>142</v>
      </c>
      <c r="N26" s="114" t="s">
        <v>495</v>
      </c>
      <c r="O26" s="111">
        <v>1</v>
      </c>
      <c r="P26" s="111">
        <v>0</v>
      </c>
      <c r="Q26" s="112">
        <v>6421</v>
      </c>
      <c r="S26" s="3" t="s">
        <v>142</v>
      </c>
      <c r="T26" s="113" t="s">
        <v>495</v>
      </c>
      <c r="U26" s="111">
        <v>1</v>
      </c>
      <c r="V26" s="111">
        <v>0</v>
      </c>
      <c r="W26" s="112">
        <v>6421</v>
      </c>
    </row>
    <row r="27" spans="1:23" ht="15.75">
      <c r="A27" s="3" t="s">
        <v>22</v>
      </c>
      <c r="B27" s="110" t="s">
        <v>481</v>
      </c>
      <c r="C27" s="111">
        <v>1</v>
      </c>
      <c r="D27" s="111">
        <v>1.1100000000000001</v>
      </c>
      <c r="E27" s="112">
        <v>7418</v>
      </c>
      <c r="G27" s="3" t="s">
        <v>127</v>
      </c>
      <c r="H27" s="110" t="s">
        <v>327</v>
      </c>
      <c r="I27" s="111">
        <v>1</v>
      </c>
      <c r="J27" s="111">
        <v>0.64</v>
      </c>
      <c r="K27" s="112">
        <v>3311</v>
      </c>
      <c r="M27" s="3" t="s">
        <v>15</v>
      </c>
      <c r="N27" s="114" t="s">
        <v>348</v>
      </c>
      <c r="O27" s="111">
        <v>1</v>
      </c>
      <c r="P27" s="111">
        <v>1.4</v>
      </c>
      <c r="Q27" s="112">
        <v>4029</v>
      </c>
      <c r="S27" s="3" t="s">
        <v>15</v>
      </c>
      <c r="T27" s="113" t="s">
        <v>348</v>
      </c>
      <c r="U27" s="111">
        <v>1</v>
      </c>
      <c r="V27" s="111">
        <v>1.4</v>
      </c>
      <c r="W27" s="112">
        <v>4029</v>
      </c>
    </row>
    <row r="28" spans="1:23" ht="15.75">
      <c r="A28" s="3" t="s">
        <v>23</v>
      </c>
      <c r="B28" s="110" t="s">
        <v>338</v>
      </c>
      <c r="C28" s="111">
        <v>1</v>
      </c>
      <c r="D28" s="111">
        <v>0.03</v>
      </c>
      <c r="E28" s="112">
        <v>4128</v>
      </c>
      <c r="G28" s="3" t="s">
        <v>128</v>
      </c>
      <c r="H28" s="110" t="s">
        <v>328</v>
      </c>
      <c r="I28" s="111">
        <v>1</v>
      </c>
      <c r="J28" s="111">
        <v>0.64</v>
      </c>
      <c r="K28" s="112">
        <v>3311</v>
      </c>
      <c r="M28" s="3" t="s">
        <v>16</v>
      </c>
      <c r="N28" s="114" t="s">
        <v>349</v>
      </c>
      <c r="O28" s="111">
        <v>1</v>
      </c>
      <c r="P28" s="111">
        <v>0</v>
      </c>
      <c r="Q28" s="112">
        <v>3861</v>
      </c>
      <c r="S28" s="3" t="s">
        <v>16</v>
      </c>
      <c r="T28" s="113" t="s">
        <v>349</v>
      </c>
      <c r="U28" s="111">
        <v>1</v>
      </c>
      <c r="V28" s="111">
        <v>0</v>
      </c>
      <c r="W28" s="112">
        <v>3861</v>
      </c>
    </row>
    <row r="29" spans="1:23" ht="15.75">
      <c r="A29" s="3" t="s">
        <v>24</v>
      </c>
      <c r="B29" s="110" t="s">
        <v>341</v>
      </c>
      <c r="C29" s="111">
        <v>1</v>
      </c>
      <c r="D29" s="111">
        <v>0</v>
      </c>
      <c r="E29" s="112">
        <v>4825</v>
      </c>
      <c r="G29" s="3" t="s">
        <v>129</v>
      </c>
      <c r="H29" s="110" t="s">
        <v>329</v>
      </c>
      <c r="I29" s="111">
        <v>1</v>
      </c>
      <c r="J29" s="111">
        <v>0.64</v>
      </c>
      <c r="K29" s="112">
        <v>3311</v>
      </c>
      <c r="M29" s="3" t="s">
        <v>143</v>
      </c>
      <c r="N29" s="114" t="s">
        <v>496</v>
      </c>
      <c r="O29" s="111">
        <v>1</v>
      </c>
      <c r="P29" s="111">
        <v>-0.83</v>
      </c>
      <c r="Q29" s="112">
        <v>4318</v>
      </c>
      <c r="S29" s="3" t="s">
        <v>143</v>
      </c>
      <c r="T29" s="113" t="s">
        <v>496</v>
      </c>
      <c r="U29" s="111">
        <v>1</v>
      </c>
      <c r="V29" s="111">
        <v>-0.83</v>
      </c>
      <c r="W29" s="112">
        <v>4318</v>
      </c>
    </row>
    <row r="30" spans="1:23" ht="15.75">
      <c r="A30" s="3" t="s">
        <v>25</v>
      </c>
      <c r="B30" s="110" t="s">
        <v>355</v>
      </c>
      <c r="C30" s="111">
        <v>1</v>
      </c>
      <c r="D30" s="111">
        <v>0.15</v>
      </c>
      <c r="E30" s="112">
        <v>5069</v>
      </c>
      <c r="G30" s="3" t="s">
        <v>130</v>
      </c>
      <c r="H30" s="110" t="s">
        <v>333</v>
      </c>
      <c r="I30" s="111">
        <v>1</v>
      </c>
      <c r="J30" s="111">
        <v>0.64</v>
      </c>
      <c r="K30" s="112">
        <v>3311</v>
      </c>
      <c r="M30" s="3" t="s">
        <v>17</v>
      </c>
      <c r="N30" s="114" t="s">
        <v>350</v>
      </c>
      <c r="O30" s="111">
        <v>1</v>
      </c>
      <c r="P30" s="111">
        <v>0.87</v>
      </c>
      <c r="Q30" s="112">
        <v>1846</v>
      </c>
      <c r="S30" s="3" t="s">
        <v>17</v>
      </c>
      <c r="T30" s="113" t="s">
        <v>350</v>
      </c>
      <c r="U30" s="111">
        <v>1</v>
      </c>
      <c r="V30" s="111">
        <v>0.87</v>
      </c>
      <c r="W30" s="112">
        <v>1846</v>
      </c>
    </row>
    <row r="31" spans="1:23" ht="15.75">
      <c r="A31" s="3" t="s">
        <v>26</v>
      </c>
      <c r="B31" s="110" t="s">
        <v>343</v>
      </c>
      <c r="C31" s="111">
        <v>1</v>
      </c>
      <c r="D31" s="111">
        <v>0.05</v>
      </c>
      <c r="E31" s="112">
        <v>3429</v>
      </c>
      <c r="G31" s="3" t="s">
        <v>21</v>
      </c>
      <c r="H31" s="110" t="s">
        <v>334</v>
      </c>
      <c r="I31" s="111">
        <v>1</v>
      </c>
      <c r="J31" s="111">
        <v>0.64</v>
      </c>
      <c r="K31" s="112">
        <v>3311</v>
      </c>
      <c r="M31" s="3" t="s">
        <v>18</v>
      </c>
      <c r="N31" s="114" t="s">
        <v>351</v>
      </c>
      <c r="O31" s="111">
        <v>1</v>
      </c>
      <c r="P31" s="111">
        <v>0.57999999999999996</v>
      </c>
      <c r="Q31" s="112">
        <v>3558</v>
      </c>
      <c r="S31" s="3" t="s">
        <v>18</v>
      </c>
      <c r="T31" s="113" t="s">
        <v>351</v>
      </c>
      <c r="U31" s="111">
        <v>1</v>
      </c>
      <c r="V31" s="111">
        <v>0.57999999999999996</v>
      </c>
      <c r="W31" s="112">
        <v>3558</v>
      </c>
    </row>
    <row r="32" spans="1:23" ht="15.75">
      <c r="A32" s="3" t="s">
        <v>27</v>
      </c>
      <c r="B32" s="110" t="s">
        <v>344</v>
      </c>
      <c r="C32" s="111">
        <v>1</v>
      </c>
      <c r="D32" s="111">
        <v>0.69</v>
      </c>
      <c r="E32" s="112">
        <v>1825</v>
      </c>
      <c r="G32" s="3" t="s">
        <v>131</v>
      </c>
      <c r="H32" s="110" t="s">
        <v>337</v>
      </c>
      <c r="I32" s="111">
        <v>1</v>
      </c>
      <c r="J32" s="111">
        <v>0.64</v>
      </c>
      <c r="K32" s="112">
        <v>3311</v>
      </c>
      <c r="M32" s="3" t="s">
        <v>144</v>
      </c>
      <c r="N32" s="114" t="s">
        <v>497</v>
      </c>
      <c r="O32" s="111">
        <v>1</v>
      </c>
      <c r="P32" s="111">
        <v>1.82</v>
      </c>
      <c r="Q32" s="112">
        <v>31603</v>
      </c>
      <c r="S32" s="3" t="s">
        <v>144</v>
      </c>
      <c r="T32" s="113" t="s">
        <v>497</v>
      </c>
      <c r="U32" s="111">
        <v>1</v>
      </c>
      <c r="V32" s="111">
        <v>1.82</v>
      </c>
      <c r="W32" s="112">
        <v>31603</v>
      </c>
    </row>
    <row r="33" spans="1:23" ht="15.75">
      <c r="A33" s="3" t="s">
        <v>28</v>
      </c>
      <c r="B33" s="110" t="s">
        <v>345</v>
      </c>
      <c r="C33" s="111">
        <v>1</v>
      </c>
      <c r="D33" s="111">
        <v>0</v>
      </c>
      <c r="E33" s="112">
        <v>3710</v>
      </c>
      <c r="G33" s="3" t="s">
        <v>23</v>
      </c>
      <c r="H33" s="110" t="s">
        <v>338</v>
      </c>
      <c r="I33" s="111">
        <v>1</v>
      </c>
      <c r="J33" s="111">
        <v>0.03</v>
      </c>
      <c r="K33" s="112">
        <v>4128</v>
      </c>
      <c r="M33" s="3" t="s">
        <v>19</v>
      </c>
      <c r="N33" s="114" t="s">
        <v>352</v>
      </c>
      <c r="O33" s="111">
        <v>1</v>
      </c>
      <c r="P33" s="111">
        <v>5.63</v>
      </c>
      <c r="Q33" s="112">
        <v>2066</v>
      </c>
      <c r="S33" s="3" t="s">
        <v>19</v>
      </c>
      <c r="T33" s="113" t="s">
        <v>352</v>
      </c>
      <c r="U33" s="111">
        <v>1</v>
      </c>
      <c r="V33" s="111">
        <v>5.63</v>
      </c>
      <c r="W33" s="112">
        <v>2066</v>
      </c>
    </row>
    <row r="34" spans="1:23" ht="15.75">
      <c r="A34" s="3" t="s">
        <v>29</v>
      </c>
      <c r="B34" s="110" t="s">
        <v>346</v>
      </c>
      <c r="C34" s="111">
        <v>1</v>
      </c>
      <c r="D34" s="111">
        <v>0</v>
      </c>
      <c r="E34" s="112">
        <v>3429</v>
      </c>
      <c r="G34" s="3" t="s">
        <v>24</v>
      </c>
      <c r="H34" s="110" t="s">
        <v>341</v>
      </c>
      <c r="I34" s="111">
        <v>1</v>
      </c>
      <c r="J34" s="111">
        <v>0</v>
      </c>
      <c r="K34" s="112">
        <v>4825</v>
      </c>
      <c r="M34" s="3" t="s">
        <v>20</v>
      </c>
      <c r="N34" s="114" t="s">
        <v>353</v>
      </c>
      <c r="O34" s="111">
        <v>1</v>
      </c>
      <c r="P34" s="111">
        <v>2.96</v>
      </c>
      <c r="Q34" s="112">
        <v>1517</v>
      </c>
      <c r="S34" s="3" t="s">
        <v>20</v>
      </c>
      <c r="T34" s="113" t="s">
        <v>353</v>
      </c>
      <c r="U34" s="111">
        <v>1</v>
      </c>
      <c r="V34" s="111">
        <v>2.96</v>
      </c>
      <c r="W34" s="112">
        <v>1517</v>
      </c>
    </row>
    <row r="35" spans="1:23" ht="15.75">
      <c r="A35" s="3" t="s">
        <v>30</v>
      </c>
      <c r="B35" s="110" t="s">
        <v>347</v>
      </c>
      <c r="C35" s="111">
        <v>1</v>
      </c>
      <c r="D35" s="111">
        <v>0.69</v>
      </c>
      <c r="E35" s="112">
        <v>1825</v>
      </c>
      <c r="G35" s="3" t="s">
        <v>25</v>
      </c>
      <c r="H35" s="110" t="s">
        <v>355</v>
      </c>
      <c r="I35" s="111">
        <v>1</v>
      </c>
      <c r="J35" s="111">
        <v>0.15</v>
      </c>
      <c r="K35" s="112">
        <v>5069</v>
      </c>
      <c r="M35" s="3" t="s">
        <v>145</v>
      </c>
      <c r="N35" s="114" t="s">
        <v>498</v>
      </c>
      <c r="O35" s="111">
        <v>1</v>
      </c>
      <c r="P35" s="111">
        <v>0.82</v>
      </c>
      <c r="Q35" s="112">
        <v>8067</v>
      </c>
      <c r="S35" s="3" t="s">
        <v>145</v>
      </c>
      <c r="T35" s="113" t="s">
        <v>498</v>
      </c>
      <c r="U35" s="111">
        <v>1</v>
      </c>
      <c r="V35" s="111">
        <v>0.82</v>
      </c>
      <c r="W35" s="112">
        <v>8067</v>
      </c>
    </row>
    <row r="36" spans="1:23" ht="15.75">
      <c r="A36" s="3" t="s">
        <v>31</v>
      </c>
      <c r="B36" s="110" t="s">
        <v>348</v>
      </c>
      <c r="C36" s="111">
        <v>1</v>
      </c>
      <c r="D36" s="111">
        <v>1.4</v>
      </c>
      <c r="E36" s="112">
        <v>4029</v>
      </c>
      <c r="G36" s="3" t="s">
        <v>26</v>
      </c>
      <c r="H36" s="110" t="s">
        <v>343</v>
      </c>
      <c r="I36" s="111">
        <v>1</v>
      </c>
      <c r="J36" s="111">
        <v>0.05</v>
      </c>
      <c r="K36" s="112">
        <v>3429</v>
      </c>
      <c r="M36" s="3" t="s">
        <v>146</v>
      </c>
      <c r="N36" s="114" t="s">
        <v>499</v>
      </c>
      <c r="O36" s="111">
        <v>1</v>
      </c>
      <c r="P36" s="111">
        <v>0.82</v>
      </c>
      <c r="Q36" s="112">
        <v>8067</v>
      </c>
      <c r="S36" s="3" t="s">
        <v>146</v>
      </c>
      <c r="T36" s="113" t="s">
        <v>499</v>
      </c>
      <c r="U36" s="111">
        <v>1</v>
      </c>
      <c r="V36" s="111">
        <v>0.82</v>
      </c>
      <c r="W36" s="112">
        <v>8067</v>
      </c>
    </row>
    <row r="37" spans="1:23" ht="15.75">
      <c r="A37" s="3" t="s">
        <v>32</v>
      </c>
      <c r="B37" s="110" t="s">
        <v>349</v>
      </c>
      <c r="C37" s="111">
        <v>1</v>
      </c>
      <c r="D37" s="111">
        <v>0</v>
      </c>
      <c r="E37" s="112">
        <v>3710</v>
      </c>
      <c r="G37" s="3" t="s">
        <v>27</v>
      </c>
      <c r="H37" s="110" t="s">
        <v>344</v>
      </c>
      <c r="I37" s="111">
        <v>1</v>
      </c>
      <c r="J37" s="111">
        <v>0.69</v>
      </c>
      <c r="K37" s="112">
        <v>1825</v>
      </c>
      <c r="M37" s="3" t="s">
        <v>147</v>
      </c>
      <c r="N37" s="114" t="s">
        <v>500</v>
      </c>
      <c r="O37" s="111">
        <v>1</v>
      </c>
      <c r="P37" s="111">
        <v>0.82</v>
      </c>
      <c r="Q37" s="112">
        <v>16131</v>
      </c>
      <c r="S37" s="3" t="s">
        <v>147</v>
      </c>
      <c r="T37" s="113" t="s">
        <v>500</v>
      </c>
      <c r="U37" s="111">
        <v>1</v>
      </c>
      <c r="V37" s="111">
        <v>0.82</v>
      </c>
      <c r="W37" s="112">
        <v>16131</v>
      </c>
    </row>
    <row r="38" spans="1:23" ht="15.75">
      <c r="A38" s="3" t="s">
        <v>33</v>
      </c>
      <c r="B38" s="110" t="s">
        <v>350</v>
      </c>
      <c r="C38" s="111">
        <v>1</v>
      </c>
      <c r="D38" s="111">
        <v>0.69</v>
      </c>
      <c r="E38" s="112">
        <v>1825</v>
      </c>
      <c r="G38" s="3" t="s">
        <v>28</v>
      </c>
      <c r="H38" s="110" t="s">
        <v>345</v>
      </c>
      <c r="I38" s="111">
        <v>1</v>
      </c>
      <c r="J38" s="111">
        <v>0</v>
      </c>
      <c r="K38" s="112">
        <v>3710</v>
      </c>
      <c r="M38" s="3" t="s">
        <v>148</v>
      </c>
      <c r="N38" s="114" t="s">
        <v>501</v>
      </c>
      <c r="O38" s="111">
        <v>1</v>
      </c>
      <c r="P38" s="111">
        <v>0.86</v>
      </c>
      <c r="Q38" s="112">
        <v>4872</v>
      </c>
      <c r="S38" s="3" t="s">
        <v>148</v>
      </c>
      <c r="T38" s="113" t="s">
        <v>501</v>
      </c>
      <c r="U38" s="111">
        <v>1</v>
      </c>
      <c r="V38" s="111">
        <v>0.86</v>
      </c>
      <c r="W38" s="112">
        <v>4872</v>
      </c>
    </row>
    <row r="39" spans="1:23" ht="15.75">
      <c r="A39" s="3" t="s">
        <v>34</v>
      </c>
      <c r="B39" s="110" t="s">
        <v>351</v>
      </c>
      <c r="C39" s="111">
        <v>1</v>
      </c>
      <c r="D39" s="111">
        <v>0.57999999999999996</v>
      </c>
      <c r="E39" s="112">
        <v>3558</v>
      </c>
      <c r="G39" s="3" t="s">
        <v>29</v>
      </c>
      <c r="H39" s="110" t="s">
        <v>346</v>
      </c>
      <c r="I39" s="111">
        <v>1</v>
      </c>
      <c r="J39" s="111">
        <v>0</v>
      </c>
      <c r="K39" s="112">
        <v>3429</v>
      </c>
      <c r="M39" s="3" t="s">
        <v>149</v>
      </c>
      <c r="N39" s="114" t="s">
        <v>502</v>
      </c>
      <c r="O39" s="111">
        <v>1</v>
      </c>
      <c r="P39" s="111">
        <v>0.86</v>
      </c>
      <c r="Q39" s="112">
        <v>4872</v>
      </c>
      <c r="S39" s="3" t="s">
        <v>149</v>
      </c>
      <c r="T39" s="113" t="s">
        <v>502</v>
      </c>
      <c r="U39" s="111">
        <v>1</v>
      </c>
      <c r="V39" s="111">
        <v>0.86</v>
      </c>
      <c r="W39" s="112">
        <v>4872</v>
      </c>
    </row>
    <row r="40" spans="1:23" ht="15.75">
      <c r="A40" s="3" t="s">
        <v>35</v>
      </c>
      <c r="B40" s="110" t="s">
        <v>352</v>
      </c>
      <c r="C40" s="111">
        <v>1</v>
      </c>
      <c r="D40" s="111">
        <v>5.63</v>
      </c>
      <c r="E40" s="112">
        <v>2066</v>
      </c>
      <c r="G40" s="3" t="s">
        <v>30</v>
      </c>
      <c r="H40" s="110" t="s">
        <v>347</v>
      </c>
      <c r="I40" s="111">
        <v>1</v>
      </c>
      <c r="J40" s="111">
        <v>0.69</v>
      </c>
      <c r="K40" s="112">
        <v>1825</v>
      </c>
      <c r="M40" s="3" t="s">
        <v>150</v>
      </c>
      <c r="N40" s="114" t="s">
        <v>503</v>
      </c>
      <c r="O40" s="111">
        <v>1</v>
      </c>
      <c r="P40" s="111">
        <v>0.82</v>
      </c>
      <c r="Q40" s="112">
        <v>8067</v>
      </c>
      <c r="S40" s="3" t="s">
        <v>150</v>
      </c>
      <c r="T40" s="113" t="s">
        <v>503</v>
      </c>
      <c r="U40" s="111">
        <v>1</v>
      </c>
      <c r="V40" s="111">
        <v>0.82</v>
      </c>
      <c r="W40" s="112">
        <v>8067</v>
      </c>
    </row>
    <row r="41" spans="1:23" ht="15.75">
      <c r="A41" s="3" t="s">
        <v>36</v>
      </c>
      <c r="B41" s="110" t="s">
        <v>353</v>
      </c>
      <c r="C41" s="111">
        <v>1</v>
      </c>
      <c r="D41" s="111">
        <v>2.96</v>
      </c>
      <c r="E41" s="112">
        <v>1517</v>
      </c>
      <c r="G41" s="3" t="s">
        <v>31</v>
      </c>
      <c r="H41" s="110" t="s">
        <v>348</v>
      </c>
      <c r="I41" s="111">
        <v>1</v>
      </c>
      <c r="J41" s="111">
        <v>1.4</v>
      </c>
      <c r="K41" s="112">
        <v>4029</v>
      </c>
      <c r="M41" s="3" t="s">
        <v>151</v>
      </c>
      <c r="N41" s="114" t="s">
        <v>504</v>
      </c>
      <c r="O41" s="111">
        <v>1</v>
      </c>
      <c r="P41" s="111">
        <v>0.82</v>
      </c>
      <c r="Q41" s="112">
        <v>8067</v>
      </c>
      <c r="S41" s="3" t="s">
        <v>151</v>
      </c>
      <c r="T41" s="113" t="s">
        <v>504</v>
      </c>
      <c r="U41" s="111">
        <v>1</v>
      </c>
      <c r="V41" s="111">
        <v>0.82</v>
      </c>
      <c r="W41" s="112">
        <v>8067</v>
      </c>
    </row>
    <row r="42" spans="1:23" ht="15.75">
      <c r="A42" s="3" t="s">
        <v>37</v>
      </c>
      <c r="B42" s="110" t="s">
        <v>482</v>
      </c>
      <c r="C42" s="111">
        <v>1</v>
      </c>
      <c r="D42" s="111">
        <v>2.72</v>
      </c>
      <c r="E42" s="112">
        <v>11611</v>
      </c>
      <c r="G42" s="3" t="s">
        <v>32</v>
      </c>
      <c r="H42" s="110" t="s">
        <v>349</v>
      </c>
      <c r="I42" s="111">
        <v>1</v>
      </c>
      <c r="J42" s="111">
        <v>0</v>
      </c>
      <c r="K42" s="112">
        <v>3710</v>
      </c>
      <c r="M42" s="3" t="s">
        <v>152</v>
      </c>
      <c r="N42" s="114" t="s">
        <v>505</v>
      </c>
      <c r="O42" s="111">
        <v>1</v>
      </c>
      <c r="P42" s="111">
        <v>0.69</v>
      </c>
      <c r="Q42" s="112">
        <v>11048</v>
      </c>
      <c r="S42" s="3" t="s">
        <v>152</v>
      </c>
      <c r="T42" s="113" t="s">
        <v>505</v>
      </c>
      <c r="U42" s="111">
        <v>1</v>
      </c>
      <c r="V42" s="111">
        <v>0.69</v>
      </c>
      <c r="W42" s="112">
        <v>11048</v>
      </c>
    </row>
    <row r="43" spans="1:23" ht="15.75">
      <c r="A43" s="3" t="s">
        <v>38</v>
      </c>
      <c r="B43" s="110" t="s">
        <v>324</v>
      </c>
      <c r="C43" s="111">
        <v>1</v>
      </c>
      <c r="D43" s="111">
        <v>0.66</v>
      </c>
      <c r="E43" s="112">
        <v>3311</v>
      </c>
      <c r="G43" s="3" t="s">
        <v>33</v>
      </c>
      <c r="H43" s="110" t="s">
        <v>350</v>
      </c>
      <c r="I43" s="111">
        <v>1</v>
      </c>
      <c r="J43" s="111">
        <v>0.69</v>
      </c>
      <c r="K43" s="112">
        <v>1825</v>
      </c>
      <c r="M43" s="3" t="s">
        <v>153</v>
      </c>
      <c r="N43" s="114" t="s">
        <v>506</v>
      </c>
      <c r="O43" s="111">
        <v>1</v>
      </c>
      <c r="P43" s="111">
        <v>0.62</v>
      </c>
      <c r="Q43" s="112">
        <v>4304</v>
      </c>
      <c r="S43" s="3" t="s">
        <v>153</v>
      </c>
      <c r="T43" s="113" t="s">
        <v>506</v>
      </c>
      <c r="U43" s="111">
        <v>1</v>
      </c>
      <c r="V43" s="111">
        <v>0.62</v>
      </c>
      <c r="W43" s="112">
        <v>4304</v>
      </c>
    </row>
    <row r="44" spans="1:23" ht="15.75">
      <c r="A44" s="3" t="s">
        <v>39</v>
      </c>
      <c r="B44" s="110" t="s">
        <v>327</v>
      </c>
      <c r="C44" s="111">
        <v>1</v>
      </c>
      <c r="D44" s="111">
        <v>0.66</v>
      </c>
      <c r="E44" s="112">
        <v>3311</v>
      </c>
      <c r="G44" s="3" t="s">
        <v>34</v>
      </c>
      <c r="H44" s="110" t="s">
        <v>351</v>
      </c>
      <c r="I44" s="111">
        <v>1</v>
      </c>
      <c r="J44" s="111">
        <v>0.57999999999999996</v>
      </c>
      <c r="K44" s="112">
        <v>3558</v>
      </c>
      <c r="M44" s="3" t="s">
        <v>154</v>
      </c>
      <c r="N44" s="114" t="s">
        <v>507</v>
      </c>
      <c r="O44" s="111">
        <v>1</v>
      </c>
      <c r="P44" s="111">
        <v>0.69</v>
      </c>
      <c r="Q44" s="112">
        <v>11048</v>
      </c>
      <c r="S44" s="3" t="s">
        <v>154</v>
      </c>
      <c r="T44" s="113" t="s">
        <v>507</v>
      </c>
      <c r="U44" s="111">
        <v>1</v>
      </c>
      <c r="V44" s="111">
        <v>0.69</v>
      </c>
      <c r="W44" s="112">
        <v>11048</v>
      </c>
    </row>
    <row r="45" spans="1:23" ht="15.75">
      <c r="A45" s="3" t="s">
        <v>40</v>
      </c>
      <c r="B45" s="110" t="s">
        <v>328</v>
      </c>
      <c r="C45" s="111">
        <v>1</v>
      </c>
      <c r="D45" s="111">
        <v>0.66</v>
      </c>
      <c r="E45" s="112">
        <v>3311</v>
      </c>
      <c r="G45" s="3" t="s">
        <v>35</v>
      </c>
      <c r="H45" s="110" t="s">
        <v>352</v>
      </c>
      <c r="I45" s="111">
        <v>1</v>
      </c>
      <c r="J45" s="111">
        <v>5.63</v>
      </c>
      <c r="K45" s="112">
        <v>2066</v>
      </c>
      <c r="M45" s="3" t="s">
        <v>155</v>
      </c>
      <c r="N45" s="114" t="s">
        <v>510</v>
      </c>
      <c r="O45" s="111">
        <v>1</v>
      </c>
      <c r="P45" s="111">
        <v>0.69</v>
      </c>
      <c r="Q45" s="112">
        <v>11048</v>
      </c>
      <c r="S45" s="3" t="s">
        <v>156</v>
      </c>
      <c r="T45" s="113" t="s">
        <v>482</v>
      </c>
      <c r="U45" s="111">
        <v>1</v>
      </c>
      <c r="V45" s="111">
        <v>2.72</v>
      </c>
      <c r="W45" s="112">
        <v>11611</v>
      </c>
    </row>
    <row r="46" spans="1:23" ht="15.75">
      <c r="A46" s="3" t="s">
        <v>41</v>
      </c>
      <c r="B46" s="110" t="s">
        <v>329</v>
      </c>
      <c r="C46" s="111">
        <v>1</v>
      </c>
      <c r="D46" s="111">
        <v>0.66</v>
      </c>
      <c r="E46" s="112">
        <v>3311</v>
      </c>
      <c r="G46" s="3" t="s">
        <v>36</v>
      </c>
      <c r="H46" s="110" t="s">
        <v>353</v>
      </c>
      <c r="I46" s="111">
        <v>1</v>
      </c>
      <c r="J46" s="111">
        <v>2.96</v>
      </c>
      <c r="K46" s="112">
        <v>1517</v>
      </c>
      <c r="M46" s="3" t="s">
        <v>156</v>
      </c>
      <c r="N46" s="114" t="s">
        <v>482</v>
      </c>
      <c r="O46" s="111">
        <v>1</v>
      </c>
      <c r="P46" s="111">
        <v>2.72</v>
      </c>
      <c r="Q46" s="112">
        <v>11611</v>
      </c>
      <c r="S46" s="3" t="s">
        <v>126</v>
      </c>
      <c r="T46" s="113" t="s">
        <v>324</v>
      </c>
      <c r="U46" s="111">
        <v>1</v>
      </c>
      <c r="V46" s="111">
        <v>0.64</v>
      </c>
      <c r="W46" s="112">
        <v>3311</v>
      </c>
    </row>
    <row r="47" spans="1:23" ht="15.75">
      <c r="A47" s="3" t="s">
        <v>42</v>
      </c>
      <c r="B47" s="110" t="s">
        <v>357</v>
      </c>
      <c r="C47" s="111">
        <v>1</v>
      </c>
      <c r="D47" s="111">
        <v>0.64</v>
      </c>
      <c r="E47" s="112">
        <v>3311</v>
      </c>
      <c r="G47" s="3" t="s">
        <v>38</v>
      </c>
      <c r="H47" s="110" t="s">
        <v>324</v>
      </c>
      <c r="I47" s="111">
        <v>1</v>
      </c>
      <c r="J47" s="111">
        <v>0.66</v>
      </c>
      <c r="K47" s="112">
        <v>3311</v>
      </c>
      <c r="M47" s="3" t="s">
        <v>126</v>
      </c>
      <c r="N47" s="114" t="s">
        <v>324</v>
      </c>
      <c r="O47" s="111">
        <v>1</v>
      </c>
      <c r="P47" s="111">
        <v>0.64</v>
      </c>
      <c r="Q47" s="112">
        <v>3311</v>
      </c>
      <c r="S47" s="3" t="s">
        <v>127</v>
      </c>
      <c r="T47" s="113" t="s">
        <v>327</v>
      </c>
      <c r="U47" s="111">
        <v>1</v>
      </c>
      <c r="V47" s="111">
        <v>0.64</v>
      </c>
      <c r="W47" s="112">
        <v>3311</v>
      </c>
    </row>
    <row r="48" spans="1:23" ht="15.75">
      <c r="A48" s="3" t="s">
        <v>43</v>
      </c>
      <c r="B48" s="110" t="s">
        <v>333</v>
      </c>
      <c r="C48" s="111">
        <v>1</v>
      </c>
      <c r="D48" s="111">
        <v>0.66</v>
      </c>
      <c r="E48" s="112">
        <v>3311</v>
      </c>
      <c r="G48" s="3" t="s">
        <v>39</v>
      </c>
      <c r="H48" s="110" t="s">
        <v>327</v>
      </c>
      <c r="I48" s="111">
        <v>1</v>
      </c>
      <c r="J48" s="111">
        <v>0.66</v>
      </c>
      <c r="K48" s="112">
        <v>3311</v>
      </c>
      <c r="M48" s="3" t="s">
        <v>127</v>
      </c>
      <c r="N48" s="114" t="s">
        <v>327</v>
      </c>
      <c r="O48" s="111">
        <v>1</v>
      </c>
      <c r="P48" s="111">
        <v>0.64</v>
      </c>
      <c r="Q48" s="112">
        <v>3311</v>
      </c>
      <c r="S48" s="3" t="s">
        <v>128</v>
      </c>
      <c r="T48" s="113" t="s">
        <v>328</v>
      </c>
      <c r="U48" s="111">
        <v>1</v>
      </c>
      <c r="V48" s="111">
        <v>0.64</v>
      </c>
      <c r="W48" s="112">
        <v>3311</v>
      </c>
    </row>
    <row r="49" spans="1:23" ht="15.75">
      <c r="A49" s="3" t="s">
        <v>44</v>
      </c>
      <c r="B49" s="110" t="s">
        <v>334</v>
      </c>
      <c r="C49" s="111">
        <v>1</v>
      </c>
      <c r="D49" s="111">
        <v>0.66</v>
      </c>
      <c r="E49" s="112">
        <v>3311</v>
      </c>
      <c r="G49" s="3" t="s">
        <v>40</v>
      </c>
      <c r="H49" s="110" t="s">
        <v>328</v>
      </c>
      <c r="I49" s="111">
        <v>1</v>
      </c>
      <c r="J49" s="111">
        <v>0.66</v>
      </c>
      <c r="K49" s="112">
        <v>3311</v>
      </c>
      <c r="M49" s="3" t="s">
        <v>128</v>
      </c>
      <c r="N49" s="114" t="s">
        <v>328</v>
      </c>
      <c r="O49" s="111">
        <v>1</v>
      </c>
      <c r="P49" s="111">
        <v>0.64</v>
      </c>
      <c r="Q49" s="112">
        <v>3311</v>
      </c>
      <c r="S49" s="3" t="s">
        <v>129</v>
      </c>
      <c r="T49" s="113" t="s">
        <v>329</v>
      </c>
      <c r="U49" s="111">
        <v>1</v>
      </c>
      <c r="V49" s="111">
        <v>0.64</v>
      </c>
      <c r="W49" s="112">
        <v>3311</v>
      </c>
    </row>
    <row r="50" spans="1:23" ht="15.75">
      <c r="A50" s="3" t="s">
        <v>45</v>
      </c>
      <c r="B50" s="110" t="s">
        <v>336</v>
      </c>
      <c r="C50" s="111">
        <v>1</v>
      </c>
      <c r="D50" s="111">
        <v>0.66</v>
      </c>
      <c r="E50" s="112">
        <v>3311</v>
      </c>
      <c r="G50" s="3" t="s">
        <v>41</v>
      </c>
      <c r="H50" s="110" t="s">
        <v>329</v>
      </c>
      <c r="I50" s="111">
        <v>1</v>
      </c>
      <c r="J50" s="111">
        <v>0.66</v>
      </c>
      <c r="K50" s="112">
        <v>3311</v>
      </c>
      <c r="M50" s="3" t="s">
        <v>129</v>
      </c>
      <c r="N50" s="114" t="s">
        <v>329</v>
      </c>
      <c r="O50" s="111">
        <v>1</v>
      </c>
      <c r="P50" s="111">
        <v>0.64</v>
      </c>
      <c r="Q50" s="112">
        <v>3311</v>
      </c>
      <c r="S50" s="3" t="s">
        <v>130</v>
      </c>
      <c r="T50" s="113" t="s">
        <v>333</v>
      </c>
      <c r="U50" s="111">
        <v>1</v>
      </c>
      <c r="V50" s="111">
        <v>0.64</v>
      </c>
      <c r="W50" s="112">
        <v>3311</v>
      </c>
    </row>
    <row r="51" spans="1:23" ht="15.75">
      <c r="A51" s="3" t="s">
        <v>46</v>
      </c>
      <c r="B51" s="110" t="s">
        <v>337</v>
      </c>
      <c r="C51" s="111">
        <v>1</v>
      </c>
      <c r="D51" s="111">
        <v>0.64</v>
      </c>
      <c r="E51" s="112">
        <v>3311</v>
      </c>
      <c r="G51" s="3" t="s">
        <v>42</v>
      </c>
      <c r="H51" s="110" t="s">
        <v>357</v>
      </c>
      <c r="I51" s="111">
        <v>1</v>
      </c>
      <c r="J51" s="111">
        <v>0.64</v>
      </c>
      <c r="K51" s="112">
        <v>3311</v>
      </c>
      <c r="M51" s="3" t="s">
        <v>130</v>
      </c>
      <c r="N51" s="114" t="s">
        <v>333</v>
      </c>
      <c r="O51" s="111">
        <v>1</v>
      </c>
      <c r="P51" s="111">
        <v>0.64</v>
      </c>
      <c r="Q51" s="112">
        <v>3311</v>
      </c>
      <c r="S51" s="3" t="s">
        <v>21</v>
      </c>
      <c r="T51" s="113" t="s">
        <v>334</v>
      </c>
      <c r="U51" s="111">
        <v>1</v>
      </c>
      <c r="V51" s="111">
        <v>0.64</v>
      </c>
      <c r="W51" s="112">
        <v>3311</v>
      </c>
    </row>
    <row r="52" spans="1:23" ht="15.75">
      <c r="A52" s="3" t="s">
        <v>47</v>
      </c>
      <c r="B52" s="110" t="s">
        <v>344</v>
      </c>
      <c r="C52" s="111">
        <v>1</v>
      </c>
      <c r="D52" s="111">
        <v>1.17</v>
      </c>
      <c r="E52" s="112">
        <v>1836</v>
      </c>
      <c r="G52" s="3" t="s">
        <v>43</v>
      </c>
      <c r="H52" s="110" t="s">
        <v>333</v>
      </c>
      <c r="I52" s="111">
        <v>1</v>
      </c>
      <c r="J52" s="111">
        <v>0.66</v>
      </c>
      <c r="K52" s="112">
        <v>3311</v>
      </c>
      <c r="M52" s="3" t="s">
        <v>21</v>
      </c>
      <c r="N52" s="114" t="s">
        <v>334</v>
      </c>
      <c r="O52" s="111">
        <v>1</v>
      </c>
      <c r="P52" s="111">
        <v>0.64</v>
      </c>
      <c r="Q52" s="112">
        <v>3311</v>
      </c>
      <c r="S52" s="3" t="s">
        <v>131</v>
      </c>
      <c r="T52" s="113" t="s">
        <v>337</v>
      </c>
      <c r="U52" s="111">
        <v>1</v>
      </c>
      <c r="V52" s="111">
        <v>0.64</v>
      </c>
      <c r="W52" s="112">
        <v>3311</v>
      </c>
    </row>
    <row r="53" spans="1:23" ht="15.75">
      <c r="A53" s="3" t="s">
        <v>48</v>
      </c>
      <c r="B53" s="110" t="s">
        <v>346</v>
      </c>
      <c r="C53" s="111">
        <v>1</v>
      </c>
      <c r="D53" s="111">
        <v>0</v>
      </c>
      <c r="E53" s="112">
        <v>3429</v>
      </c>
      <c r="G53" s="3" t="s">
        <v>44</v>
      </c>
      <c r="H53" s="110" t="s">
        <v>334</v>
      </c>
      <c r="I53" s="111">
        <v>1</v>
      </c>
      <c r="J53" s="111">
        <v>0.66</v>
      </c>
      <c r="K53" s="112">
        <v>3311</v>
      </c>
      <c r="M53" s="3" t="s">
        <v>131</v>
      </c>
      <c r="N53" s="114" t="s">
        <v>337</v>
      </c>
      <c r="O53" s="111">
        <v>1</v>
      </c>
      <c r="P53" s="111">
        <v>0.64</v>
      </c>
      <c r="Q53" s="112">
        <v>3311</v>
      </c>
      <c r="S53" s="3" t="s">
        <v>22</v>
      </c>
      <c r="T53" s="113" t="s">
        <v>481</v>
      </c>
      <c r="U53" s="111">
        <v>1</v>
      </c>
      <c r="V53" s="111">
        <v>1.1100000000000001</v>
      </c>
      <c r="W53" s="112">
        <v>7418</v>
      </c>
    </row>
    <row r="54" spans="1:23" ht="15.75">
      <c r="A54" s="3" t="s">
        <v>49</v>
      </c>
      <c r="B54" s="110" t="s">
        <v>347</v>
      </c>
      <c r="C54" s="111">
        <v>1</v>
      </c>
      <c r="D54" s="111">
        <v>1.17</v>
      </c>
      <c r="E54" s="112">
        <v>1836</v>
      </c>
      <c r="G54" s="3" t="s">
        <v>45</v>
      </c>
      <c r="H54" s="110" t="s">
        <v>336</v>
      </c>
      <c r="I54" s="111">
        <v>1</v>
      </c>
      <c r="J54" s="111">
        <v>0.66</v>
      </c>
      <c r="K54" s="112">
        <v>3311</v>
      </c>
      <c r="M54" s="3" t="s">
        <v>22</v>
      </c>
      <c r="N54" s="114" t="s">
        <v>481</v>
      </c>
      <c r="O54" s="111">
        <v>1</v>
      </c>
      <c r="P54" s="111">
        <v>1.1100000000000001</v>
      </c>
      <c r="Q54" s="112">
        <v>7418</v>
      </c>
      <c r="S54" s="3" t="s">
        <v>157</v>
      </c>
      <c r="T54" s="113" t="s">
        <v>490</v>
      </c>
      <c r="U54" s="111">
        <v>1</v>
      </c>
      <c r="V54" s="111">
        <v>0.73</v>
      </c>
      <c r="W54" s="112">
        <v>22098</v>
      </c>
    </row>
    <row r="55" spans="1:23" ht="15.75">
      <c r="A55" s="3" t="s">
        <v>50</v>
      </c>
      <c r="B55" s="110" t="s">
        <v>348</v>
      </c>
      <c r="C55" s="111">
        <v>1</v>
      </c>
      <c r="D55" s="111">
        <v>1.4</v>
      </c>
      <c r="E55" s="112">
        <v>4029</v>
      </c>
      <c r="G55" s="3" t="s">
        <v>46</v>
      </c>
      <c r="H55" s="110" t="s">
        <v>337</v>
      </c>
      <c r="I55" s="111">
        <v>1</v>
      </c>
      <c r="J55" s="111">
        <v>0.64</v>
      </c>
      <c r="K55" s="112">
        <v>3311</v>
      </c>
      <c r="M55" s="3" t="s">
        <v>157</v>
      </c>
      <c r="N55" s="114" t="s">
        <v>490</v>
      </c>
      <c r="O55" s="111">
        <v>1</v>
      </c>
      <c r="P55" s="111">
        <v>0.73</v>
      </c>
      <c r="Q55" s="112">
        <v>22098</v>
      </c>
      <c r="S55" s="3" t="s">
        <v>158</v>
      </c>
      <c r="T55" s="113" t="s">
        <v>491</v>
      </c>
      <c r="U55" s="111">
        <v>0</v>
      </c>
      <c r="V55" s="111">
        <v>0</v>
      </c>
      <c r="W55" s="112">
        <v>3311</v>
      </c>
    </row>
    <row r="56" spans="1:23" ht="15.75">
      <c r="A56" s="3" t="s">
        <v>51</v>
      </c>
      <c r="B56" s="110" t="s">
        <v>350</v>
      </c>
      <c r="C56" s="111">
        <v>1</v>
      </c>
      <c r="D56" s="111">
        <v>1.17</v>
      </c>
      <c r="E56" s="112">
        <v>1836</v>
      </c>
      <c r="G56" s="3" t="s">
        <v>47</v>
      </c>
      <c r="H56" s="110" t="s">
        <v>344</v>
      </c>
      <c r="I56" s="111">
        <v>1</v>
      </c>
      <c r="J56" s="111">
        <v>1.17</v>
      </c>
      <c r="K56" s="112">
        <v>1836</v>
      </c>
      <c r="M56" s="3" t="s">
        <v>158</v>
      </c>
      <c r="N56" s="114" t="s">
        <v>491</v>
      </c>
      <c r="O56" s="111">
        <v>0</v>
      </c>
      <c r="P56" s="111">
        <v>0</v>
      </c>
      <c r="Q56" s="112">
        <v>3311</v>
      </c>
      <c r="S56" s="3" t="s">
        <v>23</v>
      </c>
      <c r="T56" s="113" t="s">
        <v>338</v>
      </c>
      <c r="U56" s="111">
        <v>1</v>
      </c>
      <c r="V56" s="111">
        <v>0.03</v>
      </c>
      <c r="W56" s="112">
        <v>4128</v>
      </c>
    </row>
    <row r="57" spans="1:23" ht="15.75">
      <c r="A57" s="3" t="s">
        <v>52</v>
      </c>
      <c r="B57" s="110" t="s">
        <v>352</v>
      </c>
      <c r="C57" s="111">
        <v>1</v>
      </c>
      <c r="D57" s="111">
        <v>5.63</v>
      </c>
      <c r="E57" s="112">
        <v>2066</v>
      </c>
      <c r="G57" s="3" t="s">
        <v>48</v>
      </c>
      <c r="H57" s="110" t="s">
        <v>346</v>
      </c>
      <c r="I57" s="111">
        <v>1</v>
      </c>
      <c r="J57" s="111">
        <v>0</v>
      </c>
      <c r="K57" s="112">
        <v>3429</v>
      </c>
      <c r="M57" s="3" t="s">
        <v>23</v>
      </c>
      <c r="N57" s="114" t="s">
        <v>338</v>
      </c>
      <c r="O57" s="111">
        <v>1</v>
      </c>
      <c r="P57" s="111">
        <v>0.03</v>
      </c>
      <c r="Q57" s="112">
        <v>4128</v>
      </c>
      <c r="S57" s="3" t="s">
        <v>24</v>
      </c>
      <c r="T57" s="113" t="s">
        <v>341</v>
      </c>
      <c r="U57" s="111">
        <v>1</v>
      </c>
      <c r="V57" s="111">
        <v>0</v>
      </c>
      <c r="W57" s="112">
        <v>4825</v>
      </c>
    </row>
    <row r="58" spans="1:23" ht="15.75">
      <c r="A58" s="3" t="s">
        <v>53</v>
      </c>
      <c r="B58" s="110" t="s">
        <v>353</v>
      </c>
      <c r="C58" s="111">
        <v>1</v>
      </c>
      <c r="D58" s="111">
        <v>2.96</v>
      </c>
      <c r="E58" s="112">
        <v>1517</v>
      </c>
      <c r="G58" s="3" t="s">
        <v>49</v>
      </c>
      <c r="H58" s="110" t="s">
        <v>347</v>
      </c>
      <c r="I58" s="111">
        <v>1</v>
      </c>
      <c r="J58" s="111">
        <v>1.17</v>
      </c>
      <c r="K58" s="112">
        <v>1836</v>
      </c>
      <c r="M58" s="3" t="s">
        <v>24</v>
      </c>
      <c r="N58" s="114" t="s">
        <v>341</v>
      </c>
      <c r="O58" s="111">
        <v>1</v>
      </c>
      <c r="P58" s="111">
        <v>0</v>
      </c>
      <c r="Q58" s="112">
        <v>4825</v>
      </c>
      <c r="S58" s="3" t="s">
        <v>25</v>
      </c>
      <c r="T58" s="113" t="s">
        <v>355</v>
      </c>
      <c r="U58" s="111">
        <v>1</v>
      </c>
      <c r="V58" s="111">
        <v>0.15</v>
      </c>
      <c r="W58" s="112">
        <v>5069</v>
      </c>
    </row>
    <row r="59" spans="1:23" ht="15.75">
      <c r="A59" s="3" t="s">
        <v>54</v>
      </c>
      <c r="B59" s="110" t="s">
        <v>358</v>
      </c>
      <c r="C59" s="111">
        <v>1</v>
      </c>
      <c r="D59" s="111">
        <v>1.28</v>
      </c>
      <c r="E59" s="112">
        <v>4046</v>
      </c>
      <c r="G59" s="3" t="s">
        <v>50</v>
      </c>
      <c r="H59" s="110" t="s">
        <v>348</v>
      </c>
      <c r="I59" s="111">
        <v>1</v>
      </c>
      <c r="J59" s="111">
        <v>1.4</v>
      </c>
      <c r="K59" s="112">
        <v>4029</v>
      </c>
      <c r="M59" s="3" t="s">
        <v>25</v>
      </c>
      <c r="N59" s="114" t="s">
        <v>355</v>
      </c>
      <c r="O59" s="111">
        <v>1</v>
      </c>
      <c r="P59" s="111">
        <v>0.15</v>
      </c>
      <c r="Q59" s="112">
        <v>5069</v>
      </c>
      <c r="S59" s="3" t="s">
        <v>26</v>
      </c>
      <c r="T59" s="113" t="s">
        <v>343</v>
      </c>
      <c r="U59" s="111">
        <v>1</v>
      </c>
      <c r="V59" s="111">
        <v>0.05</v>
      </c>
      <c r="W59" s="112">
        <v>3429</v>
      </c>
    </row>
    <row r="60" spans="1:23" ht="15.75">
      <c r="A60" s="3" t="s">
        <v>55</v>
      </c>
      <c r="B60" s="110" t="s">
        <v>364</v>
      </c>
      <c r="C60" s="111">
        <v>1</v>
      </c>
      <c r="D60" s="111">
        <v>0.92</v>
      </c>
      <c r="E60" s="112">
        <v>5673</v>
      </c>
      <c r="G60" s="3" t="s">
        <v>51</v>
      </c>
      <c r="H60" s="110" t="s">
        <v>350</v>
      </c>
      <c r="I60" s="111">
        <v>1</v>
      </c>
      <c r="J60" s="111">
        <v>1.17</v>
      </c>
      <c r="K60" s="112">
        <v>1836</v>
      </c>
      <c r="M60" s="3" t="s">
        <v>26</v>
      </c>
      <c r="N60" s="114" t="s">
        <v>343</v>
      </c>
      <c r="O60" s="111">
        <v>1</v>
      </c>
      <c r="P60" s="111">
        <v>0.05</v>
      </c>
      <c r="Q60" s="112">
        <v>3429</v>
      </c>
      <c r="S60" s="3" t="s">
        <v>159</v>
      </c>
      <c r="T60" s="113" t="s">
        <v>492</v>
      </c>
      <c r="U60" s="111">
        <v>1</v>
      </c>
      <c r="V60" s="111">
        <v>0.04</v>
      </c>
      <c r="W60" s="112">
        <v>5069</v>
      </c>
    </row>
    <row r="61" spans="1:23" ht="15.75">
      <c r="A61" s="3" t="s">
        <v>56</v>
      </c>
      <c r="B61" s="110" t="s">
        <v>366</v>
      </c>
      <c r="C61" s="111">
        <v>1</v>
      </c>
      <c r="D61" s="111">
        <v>2.2400000000000002</v>
      </c>
      <c r="E61" s="112">
        <v>7061</v>
      </c>
      <c r="G61" s="3" t="s">
        <v>52</v>
      </c>
      <c r="H61" s="110" t="s">
        <v>352</v>
      </c>
      <c r="I61" s="111">
        <v>1</v>
      </c>
      <c r="J61" s="111">
        <v>5.63</v>
      </c>
      <c r="K61" s="112">
        <v>2066</v>
      </c>
      <c r="M61" s="3" t="s">
        <v>159</v>
      </c>
      <c r="N61" s="114" t="s">
        <v>492</v>
      </c>
      <c r="O61" s="111">
        <v>1</v>
      </c>
      <c r="P61" s="111">
        <v>0.04</v>
      </c>
      <c r="Q61" s="112">
        <v>5069</v>
      </c>
      <c r="S61" s="3" t="s">
        <v>160</v>
      </c>
      <c r="T61" s="113" t="s">
        <v>493</v>
      </c>
      <c r="U61" s="111">
        <v>1</v>
      </c>
      <c r="V61" s="111">
        <v>-0.73</v>
      </c>
      <c r="W61" s="112">
        <v>4245</v>
      </c>
    </row>
    <row r="62" spans="1:23" ht="15.75">
      <c r="A62" s="3" t="s">
        <v>57</v>
      </c>
      <c r="B62" s="110" t="s">
        <v>367</v>
      </c>
      <c r="C62" s="111">
        <v>1</v>
      </c>
      <c r="D62" s="111">
        <v>0.93</v>
      </c>
      <c r="E62" s="112">
        <v>5759</v>
      </c>
      <c r="G62" s="3" t="s">
        <v>53</v>
      </c>
      <c r="H62" s="110" t="s">
        <v>353</v>
      </c>
      <c r="I62" s="111">
        <v>1</v>
      </c>
      <c r="J62" s="111">
        <v>2.96</v>
      </c>
      <c r="K62" s="112">
        <v>1517</v>
      </c>
      <c r="M62" s="3" t="s">
        <v>160</v>
      </c>
      <c r="N62" s="114" t="s">
        <v>493</v>
      </c>
      <c r="O62" s="111">
        <v>1</v>
      </c>
      <c r="P62" s="111">
        <v>-0.73</v>
      </c>
      <c r="Q62" s="112">
        <v>4245</v>
      </c>
      <c r="S62" s="3" t="s">
        <v>27</v>
      </c>
      <c r="T62" s="113" t="s">
        <v>344</v>
      </c>
      <c r="U62" s="111">
        <v>1</v>
      </c>
      <c r="V62" s="111">
        <v>0.69</v>
      </c>
      <c r="W62" s="112">
        <v>1825</v>
      </c>
    </row>
    <row r="63" spans="1:23" ht="15.75">
      <c r="A63" s="3" t="s">
        <v>58</v>
      </c>
      <c r="B63" s="110" t="s">
        <v>368</v>
      </c>
      <c r="C63" s="111">
        <v>1</v>
      </c>
      <c r="D63" s="111">
        <v>0.92</v>
      </c>
      <c r="E63" s="112">
        <v>5673</v>
      </c>
      <c r="G63" s="3" t="s">
        <v>54</v>
      </c>
      <c r="H63" s="110" t="s">
        <v>358</v>
      </c>
      <c r="I63" s="111">
        <v>1</v>
      </c>
      <c r="J63" s="111">
        <v>1.28</v>
      </c>
      <c r="K63" s="112">
        <v>4046</v>
      </c>
      <c r="M63" s="3" t="s">
        <v>27</v>
      </c>
      <c r="N63" s="114" t="s">
        <v>344</v>
      </c>
      <c r="O63" s="111">
        <v>1</v>
      </c>
      <c r="P63" s="111">
        <v>0.69</v>
      </c>
      <c r="Q63" s="112">
        <v>1825</v>
      </c>
      <c r="S63" s="3" t="s">
        <v>28</v>
      </c>
      <c r="T63" s="113" t="s">
        <v>345</v>
      </c>
      <c r="U63" s="111">
        <v>1</v>
      </c>
      <c r="V63" s="111">
        <v>0</v>
      </c>
      <c r="W63" s="112">
        <v>3710</v>
      </c>
    </row>
    <row r="64" spans="1:23" ht="15.75">
      <c r="A64" s="3" t="s">
        <v>59</v>
      </c>
      <c r="B64" s="110" t="s">
        <v>369</v>
      </c>
      <c r="C64" s="111">
        <v>1</v>
      </c>
      <c r="D64" s="111">
        <v>0.92</v>
      </c>
      <c r="E64" s="112">
        <v>5673</v>
      </c>
      <c r="G64" s="3" t="s">
        <v>60</v>
      </c>
      <c r="H64" s="110" t="s">
        <v>338</v>
      </c>
      <c r="I64" s="111">
        <v>1</v>
      </c>
      <c r="J64" s="111">
        <v>0.03</v>
      </c>
      <c r="K64" s="112">
        <v>4249</v>
      </c>
      <c r="M64" s="3" t="s">
        <v>28</v>
      </c>
      <c r="N64" s="114" t="s">
        <v>345</v>
      </c>
      <c r="O64" s="111">
        <v>1</v>
      </c>
      <c r="P64" s="111">
        <v>0</v>
      </c>
      <c r="Q64" s="112">
        <v>3710</v>
      </c>
      <c r="S64" s="3" t="s">
        <v>29</v>
      </c>
      <c r="T64" s="113" t="s">
        <v>346</v>
      </c>
      <c r="U64" s="111">
        <v>1</v>
      </c>
      <c r="V64" s="111">
        <v>0</v>
      </c>
      <c r="W64" s="112">
        <v>3429</v>
      </c>
    </row>
    <row r="65" spans="1:23" ht="15.75">
      <c r="A65" s="3" t="s">
        <v>60</v>
      </c>
      <c r="B65" s="110" t="s">
        <v>338</v>
      </c>
      <c r="C65" s="111">
        <v>1</v>
      </c>
      <c r="D65" s="111">
        <v>0.03</v>
      </c>
      <c r="E65" s="112">
        <v>4249</v>
      </c>
      <c r="G65" s="3" t="s">
        <v>61</v>
      </c>
      <c r="H65" s="110" t="s">
        <v>345</v>
      </c>
      <c r="I65" s="111">
        <v>1</v>
      </c>
      <c r="J65" s="111">
        <v>0</v>
      </c>
      <c r="K65" s="112">
        <v>3861</v>
      </c>
      <c r="M65" s="3" t="s">
        <v>29</v>
      </c>
      <c r="N65" s="114" t="s">
        <v>346</v>
      </c>
      <c r="O65" s="111">
        <v>1</v>
      </c>
      <c r="P65" s="111">
        <v>0</v>
      </c>
      <c r="Q65" s="112">
        <v>3429</v>
      </c>
      <c r="S65" s="3" t="s">
        <v>161</v>
      </c>
      <c r="T65" s="113" t="s">
        <v>494</v>
      </c>
      <c r="U65" s="111">
        <v>1</v>
      </c>
      <c r="V65" s="111">
        <v>-0.73</v>
      </c>
      <c r="W65" s="112">
        <v>4245</v>
      </c>
    </row>
    <row r="66" spans="1:23" ht="15.75">
      <c r="A66" s="3" t="s">
        <v>61</v>
      </c>
      <c r="B66" s="110" t="s">
        <v>345</v>
      </c>
      <c r="C66" s="111">
        <v>1</v>
      </c>
      <c r="D66" s="111">
        <v>0</v>
      </c>
      <c r="E66" s="112">
        <v>3861</v>
      </c>
      <c r="G66" s="3" t="s">
        <v>62</v>
      </c>
      <c r="H66" s="110" t="s">
        <v>346</v>
      </c>
      <c r="I66" s="111">
        <v>1</v>
      </c>
      <c r="J66" s="111">
        <v>0</v>
      </c>
      <c r="K66" s="112">
        <v>3429</v>
      </c>
      <c r="M66" s="3" t="s">
        <v>161</v>
      </c>
      <c r="N66" s="114" t="s">
        <v>494</v>
      </c>
      <c r="O66" s="111">
        <v>1</v>
      </c>
      <c r="P66" s="111">
        <v>-0.73</v>
      </c>
      <c r="Q66" s="112">
        <v>4245</v>
      </c>
      <c r="S66" s="3" t="s">
        <v>30</v>
      </c>
      <c r="T66" s="113" t="s">
        <v>347</v>
      </c>
      <c r="U66" s="111">
        <v>1</v>
      </c>
      <c r="V66" s="111">
        <v>0.69</v>
      </c>
      <c r="W66" s="112">
        <v>1825</v>
      </c>
    </row>
    <row r="67" spans="1:23" ht="15.75">
      <c r="A67" s="3" t="s">
        <v>62</v>
      </c>
      <c r="B67" s="110" t="s">
        <v>346</v>
      </c>
      <c r="C67" s="111">
        <v>1</v>
      </c>
      <c r="D67" s="111">
        <v>0</v>
      </c>
      <c r="E67" s="112">
        <v>3429</v>
      </c>
      <c r="G67" s="3" t="s">
        <v>63</v>
      </c>
      <c r="H67" s="110" t="s">
        <v>348</v>
      </c>
      <c r="I67" s="111">
        <v>1</v>
      </c>
      <c r="J67" s="111">
        <v>1.4</v>
      </c>
      <c r="K67" s="112">
        <v>4029</v>
      </c>
      <c r="M67" s="3" t="s">
        <v>30</v>
      </c>
      <c r="N67" s="114" t="s">
        <v>347</v>
      </c>
      <c r="O67" s="111">
        <v>1</v>
      </c>
      <c r="P67" s="111">
        <v>0.69</v>
      </c>
      <c r="Q67" s="112">
        <v>1825</v>
      </c>
      <c r="S67" s="3" t="s">
        <v>162</v>
      </c>
      <c r="T67" s="113" t="s">
        <v>495</v>
      </c>
      <c r="U67" s="111">
        <v>1</v>
      </c>
      <c r="V67" s="111">
        <v>0</v>
      </c>
      <c r="W67" s="112">
        <v>6421</v>
      </c>
    </row>
    <row r="68" spans="1:23" ht="15.75">
      <c r="A68" s="3" t="s">
        <v>63</v>
      </c>
      <c r="B68" s="110" t="s">
        <v>348</v>
      </c>
      <c r="C68" s="111">
        <v>1</v>
      </c>
      <c r="D68" s="111">
        <v>1.4</v>
      </c>
      <c r="E68" s="112">
        <v>4029</v>
      </c>
      <c r="G68" s="3" t="s">
        <v>64</v>
      </c>
      <c r="H68" s="110" t="s">
        <v>324</v>
      </c>
      <c r="I68" s="111">
        <v>1</v>
      </c>
      <c r="J68" s="111">
        <v>0.62</v>
      </c>
      <c r="K68" s="112">
        <v>3311</v>
      </c>
      <c r="M68" s="3" t="s">
        <v>162</v>
      </c>
      <c r="N68" s="114" t="s">
        <v>495</v>
      </c>
      <c r="O68" s="111">
        <v>1</v>
      </c>
      <c r="P68" s="111">
        <v>0</v>
      </c>
      <c r="Q68" s="112">
        <v>6421</v>
      </c>
      <c r="S68" s="3" t="s">
        <v>31</v>
      </c>
      <c r="T68" s="113" t="s">
        <v>348</v>
      </c>
      <c r="U68" s="111">
        <v>1</v>
      </c>
      <c r="V68" s="111">
        <v>1.4</v>
      </c>
      <c r="W68" s="112">
        <v>4029</v>
      </c>
    </row>
    <row r="69" spans="1:23" ht="15.75">
      <c r="A69" s="3" t="s">
        <v>64</v>
      </c>
      <c r="B69" s="110" t="s">
        <v>324</v>
      </c>
      <c r="C69" s="111">
        <v>1</v>
      </c>
      <c r="D69" s="111">
        <v>0.62</v>
      </c>
      <c r="E69" s="112">
        <v>3311</v>
      </c>
      <c r="G69" s="3" t="s">
        <v>65</v>
      </c>
      <c r="H69" s="110" t="s">
        <v>333</v>
      </c>
      <c r="I69" s="111">
        <v>1</v>
      </c>
      <c r="J69" s="111">
        <v>0.62</v>
      </c>
      <c r="K69" s="112">
        <v>3311</v>
      </c>
      <c r="M69" s="3" t="s">
        <v>31</v>
      </c>
      <c r="N69" s="114" t="s">
        <v>348</v>
      </c>
      <c r="O69" s="111">
        <v>1</v>
      </c>
      <c r="P69" s="111">
        <v>1.4</v>
      </c>
      <c r="Q69" s="112">
        <v>4029</v>
      </c>
      <c r="S69" s="3" t="s">
        <v>32</v>
      </c>
      <c r="T69" s="113" t="s">
        <v>349</v>
      </c>
      <c r="U69" s="111">
        <v>1</v>
      </c>
      <c r="V69" s="111">
        <v>0</v>
      </c>
      <c r="W69" s="112">
        <v>3710</v>
      </c>
    </row>
    <row r="70" spans="1:23" ht="15.75">
      <c r="A70" s="3" t="s">
        <v>65</v>
      </c>
      <c r="B70" s="110" t="s">
        <v>333</v>
      </c>
      <c r="C70" s="111">
        <v>1</v>
      </c>
      <c r="D70" s="111">
        <v>0.62</v>
      </c>
      <c r="E70" s="112">
        <v>3311</v>
      </c>
      <c r="G70" s="3" t="s">
        <v>66</v>
      </c>
      <c r="H70" s="110" t="s">
        <v>336</v>
      </c>
      <c r="I70" s="111">
        <v>1</v>
      </c>
      <c r="J70" s="111">
        <v>0.62</v>
      </c>
      <c r="K70" s="112">
        <v>3311</v>
      </c>
      <c r="M70" s="3" t="s">
        <v>32</v>
      </c>
      <c r="N70" s="114" t="s">
        <v>349</v>
      </c>
      <c r="O70" s="111">
        <v>1</v>
      </c>
      <c r="P70" s="111">
        <v>0</v>
      </c>
      <c r="Q70" s="112">
        <v>3710</v>
      </c>
      <c r="S70" s="3" t="s">
        <v>163</v>
      </c>
      <c r="T70" s="113" t="s">
        <v>496</v>
      </c>
      <c r="U70" s="111">
        <v>1</v>
      </c>
      <c r="V70" s="111">
        <v>-0.73</v>
      </c>
      <c r="W70" s="112">
        <v>4245</v>
      </c>
    </row>
    <row r="71" spans="1:23" ht="15.75">
      <c r="A71" s="3" t="s">
        <v>66</v>
      </c>
      <c r="B71" s="110" t="s">
        <v>336</v>
      </c>
      <c r="C71" s="111">
        <v>1</v>
      </c>
      <c r="D71" s="111">
        <v>0.62</v>
      </c>
      <c r="E71" s="112">
        <v>3311</v>
      </c>
      <c r="G71" s="3" t="s">
        <v>67</v>
      </c>
      <c r="H71" s="110" t="s">
        <v>361</v>
      </c>
      <c r="I71" s="111">
        <v>1</v>
      </c>
      <c r="J71" s="111">
        <v>0.64</v>
      </c>
      <c r="K71" s="112">
        <v>3311</v>
      </c>
      <c r="M71" s="3" t="s">
        <v>163</v>
      </c>
      <c r="N71" s="114" t="s">
        <v>496</v>
      </c>
      <c r="O71" s="111">
        <v>1</v>
      </c>
      <c r="P71" s="111">
        <v>-0.73</v>
      </c>
      <c r="Q71" s="112">
        <v>4245</v>
      </c>
      <c r="S71" s="3" t="s">
        <v>33</v>
      </c>
      <c r="T71" s="113" t="s">
        <v>350</v>
      </c>
      <c r="U71" s="111">
        <v>1</v>
      </c>
      <c r="V71" s="111">
        <v>0.69</v>
      </c>
      <c r="W71" s="112">
        <v>1825</v>
      </c>
    </row>
    <row r="72" spans="1:23" ht="15.75">
      <c r="A72" s="3" t="s">
        <v>67</v>
      </c>
      <c r="B72" s="110" t="s">
        <v>361</v>
      </c>
      <c r="C72" s="111">
        <v>1</v>
      </c>
      <c r="D72" s="111">
        <v>0.64</v>
      </c>
      <c r="E72" s="112">
        <v>3311</v>
      </c>
      <c r="G72" s="3" t="s">
        <v>68</v>
      </c>
      <c r="H72" s="110" t="s">
        <v>362</v>
      </c>
      <c r="I72" s="111">
        <v>1</v>
      </c>
      <c r="J72" s="111">
        <v>1.28</v>
      </c>
      <c r="K72" s="112">
        <v>4046</v>
      </c>
      <c r="M72" s="3" t="s">
        <v>33</v>
      </c>
      <c r="N72" s="114" t="s">
        <v>350</v>
      </c>
      <c r="O72" s="111">
        <v>1</v>
      </c>
      <c r="P72" s="111">
        <v>0.69</v>
      </c>
      <c r="Q72" s="112">
        <v>1825</v>
      </c>
      <c r="S72" s="3" t="s">
        <v>34</v>
      </c>
      <c r="T72" s="113" t="s">
        <v>351</v>
      </c>
      <c r="U72" s="111">
        <v>1</v>
      </c>
      <c r="V72" s="111">
        <v>0.57999999999999996</v>
      </c>
      <c r="W72" s="112">
        <v>3558</v>
      </c>
    </row>
    <row r="73" spans="1:23" ht="15.75">
      <c r="A73" s="3" t="s">
        <v>68</v>
      </c>
      <c r="B73" s="110" t="s">
        <v>362</v>
      </c>
      <c r="C73" s="111">
        <v>1</v>
      </c>
      <c r="D73" s="111">
        <v>1.28</v>
      </c>
      <c r="E73" s="112">
        <v>4046</v>
      </c>
      <c r="G73" s="3" t="s">
        <v>69</v>
      </c>
      <c r="H73" s="110" t="s">
        <v>363</v>
      </c>
      <c r="I73" s="111">
        <v>1</v>
      </c>
      <c r="J73" s="111">
        <v>0.93</v>
      </c>
      <c r="K73" s="112">
        <v>5759</v>
      </c>
      <c r="M73" s="3" t="s">
        <v>34</v>
      </c>
      <c r="N73" s="114" t="s">
        <v>351</v>
      </c>
      <c r="O73" s="111">
        <v>1</v>
      </c>
      <c r="P73" s="111">
        <v>0.57999999999999996</v>
      </c>
      <c r="Q73" s="112">
        <v>3558</v>
      </c>
      <c r="S73" s="3" t="s">
        <v>164</v>
      </c>
      <c r="T73" s="113" t="s">
        <v>497</v>
      </c>
      <c r="U73" s="111">
        <v>1</v>
      </c>
      <c r="V73" s="111">
        <v>1.82</v>
      </c>
      <c r="W73" s="112">
        <v>31603</v>
      </c>
    </row>
    <row r="74" spans="1:23" ht="15.75">
      <c r="A74" s="3" t="s">
        <v>69</v>
      </c>
      <c r="B74" s="110" t="s">
        <v>363</v>
      </c>
      <c r="C74" s="111">
        <v>1</v>
      </c>
      <c r="D74" s="111">
        <v>0.93</v>
      </c>
      <c r="E74" s="112">
        <v>5759</v>
      </c>
      <c r="G74" s="3" t="s">
        <v>70</v>
      </c>
      <c r="H74" s="110" t="s">
        <v>358</v>
      </c>
      <c r="I74" s="111">
        <v>1</v>
      </c>
      <c r="J74" s="111">
        <v>1.28</v>
      </c>
      <c r="K74" s="112">
        <v>4046</v>
      </c>
      <c r="M74" s="3" t="s">
        <v>164</v>
      </c>
      <c r="N74" s="114" t="s">
        <v>497</v>
      </c>
      <c r="O74" s="111">
        <v>1</v>
      </c>
      <c r="P74" s="111">
        <v>1.82</v>
      </c>
      <c r="Q74" s="112">
        <v>31603</v>
      </c>
      <c r="S74" s="3" t="s">
        <v>165</v>
      </c>
      <c r="T74" s="113" t="s">
        <v>508</v>
      </c>
      <c r="U74" s="111">
        <v>1</v>
      </c>
      <c r="V74" s="111">
        <v>1.82</v>
      </c>
      <c r="W74" s="112">
        <v>31603</v>
      </c>
    </row>
    <row r="75" spans="1:23" ht="15.75">
      <c r="A75" s="3" t="s">
        <v>70</v>
      </c>
      <c r="B75" s="110" t="s">
        <v>358</v>
      </c>
      <c r="C75" s="111">
        <v>1</v>
      </c>
      <c r="D75" s="111">
        <v>1.28</v>
      </c>
      <c r="E75" s="112">
        <v>4046</v>
      </c>
      <c r="G75" s="3" t="s">
        <v>71</v>
      </c>
      <c r="H75" s="110" t="s">
        <v>364</v>
      </c>
      <c r="I75" s="111">
        <v>1</v>
      </c>
      <c r="J75" s="111">
        <v>0.92</v>
      </c>
      <c r="K75" s="112">
        <v>5673</v>
      </c>
      <c r="M75" s="3" t="s">
        <v>165</v>
      </c>
      <c r="N75" s="114" t="s">
        <v>508</v>
      </c>
      <c r="O75" s="111">
        <v>1</v>
      </c>
      <c r="P75" s="111">
        <v>1.82</v>
      </c>
      <c r="Q75" s="112">
        <v>31603</v>
      </c>
      <c r="S75" s="3" t="s">
        <v>35</v>
      </c>
      <c r="T75" s="113" t="s">
        <v>352</v>
      </c>
      <c r="U75" s="111">
        <v>1</v>
      </c>
      <c r="V75" s="111">
        <v>5.63</v>
      </c>
      <c r="W75" s="112">
        <v>2066</v>
      </c>
    </row>
    <row r="76" spans="1:23" ht="15.75">
      <c r="A76" s="3" t="s">
        <v>71</v>
      </c>
      <c r="B76" s="110" t="s">
        <v>364</v>
      </c>
      <c r="C76" s="111">
        <v>1</v>
      </c>
      <c r="D76" s="111">
        <v>0.92</v>
      </c>
      <c r="E76" s="112">
        <v>5673</v>
      </c>
      <c r="G76" s="3" t="s">
        <v>72</v>
      </c>
      <c r="H76" s="110" t="s">
        <v>365</v>
      </c>
      <c r="I76" s="111">
        <v>1</v>
      </c>
      <c r="J76" s="111">
        <v>0.92</v>
      </c>
      <c r="K76" s="112">
        <v>5673</v>
      </c>
      <c r="M76" s="3" t="s">
        <v>35</v>
      </c>
      <c r="N76" s="114" t="s">
        <v>352</v>
      </c>
      <c r="O76" s="111">
        <v>1</v>
      </c>
      <c r="P76" s="111">
        <v>5.63</v>
      </c>
      <c r="Q76" s="112">
        <v>2066</v>
      </c>
      <c r="S76" s="3" t="s">
        <v>36</v>
      </c>
      <c r="T76" s="113" t="s">
        <v>353</v>
      </c>
      <c r="U76" s="111">
        <v>1</v>
      </c>
      <c r="V76" s="111">
        <v>2.96</v>
      </c>
      <c r="W76" s="112">
        <v>1517</v>
      </c>
    </row>
    <row r="77" spans="1:23" ht="15.75">
      <c r="A77" s="3" t="s">
        <v>72</v>
      </c>
      <c r="B77" s="110" t="s">
        <v>365</v>
      </c>
      <c r="C77" s="111">
        <v>1</v>
      </c>
      <c r="D77" s="111">
        <v>0.92</v>
      </c>
      <c r="E77" s="112">
        <v>5673</v>
      </c>
      <c r="G77" s="3" t="s">
        <v>75</v>
      </c>
      <c r="H77" s="110" t="s">
        <v>366</v>
      </c>
      <c r="I77" s="111">
        <v>1</v>
      </c>
      <c r="J77" s="111">
        <v>2.2400000000000002</v>
      </c>
      <c r="K77" s="112">
        <v>7061</v>
      </c>
      <c r="M77" s="3" t="s">
        <v>36</v>
      </c>
      <c r="N77" s="114" t="s">
        <v>353</v>
      </c>
      <c r="O77" s="111">
        <v>1</v>
      </c>
      <c r="P77" s="111">
        <v>2.96</v>
      </c>
      <c r="Q77" s="112">
        <v>1517</v>
      </c>
      <c r="S77" s="3" t="s">
        <v>166</v>
      </c>
      <c r="T77" s="113" t="s">
        <v>498</v>
      </c>
      <c r="U77" s="111">
        <v>1</v>
      </c>
      <c r="V77" s="111">
        <v>0.82</v>
      </c>
      <c r="W77" s="112">
        <v>8067</v>
      </c>
    </row>
    <row r="78" spans="1:23" ht="15.75">
      <c r="A78" s="3" t="s">
        <v>73</v>
      </c>
      <c r="B78" s="110" t="s">
        <v>483</v>
      </c>
      <c r="C78" s="111">
        <v>1</v>
      </c>
      <c r="D78" s="111">
        <v>4.5599999999999996</v>
      </c>
      <c r="E78" s="112">
        <v>36534</v>
      </c>
      <c r="G78" s="3" t="s">
        <v>76</v>
      </c>
      <c r="H78" s="110" t="s">
        <v>367</v>
      </c>
      <c r="I78" s="111">
        <v>1</v>
      </c>
      <c r="J78" s="111">
        <v>0.93</v>
      </c>
      <c r="K78" s="112">
        <v>5759</v>
      </c>
      <c r="M78" s="3" t="s">
        <v>166</v>
      </c>
      <c r="N78" s="114" t="s">
        <v>498</v>
      </c>
      <c r="O78" s="111">
        <v>1</v>
      </c>
      <c r="P78" s="111">
        <v>0.82</v>
      </c>
      <c r="Q78" s="112">
        <v>8067</v>
      </c>
      <c r="S78" s="3" t="s">
        <v>167</v>
      </c>
      <c r="T78" s="113" t="s">
        <v>499</v>
      </c>
      <c r="U78" s="111">
        <v>1</v>
      </c>
      <c r="V78" s="111">
        <v>0.82</v>
      </c>
      <c r="W78" s="112">
        <v>8067</v>
      </c>
    </row>
    <row r="79" spans="1:23" ht="15.75">
      <c r="A79" s="3" t="s">
        <v>74</v>
      </c>
      <c r="B79" s="110" t="s">
        <v>484</v>
      </c>
      <c r="C79" s="111">
        <v>1</v>
      </c>
      <c r="D79" s="111">
        <v>0.81</v>
      </c>
      <c r="E79" s="112">
        <v>6323</v>
      </c>
      <c r="G79" s="3" t="s">
        <v>77</v>
      </c>
      <c r="H79" s="110" t="s">
        <v>368</v>
      </c>
      <c r="I79" s="111">
        <v>1</v>
      </c>
      <c r="J79" s="111">
        <v>0.92</v>
      </c>
      <c r="K79" s="112">
        <v>5673</v>
      </c>
      <c r="M79" s="3" t="s">
        <v>167</v>
      </c>
      <c r="N79" s="114" t="s">
        <v>499</v>
      </c>
      <c r="O79" s="111">
        <v>1</v>
      </c>
      <c r="P79" s="111">
        <v>0.82</v>
      </c>
      <c r="Q79" s="112">
        <v>8067</v>
      </c>
      <c r="S79" s="3" t="s">
        <v>168</v>
      </c>
      <c r="T79" s="113" t="s">
        <v>500</v>
      </c>
      <c r="U79" s="111">
        <v>1</v>
      </c>
      <c r="V79" s="111">
        <v>0.82</v>
      </c>
      <c r="W79" s="112">
        <v>16131</v>
      </c>
    </row>
    <row r="80" spans="1:23" ht="15.75">
      <c r="A80" s="3" t="s">
        <v>75</v>
      </c>
      <c r="B80" s="110" t="s">
        <v>366</v>
      </c>
      <c r="C80" s="111">
        <v>1</v>
      </c>
      <c r="D80" s="111">
        <v>2.2400000000000002</v>
      </c>
      <c r="E80" s="112">
        <v>7061</v>
      </c>
      <c r="G80" s="3" t="s">
        <v>78</v>
      </c>
      <c r="H80" s="110" t="s">
        <v>369</v>
      </c>
      <c r="I80" s="111">
        <v>1</v>
      </c>
      <c r="J80" s="111">
        <v>0.92</v>
      </c>
      <c r="K80" s="112">
        <v>5673</v>
      </c>
      <c r="M80" s="3" t="s">
        <v>168</v>
      </c>
      <c r="N80" s="114" t="s">
        <v>500</v>
      </c>
      <c r="O80" s="111">
        <v>1</v>
      </c>
      <c r="P80" s="111">
        <v>0.82</v>
      </c>
      <c r="Q80" s="112">
        <v>16131</v>
      </c>
      <c r="S80" s="3" t="s">
        <v>169</v>
      </c>
      <c r="T80" s="113" t="s">
        <v>509</v>
      </c>
      <c r="U80" s="111">
        <v>1</v>
      </c>
      <c r="V80" s="111">
        <v>0.82</v>
      </c>
      <c r="W80" s="112">
        <v>8067</v>
      </c>
    </row>
    <row r="81" spans="1:23" ht="15.75">
      <c r="A81" s="3" t="s">
        <v>76</v>
      </c>
      <c r="B81" s="110" t="s">
        <v>367</v>
      </c>
      <c r="C81" s="111">
        <v>1</v>
      </c>
      <c r="D81" s="111">
        <v>0.93</v>
      </c>
      <c r="E81" s="112">
        <v>5759</v>
      </c>
      <c r="G81" s="3" t="s">
        <v>81</v>
      </c>
      <c r="H81" s="110" t="s">
        <v>370</v>
      </c>
      <c r="I81" s="111">
        <v>1</v>
      </c>
      <c r="J81" s="111">
        <v>0.79</v>
      </c>
      <c r="K81" s="112">
        <v>6033</v>
      </c>
      <c r="M81" s="3" t="s">
        <v>169</v>
      </c>
      <c r="N81" s="114" t="s">
        <v>509</v>
      </c>
      <c r="O81" s="111">
        <v>1</v>
      </c>
      <c r="P81" s="111">
        <v>0.82</v>
      </c>
      <c r="Q81" s="112">
        <v>8067</v>
      </c>
      <c r="S81" s="3" t="s">
        <v>170</v>
      </c>
      <c r="T81" s="113" t="s">
        <v>501</v>
      </c>
      <c r="U81" s="111">
        <v>1</v>
      </c>
      <c r="V81" s="111">
        <v>0.86</v>
      </c>
      <c r="W81" s="112">
        <v>4872</v>
      </c>
    </row>
    <row r="82" spans="1:23" ht="15.75">
      <c r="A82" s="3" t="s">
        <v>77</v>
      </c>
      <c r="B82" s="110" t="s">
        <v>368</v>
      </c>
      <c r="C82" s="111">
        <v>1</v>
      </c>
      <c r="D82" s="111">
        <v>0.92</v>
      </c>
      <c r="E82" s="112">
        <v>5673</v>
      </c>
      <c r="G82" s="3" t="s">
        <v>82</v>
      </c>
      <c r="H82" s="110" t="s">
        <v>338</v>
      </c>
      <c r="I82" s="111">
        <v>1</v>
      </c>
      <c r="J82" s="111">
        <v>0.03</v>
      </c>
      <c r="K82" s="112">
        <v>4128</v>
      </c>
      <c r="M82" s="3" t="s">
        <v>170</v>
      </c>
      <c r="N82" s="114" t="s">
        <v>501</v>
      </c>
      <c r="O82" s="111">
        <v>1</v>
      </c>
      <c r="P82" s="111">
        <v>0.86</v>
      </c>
      <c r="Q82" s="112">
        <v>4872</v>
      </c>
      <c r="S82" s="3" t="s">
        <v>171</v>
      </c>
      <c r="T82" s="113" t="s">
        <v>502</v>
      </c>
      <c r="U82" s="111">
        <v>1</v>
      </c>
      <c r="V82" s="111">
        <v>0.86</v>
      </c>
      <c r="W82" s="112">
        <v>4872</v>
      </c>
    </row>
    <row r="83" spans="1:23" ht="15.75">
      <c r="A83" s="3" t="s">
        <v>78</v>
      </c>
      <c r="B83" s="110" t="s">
        <v>369</v>
      </c>
      <c r="C83" s="111">
        <v>1</v>
      </c>
      <c r="D83" s="111">
        <v>0.92</v>
      </c>
      <c r="E83" s="112">
        <v>5673</v>
      </c>
      <c r="G83" s="3" t="s">
        <v>83</v>
      </c>
      <c r="H83" s="110" t="s">
        <v>345</v>
      </c>
      <c r="I83" s="111">
        <v>1</v>
      </c>
      <c r="J83" s="111">
        <v>0</v>
      </c>
      <c r="K83" s="112">
        <v>3710</v>
      </c>
      <c r="M83" s="3" t="s">
        <v>171</v>
      </c>
      <c r="N83" s="114" t="s">
        <v>502</v>
      </c>
      <c r="O83" s="111">
        <v>1</v>
      </c>
      <c r="P83" s="111">
        <v>0.86</v>
      </c>
      <c r="Q83" s="112">
        <v>4872</v>
      </c>
      <c r="S83" s="3" t="s">
        <v>172</v>
      </c>
      <c r="T83" s="113" t="s">
        <v>503</v>
      </c>
      <c r="U83" s="111">
        <v>1</v>
      </c>
      <c r="V83" s="111">
        <v>0.82</v>
      </c>
      <c r="W83" s="112">
        <v>8067</v>
      </c>
    </row>
    <row r="84" spans="1:23" ht="15.75">
      <c r="A84" s="3" t="s">
        <v>79</v>
      </c>
      <c r="B84" s="110" t="s">
        <v>485</v>
      </c>
      <c r="C84" s="111">
        <v>1</v>
      </c>
      <c r="D84" s="111">
        <v>0.83</v>
      </c>
      <c r="E84" s="112">
        <v>6678</v>
      </c>
      <c r="G84" s="3" t="s">
        <v>84</v>
      </c>
      <c r="H84" s="110" t="s">
        <v>346</v>
      </c>
      <c r="I84" s="111">
        <v>1</v>
      </c>
      <c r="J84" s="111">
        <v>0</v>
      </c>
      <c r="K84" s="112">
        <v>3429</v>
      </c>
      <c r="M84" s="3" t="s">
        <v>172</v>
      </c>
      <c r="N84" s="114" t="s">
        <v>503</v>
      </c>
      <c r="O84" s="111">
        <v>1</v>
      </c>
      <c r="P84" s="111">
        <v>0.82</v>
      </c>
      <c r="Q84" s="112">
        <v>8067</v>
      </c>
      <c r="S84" s="3" t="s">
        <v>173</v>
      </c>
      <c r="T84" s="113" t="s">
        <v>504</v>
      </c>
      <c r="U84" s="111">
        <v>1</v>
      </c>
      <c r="V84" s="111">
        <v>0.82</v>
      </c>
      <c r="W84" s="112">
        <v>8067</v>
      </c>
    </row>
    <row r="85" spans="1:23" ht="15.75">
      <c r="A85" s="3" t="s">
        <v>80</v>
      </c>
      <c r="B85" s="110" t="s">
        <v>486</v>
      </c>
      <c r="C85" s="111">
        <v>1</v>
      </c>
      <c r="D85" s="111">
        <v>4.01</v>
      </c>
      <c r="E85" s="112">
        <v>29195</v>
      </c>
      <c r="G85" s="3" t="s">
        <v>85</v>
      </c>
      <c r="H85" s="110" t="s">
        <v>348</v>
      </c>
      <c r="I85" s="111">
        <v>1</v>
      </c>
      <c r="J85" s="111">
        <v>1.4</v>
      </c>
      <c r="K85" s="112">
        <v>4029</v>
      </c>
      <c r="M85" s="3" t="s">
        <v>173</v>
      </c>
      <c r="N85" s="114" t="s">
        <v>504</v>
      </c>
      <c r="O85" s="111">
        <v>1</v>
      </c>
      <c r="P85" s="111">
        <v>0.82</v>
      </c>
      <c r="Q85" s="112">
        <v>8067</v>
      </c>
      <c r="S85" s="3" t="s">
        <v>175</v>
      </c>
      <c r="T85" s="113" t="s">
        <v>506</v>
      </c>
      <c r="U85" s="111">
        <v>1</v>
      </c>
      <c r="V85" s="111">
        <v>0.62</v>
      </c>
      <c r="W85" s="112">
        <v>4304</v>
      </c>
    </row>
    <row r="86" spans="1:23" ht="15.75">
      <c r="A86" s="3" t="s">
        <v>81</v>
      </c>
      <c r="B86" s="110" t="s">
        <v>370</v>
      </c>
      <c r="C86" s="111">
        <v>1</v>
      </c>
      <c r="D86" s="111">
        <v>0.79</v>
      </c>
      <c r="E86" s="112">
        <v>6033</v>
      </c>
      <c r="G86" s="3" t="s">
        <v>132</v>
      </c>
      <c r="H86" s="110" t="s">
        <v>324</v>
      </c>
      <c r="I86" s="111">
        <v>1</v>
      </c>
      <c r="J86" s="111">
        <v>0.64</v>
      </c>
      <c r="K86" s="112">
        <v>3311</v>
      </c>
      <c r="M86" s="3" t="s">
        <v>174</v>
      </c>
      <c r="N86" s="114" t="s">
        <v>505</v>
      </c>
      <c r="O86" s="111">
        <v>1</v>
      </c>
      <c r="P86" s="111">
        <v>0.69</v>
      </c>
      <c r="Q86" s="112">
        <v>11048</v>
      </c>
      <c r="S86" s="3" t="s">
        <v>176</v>
      </c>
      <c r="T86" s="113" t="s">
        <v>507</v>
      </c>
      <c r="U86" s="111">
        <v>1</v>
      </c>
      <c r="V86" s="111">
        <v>0.69</v>
      </c>
      <c r="W86" s="112">
        <v>11048</v>
      </c>
    </row>
    <row r="87" spans="1:23" ht="15.75">
      <c r="A87" s="3" t="s">
        <v>82</v>
      </c>
      <c r="B87" s="110" t="s">
        <v>338</v>
      </c>
      <c r="C87" s="111">
        <v>1</v>
      </c>
      <c r="D87" s="111">
        <v>0.03</v>
      </c>
      <c r="E87" s="112">
        <v>4128</v>
      </c>
      <c r="G87" s="3" t="s">
        <v>133</v>
      </c>
      <c r="H87" s="110" t="s">
        <v>333</v>
      </c>
      <c r="I87" s="111">
        <v>1</v>
      </c>
      <c r="J87" s="111">
        <v>0.64</v>
      </c>
      <c r="K87" s="112">
        <v>3311</v>
      </c>
      <c r="M87" s="3" t="s">
        <v>175</v>
      </c>
      <c r="N87" s="114" t="s">
        <v>506</v>
      </c>
      <c r="O87" s="111">
        <v>1</v>
      </c>
      <c r="P87" s="111">
        <v>0.62</v>
      </c>
      <c r="Q87" s="112">
        <v>4304</v>
      </c>
      <c r="S87" s="3" t="s">
        <v>177</v>
      </c>
      <c r="T87" s="113" t="s">
        <v>510</v>
      </c>
      <c r="U87" s="111">
        <v>1</v>
      </c>
      <c r="V87" s="111">
        <v>0.69</v>
      </c>
      <c r="W87" s="112">
        <v>11048</v>
      </c>
    </row>
    <row r="88" spans="1:23" ht="15.75">
      <c r="A88" s="3" t="s">
        <v>83</v>
      </c>
      <c r="B88" s="110" t="s">
        <v>345</v>
      </c>
      <c r="C88" s="111">
        <v>1</v>
      </c>
      <c r="D88" s="111">
        <v>0</v>
      </c>
      <c r="E88" s="112">
        <v>3710</v>
      </c>
      <c r="G88" s="3" t="s">
        <v>134</v>
      </c>
      <c r="H88" s="110" t="s">
        <v>361</v>
      </c>
      <c r="I88" s="111">
        <v>1</v>
      </c>
      <c r="J88" s="111">
        <v>0.64</v>
      </c>
      <c r="K88" s="112">
        <v>3311</v>
      </c>
      <c r="M88" s="3" t="s">
        <v>176</v>
      </c>
      <c r="N88" s="114" t="s">
        <v>507</v>
      </c>
      <c r="O88" s="111">
        <v>1</v>
      </c>
      <c r="P88" s="111">
        <v>0.69</v>
      </c>
      <c r="Q88" s="112">
        <v>11048</v>
      </c>
      <c r="S88" s="3" t="s">
        <v>37</v>
      </c>
      <c r="T88" s="113" t="s">
        <v>482</v>
      </c>
      <c r="U88" s="111">
        <v>1</v>
      </c>
      <c r="V88" s="111">
        <v>2.72</v>
      </c>
      <c r="W88" s="112">
        <v>11611</v>
      </c>
    </row>
    <row r="89" spans="1:23" ht="15.75">
      <c r="A89" s="3" t="s">
        <v>84</v>
      </c>
      <c r="B89" s="110" t="s">
        <v>346</v>
      </c>
      <c r="C89" s="111">
        <v>1</v>
      </c>
      <c r="D89" s="111">
        <v>0</v>
      </c>
      <c r="E89" s="112">
        <v>3429</v>
      </c>
      <c r="G89" s="3" t="s">
        <v>86</v>
      </c>
      <c r="H89" s="110" t="s">
        <v>362</v>
      </c>
      <c r="I89" s="111">
        <v>1</v>
      </c>
      <c r="J89" s="111">
        <v>1.28</v>
      </c>
      <c r="K89" s="112">
        <v>4046</v>
      </c>
      <c r="M89" s="3" t="s">
        <v>177</v>
      </c>
      <c r="N89" s="114" t="s">
        <v>510</v>
      </c>
      <c r="O89" s="111">
        <v>1</v>
      </c>
      <c r="P89" s="111">
        <v>0.69</v>
      </c>
      <c r="Q89" s="112">
        <v>11048</v>
      </c>
      <c r="S89" s="3" t="s">
        <v>38</v>
      </c>
      <c r="T89" s="113" t="s">
        <v>324</v>
      </c>
      <c r="U89" s="111">
        <v>1</v>
      </c>
      <c r="V89" s="111">
        <v>0.66</v>
      </c>
      <c r="W89" s="112">
        <v>3311</v>
      </c>
    </row>
    <row r="90" spans="1:23" ht="15.75">
      <c r="A90" s="3" t="s">
        <v>85</v>
      </c>
      <c r="B90" s="110" t="s">
        <v>348</v>
      </c>
      <c r="C90" s="111">
        <v>1</v>
      </c>
      <c r="D90" s="111">
        <v>1.4</v>
      </c>
      <c r="E90" s="112">
        <v>4029</v>
      </c>
      <c r="G90" s="3" t="s">
        <v>87</v>
      </c>
      <c r="H90" s="110" t="s">
        <v>372</v>
      </c>
      <c r="I90" s="111">
        <v>0.13</v>
      </c>
      <c r="J90" s="111">
        <v>0</v>
      </c>
      <c r="K90" s="112">
        <v>324</v>
      </c>
      <c r="M90" s="3" t="s">
        <v>37</v>
      </c>
      <c r="N90" s="114" t="s">
        <v>482</v>
      </c>
      <c r="O90" s="111">
        <v>1</v>
      </c>
      <c r="P90" s="111">
        <v>2.72</v>
      </c>
      <c r="Q90" s="112">
        <v>11611</v>
      </c>
      <c r="S90" s="3" t="s">
        <v>39</v>
      </c>
      <c r="T90" s="113" t="s">
        <v>327</v>
      </c>
      <c r="U90" s="111">
        <v>1</v>
      </c>
      <c r="V90" s="111">
        <v>0.66</v>
      </c>
      <c r="W90" s="112">
        <v>3311</v>
      </c>
    </row>
    <row r="91" spans="1:23" ht="15.75">
      <c r="A91" s="3" t="s">
        <v>86</v>
      </c>
      <c r="B91" s="110" t="s">
        <v>362</v>
      </c>
      <c r="C91" s="111">
        <v>1</v>
      </c>
      <c r="D91" s="111">
        <v>1.28</v>
      </c>
      <c r="E91" s="112">
        <v>4046</v>
      </c>
      <c r="G91" s="3" t="s">
        <v>88</v>
      </c>
      <c r="H91" s="110" t="s">
        <v>374</v>
      </c>
      <c r="I91" s="111">
        <v>0.11</v>
      </c>
      <c r="J91" s="111">
        <v>0.03</v>
      </c>
      <c r="K91" s="112">
        <v>272</v>
      </c>
      <c r="M91" s="3" t="s">
        <v>38</v>
      </c>
      <c r="N91" s="114" t="s">
        <v>324</v>
      </c>
      <c r="O91" s="111">
        <v>1</v>
      </c>
      <c r="P91" s="111">
        <v>0.66</v>
      </c>
      <c r="Q91" s="112">
        <v>3311</v>
      </c>
      <c r="S91" s="3" t="s">
        <v>40</v>
      </c>
      <c r="T91" s="113" t="s">
        <v>328</v>
      </c>
      <c r="U91" s="111">
        <v>1</v>
      </c>
      <c r="V91" s="111">
        <v>0.66</v>
      </c>
      <c r="W91" s="112">
        <v>3311</v>
      </c>
    </row>
    <row r="92" spans="1:23" ht="15.75">
      <c r="A92" s="3" t="s">
        <v>87</v>
      </c>
      <c r="B92" s="110" t="s">
        <v>372</v>
      </c>
      <c r="C92" s="111">
        <v>0.13</v>
      </c>
      <c r="D92" s="111">
        <v>0</v>
      </c>
      <c r="E92" s="112">
        <v>324</v>
      </c>
      <c r="G92" s="3" t="s">
        <v>89</v>
      </c>
      <c r="H92" s="110" t="s">
        <v>376</v>
      </c>
      <c r="I92" s="111">
        <v>0.13</v>
      </c>
      <c r="J92" s="111">
        <v>0.12</v>
      </c>
      <c r="K92" s="112">
        <v>301</v>
      </c>
      <c r="M92" s="3" t="s">
        <v>39</v>
      </c>
      <c r="N92" s="114" t="s">
        <v>327</v>
      </c>
      <c r="O92" s="111">
        <v>1</v>
      </c>
      <c r="P92" s="111">
        <v>0.66</v>
      </c>
      <c r="Q92" s="112">
        <v>3311</v>
      </c>
      <c r="S92" s="3" t="s">
        <v>41</v>
      </c>
      <c r="T92" s="113" t="s">
        <v>329</v>
      </c>
      <c r="U92" s="111">
        <v>1</v>
      </c>
      <c r="V92" s="111">
        <v>0.66</v>
      </c>
      <c r="W92" s="112">
        <v>3311</v>
      </c>
    </row>
    <row r="93" spans="1:23" ht="15.75">
      <c r="A93" s="3" t="s">
        <v>88</v>
      </c>
      <c r="B93" s="110" t="s">
        <v>374</v>
      </c>
      <c r="C93" s="111">
        <v>0.11</v>
      </c>
      <c r="D93" s="111">
        <v>0.03</v>
      </c>
      <c r="E93" s="112">
        <v>272</v>
      </c>
      <c r="G93" s="3" t="s">
        <v>90</v>
      </c>
      <c r="H93" s="110" t="s">
        <v>378</v>
      </c>
      <c r="I93" s="111">
        <v>0.22</v>
      </c>
      <c r="J93" s="111">
        <v>0.08</v>
      </c>
      <c r="K93" s="112">
        <v>495</v>
      </c>
      <c r="M93" s="3" t="s">
        <v>40</v>
      </c>
      <c r="N93" s="114" t="s">
        <v>328</v>
      </c>
      <c r="O93" s="111">
        <v>1</v>
      </c>
      <c r="P93" s="111">
        <v>0.66</v>
      </c>
      <c r="Q93" s="112">
        <v>3311</v>
      </c>
      <c r="S93" s="3" t="s">
        <v>42</v>
      </c>
      <c r="T93" s="113" t="s">
        <v>357</v>
      </c>
      <c r="U93" s="111">
        <v>1</v>
      </c>
      <c r="V93" s="111">
        <v>0.64</v>
      </c>
      <c r="W93" s="112">
        <v>3311</v>
      </c>
    </row>
    <row r="94" spans="1:23" ht="15.75">
      <c r="A94" s="3" t="s">
        <v>89</v>
      </c>
      <c r="B94" s="110" t="s">
        <v>376</v>
      </c>
      <c r="C94" s="111">
        <v>0.13</v>
      </c>
      <c r="D94" s="111">
        <v>0.12</v>
      </c>
      <c r="E94" s="112">
        <v>301</v>
      </c>
      <c r="G94" s="3" t="s">
        <v>91</v>
      </c>
      <c r="H94" s="110" t="s">
        <v>379</v>
      </c>
      <c r="I94" s="111">
        <v>0.17</v>
      </c>
      <c r="J94" s="111">
        <v>0.38</v>
      </c>
      <c r="K94" s="112">
        <v>433</v>
      </c>
      <c r="M94" s="3" t="s">
        <v>41</v>
      </c>
      <c r="N94" s="114" t="s">
        <v>329</v>
      </c>
      <c r="O94" s="111">
        <v>1</v>
      </c>
      <c r="P94" s="111">
        <v>0.66</v>
      </c>
      <c r="Q94" s="112">
        <v>3311</v>
      </c>
      <c r="S94" s="3" t="s">
        <v>43</v>
      </c>
      <c r="T94" s="113" t="s">
        <v>333</v>
      </c>
      <c r="U94" s="111">
        <v>1</v>
      </c>
      <c r="V94" s="111">
        <v>0.66</v>
      </c>
      <c r="W94" s="112">
        <v>3311</v>
      </c>
    </row>
    <row r="95" spans="1:23" ht="15.75">
      <c r="A95" s="3" t="s">
        <v>90</v>
      </c>
      <c r="B95" s="110" t="s">
        <v>378</v>
      </c>
      <c r="C95" s="111">
        <v>0.22</v>
      </c>
      <c r="D95" s="111">
        <v>0.08</v>
      </c>
      <c r="E95" s="112">
        <v>495</v>
      </c>
      <c r="G95" s="3" t="s">
        <v>92</v>
      </c>
      <c r="H95" s="110" t="s">
        <v>380</v>
      </c>
      <c r="I95" s="111">
        <v>0.13</v>
      </c>
      <c r="J95" s="111">
        <v>0</v>
      </c>
      <c r="K95" s="112">
        <v>324</v>
      </c>
      <c r="M95" s="3" t="s">
        <v>42</v>
      </c>
      <c r="N95" s="114" t="s">
        <v>357</v>
      </c>
      <c r="O95" s="111">
        <v>1</v>
      </c>
      <c r="P95" s="111">
        <v>0.64</v>
      </c>
      <c r="Q95" s="112">
        <v>3311</v>
      </c>
      <c r="S95" s="3" t="s">
        <v>44</v>
      </c>
      <c r="T95" s="113" t="s">
        <v>334</v>
      </c>
      <c r="U95" s="111">
        <v>1</v>
      </c>
      <c r="V95" s="111">
        <v>0.66</v>
      </c>
      <c r="W95" s="112">
        <v>3311</v>
      </c>
    </row>
    <row r="96" spans="1:23" ht="15.75">
      <c r="A96" s="3" t="s">
        <v>91</v>
      </c>
      <c r="B96" s="110" t="s">
        <v>379</v>
      </c>
      <c r="C96" s="111">
        <v>0.17</v>
      </c>
      <c r="D96" s="111">
        <v>0.38</v>
      </c>
      <c r="E96" s="112">
        <v>433</v>
      </c>
      <c r="G96" s="3" t="s">
        <v>93</v>
      </c>
      <c r="H96" s="110" t="s">
        <v>374</v>
      </c>
      <c r="I96" s="111">
        <v>0.11</v>
      </c>
      <c r="J96" s="111">
        <v>0.03</v>
      </c>
      <c r="K96" s="112">
        <v>272</v>
      </c>
      <c r="M96" s="3" t="s">
        <v>43</v>
      </c>
      <c r="N96" s="114" t="s">
        <v>333</v>
      </c>
      <c r="O96" s="111">
        <v>1</v>
      </c>
      <c r="P96" s="111">
        <v>0.66</v>
      </c>
      <c r="Q96" s="112">
        <v>3311</v>
      </c>
      <c r="S96" s="3" t="s">
        <v>45</v>
      </c>
      <c r="T96" s="113" t="s">
        <v>336</v>
      </c>
      <c r="U96" s="111">
        <v>1</v>
      </c>
      <c r="V96" s="111">
        <v>0.66</v>
      </c>
      <c r="W96" s="112">
        <v>3311</v>
      </c>
    </row>
    <row r="97" spans="1:23" ht="15.75">
      <c r="A97" s="3" t="s">
        <v>92</v>
      </c>
      <c r="B97" s="110" t="s">
        <v>380</v>
      </c>
      <c r="C97" s="111">
        <v>0.13</v>
      </c>
      <c r="D97" s="111">
        <v>0</v>
      </c>
      <c r="E97" s="112">
        <v>324</v>
      </c>
      <c r="G97" s="3" t="s">
        <v>94</v>
      </c>
      <c r="H97" s="110" t="s">
        <v>381</v>
      </c>
      <c r="I97" s="111">
        <v>0.13</v>
      </c>
      <c r="J97" s="111">
        <v>0.12</v>
      </c>
      <c r="K97" s="112">
        <v>301</v>
      </c>
      <c r="M97" s="3" t="s">
        <v>44</v>
      </c>
      <c r="N97" s="114" t="s">
        <v>334</v>
      </c>
      <c r="O97" s="111">
        <v>1</v>
      </c>
      <c r="P97" s="111">
        <v>0.66</v>
      </c>
      <c r="Q97" s="112">
        <v>3311</v>
      </c>
      <c r="S97" s="3" t="s">
        <v>46</v>
      </c>
      <c r="T97" s="113" t="s">
        <v>337</v>
      </c>
      <c r="U97" s="111">
        <v>1</v>
      </c>
      <c r="V97" s="111">
        <v>0.64</v>
      </c>
      <c r="W97" s="112">
        <v>3311</v>
      </c>
    </row>
    <row r="98" spans="1:23" ht="15.75">
      <c r="A98" s="3" t="s">
        <v>93</v>
      </c>
      <c r="B98" s="110" t="s">
        <v>374</v>
      </c>
      <c r="C98" s="111">
        <v>0.11</v>
      </c>
      <c r="D98" s="111">
        <v>0.03</v>
      </c>
      <c r="E98" s="112">
        <v>272</v>
      </c>
      <c r="G98" s="3" t="s">
        <v>95</v>
      </c>
      <c r="H98" s="110" t="s">
        <v>382</v>
      </c>
      <c r="I98" s="111">
        <v>0.21</v>
      </c>
      <c r="J98" s="111">
        <v>0.08</v>
      </c>
      <c r="K98" s="112">
        <v>473</v>
      </c>
      <c r="M98" s="3" t="s">
        <v>45</v>
      </c>
      <c r="N98" s="114" t="s">
        <v>336</v>
      </c>
      <c r="O98" s="111">
        <v>1</v>
      </c>
      <c r="P98" s="111">
        <v>0.66</v>
      </c>
      <c r="Q98" s="112">
        <v>3311</v>
      </c>
      <c r="S98" s="3" t="s">
        <v>178</v>
      </c>
      <c r="T98" s="113" t="s">
        <v>490</v>
      </c>
      <c r="U98" s="111">
        <v>1</v>
      </c>
      <c r="V98" s="111">
        <v>0.73</v>
      </c>
      <c r="W98" s="112">
        <v>22098</v>
      </c>
    </row>
    <row r="99" spans="1:23" ht="15.75">
      <c r="A99" s="3" t="s">
        <v>94</v>
      </c>
      <c r="B99" s="110" t="s">
        <v>381</v>
      </c>
      <c r="C99" s="111">
        <v>0.13</v>
      </c>
      <c r="D99" s="111">
        <v>0.12</v>
      </c>
      <c r="E99" s="112">
        <v>301</v>
      </c>
      <c r="G99" s="3" t="s">
        <v>96</v>
      </c>
      <c r="H99" s="110" t="s">
        <v>383</v>
      </c>
      <c r="I99" s="111">
        <v>0.17</v>
      </c>
      <c r="J99" s="111">
        <v>0.38</v>
      </c>
      <c r="K99" s="112">
        <v>433</v>
      </c>
      <c r="M99" s="3" t="s">
        <v>46</v>
      </c>
      <c r="N99" s="114" t="s">
        <v>337</v>
      </c>
      <c r="O99" s="111">
        <v>1</v>
      </c>
      <c r="P99" s="111">
        <v>0.64</v>
      </c>
      <c r="Q99" s="112">
        <v>3311</v>
      </c>
      <c r="S99" s="3" t="s">
        <v>179</v>
      </c>
      <c r="T99" s="113" t="s">
        <v>491</v>
      </c>
      <c r="U99" s="111">
        <v>0</v>
      </c>
      <c r="V99" s="111">
        <v>0</v>
      </c>
      <c r="W99" s="112">
        <v>3311</v>
      </c>
    </row>
    <row r="100" spans="1:23" ht="15.75">
      <c r="A100" s="3" t="s">
        <v>95</v>
      </c>
      <c r="B100" s="110" t="s">
        <v>382</v>
      </c>
      <c r="C100" s="111">
        <v>0.21</v>
      </c>
      <c r="D100" s="111">
        <v>0.08</v>
      </c>
      <c r="E100" s="112">
        <v>473</v>
      </c>
      <c r="G100" s="3" t="s">
        <v>97</v>
      </c>
      <c r="H100" s="110" t="s">
        <v>384</v>
      </c>
      <c r="I100" s="111">
        <v>0.17</v>
      </c>
      <c r="J100" s="111">
        <v>0.38</v>
      </c>
      <c r="K100" s="112">
        <v>433</v>
      </c>
      <c r="M100" s="3" t="s">
        <v>178</v>
      </c>
      <c r="N100" s="114" t="s">
        <v>490</v>
      </c>
      <c r="O100" s="111">
        <v>1</v>
      </c>
      <c r="P100" s="111">
        <v>0.73</v>
      </c>
      <c r="Q100" s="112">
        <v>22098</v>
      </c>
      <c r="S100" s="3" t="s">
        <v>180</v>
      </c>
      <c r="T100" s="113" t="s">
        <v>341</v>
      </c>
      <c r="U100" s="111">
        <v>1</v>
      </c>
      <c r="V100" s="111">
        <v>0</v>
      </c>
      <c r="W100" s="112">
        <v>4825</v>
      </c>
    </row>
    <row r="101" spans="1:23" ht="15.75">
      <c r="A101" s="3" t="s">
        <v>96</v>
      </c>
      <c r="B101" s="110" t="s">
        <v>383</v>
      </c>
      <c r="C101" s="111">
        <v>0.17</v>
      </c>
      <c r="D101" s="111">
        <v>0.38</v>
      </c>
      <c r="E101" s="112">
        <v>433</v>
      </c>
      <c r="G101" s="3" t="s">
        <v>98</v>
      </c>
      <c r="H101" s="110" t="s">
        <v>372</v>
      </c>
      <c r="I101" s="111">
        <v>0.13</v>
      </c>
      <c r="J101" s="111">
        <v>0</v>
      </c>
      <c r="K101" s="112">
        <v>309</v>
      </c>
      <c r="M101" s="3" t="s">
        <v>179</v>
      </c>
      <c r="N101" s="114" t="s">
        <v>491</v>
      </c>
      <c r="O101" s="111">
        <v>0</v>
      </c>
      <c r="P101" s="111">
        <v>0</v>
      </c>
      <c r="Q101" s="112">
        <v>3311</v>
      </c>
      <c r="S101" s="3" t="s">
        <v>181</v>
      </c>
      <c r="T101" s="113" t="s">
        <v>355</v>
      </c>
      <c r="U101" s="111">
        <v>1</v>
      </c>
      <c r="V101" s="111">
        <v>0.15</v>
      </c>
      <c r="W101" s="112">
        <v>5069</v>
      </c>
    </row>
    <row r="102" spans="1:23" ht="15.75">
      <c r="A102" s="3" t="s">
        <v>97</v>
      </c>
      <c r="B102" s="110" t="s">
        <v>384</v>
      </c>
      <c r="C102" s="111">
        <v>0.17</v>
      </c>
      <c r="D102" s="111">
        <v>0.38</v>
      </c>
      <c r="E102" s="112">
        <v>433</v>
      </c>
      <c r="G102" s="3" t="s">
        <v>99</v>
      </c>
      <c r="H102" s="110" t="s">
        <v>374</v>
      </c>
      <c r="I102" s="111">
        <v>0.11</v>
      </c>
      <c r="J102" s="111">
        <v>0.03</v>
      </c>
      <c r="K102" s="112">
        <v>272</v>
      </c>
      <c r="M102" s="3" t="s">
        <v>180</v>
      </c>
      <c r="N102" s="114" t="s">
        <v>341</v>
      </c>
      <c r="O102" s="111">
        <v>1</v>
      </c>
      <c r="P102" s="111">
        <v>0</v>
      </c>
      <c r="Q102" s="112">
        <v>4825</v>
      </c>
      <c r="S102" s="3" t="s">
        <v>182</v>
      </c>
      <c r="T102" s="113" t="s">
        <v>343</v>
      </c>
      <c r="U102" s="111">
        <v>1</v>
      </c>
      <c r="V102" s="111">
        <v>0.05</v>
      </c>
      <c r="W102" s="112">
        <v>3429</v>
      </c>
    </row>
    <row r="103" spans="1:23" ht="15.75">
      <c r="A103" s="3" t="s">
        <v>98</v>
      </c>
      <c r="B103" s="110" t="s">
        <v>372</v>
      </c>
      <c r="C103" s="111">
        <v>0.13</v>
      </c>
      <c r="D103" s="111">
        <v>0</v>
      </c>
      <c r="E103" s="112">
        <v>309</v>
      </c>
      <c r="G103" s="3" t="s">
        <v>135</v>
      </c>
      <c r="H103" s="110" t="s">
        <v>385</v>
      </c>
      <c r="I103" s="111">
        <v>0.13</v>
      </c>
      <c r="J103" s="111">
        <v>-0.02</v>
      </c>
      <c r="K103" s="112">
        <v>131</v>
      </c>
      <c r="M103" s="3" t="s">
        <v>181</v>
      </c>
      <c r="N103" s="114" t="s">
        <v>355</v>
      </c>
      <c r="O103" s="111">
        <v>1</v>
      </c>
      <c r="P103" s="111">
        <v>0.15</v>
      </c>
      <c r="Q103" s="112">
        <v>5069</v>
      </c>
      <c r="S103" s="3" t="s">
        <v>183</v>
      </c>
      <c r="T103" s="113" t="s">
        <v>492</v>
      </c>
      <c r="U103" s="111">
        <v>1</v>
      </c>
      <c r="V103" s="111">
        <v>0.04</v>
      </c>
      <c r="W103" s="112">
        <v>5069</v>
      </c>
    </row>
    <row r="104" spans="1:23" ht="15.75">
      <c r="A104" s="3" t="s">
        <v>99</v>
      </c>
      <c r="B104" s="110" t="s">
        <v>374</v>
      </c>
      <c r="C104" s="111">
        <v>0.11</v>
      </c>
      <c r="D104" s="111">
        <v>0.03</v>
      </c>
      <c r="E104" s="112">
        <v>272</v>
      </c>
      <c r="G104" s="3" t="s">
        <v>100</v>
      </c>
      <c r="H104" s="110" t="s">
        <v>379</v>
      </c>
      <c r="I104" s="111">
        <v>0.09</v>
      </c>
      <c r="J104" s="111">
        <v>0.42</v>
      </c>
      <c r="K104" s="112">
        <v>268</v>
      </c>
      <c r="M104" s="3" t="s">
        <v>182</v>
      </c>
      <c r="N104" s="114" t="s">
        <v>343</v>
      </c>
      <c r="O104" s="111">
        <v>1</v>
      </c>
      <c r="P104" s="111">
        <v>0.05</v>
      </c>
      <c r="Q104" s="112">
        <v>3429</v>
      </c>
      <c r="S104" s="3" t="s">
        <v>184</v>
      </c>
      <c r="T104" s="113" t="s">
        <v>493</v>
      </c>
      <c r="U104" s="111">
        <v>1</v>
      </c>
      <c r="V104" s="111">
        <v>-0.83</v>
      </c>
      <c r="W104" s="112">
        <v>4210</v>
      </c>
    </row>
    <row r="105" spans="1:23" ht="15.75">
      <c r="A105" s="3" t="s">
        <v>100</v>
      </c>
      <c r="B105" s="110" t="s">
        <v>379</v>
      </c>
      <c r="C105" s="111">
        <v>0.09</v>
      </c>
      <c r="D105" s="111">
        <v>0.42</v>
      </c>
      <c r="E105" s="112">
        <v>268</v>
      </c>
      <c r="G105" s="3" t="s">
        <v>101</v>
      </c>
      <c r="H105" s="110" t="s">
        <v>380</v>
      </c>
      <c r="I105" s="111">
        <v>0.13</v>
      </c>
      <c r="J105" s="111">
        <v>0</v>
      </c>
      <c r="K105" s="112">
        <v>309</v>
      </c>
      <c r="M105" s="3" t="s">
        <v>183</v>
      </c>
      <c r="N105" s="114" t="s">
        <v>492</v>
      </c>
      <c r="O105" s="111">
        <v>1</v>
      </c>
      <c r="P105" s="111">
        <v>0.04</v>
      </c>
      <c r="Q105" s="112">
        <v>5069</v>
      </c>
      <c r="S105" s="3" t="s">
        <v>47</v>
      </c>
      <c r="T105" s="113" t="s">
        <v>344</v>
      </c>
      <c r="U105" s="111">
        <v>1</v>
      </c>
      <c r="V105" s="111">
        <v>1.17</v>
      </c>
      <c r="W105" s="112">
        <v>1836</v>
      </c>
    </row>
    <row r="106" spans="1:23" ht="15.75">
      <c r="A106" s="3" t="s">
        <v>101</v>
      </c>
      <c r="B106" s="110" t="s">
        <v>380</v>
      </c>
      <c r="C106" s="111">
        <v>0.13</v>
      </c>
      <c r="D106" s="111">
        <v>0</v>
      </c>
      <c r="E106" s="112">
        <v>309</v>
      </c>
      <c r="G106" s="3" t="s">
        <v>102</v>
      </c>
      <c r="H106" s="110" t="s">
        <v>374</v>
      </c>
      <c r="I106" s="111">
        <v>0.11</v>
      </c>
      <c r="J106" s="111">
        <v>0.03</v>
      </c>
      <c r="K106" s="112">
        <v>272</v>
      </c>
      <c r="M106" s="3" t="s">
        <v>184</v>
      </c>
      <c r="N106" s="114" t="s">
        <v>493</v>
      </c>
      <c r="O106" s="111">
        <v>1</v>
      </c>
      <c r="P106" s="111">
        <v>-0.83</v>
      </c>
      <c r="Q106" s="112">
        <v>4210</v>
      </c>
      <c r="S106" s="3" t="s">
        <v>185</v>
      </c>
      <c r="T106" s="113" t="s">
        <v>345</v>
      </c>
      <c r="U106" s="111">
        <v>1</v>
      </c>
      <c r="V106" s="111">
        <v>0</v>
      </c>
      <c r="W106" s="112">
        <v>3666</v>
      </c>
    </row>
    <row r="107" spans="1:23" ht="15.75">
      <c r="A107" s="3" t="s">
        <v>102</v>
      </c>
      <c r="B107" s="110" t="s">
        <v>374</v>
      </c>
      <c r="C107" s="111">
        <v>0.11</v>
      </c>
      <c r="D107" s="111">
        <v>0.03</v>
      </c>
      <c r="E107" s="112">
        <v>272</v>
      </c>
      <c r="G107" s="3" t="s">
        <v>103</v>
      </c>
      <c r="H107" s="110" t="s">
        <v>383</v>
      </c>
      <c r="I107" s="111">
        <v>0.09</v>
      </c>
      <c r="J107" s="111">
        <v>0.42</v>
      </c>
      <c r="K107" s="112">
        <v>268</v>
      </c>
      <c r="M107" s="3" t="s">
        <v>47</v>
      </c>
      <c r="N107" s="114" t="s">
        <v>344</v>
      </c>
      <c r="O107" s="111">
        <v>1</v>
      </c>
      <c r="P107" s="111">
        <v>1.17</v>
      </c>
      <c r="Q107" s="112">
        <v>1836</v>
      </c>
      <c r="S107" s="3" t="s">
        <v>48</v>
      </c>
      <c r="T107" s="113" t="s">
        <v>346</v>
      </c>
      <c r="U107" s="111">
        <v>1</v>
      </c>
      <c r="V107" s="111">
        <v>0</v>
      </c>
      <c r="W107" s="112">
        <v>3429</v>
      </c>
    </row>
    <row r="108" spans="1:23" ht="15.75">
      <c r="A108" s="3" t="s">
        <v>103</v>
      </c>
      <c r="B108" s="110" t="s">
        <v>383</v>
      </c>
      <c r="C108" s="111">
        <v>0.09</v>
      </c>
      <c r="D108" s="111">
        <v>0.42</v>
      </c>
      <c r="E108" s="112">
        <v>268</v>
      </c>
      <c r="G108" s="3" t="s">
        <v>104</v>
      </c>
      <c r="H108" s="110" t="s">
        <v>384</v>
      </c>
      <c r="I108" s="111">
        <v>0.09</v>
      </c>
      <c r="J108" s="111">
        <v>0.42</v>
      </c>
      <c r="K108" s="112">
        <v>268</v>
      </c>
      <c r="M108" s="3" t="s">
        <v>185</v>
      </c>
      <c r="N108" s="114" t="s">
        <v>345</v>
      </c>
      <c r="O108" s="111">
        <v>1</v>
      </c>
      <c r="P108" s="111">
        <v>0</v>
      </c>
      <c r="Q108" s="112">
        <v>3666</v>
      </c>
      <c r="S108" s="3" t="s">
        <v>186</v>
      </c>
      <c r="T108" s="113" t="s">
        <v>494</v>
      </c>
      <c r="U108" s="111">
        <v>1</v>
      </c>
      <c r="V108" s="111">
        <v>-0.83</v>
      </c>
      <c r="W108" s="112">
        <v>4210</v>
      </c>
    </row>
    <row r="109" spans="1:23" ht="15.75">
      <c r="A109" s="3" t="s">
        <v>104</v>
      </c>
      <c r="B109" s="110" t="s">
        <v>384</v>
      </c>
      <c r="C109" s="111">
        <v>0.09</v>
      </c>
      <c r="D109" s="111">
        <v>0.42</v>
      </c>
      <c r="E109" s="112">
        <v>268</v>
      </c>
      <c r="G109" s="3" t="s">
        <v>105</v>
      </c>
      <c r="H109" s="110" t="s">
        <v>386</v>
      </c>
      <c r="I109" s="111">
        <v>0.25</v>
      </c>
      <c r="J109" s="111">
        <v>0</v>
      </c>
      <c r="K109" s="112">
        <v>491</v>
      </c>
      <c r="M109" s="3" t="s">
        <v>48</v>
      </c>
      <c r="N109" s="114" t="s">
        <v>346</v>
      </c>
      <c r="O109" s="111">
        <v>1</v>
      </c>
      <c r="P109" s="111">
        <v>0</v>
      </c>
      <c r="Q109" s="112">
        <v>3429</v>
      </c>
      <c r="S109" s="3" t="s">
        <v>49</v>
      </c>
      <c r="T109" s="113" t="s">
        <v>347</v>
      </c>
      <c r="U109" s="111">
        <v>1</v>
      </c>
      <c r="V109" s="111">
        <v>1.17</v>
      </c>
      <c r="W109" s="112">
        <v>1836</v>
      </c>
    </row>
    <row r="110" spans="1:23" ht="15.75">
      <c r="A110" s="3" t="s">
        <v>105</v>
      </c>
      <c r="B110" s="110" t="s">
        <v>386</v>
      </c>
      <c r="C110" s="111">
        <v>0.25</v>
      </c>
      <c r="D110" s="111">
        <v>0</v>
      </c>
      <c r="E110" s="112">
        <v>491</v>
      </c>
      <c r="G110" s="3" t="s">
        <v>106</v>
      </c>
      <c r="H110" s="110" t="s">
        <v>374</v>
      </c>
      <c r="I110" s="111">
        <v>0.11</v>
      </c>
      <c r="J110" s="111">
        <v>0.03</v>
      </c>
      <c r="K110" s="112">
        <v>272</v>
      </c>
      <c r="M110" s="3" t="s">
        <v>186</v>
      </c>
      <c r="N110" s="114" t="s">
        <v>494</v>
      </c>
      <c r="O110" s="111">
        <v>1</v>
      </c>
      <c r="P110" s="111">
        <v>-0.83</v>
      </c>
      <c r="Q110" s="112">
        <v>4210</v>
      </c>
      <c r="S110" s="3" t="s">
        <v>187</v>
      </c>
      <c r="T110" s="113" t="s">
        <v>495</v>
      </c>
      <c r="U110" s="111">
        <v>1</v>
      </c>
      <c r="V110" s="111">
        <v>0</v>
      </c>
      <c r="W110" s="112">
        <v>6421</v>
      </c>
    </row>
    <row r="111" spans="1:23" ht="15.75">
      <c r="A111" s="3" t="s">
        <v>106</v>
      </c>
      <c r="B111" s="110" t="s">
        <v>374</v>
      </c>
      <c r="C111" s="111">
        <v>0.11</v>
      </c>
      <c r="D111" s="111">
        <v>0.03</v>
      </c>
      <c r="E111" s="112">
        <v>272</v>
      </c>
      <c r="G111" s="3" t="s">
        <v>107</v>
      </c>
      <c r="H111" s="110" t="s">
        <v>376</v>
      </c>
      <c r="I111" s="111">
        <v>0.25</v>
      </c>
      <c r="J111" s="111">
        <v>0.31</v>
      </c>
      <c r="K111" s="112">
        <v>532</v>
      </c>
      <c r="M111" s="3" t="s">
        <v>49</v>
      </c>
      <c r="N111" s="114" t="s">
        <v>347</v>
      </c>
      <c r="O111" s="111">
        <v>1</v>
      </c>
      <c r="P111" s="111">
        <v>1.17</v>
      </c>
      <c r="Q111" s="112">
        <v>1836</v>
      </c>
      <c r="S111" s="3" t="s">
        <v>50</v>
      </c>
      <c r="T111" s="113" t="s">
        <v>348</v>
      </c>
      <c r="U111" s="111">
        <v>1</v>
      </c>
      <c r="V111" s="111">
        <v>1.4</v>
      </c>
      <c r="W111" s="112">
        <v>4029</v>
      </c>
    </row>
    <row r="112" spans="1:23" ht="15.75">
      <c r="A112" s="3" t="s">
        <v>107</v>
      </c>
      <c r="B112" s="110" t="s">
        <v>376</v>
      </c>
      <c r="C112" s="111">
        <v>0.25</v>
      </c>
      <c r="D112" s="111">
        <v>0.31</v>
      </c>
      <c r="E112" s="112">
        <v>532</v>
      </c>
      <c r="G112" s="3" t="s">
        <v>108</v>
      </c>
      <c r="H112" s="110" t="s">
        <v>379</v>
      </c>
      <c r="I112" s="111">
        <v>0.24</v>
      </c>
      <c r="J112" s="111">
        <v>0.62</v>
      </c>
      <c r="K112" s="112">
        <v>649</v>
      </c>
      <c r="M112" s="3" t="s">
        <v>187</v>
      </c>
      <c r="N112" s="114" t="s">
        <v>495</v>
      </c>
      <c r="O112" s="111">
        <v>1</v>
      </c>
      <c r="P112" s="111">
        <v>0</v>
      </c>
      <c r="Q112" s="112">
        <v>6421</v>
      </c>
      <c r="S112" s="3" t="s">
        <v>188</v>
      </c>
      <c r="T112" s="113" t="s">
        <v>349</v>
      </c>
      <c r="U112" s="111">
        <v>1</v>
      </c>
      <c r="V112" s="111">
        <v>0</v>
      </c>
      <c r="W112" s="112">
        <v>3666</v>
      </c>
    </row>
    <row r="113" spans="1:23" ht="15.75">
      <c r="A113" s="3" t="s">
        <v>108</v>
      </c>
      <c r="B113" s="110" t="s">
        <v>379</v>
      </c>
      <c r="C113" s="111">
        <v>0.24</v>
      </c>
      <c r="D113" s="111">
        <v>0.62</v>
      </c>
      <c r="E113" s="112">
        <v>649</v>
      </c>
      <c r="G113" s="3" t="s">
        <v>110</v>
      </c>
      <c r="H113" s="110" t="s">
        <v>374</v>
      </c>
      <c r="I113" s="111">
        <v>0.11</v>
      </c>
      <c r="J113" s="111">
        <v>0.03</v>
      </c>
      <c r="K113" s="112">
        <v>272</v>
      </c>
      <c r="M113" s="3" t="s">
        <v>50</v>
      </c>
      <c r="N113" s="114" t="s">
        <v>348</v>
      </c>
      <c r="O113" s="111">
        <v>1</v>
      </c>
      <c r="P113" s="111">
        <v>1.4</v>
      </c>
      <c r="Q113" s="112">
        <v>4029</v>
      </c>
      <c r="S113" s="3" t="s">
        <v>189</v>
      </c>
      <c r="T113" s="113" t="s">
        <v>496</v>
      </c>
      <c r="U113" s="111">
        <v>1</v>
      </c>
      <c r="V113" s="111">
        <v>-0.83</v>
      </c>
      <c r="W113" s="112">
        <v>4210</v>
      </c>
    </row>
    <row r="114" spans="1:23" ht="15.75">
      <c r="A114" s="3" t="s">
        <v>109</v>
      </c>
      <c r="B114" s="110" t="s">
        <v>487</v>
      </c>
      <c r="C114" s="111">
        <v>7.0000000000000007E-2</v>
      </c>
      <c r="D114" s="111">
        <v>0.09</v>
      </c>
      <c r="E114" s="112">
        <v>160</v>
      </c>
      <c r="G114" s="3" t="s">
        <v>111</v>
      </c>
      <c r="H114" s="110" t="s">
        <v>381</v>
      </c>
      <c r="I114" s="111">
        <v>0.25</v>
      </c>
      <c r="J114" s="111">
        <v>0.31</v>
      </c>
      <c r="K114" s="112">
        <v>532</v>
      </c>
      <c r="M114" s="3" t="s">
        <v>188</v>
      </c>
      <c r="N114" s="114" t="s">
        <v>349</v>
      </c>
      <c r="O114" s="111">
        <v>1</v>
      </c>
      <c r="P114" s="111">
        <v>0</v>
      </c>
      <c r="Q114" s="112">
        <v>3666</v>
      </c>
      <c r="S114" s="3" t="s">
        <v>51</v>
      </c>
      <c r="T114" s="113" t="s">
        <v>350</v>
      </c>
      <c r="U114" s="111">
        <v>1</v>
      </c>
      <c r="V114" s="111">
        <v>1.17</v>
      </c>
      <c r="W114" s="112">
        <v>1836</v>
      </c>
    </row>
    <row r="115" spans="1:23" ht="15.75">
      <c r="A115" s="3" t="s">
        <v>110</v>
      </c>
      <c r="B115" s="110" t="s">
        <v>374</v>
      </c>
      <c r="C115" s="111">
        <v>0.11</v>
      </c>
      <c r="D115" s="111">
        <v>0.03</v>
      </c>
      <c r="E115" s="112">
        <v>272</v>
      </c>
      <c r="G115" s="3" t="s">
        <v>112</v>
      </c>
      <c r="H115" s="110" t="s">
        <v>383</v>
      </c>
      <c r="I115" s="111">
        <v>0.24</v>
      </c>
      <c r="J115" s="111">
        <v>0.62</v>
      </c>
      <c r="K115" s="112">
        <v>649</v>
      </c>
      <c r="M115" s="3" t="s">
        <v>189</v>
      </c>
      <c r="N115" s="114" t="s">
        <v>496</v>
      </c>
      <c r="O115" s="111">
        <v>1</v>
      </c>
      <c r="P115" s="111">
        <v>-0.83</v>
      </c>
      <c r="Q115" s="112">
        <v>4210</v>
      </c>
      <c r="S115" s="3" t="s">
        <v>190</v>
      </c>
      <c r="T115" s="113" t="s">
        <v>351</v>
      </c>
      <c r="U115" s="111">
        <v>1</v>
      </c>
      <c r="V115" s="111">
        <v>0.57999999999999996</v>
      </c>
      <c r="W115" s="112">
        <v>3558</v>
      </c>
    </row>
    <row r="116" spans="1:23" ht="15.75">
      <c r="A116" s="3" t="s">
        <v>111</v>
      </c>
      <c r="B116" s="110" t="s">
        <v>381</v>
      </c>
      <c r="C116" s="111">
        <v>0.25</v>
      </c>
      <c r="D116" s="111">
        <v>0.31</v>
      </c>
      <c r="E116" s="112">
        <v>532</v>
      </c>
      <c r="G116" s="3" t="s">
        <v>114</v>
      </c>
      <c r="H116" s="110" t="s">
        <v>384</v>
      </c>
      <c r="I116" s="111">
        <v>0.24</v>
      </c>
      <c r="J116" s="111">
        <v>0.62</v>
      </c>
      <c r="K116" s="112">
        <v>649</v>
      </c>
      <c r="M116" s="3" t="s">
        <v>51</v>
      </c>
      <c r="N116" s="114" t="s">
        <v>350</v>
      </c>
      <c r="O116" s="111">
        <v>1</v>
      </c>
      <c r="P116" s="111">
        <v>1.17</v>
      </c>
      <c r="Q116" s="112">
        <v>1836</v>
      </c>
      <c r="S116" s="3" t="s">
        <v>191</v>
      </c>
      <c r="T116" s="113" t="s">
        <v>497</v>
      </c>
      <c r="U116" s="111">
        <v>1</v>
      </c>
      <c r="V116" s="111">
        <v>1.82</v>
      </c>
      <c r="W116" s="112">
        <v>31603</v>
      </c>
    </row>
    <row r="117" spans="1:23" ht="15.75">
      <c r="A117" s="3" t="s">
        <v>112</v>
      </c>
      <c r="B117" s="110" t="s">
        <v>383</v>
      </c>
      <c r="C117" s="111">
        <v>0.24</v>
      </c>
      <c r="D117" s="111">
        <v>0.62</v>
      </c>
      <c r="E117" s="112">
        <v>649</v>
      </c>
      <c r="M117" s="3" t="s">
        <v>190</v>
      </c>
      <c r="N117" s="114" t="s">
        <v>351</v>
      </c>
      <c r="O117" s="111">
        <v>1</v>
      </c>
      <c r="P117" s="111">
        <v>0.57999999999999996</v>
      </c>
      <c r="Q117" s="112">
        <v>3558</v>
      </c>
      <c r="S117" s="3" t="s">
        <v>52</v>
      </c>
      <c r="T117" s="113" t="s">
        <v>352</v>
      </c>
      <c r="U117" s="111">
        <v>1</v>
      </c>
      <c r="V117" s="111">
        <v>5.63</v>
      </c>
      <c r="W117" s="112">
        <v>2066</v>
      </c>
    </row>
    <row r="118" spans="1:23" ht="15.75">
      <c r="A118" s="3" t="s">
        <v>113</v>
      </c>
      <c r="B118" s="110" t="s">
        <v>488</v>
      </c>
      <c r="C118" s="111">
        <v>7.0000000000000007E-2</v>
      </c>
      <c r="D118" s="111">
        <v>0.09</v>
      </c>
      <c r="E118" s="112">
        <v>160</v>
      </c>
      <c r="M118" s="3" t="s">
        <v>191</v>
      </c>
      <c r="N118" s="114" t="s">
        <v>497</v>
      </c>
      <c r="O118" s="111">
        <v>1</v>
      </c>
      <c r="P118" s="111">
        <v>1.82</v>
      </c>
      <c r="Q118" s="112">
        <v>31603</v>
      </c>
      <c r="S118" s="3" t="s">
        <v>53</v>
      </c>
      <c r="T118" s="113" t="s">
        <v>353</v>
      </c>
      <c r="U118" s="111">
        <v>1</v>
      </c>
      <c r="V118" s="111">
        <v>2.96</v>
      </c>
      <c r="W118" s="112">
        <v>1517</v>
      </c>
    </row>
    <row r="119" spans="1:23" ht="15.75">
      <c r="A119" s="3" t="s">
        <v>114</v>
      </c>
      <c r="B119" s="110" t="s">
        <v>384</v>
      </c>
      <c r="C119" s="111">
        <v>0.24</v>
      </c>
      <c r="D119" s="111">
        <v>0.62</v>
      </c>
      <c r="E119" s="112">
        <v>649</v>
      </c>
      <c r="M119" s="3" t="s">
        <v>52</v>
      </c>
      <c r="N119" s="114" t="s">
        <v>352</v>
      </c>
      <c r="O119" s="111">
        <v>1</v>
      </c>
      <c r="P119" s="111">
        <v>5.63</v>
      </c>
      <c r="Q119" s="112">
        <v>2066</v>
      </c>
      <c r="S119" s="3" t="s">
        <v>192</v>
      </c>
      <c r="T119" s="113" t="s">
        <v>498</v>
      </c>
      <c r="U119" s="111">
        <v>1</v>
      </c>
      <c r="V119" s="111">
        <v>0.82</v>
      </c>
      <c r="W119" s="112">
        <v>8067</v>
      </c>
    </row>
    <row r="120" spans="1:23" ht="15.75">
      <c r="A120" s="3" t="s">
        <v>115</v>
      </c>
      <c r="B120" s="110" t="s">
        <v>489</v>
      </c>
      <c r="C120" s="111">
        <v>7.0000000000000007E-2</v>
      </c>
      <c r="D120" s="111">
        <v>0.09</v>
      </c>
      <c r="E120" s="112">
        <v>160</v>
      </c>
      <c r="M120" s="3" t="s">
        <v>53</v>
      </c>
      <c r="N120" s="114" t="s">
        <v>353</v>
      </c>
      <c r="O120" s="111">
        <v>1</v>
      </c>
      <c r="P120" s="111">
        <v>2.96</v>
      </c>
      <c r="Q120" s="112">
        <v>1517</v>
      </c>
      <c r="S120" s="3" t="s">
        <v>193</v>
      </c>
      <c r="T120" s="113" t="s">
        <v>499</v>
      </c>
      <c r="U120" s="111">
        <v>1</v>
      </c>
      <c r="V120" s="111">
        <v>0.82</v>
      </c>
      <c r="W120" s="112">
        <v>8067</v>
      </c>
    </row>
    <row r="121" spans="1:23" ht="15.75">
      <c r="M121" s="3" t="s">
        <v>192</v>
      </c>
      <c r="N121" s="114" t="s">
        <v>498</v>
      </c>
      <c r="O121" s="111">
        <v>1</v>
      </c>
      <c r="P121" s="111">
        <v>0.82</v>
      </c>
      <c r="Q121" s="112">
        <v>8067</v>
      </c>
      <c r="S121" s="3" t="s">
        <v>194</v>
      </c>
      <c r="T121" s="113" t="s">
        <v>500</v>
      </c>
      <c r="U121" s="111">
        <v>1</v>
      </c>
      <c r="V121" s="111">
        <v>0.82</v>
      </c>
      <c r="W121" s="112">
        <v>16131</v>
      </c>
    </row>
    <row r="122" spans="1:23" ht="15.75">
      <c r="M122" s="3" t="s">
        <v>193</v>
      </c>
      <c r="N122" s="114" t="s">
        <v>499</v>
      </c>
      <c r="O122" s="111">
        <v>1</v>
      </c>
      <c r="P122" s="111">
        <v>0.82</v>
      </c>
      <c r="Q122" s="112">
        <v>8067</v>
      </c>
      <c r="S122" s="3" t="s">
        <v>195</v>
      </c>
      <c r="T122" s="113" t="s">
        <v>501</v>
      </c>
      <c r="U122" s="111">
        <v>1</v>
      </c>
      <c r="V122" s="111">
        <v>0.86</v>
      </c>
      <c r="W122" s="112">
        <v>4872</v>
      </c>
    </row>
    <row r="123" spans="1:23" ht="15.75">
      <c r="M123" s="3" t="s">
        <v>194</v>
      </c>
      <c r="N123" s="114" t="s">
        <v>500</v>
      </c>
      <c r="O123" s="111">
        <v>1</v>
      </c>
      <c r="P123" s="111">
        <v>0.82</v>
      </c>
      <c r="Q123" s="112">
        <v>16131</v>
      </c>
      <c r="S123" s="3" t="s">
        <v>196</v>
      </c>
      <c r="T123" s="113" t="s">
        <v>502</v>
      </c>
      <c r="U123" s="111">
        <v>1</v>
      </c>
      <c r="V123" s="111">
        <v>0.86</v>
      </c>
      <c r="W123" s="112">
        <v>4872</v>
      </c>
    </row>
    <row r="124" spans="1:23" ht="15.75">
      <c r="M124" s="3" t="s">
        <v>195</v>
      </c>
      <c r="N124" s="114" t="s">
        <v>501</v>
      </c>
      <c r="O124" s="111">
        <v>1</v>
      </c>
      <c r="P124" s="111">
        <v>0.86</v>
      </c>
      <c r="Q124" s="112">
        <v>4872</v>
      </c>
      <c r="S124" s="3" t="s">
        <v>197</v>
      </c>
      <c r="T124" s="113" t="s">
        <v>503</v>
      </c>
      <c r="U124" s="111">
        <v>1</v>
      </c>
      <c r="V124" s="111">
        <v>0.82</v>
      </c>
      <c r="W124" s="112">
        <v>8067</v>
      </c>
    </row>
    <row r="125" spans="1:23" ht="15.75">
      <c r="M125" s="3" t="s">
        <v>196</v>
      </c>
      <c r="N125" s="114" t="s">
        <v>502</v>
      </c>
      <c r="O125" s="111">
        <v>1</v>
      </c>
      <c r="P125" s="111">
        <v>0.86</v>
      </c>
      <c r="Q125" s="112">
        <v>4872</v>
      </c>
      <c r="S125" s="3" t="s">
        <v>198</v>
      </c>
      <c r="T125" s="113" t="s">
        <v>504</v>
      </c>
      <c r="U125" s="111">
        <v>1</v>
      </c>
      <c r="V125" s="111">
        <v>0.82</v>
      </c>
      <c r="W125" s="112">
        <v>8067</v>
      </c>
    </row>
    <row r="126" spans="1:23" ht="15.75">
      <c r="M126" s="3" t="s">
        <v>197</v>
      </c>
      <c r="N126" s="114" t="s">
        <v>503</v>
      </c>
      <c r="O126" s="111">
        <v>1</v>
      </c>
      <c r="P126" s="111">
        <v>0.82</v>
      </c>
      <c r="Q126" s="112">
        <v>8067</v>
      </c>
      <c r="S126" s="3" t="s">
        <v>200</v>
      </c>
      <c r="T126" s="113" t="s">
        <v>506</v>
      </c>
      <c r="U126" s="111">
        <v>1</v>
      </c>
      <c r="V126" s="111">
        <v>0.62</v>
      </c>
      <c r="W126" s="112">
        <v>4304</v>
      </c>
    </row>
    <row r="127" spans="1:23" ht="15.75">
      <c r="M127" s="3" t="s">
        <v>198</v>
      </c>
      <c r="N127" s="114" t="s">
        <v>504</v>
      </c>
      <c r="O127" s="111">
        <v>1</v>
      </c>
      <c r="P127" s="111">
        <v>0.82</v>
      </c>
      <c r="Q127" s="112">
        <v>8067</v>
      </c>
      <c r="S127" s="3" t="s">
        <v>201</v>
      </c>
      <c r="T127" s="113" t="s">
        <v>510</v>
      </c>
      <c r="U127" s="111">
        <v>1</v>
      </c>
      <c r="V127" s="111">
        <v>0.69</v>
      </c>
      <c r="W127" s="112">
        <v>11048</v>
      </c>
    </row>
    <row r="128" spans="1:23" ht="15.75">
      <c r="M128" s="3" t="s">
        <v>199</v>
      </c>
      <c r="N128" s="114" t="s">
        <v>505</v>
      </c>
      <c r="O128" s="111">
        <v>1</v>
      </c>
      <c r="P128" s="111">
        <v>0.69</v>
      </c>
      <c r="Q128" s="112">
        <v>11048</v>
      </c>
      <c r="S128" s="3" t="s">
        <v>202</v>
      </c>
      <c r="T128" s="113" t="s">
        <v>482</v>
      </c>
      <c r="U128" s="111">
        <v>1</v>
      </c>
      <c r="V128" s="111">
        <v>2.72</v>
      </c>
      <c r="W128" s="112">
        <v>11611</v>
      </c>
    </row>
    <row r="129" spans="13:23" ht="15.75">
      <c r="M129" s="3" t="s">
        <v>200</v>
      </c>
      <c r="N129" s="114" t="s">
        <v>506</v>
      </c>
      <c r="O129" s="111">
        <v>1</v>
      </c>
      <c r="P129" s="111">
        <v>0.62</v>
      </c>
      <c r="Q129" s="112">
        <v>4304</v>
      </c>
      <c r="S129" s="3" t="s">
        <v>203</v>
      </c>
      <c r="T129" s="113" t="s">
        <v>511</v>
      </c>
      <c r="U129" s="111">
        <v>1</v>
      </c>
      <c r="V129" s="111">
        <v>0.9</v>
      </c>
      <c r="W129" s="112">
        <v>7348</v>
      </c>
    </row>
    <row r="130" spans="13:23" ht="15.75">
      <c r="M130" s="3" t="s">
        <v>201</v>
      </c>
      <c r="N130" s="114" t="s">
        <v>510</v>
      </c>
      <c r="O130" s="111">
        <v>1</v>
      </c>
      <c r="P130" s="111">
        <v>0.69</v>
      </c>
      <c r="Q130" s="112">
        <v>11048</v>
      </c>
      <c r="S130" s="3" t="s">
        <v>204</v>
      </c>
      <c r="T130" s="113" t="s">
        <v>512</v>
      </c>
      <c r="U130" s="111">
        <v>1</v>
      </c>
      <c r="V130" s="111">
        <v>0.9</v>
      </c>
      <c r="W130" s="112">
        <v>7348</v>
      </c>
    </row>
    <row r="131" spans="13:23" ht="15.75">
      <c r="M131" s="3" t="s">
        <v>202</v>
      </c>
      <c r="N131" s="114" t="s">
        <v>482</v>
      </c>
      <c r="O131" s="111">
        <v>1</v>
      </c>
      <c r="P131" s="111">
        <v>2.72</v>
      </c>
      <c r="Q131" s="112">
        <v>11611</v>
      </c>
      <c r="S131" s="3" t="s">
        <v>205</v>
      </c>
      <c r="T131" s="113" t="s">
        <v>513</v>
      </c>
      <c r="U131" s="111">
        <v>1</v>
      </c>
      <c r="V131" s="111">
        <v>0.9</v>
      </c>
      <c r="W131" s="112">
        <v>7348</v>
      </c>
    </row>
    <row r="132" spans="13:23" ht="15.75">
      <c r="M132" s="3" t="s">
        <v>203</v>
      </c>
      <c r="N132" s="114" t="s">
        <v>511</v>
      </c>
      <c r="O132" s="111">
        <v>1</v>
      </c>
      <c r="P132" s="111">
        <v>0.9</v>
      </c>
      <c r="Q132" s="112">
        <v>7348</v>
      </c>
      <c r="S132" s="3" t="s">
        <v>206</v>
      </c>
      <c r="T132" s="113" t="s">
        <v>514</v>
      </c>
      <c r="U132" s="111">
        <v>1</v>
      </c>
      <c r="V132" s="111">
        <v>0.9</v>
      </c>
      <c r="W132" s="112">
        <v>7348</v>
      </c>
    </row>
    <row r="133" spans="13:23" ht="15.75">
      <c r="M133" s="3" t="s">
        <v>204</v>
      </c>
      <c r="N133" s="114" t="s">
        <v>512</v>
      </c>
      <c r="O133" s="111">
        <v>1</v>
      </c>
      <c r="P133" s="111">
        <v>0.9</v>
      </c>
      <c r="Q133" s="112">
        <v>7348</v>
      </c>
      <c r="S133" s="3" t="s">
        <v>207</v>
      </c>
      <c r="T133" s="113" t="s">
        <v>515</v>
      </c>
      <c r="U133" s="111">
        <v>1</v>
      </c>
      <c r="V133" s="111">
        <v>0.94</v>
      </c>
      <c r="W133" s="112">
        <v>11487</v>
      </c>
    </row>
    <row r="134" spans="13:23" ht="15.75">
      <c r="M134" s="3" t="s">
        <v>205</v>
      </c>
      <c r="N134" s="114" t="s">
        <v>513</v>
      </c>
      <c r="O134" s="111">
        <v>1</v>
      </c>
      <c r="P134" s="111">
        <v>0.9</v>
      </c>
      <c r="Q134" s="112">
        <v>7348</v>
      </c>
      <c r="S134" s="3" t="s">
        <v>208</v>
      </c>
      <c r="T134" s="113" t="s">
        <v>516</v>
      </c>
      <c r="U134" s="111">
        <v>1</v>
      </c>
      <c r="V134" s="111">
        <v>0.94</v>
      </c>
      <c r="W134" s="112">
        <v>11487</v>
      </c>
    </row>
    <row r="135" spans="13:23" ht="15.75">
      <c r="M135" s="3" t="s">
        <v>206</v>
      </c>
      <c r="N135" s="114" t="s">
        <v>514</v>
      </c>
      <c r="O135" s="111">
        <v>1</v>
      </c>
      <c r="P135" s="111">
        <v>0.9</v>
      </c>
      <c r="Q135" s="112">
        <v>7348</v>
      </c>
      <c r="S135" s="3" t="s">
        <v>209</v>
      </c>
      <c r="T135" s="113" t="s">
        <v>517</v>
      </c>
      <c r="U135" s="111">
        <v>1</v>
      </c>
      <c r="V135" s="111">
        <v>0.9</v>
      </c>
      <c r="W135" s="112">
        <v>7348</v>
      </c>
    </row>
    <row r="136" spans="13:23" ht="15.75">
      <c r="M136" s="3" t="s">
        <v>207</v>
      </c>
      <c r="N136" s="114" t="s">
        <v>515</v>
      </c>
      <c r="O136" s="111">
        <v>1</v>
      </c>
      <c r="P136" s="111">
        <v>0.94</v>
      </c>
      <c r="Q136" s="112">
        <v>11487</v>
      </c>
      <c r="S136" s="3" t="s">
        <v>210</v>
      </c>
      <c r="T136" s="113" t="s">
        <v>518</v>
      </c>
      <c r="U136" s="111">
        <v>1</v>
      </c>
      <c r="V136" s="111">
        <v>1.91</v>
      </c>
      <c r="W136" s="112">
        <v>15560</v>
      </c>
    </row>
    <row r="137" spans="13:23" ht="15.75">
      <c r="M137" s="3" t="s">
        <v>208</v>
      </c>
      <c r="N137" s="114" t="s">
        <v>516</v>
      </c>
      <c r="O137" s="111">
        <v>1</v>
      </c>
      <c r="P137" s="111">
        <v>0.94</v>
      </c>
      <c r="Q137" s="112">
        <v>11487</v>
      </c>
      <c r="S137" s="3" t="s">
        <v>211</v>
      </c>
      <c r="T137" s="113" t="s">
        <v>519</v>
      </c>
      <c r="U137" s="111">
        <v>1</v>
      </c>
      <c r="V137" s="111">
        <v>0.9</v>
      </c>
      <c r="W137" s="112">
        <v>7348</v>
      </c>
    </row>
    <row r="138" spans="13:23" ht="15.75">
      <c r="M138" s="3" t="s">
        <v>209</v>
      </c>
      <c r="N138" s="114" t="s">
        <v>517</v>
      </c>
      <c r="O138" s="111">
        <v>1</v>
      </c>
      <c r="P138" s="111">
        <v>0.9</v>
      </c>
      <c r="Q138" s="112">
        <v>7348</v>
      </c>
      <c r="S138" s="3" t="s">
        <v>212</v>
      </c>
      <c r="T138" s="113" t="s">
        <v>520</v>
      </c>
      <c r="U138" s="111">
        <v>1</v>
      </c>
      <c r="V138" s="111">
        <v>0.9</v>
      </c>
      <c r="W138" s="112">
        <v>7348</v>
      </c>
    </row>
    <row r="139" spans="13:23" ht="15.75">
      <c r="M139" s="3" t="s">
        <v>210</v>
      </c>
      <c r="N139" s="114" t="s">
        <v>518</v>
      </c>
      <c r="O139" s="111">
        <v>1</v>
      </c>
      <c r="P139" s="111">
        <v>1.91</v>
      </c>
      <c r="Q139" s="112">
        <v>15560</v>
      </c>
      <c r="S139" s="3" t="s">
        <v>213</v>
      </c>
      <c r="T139" s="113" t="s">
        <v>521</v>
      </c>
      <c r="U139" s="111">
        <v>1</v>
      </c>
      <c r="V139" s="111">
        <v>0.9</v>
      </c>
      <c r="W139" s="112">
        <v>7348</v>
      </c>
    </row>
    <row r="140" spans="13:23" ht="15.75">
      <c r="M140" s="3" t="s">
        <v>211</v>
      </c>
      <c r="N140" s="114" t="s">
        <v>519</v>
      </c>
      <c r="O140" s="111">
        <v>1</v>
      </c>
      <c r="P140" s="111">
        <v>0.9</v>
      </c>
      <c r="Q140" s="112">
        <v>7348</v>
      </c>
      <c r="S140" s="3" t="s">
        <v>214</v>
      </c>
      <c r="T140" s="113" t="s">
        <v>522</v>
      </c>
      <c r="U140" s="111">
        <v>1</v>
      </c>
      <c r="V140" s="111">
        <v>0.9</v>
      </c>
      <c r="W140" s="112">
        <v>7348</v>
      </c>
    </row>
    <row r="141" spans="13:23" ht="15.75">
      <c r="M141" s="3" t="s">
        <v>212</v>
      </c>
      <c r="N141" s="114" t="s">
        <v>520</v>
      </c>
      <c r="O141" s="111">
        <v>1</v>
      </c>
      <c r="P141" s="111">
        <v>0.9</v>
      </c>
      <c r="Q141" s="112">
        <v>7348</v>
      </c>
      <c r="S141" s="3" t="s">
        <v>215</v>
      </c>
      <c r="T141" s="113" t="s">
        <v>363</v>
      </c>
      <c r="U141" s="111">
        <v>1</v>
      </c>
      <c r="V141" s="111">
        <v>0.93</v>
      </c>
      <c r="W141" s="112">
        <v>5759</v>
      </c>
    </row>
    <row r="142" spans="13:23" ht="15.75">
      <c r="M142" s="3" t="s">
        <v>213</v>
      </c>
      <c r="N142" s="114" t="s">
        <v>521</v>
      </c>
      <c r="O142" s="111">
        <v>1</v>
      </c>
      <c r="P142" s="111">
        <v>0.9</v>
      </c>
      <c r="Q142" s="112">
        <v>7348</v>
      </c>
      <c r="S142" s="3" t="s">
        <v>216</v>
      </c>
      <c r="T142" s="113" t="s">
        <v>515</v>
      </c>
      <c r="U142" s="111">
        <v>1</v>
      </c>
      <c r="V142" s="111">
        <v>0.94</v>
      </c>
      <c r="W142" s="112">
        <v>11487</v>
      </c>
    </row>
    <row r="143" spans="13:23" ht="15.75">
      <c r="M143" s="3" t="s">
        <v>214</v>
      </c>
      <c r="N143" s="114" t="s">
        <v>522</v>
      </c>
      <c r="O143" s="111">
        <v>1</v>
      </c>
      <c r="P143" s="111">
        <v>0.9</v>
      </c>
      <c r="Q143" s="112">
        <v>7348</v>
      </c>
      <c r="S143" s="3" t="s">
        <v>217</v>
      </c>
      <c r="T143" s="113" t="s">
        <v>516</v>
      </c>
      <c r="U143" s="111">
        <v>1</v>
      </c>
      <c r="V143" s="111">
        <v>0.94</v>
      </c>
      <c r="W143" s="112">
        <v>11487</v>
      </c>
    </row>
    <row r="144" spans="13:23" ht="15.75">
      <c r="M144" s="3" t="s">
        <v>215</v>
      </c>
      <c r="N144" s="114" t="s">
        <v>363</v>
      </c>
      <c r="O144" s="111">
        <v>1</v>
      </c>
      <c r="P144" s="111">
        <v>0.93</v>
      </c>
      <c r="Q144" s="112">
        <v>5759</v>
      </c>
      <c r="S144" s="3" t="s">
        <v>218</v>
      </c>
      <c r="T144" s="113" t="s">
        <v>523</v>
      </c>
      <c r="U144" s="111">
        <v>1</v>
      </c>
      <c r="V144" s="111">
        <v>0.9</v>
      </c>
      <c r="W144" s="112">
        <v>7348</v>
      </c>
    </row>
    <row r="145" spans="13:23" ht="15.75">
      <c r="M145" s="3" t="s">
        <v>216</v>
      </c>
      <c r="N145" s="114" t="s">
        <v>515</v>
      </c>
      <c r="O145" s="111">
        <v>1</v>
      </c>
      <c r="P145" s="111">
        <v>0.94</v>
      </c>
      <c r="Q145" s="112">
        <v>11487</v>
      </c>
      <c r="S145" s="3" t="s">
        <v>219</v>
      </c>
      <c r="T145" s="113" t="s">
        <v>524</v>
      </c>
      <c r="U145" s="111">
        <v>1</v>
      </c>
      <c r="V145" s="111">
        <v>0.9</v>
      </c>
      <c r="W145" s="112">
        <v>7348</v>
      </c>
    </row>
    <row r="146" spans="13:23" ht="15.75">
      <c r="M146" s="3" t="s">
        <v>217</v>
      </c>
      <c r="N146" s="114" t="s">
        <v>516</v>
      </c>
      <c r="O146" s="111">
        <v>1</v>
      </c>
      <c r="P146" s="111">
        <v>0.94</v>
      </c>
      <c r="Q146" s="112">
        <v>11487</v>
      </c>
      <c r="S146" s="3" t="s">
        <v>220</v>
      </c>
      <c r="T146" s="113" t="s">
        <v>525</v>
      </c>
      <c r="U146" s="111">
        <v>1</v>
      </c>
      <c r="V146" s="111">
        <v>0.9</v>
      </c>
      <c r="W146" s="112">
        <v>7348</v>
      </c>
    </row>
    <row r="147" spans="13:23" ht="15.75">
      <c r="M147" s="3" t="s">
        <v>218</v>
      </c>
      <c r="N147" s="114" t="s">
        <v>523</v>
      </c>
      <c r="O147" s="111">
        <v>1</v>
      </c>
      <c r="P147" s="111">
        <v>0.9</v>
      </c>
      <c r="Q147" s="112">
        <v>7348</v>
      </c>
      <c r="S147" s="3" t="s">
        <v>221</v>
      </c>
      <c r="T147" s="113" t="s">
        <v>526</v>
      </c>
      <c r="U147" s="111">
        <v>1</v>
      </c>
      <c r="V147" s="111">
        <v>0.9</v>
      </c>
      <c r="W147" s="112">
        <v>7348</v>
      </c>
    </row>
    <row r="148" spans="13:23" ht="15.75">
      <c r="M148" s="3" t="s">
        <v>219</v>
      </c>
      <c r="N148" s="114" t="s">
        <v>524</v>
      </c>
      <c r="O148" s="111">
        <v>1</v>
      </c>
      <c r="P148" s="111">
        <v>0.9</v>
      </c>
      <c r="Q148" s="112">
        <v>7348</v>
      </c>
      <c r="S148" s="3" t="s">
        <v>222</v>
      </c>
      <c r="T148" s="113" t="s">
        <v>527</v>
      </c>
      <c r="U148" s="111">
        <v>1</v>
      </c>
      <c r="V148" s="111">
        <v>0.9</v>
      </c>
      <c r="W148" s="112">
        <v>7348</v>
      </c>
    </row>
    <row r="149" spans="13:23" ht="15.75">
      <c r="M149" s="3" t="s">
        <v>220</v>
      </c>
      <c r="N149" s="114" t="s">
        <v>525</v>
      </c>
      <c r="O149" s="111">
        <v>1</v>
      </c>
      <c r="P149" s="111">
        <v>0.9</v>
      </c>
      <c r="Q149" s="112">
        <v>7348</v>
      </c>
      <c r="S149" s="3" t="s">
        <v>223</v>
      </c>
      <c r="T149" s="113" t="s">
        <v>515</v>
      </c>
      <c r="U149" s="111">
        <v>1</v>
      </c>
      <c r="V149" s="111">
        <v>0.94</v>
      </c>
      <c r="W149" s="112">
        <v>11487</v>
      </c>
    </row>
    <row r="150" spans="13:23" ht="15.75">
      <c r="M150" s="3" t="s">
        <v>221</v>
      </c>
      <c r="N150" s="114" t="s">
        <v>526</v>
      </c>
      <c r="O150" s="111">
        <v>1</v>
      </c>
      <c r="P150" s="111">
        <v>0.9</v>
      </c>
      <c r="Q150" s="112">
        <v>7348</v>
      </c>
      <c r="S150" s="3" t="s">
        <v>224</v>
      </c>
      <c r="T150" s="113" t="s">
        <v>516</v>
      </c>
      <c r="U150" s="111">
        <v>1</v>
      </c>
      <c r="V150" s="111">
        <v>0.94</v>
      </c>
      <c r="W150" s="112">
        <v>11487</v>
      </c>
    </row>
    <row r="151" spans="13:23" ht="15.75">
      <c r="M151" s="3" t="s">
        <v>222</v>
      </c>
      <c r="N151" s="114" t="s">
        <v>527</v>
      </c>
      <c r="O151" s="111">
        <v>1</v>
      </c>
      <c r="P151" s="111">
        <v>0.9</v>
      </c>
      <c r="Q151" s="112">
        <v>7348</v>
      </c>
      <c r="S151" s="3" t="s">
        <v>54</v>
      </c>
      <c r="T151" s="113" t="s">
        <v>358</v>
      </c>
      <c r="U151" s="111">
        <v>1</v>
      </c>
      <c r="V151" s="111">
        <v>1.28</v>
      </c>
      <c r="W151" s="112">
        <v>4046</v>
      </c>
    </row>
    <row r="152" spans="13:23" ht="15.75">
      <c r="M152" s="3" t="s">
        <v>223</v>
      </c>
      <c r="N152" s="114" t="s">
        <v>515</v>
      </c>
      <c r="O152" s="111">
        <v>1</v>
      </c>
      <c r="P152" s="111">
        <v>0.94</v>
      </c>
      <c r="Q152" s="112">
        <v>11487</v>
      </c>
      <c r="S152" s="3" t="s">
        <v>225</v>
      </c>
      <c r="T152" s="113" t="s">
        <v>528</v>
      </c>
      <c r="U152" s="111">
        <v>1</v>
      </c>
      <c r="V152" s="111">
        <v>0.95</v>
      </c>
      <c r="W152" s="112">
        <v>7712</v>
      </c>
    </row>
    <row r="153" spans="13:23" ht="15.75">
      <c r="M153" s="3" t="s">
        <v>224</v>
      </c>
      <c r="N153" s="114" t="s">
        <v>516</v>
      </c>
      <c r="O153" s="111">
        <v>1</v>
      </c>
      <c r="P153" s="111">
        <v>0.94</v>
      </c>
      <c r="Q153" s="112">
        <v>11487</v>
      </c>
      <c r="S153" s="3" t="s">
        <v>226</v>
      </c>
      <c r="T153" s="113" t="s">
        <v>529</v>
      </c>
      <c r="U153" s="111">
        <v>1</v>
      </c>
      <c r="V153" s="111">
        <v>0.95</v>
      </c>
      <c r="W153" s="112">
        <v>8773</v>
      </c>
    </row>
    <row r="154" spans="13:23" ht="15.75">
      <c r="M154" s="3" t="s">
        <v>54</v>
      </c>
      <c r="N154" s="114" t="s">
        <v>358</v>
      </c>
      <c r="O154" s="111">
        <v>1</v>
      </c>
      <c r="P154" s="111">
        <v>1.28</v>
      </c>
      <c r="Q154" s="112">
        <v>4046</v>
      </c>
      <c r="S154" s="3" t="s">
        <v>227</v>
      </c>
      <c r="T154" s="113" t="s">
        <v>530</v>
      </c>
      <c r="U154" s="111">
        <v>1</v>
      </c>
      <c r="V154" s="111">
        <v>0.78</v>
      </c>
      <c r="W154" s="112">
        <v>7485</v>
      </c>
    </row>
    <row r="155" spans="13:23" ht="15.75">
      <c r="M155" s="3" t="s">
        <v>225</v>
      </c>
      <c r="N155" s="114" t="s">
        <v>528</v>
      </c>
      <c r="O155" s="111">
        <v>1</v>
      </c>
      <c r="P155" s="111">
        <v>0.95</v>
      </c>
      <c r="Q155" s="112">
        <v>7712</v>
      </c>
      <c r="S155" s="3" t="s">
        <v>228</v>
      </c>
      <c r="T155" s="113" t="s">
        <v>531</v>
      </c>
      <c r="U155" s="111">
        <v>1</v>
      </c>
      <c r="V155" s="111">
        <v>0.78</v>
      </c>
      <c r="W155" s="112">
        <v>7485</v>
      </c>
    </row>
    <row r="156" spans="13:23" ht="15.75">
      <c r="M156" s="3" t="s">
        <v>226</v>
      </c>
      <c r="N156" s="114" t="s">
        <v>529</v>
      </c>
      <c r="O156" s="111">
        <v>1</v>
      </c>
      <c r="P156" s="111">
        <v>0.95</v>
      </c>
      <c r="Q156" s="112">
        <v>8773</v>
      </c>
      <c r="S156" s="3" t="s">
        <v>229</v>
      </c>
      <c r="T156" s="113" t="s">
        <v>532</v>
      </c>
      <c r="U156" s="111">
        <v>1</v>
      </c>
      <c r="V156" s="111">
        <v>0.87</v>
      </c>
      <c r="W156" s="112">
        <v>9272</v>
      </c>
    </row>
    <row r="157" spans="13:23" ht="15.75">
      <c r="M157" s="3" t="s">
        <v>227</v>
      </c>
      <c r="N157" s="114" t="s">
        <v>530</v>
      </c>
      <c r="O157" s="111">
        <v>1</v>
      </c>
      <c r="P157" s="111">
        <v>0.78</v>
      </c>
      <c r="Q157" s="112">
        <v>7485</v>
      </c>
      <c r="S157" s="3" t="s">
        <v>230</v>
      </c>
      <c r="T157" s="113" t="s">
        <v>533</v>
      </c>
      <c r="U157" s="111">
        <v>1</v>
      </c>
      <c r="V157" s="111">
        <v>0.87</v>
      </c>
      <c r="W157" s="112">
        <v>11058</v>
      </c>
    </row>
    <row r="158" spans="13:23" ht="15.75">
      <c r="M158" s="3" t="s">
        <v>228</v>
      </c>
      <c r="N158" s="114" t="s">
        <v>531</v>
      </c>
      <c r="O158" s="111">
        <v>1</v>
      </c>
      <c r="P158" s="111">
        <v>0.78</v>
      </c>
      <c r="Q158" s="112">
        <v>7485</v>
      </c>
      <c r="S158" s="3" t="s">
        <v>231</v>
      </c>
      <c r="T158" s="113" t="s">
        <v>534</v>
      </c>
      <c r="U158" s="111">
        <v>1</v>
      </c>
      <c r="V158" s="111">
        <v>0.92</v>
      </c>
      <c r="W158" s="112">
        <v>9756</v>
      </c>
    </row>
    <row r="159" spans="13:23" ht="15.75">
      <c r="M159" s="3" t="s">
        <v>229</v>
      </c>
      <c r="N159" s="114" t="s">
        <v>532</v>
      </c>
      <c r="O159" s="111">
        <v>1</v>
      </c>
      <c r="P159" s="111">
        <v>0.87</v>
      </c>
      <c r="Q159" s="112">
        <v>9272</v>
      </c>
      <c r="S159" s="3" t="s">
        <v>232</v>
      </c>
      <c r="T159" s="113" t="s">
        <v>535</v>
      </c>
      <c r="U159" s="111">
        <v>1</v>
      </c>
      <c r="V159" s="111">
        <v>0.9</v>
      </c>
      <c r="W159" s="112">
        <v>7186</v>
      </c>
    </row>
    <row r="160" spans="13:23" ht="15.75">
      <c r="M160" s="3" t="s">
        <v>230</v>
      </c>
      <c r="N160" s="114" t="s">
        <v>533</v>
      </c>
      <c r="O160" s="111">
        <v>1</v>
      </c>
      <c r="P160" s="111">
        <v>0.87</v>
      </c>
      <c r="Q160" s="112">
        <v>11058</v>
      </c>
      <c r="S160" s="3" t="s">
        <v>233</v>
      </c>
      <c r="T160" s="113" t="s">
        <v>536</v>
      </c>
      <c r="U160" s="111">
        <v>1</v>
      </c>
      <c r="V160" s="111">
        <v>0.9</v>
      </c>
      <c r="W160" s="112">
        <v>7186</v>
      </c>
    </row>
    <row r="161" spans="13:23" ht="15.75">
      <c r="M161" s="3" t="s">
        <v>231</v>
      </c>
      <c r="N161" s="114" t="s">
        <v>534</v>
      </c>
      <c r="O161" s="111">
        <v>1</v>
      </c>
      <c r="P161" s="111">
        <v>0.92</v>
      </c>
      <c r="Q161" s="112">
        <v>9756</v>
      </c>
      <c r="S161" s="3" t="s">
        <v>234</v>
      </c>
      <c r="T161" s="113" t="s">
        <v>537</v>
      </c>
      <c r="U161" s="111">
        <v>1</v>
      </c>
      <c r="V161" s="111">
        <v>0.9</v>
      </c>
      <c r="W161" s="112">
        <v>7186</v>
      </c>
    </row>
    <row r="162" spans="13:23" ht="15.75">
      <c r="M162" s="3" t="s">
        <v>232</v>
      </c>
      <c r="N162" s="114" t="s">
        <v>535</v>
      </c>
      <c r="O162" s="111">
        <v>1</v>
      </c>
      <c r="P162" s="111">
        <v>0.9</v>
      </c>
      <c r="Q162" s="112">
        <v>7186</v>
      </c>
      <c r="S162" s="3" t="s">
        <v>235</v>
      </c>
      <c r="T162" s="113" t="s">
        <v>538</v>
      </c>
      <c r="U162" s="111">
        <v>1</v>
      </c>
      <c r="V162" s="111">
        <v>0.9</v>
      </c>
      <c r="W162" s="112">
        <v>7186</v>
      </c>
    </row>
    <row r="163" spans="13:23" ht="15.75">
      <c r="M163" s="3" t="s">
        <v>233</v>
      </c>
      <c r="N163" s="114" t="s">
        <v>536</v>
      </c>
      <c r="O163" s="111">
        <v>1</v>
      </c>
      <c r="P163" s="111">
        <v>0.9</v>
      </c>
      <c r="Q163" s="112">
        <v>7186</v>
      </c>
      <c r="S163" s="3" t="s">
        <v>236</v>
      </c>
      <c r="T163" s="113" t="s">
        <v>539</v>
      </c>
      <c r="U163" s="111">
        <v>1</v>
      </c>
      <c r="V163" s="111">
        <v>0.96</v>
      </c>
      <c r="W163" s="112">
        <v>8602</v>
      </c>
    </row>
    <row r="164" spans="13:23" ht="15.75">
      <c r="M164" s="3" t="s">
        <v>234</v>
      </c>
      <c r="N164" s="114" t="s">
        <v>537</v>
      </c>
      <c r="O164" s="111">
        <v>1</v>
      </c>
      <c r="P164" s="111">
        <v>0.9</v>
      </c>
      <c r="Q164" s="112">
        <v>7186</v>
      </c>
      <c r="S164" s="3" t="s">
        <v>55</v>
      </c>
      <c r="T164" s="113" t="s">
        <v>364</v>
      </c>
      <c r="U164" s="111">
        <v>1</v>
      </c>
      <c r="V164" s="111">
        <v>0.92</v>
      </c>
      <c r="W164" s="112">
        <v>5673</v>
      </c>
    </row>
    <row r="165" spans="13:23" ht="15.75">
      <c r="M165" s="3" t="s">
        <v>235</v>
      </c>
      <c r="N165" s="114" t="s">
        <v>538</v>
      </c>
      <c r="O165" s="111">
        <v>1</v>
      </c>
      <c r="P165" s="111">
        <v>0.9</v>
      </c>
      <c r="Q165" s="112">
        <v>7186</v>
      </c>
      <c r="S165" s="3" t="s">
        <v>237</v>
      </c>
      <c r="T165" s="113" t="s">
        <v>365</v>
      </c>
      <c r="U165" s="111">
        <v>1</v>
      </c>
      <c r="V165" s="111">
        <v>0.92</v>
      </c>
      <c r="W165" s="112">
        <v>5673</v>
      </c>
    </row>
    <row r="166" spans="13:23" ht="15.75">
      <c r="M166" s="3" t="s">
        <v>236</v>
      </c>
      <c r="N166" s="114" t="s">
        <v>539</v>
      </c>
      <c r="O166" s="111">
        <v>1</v>
      </c>
      <c r="P166" s="111">
        <v>0.96</v>
      </c>
      <c r="Q166" s="112">
        <v>8602</v>
      </c>
      <c r="S166" s="3" t="s">
        <v>238</v>
      </c>
      <c r="T166" s="113" t="s">
        <v>483</v>
      </c>
      <c r="U166" s="111">
        <v>1</v>
      </c>
      <c r="V166" s="111">
        <v>4.5599999999999996</v>
      </c>
      <c r="W166" s="112">
        <v>36534</v>
      </c>
    </row>
    <row r="167" spans="13:23" ht="15.75">
      <c r="M167" s="3" t="s">
        <v>55</v>
      </c>
      <c r="N167" s="114" t="s">
        <v>364</v>
      </c>
      <c r="O167" s="111">
        <v>1</v>
      </c>
      <c r="P167" s="111">
        <v>0.92</v>
      </c>
      <c r="Q167" s="112">
        <v>5673</v>
      </c>
      <c r="S167" s="3" t="s">
        <v>239</v>
      </c>
      <c r="T167" s="113" t="s">
        <v>484</v>
      </c>
      <c r="U167" s="111">
        <v>1</v>
      </c>
      <c r="V167" s="111">
        <v>0.81</v>
      </c>
      <c r="W167" s="112">
        <v>6323</v>
      </c>
    </row>
    <row r="168" spans="13:23" ht="15.75">
      <c r="M168" s="3" t="s">
        <v>237</v>
      </c>
      <c r="N168" s="114" t="s">
        <v>365</v>
      </c>
      <c r="O168" s="111">
        <v>1</v>
      </c>
      <c r="P168" s="111">
        <v>0.92</v>
      </c>
      <c r="Q168" s="112">
        <v>5673</v>
      </c>
      <c r="S168" s="3" t="s">
        <v>240</v>
      </c>
      <c r="T168" s="113" t="s">
        <v>540</v>
      </c>
      <c r="U168" s="111">
        <v>1</v>
      </c>
      <c r="V168" s="111">
        <v>0.97</v>
      </c>
      <c r="W168" s="112">
        <v>8454</v>
      </c>
    </row>
    <row r="169" spans="13:23" ht="15.75">
      <c r="M169" s="3" t="s">
        <v>238</v>
      </c>
      <c r="N169" s="114" t="s">
        <v>483</v>
      </c>
      <c r="O169" s="111">
        <v>1</v>
      </c>
      <c r="P169" s="111">
        <v>4.5599999999999996</v>
      </c>
      <c r="Q169" s="112">
        <v>36534</v>
      </c>
      <c r="S169" s="3" t="s">
        <v>56</v>
      </c>
      <c r="T169" s="113" t="s">
        <v>366</v>
      </c>
      <c r="U169" s="111">
        <v>1</v>
      </c>
      <c r="V169" s="111">
        <v>2.2400000000000002</v>
      </c>
      <c r="W169" s="112">
        <v>7061</v>
      </c>
    </row>
    <row r="170" spans="13:23" ht="15.75">
      <c r="M170" s="3" t="s">
        <v>239</v>
      </c>
      <c r="N170" s="114" t="s">
        <v>484</v>
      </c>
      <c r="O170" s="111">
        <v>1</v>
      </c>
      <c r="P170" s="111">
        <v>0.81</v>
      </c>
      <c r="Q170" s="112">
        <v>6323</v>
      </c>
      <c r="S170" s="3" t="s">
        <v>57</v>
      </c>
      <c r="T170" s="113" t="s">
        <v>367</v>
      </c>
      <c r="U170" s="111">
        <v>1</v>
      </c>
      <c r="V170" s="111">
        <v>0.93</v>
      </c>
      <c r="W170" s="112">
        <v>5759</v>
      </c>
    </row>
    <row r="171" spans="13:23" ht="15.75">
      <c r="M171" s="3" t="s">
        <v>240</v>
      </c>
      <c r="N171" s="114" t="s">
        <v>540</v>
      </c>
      <c r="O171" s="111">
        <v>1</v>
      </c>
      <c r="P171" s="111">
        <v>0.97</v>
      </c>
      <c r="Q171" s="112">
        <v>8454</v>
      </c>
      <c r="S171" s="3" t="s">
        <v>58</v>
      </c>
      <c r="T171" s="113" t="s">
        <v>368</v>
      </c>
      <c r="U171" s="111">
        <v>1</v>
      </c>
      <c r="V171" s="111">
        <v>0.92</v>
      </c>
      <c r="W171" s="112">
        <v>5673</v>
      </c>
    </row>
    <row r="172" spans="13:23" ht="15.75">
      <c r="M172" s="3" t="s">
        <v>56</v>
      </c>
      <c r="N172" s="114" t="s">
        <v>366</v>
      </c>
      <c r="O172" s="111">
        <v>1</v>
      </c>
      <c r="P172" s="111">
        <v>2.2400000000000002</v>
      </c>
      <c r="Q172" s="112">
        <v>7061</v>
      </c>
      <c r="S172" s="3" t="s">
        <v>59</v>
      </c>
      <c r="T172" s="113" t="s">
        <v>369</v>
      </c>
      <c r="U172" s="111">
        <v>1</v>
      </c>
      <c r="V172" s="111">
        <v>0.92</v>
      </c>
      <c r="W172" s="112">
        <v>5673</v>
      </c>
    </row>
    <row r="173" spans="13:23" ht="15.75">
      <c r="M173" s="3" t="s">
        <v>57</v>
      </c>
      <c r="N173" s="114" t="s">
        <v>367</v>
      </c>
      <c r="O173" s="111">
        <v>1</v>
      </c>
      <c r="P173" s="111">
        <v>0.93</v>
      </c>
      <c r="Q173" s="112">
        <v>5759</v>
      </c>
      <c r="S173" s="3" t="s">
        <v>241</v>
      </c>
      <c r="T173" s="113" t="s">
        <v>485</v>
      </c>
      <c r="U173" s="111">
        <v>1</v>
      </c>
      <c r="V173" s="111">
        <v>0.83</v>
      </c>
      <c r="W173" s="112">
        <v>6678</v>
      </c>
    </row>
    <row r="174" spans="13:23" ht="15.75">
      <c r="M174" s="3" t="s">
        <v>58</v>
      </c>
      <c r="N174" s="114" t="s">
        <v>368</v>
      </c>
      <c r="O174" s="111">
        <v>1</v>
      </c>
      <c r="P174" s="111">
        <v>0.92</v>
      </c>
      <c r="Q174" s="112">
        <v>5673</v>
      </c>
      <c r="S174" s="3" t="s">
        <v>242</v>
      </c>
      <c r="T174" s="113" t="s">
        <v>486</v>
      </c>
      <c r="U174" s="111">
        <v>1</v>
      </c>
      <c r="V174" s="111">
        <v>4.01</v>
      </c>
      <c r="W174" s="112">
        <v>29195</v>
      </c>
    </row>
    <row r="175" spans="13:23" ht="15.75">
      <c r="M175" s="3" t="s">
        <v>59</v>
      </c>
      <c r="N175" s="114" t="s">
        <v>369</v>
      </c>
      <c r="O175" s="111">
        <v>1</v>
      </c>
      <c r="P175" s="111">
        <v>0.92</v>
      </c>
      <c r="Q175" s="112">
        <v>5673</v>
      </c>
      <c r="S175" s="3" t="s">
        <v>243</v>
      </c>
      <c r="T175" s="113" t="s">
        <v>541</v>
      </c>
      <c r="U175" s="111">
        <v>1</v>
      </c>
      <c r="V175" s="111">
        <v>0.55000000000000004</v>
      </c>
      <c r="W175" s="112">
        <v>5941</v>
      </c>
    </row>
    <row r="176" spans="13:23" ht="15.75">
      <c r="M176" s="3" t="s">
        <v>241</v>
      </c>
      <c r="N176" s="114" t="s">
        <v>485</v>
      </c>
      <c r="O176" s="111">
        <v>1</v>
      </c>
      <c r="P176" s="111">
        <v>0.83</v>
      </c>
      <c r="Q176" s="112">
        <v>6678</v>
      </c>
      <c r="S176" s="3" t="s">
        <v>244</v>
      </c>
      <c r="T176" s="113" t="s">
        <v>542</v>
      </c>
      <c r="U176" s="111">
        <v>1</v>
      </c>
      <c r="V176" s="111">
        <v>0.87</v>
      </c>
      <c r="W176" s="112">
        <v>11058</v>
      </c>
    </row>
    <row r="177" spans="13:23" ht="15.75">
      <c r="M177" s="3" t="s">
        <v>242</v>
      </c>
      <c r="N177" s="114" t="s">
        <v>486</v>
      </c>
      <c r="O177" s="111">
        <v>1</v>
      </c>
      <c r="P177" s="111">
        <v>4.01</v>
      </c>
      <c r="Q177" s="112">
        <v>29195</v>
      </c>
      <c r="S177" s="3" t="s">
        <v>245</v>
      </c>
      <c r="T177" s="113" t="s">
        <v>543</v>
      </c>
      <c r="U177" s="111">
        <v>1</v>
      </c>
      <c r="V177" s="111">
        <v>0.94</v>
      </c>
      <c r="W177" s="112">
        <v>11487</v>
      </c>
    </row>
    <row r="178" spans="13:23" ht="15.75">
      <c r="M178" s="3" t="s">
        <v>243</v>
      </c>
      <c r="N178" s="114" t="s">
        <v>541</v>
      </c>
      <c r="O178" s="111">
        <v>1</v>
      </c>
      <c r="P178" s="111">
        <v>0.55000000000000004</v>
      </c>
      <c r="Q178" s="112">
        <v>5941</v>
      </c>
      <c r="S178" s="3" t="s">
        <v>246</v>
      </c>
      <c r="T178" s="113" t="s">
        <v>370</v>
      </c>
      <c r="U178" s="111">
        <v>1</v>
      </c>
      <c r="V178" s="111">
        <v>0.79</v>
      </c>
      <c r="W178" s="112">
        <v>6033</v>
      </c>
    </row>
    <row r="179" spans="13:23" ht="15.75">
      <c r="M179" s="3" t="s">
        <v>244</v>
      </c>
      <c r="N179" s="114" t="s">
        <v>542</v>
      </c>
      <c r="O179" s="111">
        <v>1</v>
      </c>
      <c r="P179" s="111">
        <v>0.87</v>
      </c>
      <c r="Q179" s="112">
        <v>11058</v>
      </c>
      <c r="S179" s="3" t="s">
        <v>247</v>
      </c>
      <c r="T179" s="113" t="s">
        <v>544</v>
      </c>
      <c r="U179" s="111">
        <v>1</v>
      </c>
      <c r="V179" s="111">
        <v>0.88</v>
      </c>
      <c r="W179" s="112">
        <v>7485</v>
      </c>
    </row>
    <row r="180" spans="13:23" ht="15.75">
      <c r="M180" s="3" t="s">
        <v>245</v>
      </c>
      <c r="N180" s="114" t="s">
        <v>543</v>
      </c>
      <c r="O180" s="111">
        <v>1</v>
      </c>
      <c r="P180" s="111">
        <v>0.94</v>
      </c>
      <c r="Q180" s="112">
        <v>11487</v>
      </c>
      <c r="S180" s="3" t="s">
        <v>248</v>
      </c>
      <c r="T180" s="113" t="s">
        <v>545</v>
      </c>
      <c r="U180" s="111">
        <v>1</v>
      </c>
      <c r="V180" s="111">
        <v>0.97</v>
      </c>
      <c r="W180" s="112">
        <v>8454</v>
      </c>
    </row>
    <row r="181" spans="13:23" ht="15.75">
      <c r="M181" s="3" t="s">
        <v>246</v>
      </c>
      <c r="N181" s="114" t="s">
        <v>370</v>
      </c>
      <c r="O181" s="111">
        <v>1</v>
      </c>
      <c r="P181" s="111">
        <v>0.79</v>
      </c>
      <c r="Q181" s="112">
        <v>6033</v>
      </c>
      <c r="S181" s="3" t="s">
        <v>249</v>
      </c>
      <c r="T181" s="113" t="s">
        <v>515</v>
      </c>
      <c r="U181" s="111">
        <v>1</v>
      </c>
      <c r="V181" s="111">
        <v>0.94</v>
      </c>
      <c r="W181" s="112">
        <v>11487</v>
      </c>
    </row>
    <row r="182" spans="13:23" ht="15.75">
      <c r="M182" s="3" t="s">
        <v>247</v>
      </c>
      <c r="N182" s="114" t="s">
        <v>544</v>
      </c>
      <c r="O182" s="111">
        <v>1</v>
      </c>
      <c r="P182" s="111">
        <v>0.88</v>
      </c>
      <c r="Q182" s="112">
        <v>7485</v>
      </c>
      <c r="S182" s="3" t="s">
        <v>250</v>
      </c>
      <c r="T182" s="113" t="s">
        <v>516</v>
      </c>
      <c r="U182" s="111">
        <v>1</v>
      </c>
      <c r="V182" s="111">
        <v>0.94</v>
      </c>
      <c r="W182" s="112">
        <v>11487</v>
      </c>
    </row>
    <row r="183" spans="13:23" ht="15.75">
      <c r="M183" s="3" t="s">
        <v>248</v>
      </c>
      <c r="N183" s="114" t="s">
        <v>545</v>
      </c>
      <c r="O183" s="111">
        <v>1</v>
      </c>
      <c r="P183" s="111">
        <v>0.97</v>
      </c>
      <c r="Q183" s="112">
        <v>8454</v>
      </c>
      <c r="S183" s="3" t="s">
        <v>60</v>
      </c>
      <c r="T183" s="113" t="s">
        <v>338</v>
      </c>
      <c r="U183" s="111">
        <v>1</v>
      </c>
      <c r="V183" s="111">
        <v>0.03</v>
      </c>
      <c r="W183" s="112">
        <v>4249</v>
      </c>
    </row>
    <row r="184" spans="13:23" ht="15.75">
      <c r="M184" s="3" t="s">
        <v>249</v>
      </c>
      <c r="N184" s="114" t="s">
        <v>515</v>
      </c>
      <c r="O184" s="111">
        <v>1</v>
      </c>
      <c r="P184" s="111">
        <v>0.94</v>
      </c>
      <c r="Q184" s="112">
        <v>11487</v>
      </c>
      <c r="S184" s="3" t="s">
        <v>251</v>
      </c>
      <c r="T184" s="113" t="s">
        <v>546</v>
      </c>
      <c r="U184" s="111">
        <v>1</v>
      </c>
      <c r="V184" s="111">
        <v>0.6</v>
      </c>
      <c r="W184" s="112">
        <v>19594</v>
      </c>
    </row>
    <row r="185" spans="13:23" ht="15.75">
      <c r="M185" s="3" t="s">
        <v>250</v>
      </c>
      <c r="N185" s="114" t="s">
        <v>516</v>
      </c>
      <c r="O185" s="111">
        <v>1</v>
      </c>
      <c r="P185" s="111">
        <v>0.94</v>
      </c>
      <c r="Q185" s="112">
        <v>11487</v>
      </c>
      <c r="S185" s="3" t="s">
        <v>252</v>
      </c>
      <c r="T185" s="113" t="s">
        <v>547</v>
      </c>
      <c r="U185" s="111">
        <v>1</v>
      </c>
      <c r="V185" s="111">
        <v>0.6</v>
      </c>
      <c r="W185" s="112">
        <v>19594</v>
      </c>
    </row>
    <row r="186" spans="13:23" ht="15.75">
      <c r="M186" s="3" t="s">
        <v>60</v>
      </c>
      <c r="N186" s="114" t="s">
        <v>338</v>
      </c>
      <c r="O186" s="111">
        <v>1</v>
      </c>
      <c r="P186" s="111">
        <v>0.03</v>
      </c>
      <c r="Q186" s="112">
        <v>4249</v>
      </c>
      <c r="S186" s="3" t="s">
        <v>253</v>
      </c>
      <c r="T186" s="113" t="s">
        <v>548</v>
      </c>
      <c r="U186" s="111">
        <v>1</v>
      </c>
      <c r="V186" s="111">
        <v>-0.83</v>
      </c>
      <c r="W186" s="112">
        <v>4318</v>
      </c>
    </row>
    <row r="187" spans="13:23" ht="15.75">
      <c r="M187" s="3" t="s">
        <v>251</v>
      </c>
      <c r="N187" s="114" t="s">
        <v>546</v>
      </c>
      <c r="O187" s="111">
        <v>1</v>
      </c>
      <c r="P187" s="111">
        <v>0.6</v>
      </c>
      <c r="Q187" s="112">
        <v>19594</v>
      </c>
      <c r="S187" s="3" t="s">
        <v>61</v>
      </c>
      <c r="T187" s="113" t="s">
        <v>345</v>
      </c>
      <c r="U187" s="111">
        <v>1</v>
      </c>
      <c r="V187" s="111">
        <v>0</v>
      </c>
      <c r="W187" s="112">
        <v>3861</v>
      </c>
    </row>
    <row r="188" spans="13:23" ht="15.75">
      <c r="M188" s="3" t="s">
        <v>252</v>
      </c>
      <c r="N188" s="114" t="s">
        <v>547</v>
      </c>
      <c r="O188" s="111">
        <v>1</v>
      </c>
      <c r="P188" s="111">
        <v>0.6</v>
      </c>
      <c r="Q188" s="112">
        <v>19594</v>
      </c>
      <c r="S188" s="3" t="s">
        <v>62</v>
      </c>
      <c r="T188" s="113" t="s">
        <v>346</v>
      </c>
      <c r="U188" s="111">
        <v>1</v>
      </c>
      <c r="V188" s="111">
        <v>0</v>
      </c>
      <c r="W188" s="112">
        <v>3429</v>
      </c>
    </row>
    <row r="189" spans="13:23" ht="15.75">
      <c r="M189" s="3" t="s">
        <v>253</v>
      </c>
      <c r="N189" s="114" t="s">
        <v>548</v>
      </c>
      <c r="O189" s="111">
        <v>1</v>
      </c>
      <c r="P189" s="111">
        <v>-0.83</v>
      </c>
      <c r="Q189" s="112">
        <v>4318</v>
      </c>
      <c r="S189" s="3" t="s">
        <v>254</v>
      </c>
      <c r="T189" s="113" t="s">
        <v>494</v>
      </c>
      <c r="U189" s="111">
        <v>1</v>
      </c>
      <c r="V189" s="111">
        <v>-0.83</v>
      </c>
      <c r="W189" s="112">
        <v>4318</v>
      </c>
    </row>
    <row r="190" spans="13:23" ht="15.75">
      <c r="M190" s="3" t="s">
        <v>61</v>
      </c>
      <c r="N190" s="114" t="s">
        <v>345</v>
      </c>
      <c r="O190" s="111">
        <v>1</v>
      </c>
      <c r="P190" s="111">
        <v>0</v>
      </c>
      <c r="Q190" s="112">
        <v>3861</v>
      </c>
      <c r="S190" s="3" t="s">
        <v>255</v>
      </c>
      <c r="T190" s="113" t="s">
        <v>495</v>
      </c>
      <c r="U190" s="111">
        <v>1</v>
      </c>
      <c r="V190" s="111">
        <v>0</v>
      </c>
      <c r="W190" s="112">
        <v>6421</v>
      </c>
    </row>
    <row r="191" spans="13:23" ht="15.75">
      <c r="M191" s="3" t="s">
        <v>62</v>
      </c>
      <c r="N191" s="114" t="s">
        <v>346</v>
      </c>
      <c r="O191" s="111">
        <v>1</v>
      </c>
      <c r="P191" s="111">
        <v>0</v>
      </c>
      <c r="Q191" s="112">
        <v>3429</v>
      </c>
      <c r="S191" s="3" t="s">
        <v>63</v>
      </c>
      <c r="T191" s="113" t="s">
        <v>348</v>
      </c>
      <c r="U191" s="111">
        <v>1</v>
      </c>
      <c r="V191" s="111">
        <v>1.4</v>
      </c>
      <c r="W191" s="112">
        <v>4029</v>
      </c>
    </row>
    <row r="192" spans="13:23" ht="15.75">
      <c r="M192" s="3" t="s">
        <v>254</v>
      </c>
      <c r="N192" s="114" t="s">
        <v>494</v>
      </c>
      <c r="O192" s="111">
        <v>1</v>
      </c>
      <c r="P192" s="111">
        <v>-0.83</v>
      </c>
      <c r="Q192" s="112">
        <v>4318</v>
      </c>
      <c r="S192" s="3" t="s">
        <v>64</v>
      </c>
      <c r="T192" s="113" t="s">
        <v>324</v>
      </c>
      <c r="U192" s="111">
        <v>1</v>
      </c>
      <c r="V192" s="111">
        <v>0.62</v>
      </c>
      <c r="W192" s="112">
        <v>3311</v>
      </c>
    </row>
    <row r="193" spans="13:23" ht="15.75">
      <c r="M193" s="3" t="s">
        <v>255</v>
      </c>
      <c r="N193" s="114" t="s">
        <v>495</v>
      </c>
      <c r="O193" s="111">
        <v>1</v>
      </c>
      <c r="P193" s="111">
        <v>0</v>
      </c>
      <c r="Q193" s="112">
        <v>6421</v>
      </c>
      <c r="S193" s="3" t="s">
        <v>65</v>
      </c>
      <c r="T193" s="113" t="s">
        <v>333</v>
      </c>
      <c r="U193" s="111">
        <v>1</v>
      </c>
      <c r="V193" s="111">
        <v>0.62</v>
      </c>
      <c r="W193" s="112">
        <v>3311</v>
      </c>
    </row>
    <row r="194" spans="13:23" ht="15.75">
      <c r="M194" s="3" t="s">
        <v>63</v>
      </c>
      <c r="N194" s="114" t="s">
        <v>348</v>
      </c>
      <c r="O194" s="111">
        <v>1</v>
      </c>
      <c r="P194" s="111">
        <v>1.4</v>
      </c>
      <c r="Q194" s="112">
        <v>4029</v>
      </c>
      <c r="S194" s="3" t="s">
        <v>66</v>
      </c>
      <c r="T194" s="113" t="s">
        <v>336</v>
      </c>
      <c r="U194" s="111">
        <v>1</v>
      </c>
      <c r="V194" s="111">
        <v>0.62</v>
      </c>
      <c r="W194" s="112">
        <v>3311</v>
      </c>
    </row>
    <row r="195" spans="13:23" ht="15.75">
      <c r="M195" s="3" t="s">
        <v>64</v>
      </c>
      <c r="N195" s="114" t="s">
        <v>324</v>
      </c>
      <c r="O195" s="111">
        <v>1</v>
      </c>
      <c r="P195" s="111">
        <v>0.62</v>
      </c>
      <c r="Q195" s="112">
        <v>3311</v>
      </c>
      <c r="S195" s="3" t="s">
        <v>67</v>
      </c>
      <c r="T195" s="113" t="s">
        <v>361</v>
      </c>
      <c r="U195" s="111">
        <v>1</v>
      </c>
      <c r="V195" s="111">
        <v>0.64</v>
      </c>
      <c r="W195" s="112">
        <v>3311</v>
      </c>
    </row>
    <row r="196" spans="13:23" ht="15.75">
      <c r="M196" s="3" t="s">
        <v>65</v>
      </c>
      <c r="N196" s="114" t="s">
        <v>333</v>
      </c>
      <c r="O196" s="111">
        <v>1</v>
      </c>
      <c r="P196" s="111">
        <v>0.62</v>
      </c>
      <c r="Q196" s="112">
        <v>3311</v>
      </c>
      <c r="S196" s="3" t="s">
        <v>256</v>
      </c>
      <c r="T196" s="113" t="s">
        <v>549</v>
      </c>
      <c r="U196" s="111">
        <v>1</v>
      </c>
      <c r="V196" s="111">
        <v>0.91</v>
      </c>
      <c r="W196" s="112">
        <v>7101</v>
      </c>
    </row>
    <row r="197" spans="13:23" ht="15.75">
      <c r="M197" s="3" t="s">
        <v>66</v>
      </c>
      <c r="N197" s="114" t="s">
        <v>336</v>
      </c>
      <c r="O197" s="111">
        <v>1</v>
      </c>
      <c r="P197" s="111">
        <v>0.62</v>
      </c>
      <c r="Q197" s="112">
        <v>3311</v>
      </c>
      <c r="S197" s="3" t="s">
        <v>68</v>
      </c>
      <c r="T197" s="113" t="s">
        <v>362</v>
      </c>
      <c r="U197" s="111">
        <v>1</v>
      </c>
      <c r="V197" s="111">
        <v>1.28</v>
      </c>
      <c r="W197" s="112">
        <v>4046</v>
      </c>
    </row>
    <row r="198" spans="13:23" ht="15.75">
      <c r="M198" s="3" t="s">
        <v>67</v>
      </c>
      <c r="N198" s="114" t="s">
        <v>361</v>
      </c>
      <c r="O198" s="111">
        <v>1</v>
      </c>
      <c r="P198" s="111">
        <v>0.64</v>
      </c>
      <c r="Q198" s="112">
        <v>3311</v>
      </c>
      <c r="S198" s="3" t="s">
        <v>257</v>
      </c>
      <c r="T198" s="113" t="s">
        <v>511</v>
      </c>
      <c r="U198" s="111">
        <v>1</v>
      </c>
      <c r="V198" s="111">
        <v>0.9</v>
      </c>
      <c r="W198" s="112">
        <v>7348</v>
      </c>
    </row>
    <row r="199" spans="13:23" ht="15.75">
      <c r="M199" s="3" t="s">
        <v>256</v>
      </c>
      <c r="N199" s="114" t="s">
        <v>549</v>
      </c>
      <c r="O199" s="111">
        <v>1</v>
      </c>
      <c r="P199" s="111">
        <v>0.91</v>
      </c>
      <c r="Q199" s="112">
        <v>7101</v>
      </c>
      <c r="S199" s="3" t="s">
        <v>258</v>
      </c>
      <c r="T199" s="113" t="s">
        <v>512</v>
      </c>
      <c r="U199" s="111">
        <v>1</v>
      </c>
      <c r="V199" s="111">
        <v>0.9</v>
      </c>
      <c r="W199" s="112">
        <v>7348</v>
      </c>
    </row>
    <row r="200" spans="13:23" ht="15.75">
      <c r="M200" s="3" t="s">
        <v>68</v>
      </c>
      <c r="N200" s="114" t="s">
        <v>362</v>
      </c>
      <c r="O200" s="111">
        <v>1</v>
      </c>
      <c r="P200" s="111">
        <v>1.28</v>
      </c>
      <c r="Q200" s="112">
        <v>4046</v>
      </c>
      <c r="S200" s="3" t="s">
        <v>259</v>
      </c>
      <c r="T200" s="113" t="s">
        <v>513</v>
      </c>
      <c r="U200" s="111">
        <v>1</v>
      </c>
      <c r="V200" s="111">
        <v>0.9</v>
      </c>
      <c r="W200" s="112">
        <v>7348</v>
      </c>
    </row>
    <row r="201" spans="13:23" ht="15.75">
      <c r="M201" s="3" t="s">
        <v>257</v>
      </c>
      <c r="N201" s="114" t="s">
        <v>511</v>
      </c>
      <c r="O201" s="111">
        <v>1</v>
      </c>
      <c r="P201" s="111">
        <v>0.9</v>
      </c>
      <c r="Q201" s="112">
        <v>7348</v>
      </c>
      <c r="S201" s="3" t="s">
        <v>260</v>
      </c>
      <c r="T201" s="113" t="s">
        <v>514</v>
      </c>
      <c r="U201" s="111">
        <v>1</v>
      </c>
      <c r="V201" s="111">
        <v>0.9</v>
      </c>
      <c r="W201" s="112">
        <v>7348</v>
      </c>
    </row>
    <row r="202" spans="13:23" ht="15.75">
      <c r="M202" s="3" t="s">
        <v>258</v>
      </c>
      <c r="N202" s="114" t="s">
        <v>512</v>
      </c>
      <c r="O202" s="111">
        <v>1</v>
      </c>
      <c r="P202" s="111">
        <v>0.9</v>
      </c>
      <c r="Q202" s="112">
        <v>7348</v>
      </c>
      <c r="S202" s="3" t="s">
        <v>261</v>
      </c>
      <c r="T202" s="113" t="s">
        <v>515</v>
      </c>
      <c r="U202" s="111">
        <v>1</v>
      </c>
      <c r="V202" s="111">
        <v>0.94</v>
      </c>
      <c r="W202" s="112">
        <v>11487</v>
      </c>
    </row>
    <row r="203" spans="13:23" ht="15.75">
      <c r="M203" s="3" t="s">
        <v>259</v>
      </c>
      <c r="N203" s="114" t="s">
        <v>513</v>
      </c>
      <c r="O203" s="111">
        <v>1</v>
      </c>
      <c r="P203" s="111">
        <v>0.9</v>
      </c>
      <c r="Q203" s="112">
        <v>7348</v>
      </c>
      <c r="S203" s="3" t="s">
        <v>262</v>
      </c>
      <c r="T203" s="113" t="s">
        <v>516</v>
      </c>
      <c r="U203" s="111">
        <v>1</v>
      </c>
      <c r="V203" s="111">
        <v>0.94</v>
      </c>
      <c r="W203" s="112">
        <v>11487</v>
      </c>
    </row>
    <row r="204" spans="13:23" ht="15.75">
      <c r="M204" s="3" t="s">
        <v>260</v>
      </c>
      <c r="N204" s="114" t="s">
        <v>514</v>
      </c>
      <c r="O204" s="111">
        <v>1</v>
      </c>
      <c r="P204" s="111">
        <v>0.9</v>
      </c>
      <c r="Q204" s="112">
        <v>7348</v>
      </c>
      <c r="S204" s="3" t="s">
        <v>263</v>
      </c>
      <c r="T204" s="113" t="s">
        <v>517</v>
      </c>
      <c r="U204" s="111">
        <v>1</v>
      </c>
      <c r="V204" s="111">
        <v>0.9</v>
      </c>
      <c r="W204" s="112">
        <v>7348</v>
      </c>
    </row>
    <row r="205" spans="13:23" ht="15.75">
      <c r="M205" s="3" t="s">
        <v>261</v>
      </c>
      <c r="N205" s="114" t="s">
        <v>515</v>
      </c>
      <c r="O205" s="111">
        <v>1</v>
      </c>
      <c r="P205" s="111">
        <v>0.94</v>
      </c>
      <c r="Q205" s="112">
        <v>11487</v>
      </c>
      <c r="S205" s="3" t="s">
        <v>264</v>
      </c>
      <c r="T205" s="113" t="s">
        <v>518</v>
      </c>
      <c r="U205" s="111">
        <v>1</v>
      </c>
      <c r="V205" s="111">
        <v>1.91</v>
      </c>
      <c r="W205" s="112">
        <v>15560</v>
      </c>
    </row>
    <row r="206" spans="13:23" ht="15.75">
      <c r="M206" s="3" t="s">
        <v>262</v>
      </c>
      <c r="N206" s="114" t="s">
        <v>516</v>
      </c>
      <c r="O206" s="111">
        <v>1</v>
      </c>
      <c r="P206" s="111">
        <v>0.94</v>
      </c>
      <c r="Q206" s="112">
        <v>11487</v>
      </c>
      <c r="S206" s="3" t="s">
        <v>265</v>
      </c>
      <c r="T206" s="113" t="s">
        <v>519</v>
      </c>
      <c r="U206" s="111">
        <v>1</v>
      </c>
      <c r="V206" s="111">
        <v>0.9</v>
      </c>
      <c r="W206" s="112">
        <v>7348</v>
      </c>
    </row>
    <row r="207" spans="13:23" ht="15.75">
      <c r="M207" s="3" t="s">
        <v>263</v>
      </c>
      <c r="N207" s="114" t="s">
        <v>517</v>
      </c>
      <c r="O207" s="111">
        <v>1</v>
      </c>
      <c r="P207" s="111">
        <v>0.9</v>
      </c>
      <c r="Q207" s="112">
        <v>7348</v>
      </c>
      <c r="S207" s="3" t="s">
        <v>266</v>
      </c>
      <c r="T207" s="113" t="s">
        <v>520</v>
      </c>
      <c r="U207" s="111">
        <v>1</v>
      </c>
      <c r="V207" s="111">
        <v>0.9</v>
      </c>
      <c r="W207" s="112">
        <v>7348</v>
      </c>
    </row>
    <row r="208" spans="13:23" ht="15.75">
      <c r="M208" s="3" t="s">
        <v>264</v>
      </c>
      <c r="N208" s="114" t="s">
        <v>518</v>
      </c>
      <c r="O208" s="111">
        <v>1</v>
      </c>
      <c r="P208" s="111">
        <v>1.91</v>
      </c>
      <c r="Q208" s="112">
        <v>15560</v>
      </c>
      <c r="S208" s="3" t="s">
        <v>267</v>
      </c>
      <c r="T208" s="113" t="s">
        <v>521</v>
      </c>
      <c r="U208" s="111">
        <v>1</v>
      </c>
      <c r="V208" s="111">
        <v>0.9</v>
      </c>
      <c r="W208" s="112">
        <v>7348</v>
      </c>
    </row>
    <row r="209" spans="13:23" ht="15.75">
      <c r="M209" s="3" t="s">
        <v>265</v>
      </c>
      <c r="N209" s="114" t="s">
        <v>519</v>
      </c>
      <c r="O209" s="111">
        <v>1</v>
      </c>
      <c r="P209" s="111">
        <v>0.9</v>
      </c>
      <c r="Q209" s="112">
        <v>7348</v>
      </c>
      <c r="S209" s="3" t="s">
        <v>268</v>
      </c>
      <c r="T209" s="113" t="s">
        <v>522</v>
      </c>
      <c r="U209" s="111">
        <v>1</v>
      </c>
      <c r="V209" s="111">
        <v>0.9</v>
      </c>
      <c r="W209" s="112">
        <v>7348</v>
      </c>
    </row>
    <row r="210" spans="13:23" ht="15.75">
      <c r="M210" s="3" t="s">
        <v>266</v>
      </c>
      <c r="N210" s="114" t="s">
        <v>520</v>
      </c>
      <c r="O210" s="111">
        <v>1</v>
      </c>
      <c r="P210" s="111">
        <v>0.9</v>
      </c>
      <c r="Q210" s="112">
        <v>7348</v>
      </c>
      <c r="S210" s="3" t="s">
        <v>69</v>
      </c>
      <c r="T210" s="113" t="s">
        <v>363</v>
      </c>
      <c r="U210" s="111">
        <v>1</v>
      </c>
      <c r="V210" s="111">
        <v>0.93</v>
      </c>
      <c r="W210" s="112">
        <v>5759</v>
      </c>
    </row>
    <row r="211" spans="13:23" ht="15.75">
      <c r="M211" s="3" t="s">
        <v>267</v>
      </c>
      <c r="N211" s="114" t="s">
        <v>521</v>
      </c>
      <c r="O211" s="111">
        <v>1</v>
      </c>
      <c r="P211" s="111">
        <v>0.9</v>
      </c>
      <c r="Q211" s="112">
        <v>7348</v>
      </c>
      <c r="S211" s="3" t="s">
        <v>269</v>
      </c>
      <c r="T211" s="113" t="s">
        <v>515</v>
      </c>
      <c r="U211" s="111">
        <v>1</v>
      </c>
      <c r="V211" s="111">
        <v>0.94</v>
      </c>
      <c r="W211" s="112">
        <v>11487</v>
      </c>
    </row>
    <row r="212" spans="13:23" ht="15.75">
      <c r="M212" s="3" t="s">
        <v>268</v>
      </c>
      <c r="N212" s="114" t="s">
        <v>522</v>
      </c>
      <c r="O212" s="111">
        <v>1</v>
      </c>
      <c r="P212" s="111">
        <v>0.9</v>
      </c>
      <c r="Q212" s="112">
        <v>7348</v>
      </c>
      <c r="S212" s="3" t="s">
        <v>270</v>
      </c>
      <c r="T212" s="113" t="s">
        <v>516</v>
      </c>
      <c r="U212" s="111">
        <v>1</v>
      </c>
      <c r="V212" s="111">
        <v>0.94</v>
      </c>
      <c r="W212" s="112">
        <v>11487</v>
      </c>
    </row>
    <row r="213" spans="13:23" ht="15.75">
      <c r="M213" s="3" t="s">
        <v>69</v>
      </c>
      <c r="N213" s="114" t="s">
        <v>363</v>
      </c>
      <c r="O213" s="111">
        <v>1</v>
      </c>
      <c r="P213" s="111">
        <v>0.93</v>
      </c>
      <c r="Q213" s="112">
        <v>5759</v>
      </c>
      <c r="S213" s="3" t="s">
        <v>271</v>
      </c>
      <c r="T213" s="113" t="s">
        <v>523</v>
      </c>
      <c r="U213" s="111">
        <v>1</v>
      </c>
      <c r="V213" s="111">
        <v>0.9</v>
      </c>
      <c r="W213" s="112">
        <v>7348</v>
      </c>
    </row>
    <row r="214" spans="13:23" ht="15.75">
      <c r="M214" s="3" t="s">
        <v>269</v>
      </c>
      <c r="N214" s="114" t="s">
        <v>515</v>
      </c>
      <c r="O214" s="111">
        <v>1</v>
      </c>
      <c r="P214" s="111">
        <v>0.94</v>
      </c>
      <c r="Q214" s="112">
        <v>11487</v>
      </c>
      <c r="S214" s="3" t="s">
        <v>272</v>
      </c>
      <c r="T214" s="113" t="s">
        <v>524</v>
      </c>
      <c r="U214" s="111">
        <v>1</v>
      </c>
      <c r="V214" s="111">
        <v>0.9</v>
      </c>
      <c r="W214" s="112">
        <v>7348</v>
      </c>
    </row>
    <row r="215" spans="13:23" ht="15.75">
      <c r="M215" s="3" t="s">
        <v>270</v>
      </c>
      <c r="N215" s="114" t="s">
        <v>516</v>
      </c>
      <c r="O215" s="111">
        <v>1</v>
      </c>
      <c r="P215" s="111">
        <v>0.94</v>
      </c>
      <c r="Q215" s="112">
        <v>11487</v>
      </c>
      <c r="S215" s="3" t="s">
        <v>273</v>
      </c>
      <c r="T215" s="113" t="s">
        <v>525</v>
      </c>
      <c r="U215" s="111">
        <v>1</v>
      </c>
      <c r="V215" s="111">
        <v>0.9</v>
      </c>
      <c r="W215" s="112">
        <v>7348</v>
      </c>
    </row>
    <row r="216" spans="13:23" ht="15.75">
      <c r="M216" s="3" t="s">
        <v>271</v>
      </c>
      <c r="N216" s="114" t="s">
        <v>523</v>
      </c>
      <c r="O216" s="111">
        <v>1</v>
      </c>
      <c r="P216" s="111">
        <v>0.9</v>
      </c>
      <c r="Q216" s="112">
        <v>7348</v>
      </c>
      <c r="S216" s="3" t="s">
        <v>274</v>
      </c>
      <c r="T216" s="113" t="s">
        <v>526</v>
      </c>
      <c r="U216" s="111">
        <v>1</v>
      </c>
      <c r="V216" s="111">
        <v>0.9</v>
      </c>
      <c r="W216" s="112">
        <v>7348</v>
      </c>
    </row>
    <row r="217" spans="13:23" ht="15.75">
      <c r="M217" s="3" t="s">
        <v>272</v>
      </c>
      <c r="N217" s="114" t="s">
        <v>524</v>
      </c>
      <c r="O217" s="111">
        <v>1</v>
      </c>
      <c r="P217" s="111">
        <v>0.9</v>
      </c>
      <c r="Q217" s="112">
        <v>7348</v>
      </c>
      <c r="S217" s="3" t="s">
        <v>275</v>
      </c>
      <c r="T217" s="113" t="s">
        <v>527</v>
      </c>
      <c r="U217" s="111">
        <v>1</v>
      </c>
      <c r="V217" s="111">
        <v>0.9</v>
      </c>
      <c r="W217" s="112">
        <v>7348</v>
      </c>
    </row>
    <row r="218" spans="13:23" ht="15.75">
      <c r="M218" s="3" t="s">
        <v>273</v>
      </c>
      <c r="N218" s="114" t="s">
        <v>525</v>
      </c>
      <c r="O218" s="111">
        <v>1</v>
      </c>
      <c r="P218" s="111">
        <v>0.9</v>
      </c>
      <c r="Q218" s="112">
        <v>7348</v>
      </c>
      <c r="S218" s="3" t="s">
        <v>276</v>
      </c>
      <c r="T218" s="113" t="s">
        <v>515</v>
      </c>
      <c r="U218" s="111">
        <v>1</v>
      </c>
      <c r="V218" s="111">
        <v>0.94</v>
      </c>
      <c r="W218" s="112">
        <v>11487</v>
      </c>
    </row>
    <row r="219" spans="13:23" ht="15.75">
      <c r="M219" s="3" t="s">
        <v>274</v>
      </c>
      <c r="N219" s="114" t="s">
        <v>526</v>
      </c>
      <c r="O219" s="111">
        <v>1</v>
      </c>
      <c r="P219" s="111">
        <v>0.9</v>
      </c>
      <c r="Q219" s="112">
        <v>7348</v>
      </c>
      <c r="S219" s="3" t="s">
        <v>277</v>
      </c>
      <c r="T219" s="113" t="s">
        <v>516</v>
      </c>
      <c r="U219" s="111">
        <v>1</v>
      </c>
      <c r="V219" s="111">
        <v>0.94</v>
      </c>
      <c r="W219" s="112">
        <v>11487</v>
      </c>
    </row>
    <row r="220" spans="13:23" ht="15.75">
      <c r="M220" s="3" t="s">
        <v>275</v>
      </c>
      <c r="N220" s="114" t="s">
        <v>527</v>
      </c>
      <c r="O220" s="111">
        <v>1</v>
      </c>
      <c r="P220" s="111">
        <v>0.9</v>
      </c>
      <c r="Q220" s="112">
        <v>7348</v>
      </c>
      <c r="S220" s="3" t="s">
        <v>70</v>
      </c>
      <c r="T220" s="113" t="s">
        <v>358</v>
      </c>
      <c r="U220" s="111">
        <v>1</v>
      </c>
      <c r="V220" s="111">
        <v>1.28</v>
      </c>
      <c r="W220" s="112">
        <v>4046</v>
      </c>
    </row>
    <row r="221" spans="13:23" ht="15.75">
      <c r="M221" s="3" t="s">
        <v>276</v>
      </c>
      <c r="N221" s="114" t="s">
        <v>515</v>
      </c>
      <c r="O221" s="111">
        <v>1</v>
      </c>
      <c r="P221" s="111">
        <v>0.94</v>
      </c>
      <c r="Q221" s="112">
        <v>11487</v>
      </c>
      <c r="S221" s="3" t="s">
        <v>278</v>
      </c>
      <c r="T221" s="113" t="s">
        <v>528</v>
      </c>
      <c r="U221" s="111">
        <v>1</v>
      </c>
      <c r="V221" s="111">
        <v>0.95</v>
      </c>
      <c r="W221" s="112">
        <v>7712</v>
      </c>
    </row>
    <row r="222" spans="13:23" ht="15.75">
      <c r="M222" s="3" t="s">
        <v>277</v>
      </c>
      <c r="N222" s="114" t="s">
        <v>516</v>
      </c>
      <c r="O222" s="111">
        <v>1</v>
      </c>
      <c r="P222" s="111">
        <v>0.94</v>
      </c>
      <c r="Q222" s="112">
        <v>11487</v>
      </c>
      <c r="S222" s="3" t="s">
        <v>279</v>
      </c>
      <c r="T222" s="113" t="s">
        <v>529</v>
      </c>
      <c r="U222" s="111">
        <v>1</v>
      </c>
      <c r="V222" s="111">
        <v>0.95</v>
      </c>
      <c r="W222" s="112">
        <v>8773</v>
      </c>
    </row>
    <row r="223" spans="13:23" ht="15.75">
      <c r="M223" s="3" t="s">
        <v>70</v>
      </c>
      <c r="N223" s="114" t="s">
        <v>358</v>
      </c>
      <c r="O223" s="111">
        <v>1</v>
      </c>
      <c r="P223" s="111">
        <v>1.28</v>
      </c>
      <c r="Q223" s="112">
        <v>4046</v>
      </c>
      <c r="S223" s="3" t="s">
        <v>280</v>
      </c>
      <c r="T223" s="113" t="s">
        <v>530</v>
      </c>
      <c r="U223" s="111">
        <v>1</v>
      </c>
      <c r="V223" s="111">
        <v>0.78</v>
      </c>
      <c r="W223" s="112">
        <v>7485</v>
      </c>
    </row>
    <row r="224" spans="13:23" ht="15.75">
      <c r="M224" s="3" t="s">
        <v>278</v>
      </c>
      <c r="N224" s="114" t="s">
        <v>528</v>
      </c>
      <c r="O224" s="111">
        <v>1</v>
      </c>
      <c r="P224" s="111">
        <v>0.95</v>
      </c>
      <c r="Q224" s="112">
        <v>7712</v>
      </c>
      <c r="S224" s="3" t="s">
        <v>281</v>
      </c>
      <c r="T224" s="113" t="s">
        <v>531</v>
      </c>
      <c r="U224" s="111">
        <v>1</v>
      </c>
      <c r="V224" s="111">
        <v>0.78</v>
      </c>
      <c r="W224" s="112">
        <v>7485</v>
      </c>
    </row>
    <row r="225" spans="13:23" ht="15.75">
      <c r="M225" s="3" t="s">
        <v>279</v>
      </c>
      <c r="N225" s="114" t="s">
        <v>529</v>
      </c>
      <c r="O225" s="111">
        <v>1</v>
      </c>
      <c r="P225" s="111">
        <v>0.95</v>
      </c>
      <c r="Q225" s="112">
        <v>8773</v>
      </c>
      <c r="S225" s="3" t="s">
        <v>282</v>
      </c>
      <c r="T225" s="113" t="s">
        <v>532</v>
      </c>
      <c r="U225" s="111">
        <v>1</v>
      </c>
      <c r="V225" s="111">
        <v>0.87</v>
      </c>
      <c r="W225" s="112">
        <v>9272</v>
      </c>
    </row>
    <row r="226" spans="13:23" ht="15.75">
      <c r="M226" s="3" t="s">
        <v>280</v>
      </c>
      <c r="N226" s="114" t="s">
        <v>530</v>
      </c>
      <c r="O226" s="111">
        <v>1</v>
      </c>
      <c r="P226" s="111">
        <v>0.78</v>
      </c>
      <c r="Q226" s="112">
        <v>7485</v>
      </c>
      <c r="S226" s="3" t="s">
        <v>283</v>
      </c>
      <c r="T226" s="113" t="s">
        <v>533</v>
      </c>
      <c r="U226" s="111">
        <v>1</v>
      </c>
      <c r="V226" s="111">
        <v>0.87</v>
      </c>
      <c r="W226" s="112">
        <v>11058</v>
      </c>
    </row>
    <row r="227" spans="13:23" ht="15.75">
      <c r="M227" s="3" t="s">
        <v>281</v>
      </c>
      <c r="N227" s="114" t="s">
        <v>531</v>
      </c>
      <c r="O227" s="111">
        <v>1</v>
      </c>
      <c r="P227" s="111">
        <v>0.78</v>
      </c>
      <c r="Q227" s="112">
        <v>7485</v>
      </c>
      <c r="S227" s="3" t="s">
        <v>284</v>
      </c>
      <c r="T227" s="113" t="s">
        <v>534</v>
      </c>
      <c r="U227" s="111">
        <v>1</v>
      </c>
      <c r="V227" s="111">
        <v>0.92</v>
      </c>
      <c r="W227" s="112">
        <v>9756</v>
      </c>
    </row>
    <row r="228" spans="13:23" ht="15.75">
      <c r="M228" s="3" t="s">
        <v>282</v>
      </c>
      <c r="N228" s="114" t="s">
        <v>532</v>
      </c>
      <c r="O228" s="111">
        <v>1</v>
      </c>
      <c r="P228" s="111">
        <v>0.87</v>
      </c>
      <c r="Q228" s="112">
        <v>9272</v>
      </c>
      <c r="S228" s="3" t="s">
        <v>285</v>
      </c>
      <c r="T228" s="113" t="s">
        <v>535</v>
      </c>
      <c r="U228" s="111">
        <v>1</v>
      </c>
      <c r="V228" s="111">
        <v>0.9</v>
      </c>
      <c r="W228" s="112">
        <v>7186</v>
      </c>
    </row>
    <row r="229" spans="13:23" ht="15.75">
      <c r="M229" s="3" t="s">
        <v>283</v>
      </c>
      <c r="N229" s="114" t="s">
        <v>533</v>
      </c>
      <c r="O229" s="111">
        <v>1</v>
      </c>
      <c r="P229" s="111">
        <v>0.87</v>
      </c>
      <c r="Q229" s="112">
        <v>11058</v>
      </c>
      <c r="S229" s="3" t="s">
        <v>286</v>
      </c>
      <c r="T229" s="113" t="s">
        <v>536</v>
      </c>
      <c r="U229" s="111">
        <v>1</v>
      </c>
      <c r="V229" s="111">
        <v>0.9</v>
      </c>
      <c r="W229" s="112">
        <v>7186</v>
      </c>
    </row>
    <row r="230" spans="13:23" ht="15.75">
      <c r="M230" s="3" t="s">
        <v>284</v>
      </c>
      <c r="N230" s="114" t="s">
        <v>534</v>
      </c>
      <c r="O230" s="111">
        <v>1</v>
      </c>
      <c r="P230" s="111">
        <v>0.92</v>
      </c>
      <c r="Q230" s="112">
        <v>9756</v>
      </c>
      <c r="S230" s="3" t="s">
        <v>287</v>
      </c>
      <c r="T230" s="113" t="s">
        <v>537</v>
      </c>
      <c r="U230" s="111">
        <v>1</v>
      </c>
      <c r="V230" s="111">
        <v>0.9</v>
      </c>
      <c r="W230" s="112">
        <v>7186</v>
      </c>
    </row>
    <row r="231" spans="13:23" ht="15.75">
      <c r="M231" s="3" t="s">
        <v>285</v>
      </c>
      <c r="N231" s="114" t="s">
        <v>535</v>
      </c>
      <c r="O231" s="111">
        <v>1</v>
      </c>
      <c r="P231" s="111">
        <v>0.9</v>
      </c>
      <c r="Q231" s="112">
        <v>7186</v>
      </c>
      <c r="S231" s="3" t="s">
        <v>288</v>
      </c>
      <c r="T231" s="113" t="s">
        <v>538</v>
      </c>
      <c r="U231" s="111">
        <v>1</v>
      </c>
      <c r="V231" s="111">
        <v>0.9</v>
      </c>
      <c r="W231" s="112">
        <v>7186</v>
      </c>
    </row>
    <row r="232" spans="13:23" ht="15.75">
      <c r="M232" s="3" t="s">
        <v>286</v>
      </c>
      <c r="N232" s="114" t="s">
        <v>536</v>
      </c>
      <c r="O232" s="111">
        <v>1</v>
      </c>
      <c r="P232" s="111">
        <v>0.9</v>
      </c>
      <c r="Q232" s="112">
        <v>7186</v>
      </c>
      <c r="S232" s="3" t="s">
        <v>289</v>
      </c>
      <c r="T232" s="113" t="s">
        <v>539</v>
      </c>
      <c r="U232" s="111">
        <v>1</v>
      </c>
      <c r="V232" s="111">
        <v>0.96</v>
      </c>
      <c r="W232" s="112">
        <v>8602</v>
      </c>
    </row>
    <row r="233" spans="13:23" ht="15.75">
      <c r="M233" s="3" t="s">
        <v>287</v>
      </c>
      <c r="N233" s="114" t="s">
        <v>537</v>
      </c>
      <c r="O233" s="111">
        <v>1</v>
      </c>
      <c r="P233" s="111">
        <v>0.9</v>
      </c>
      <c r="Q233" s="112">
        <v>7186</v>
      </c>
      <c r="S233" s="3" t="s">
        <v>71</v>
      </c>
      <c r="T233" s="113" t="s">
        <v>364</v>
      </c>
      <c r="U233" s="111">
        <v>1</v>
      </c>
      <c r="V233" s="111">
        <v>0.92</v>
      </c>
      <c r="W233" s="112">
        <v>5673</v>
      </c>
    </row>
    <row r="234" spans="13:23" ht="15.75">
      <c r="M234" s="3" t="s">
        <v>288</v>
      </c>
      <c r="N234" s="114" t="s">
        <v>538</v>
      </c>
      <c r="O234" s="111">
        <v>1</v>
      </c>
      <c r="P234" s="111">
        <v>0.9</v>
      </c>
      <c r="Q234" s="112">
        <v>7186</v>
      </c>
      <c r="S234" s="3" t="s">
        <v>72</v>
      </c>
      <c r="T234" s="113" t="s">
        <v>365</v>
      </c>
      <c r="U234" s="111">
        <v>1</v>
      </c>
      <c r="V234" s="111">
        <v>0.92</v>
      </c>
      <c r="W234" s="112">
        <v>5673</v>
      </c>
    </row>
    <row r="235" spans="13:23" ht="15.75">
      <c r="M235" s="3" t="s">
        <v>289</v>
      </c>
      <c r="N235" s="114" t="s">
        <v>539</v>
      </c>
      <c r="O235" s="111">
        <v>1</v>
      </c>
      <c r="P235" s="111">
        <v>0.96</v>
      </c>
      <c r="Q235" s="112">
        <v>8602</v>
      </c>
      <c r="S235" s="3" t="s">
        <v>73</v>
      </c>
      <c r="T235" s="113" t="s">
        <v>483</v>
      </c>
      <c r="U235" s="111">
        <v>1</v>
      </c>
      <c r="V235" s="111">
        <v>4.5599999999999996</v>
      </c>
      <c r="W235" s="112">
        <v>36534</v>
      </c>
    </row>
    <row r="236" spans="13:23" ht="15.75">
      <c r="M236" s="3" t="s">
        <v>71</v>
      </c>
      <c r="N236" s="114" t="s">
        <v>364</v>
      </c>
      <c r="O236" s="111">
        <v>1</v>
      </c>
      <c r="P236" s="111">
        <v>0.92</v>
      </c>
      <c r="Q236" s="112">
        <v>5673</v>
      </c>
      <c r="S236" s="3" t="s">
        <v>74</v>
      </c>
      <c r="T236" s="113" t="s">
        <v>484</v>
      </c>
      <c r="U236" s="111">
        <v>1</v>
      </c>
      <c r="V236" s="111">
        <v>0.81</v>
      </c>
      <c r="W236" s="112">
        <v>6323</v>
      </c>
    </row>
    <row r="237" spans="13:23" ht="15.75">
      <c r="M237" s="3" t="s">
        <v>72</v>
      </c>
      <c r="N237" s="114" t="s">
        <v>365</v>
      </c>
      <c r="O237" s="111">
        <v>1</v>
      </c>
      <c r="P237" s="111">
        <v>0.92</v>
      </c>
      <c r="Q237" s="112">
        <v>5673</v>
      </c>
      <c r="S237" s="3" t="s">
        <v>290</v>
      </c>
      <c r="T237" s="113" t="s">
        <v>540</v>
      </c>
      <c r="U237" s="111">
        <v>1</v>
      </c>
      <c r="V237" s="111">
        <v>0.97</v>
      </c>
      <c r="W237" s="112">
        <v>8454</v>
      </c>
    </row>
    <row r="238" spans="13:23" ht="15.75">
      <c r="M238" s="3" t="s">
        <v>73</v>
      </c>
      <c r="N238" s="114" t="s">
        <v>483</v>
      </c>
      <c r="O238" s="111">
        <v>1</v>
      </c>
      <c r="P238" s="111">
        <v>4.5599999999999996</v>
      </c>
      <c r="Q238" s="112">
        <v>36534</v>
      </c>
      <c r="S238" s="3" t="s">
        <v>75</v>
      </c>
      <c r="T238" s="113" t="s">
        <v>366</v>
      </c>
      <c r="U238" s="111">
        <v>1</v>
      </c>
      <c r="V238" s="111">
        <v>2.2400000000000002</v>
      </c>
      <c r="W238" s="112">
        <v>7061</v>
      </c>
    </row>
    <row r="239" spans="13:23" ht="15.75">
      <c r="M239" s="3" t="s">
        <v>74</v>
      </c>
      <c r="N239" s="114" t="s">
        <v>484</v>
      </c>
      <c r="O239" s="111">
        <v>1</v>
      </c>
      <c r="P239" s="111">
        <v>0.81</v>
      </c>
      <c r="Q239" s="112">
        <v>6323</v>
      </c>
      <c r="S239" s="3" t="s">
        <v>76</v>
      </c>
      <c r="T239" s="113" t="s">
        <v>367</v>
      </c>
      <c r="U239" s="111">
        <v>1</v>
      </c>
      <c r="V239" s="111">
        <v>0.93</v>
      </c>
      <c r="W239" s="112">
        <v>5759</v>
      </c>
    </row>
    <row r="240" spans="13:23" ht="15.75">
      <c r="M240" s="3" t="s">
        <v>290</v>
      </c>
      <c r="N240" s="114" t="s">
        <v>540</v>
      </c>
      <c r="O240" s="111">
        <v>1</v>
      </c>
      <c r="P240" s="111">
        <v>0.97</v>
      </c>
      <c r="Q240" s="112">
        <v>8454</v>
      </c>
      <c r="S240" s="3" t="s">
        <v>77</v>
      </c>
      <c r="T240" s="113" t="s">
        <v>368</v>
      </c>
      <c r="U240" s="111">
        <v>1</v>
      </c>
      <c r="V240" s="111">
        <v>0.92</v>
      </c>
      <c r="W240" s="112">
        <v>5673</v>
      </c>
    </row>
    <row r="241" spans="13:23" ht="15.75">
      <c r="M241" s="3" t="s">
        <v>75</v>
      </c>
      <c r="N241" s="114" t="s">
        <v>366</v>
      </c>
      <c r="O241" s="111">
        <v>1</v>
      </c>
      <c r="P241" s="111">
        <v>2.2400000000000002</v>
      </c>
      <c r="Q241" s="112">
        <v>7061</v>
      </c>
      <c r="S241" s="3" t="s">
        <v>78</v>
      </c>
      <c r="T241" s="113" t="s">
        <v>369</v>
      </c>
      <c r="U241" s="111">
        <v>1</v>
      </c>
      <c r="V241" s="111">
        <v>0.92</v>
      </c>
      <c r="W241" s="112">
        <v>5673</v>
      </c>
    </row>
    <row r="242" spans="13:23" ht="15.75">
      <c r="M242" s="3" t="s">
        <v>76</v>
      </c>
      <c r="N242" s="114" t="s">
        <v>367</v>
      </c>
      <c r="O242" s="111">
        <v>1</v>
      </c>
      <c r="P242" s="111">
        <v>0.93</v>
      </c>
      <c r="Q242" s="112">
        <v>5759</v>
      </c>
      <c r="S242" s="3" t="s">
        <v>79</v>
      </c>
      <c r="T242" s="113" t="s">
        <v>485</v>
      </c>
      <c r="U242" s="111">
        <v>1</v>
      </c>
      <c r="V242" s="111">
        <v>0.83</v>
      </c>
      <c r="W242" s="112">
        <v>6678</v>
      </c>
    </row>
    <row r="243" spans="13:23" ht="15.75">
      <c r="M243" s="3" t="s">
        <v>77</v>
      </c>
      <c r="N243" s="114" t="s">
        <v>368</v>
      </c>
      <c r="O243" s="111">
        <v>1</v>
      </c>
      <c r="P243" s="111">
        <v>0.92</v>
      </c>
      <c r="Q243" s="112">
        <v>5673</v>
      </c>
      <c r="S243" s="3" t="s">
        <v>80</v>
      </c>
      <c r="T243" s="113" t="s">
        <v>486</v>
      </c>
      <c r="U243" s="111">
        <v>1</v>
      </c>
      <c r="V243" s="111">
        <v>4.01</v>
      </c>
      <c r="W243" s="112">
        <v>29195</v>
      </c>
    </row>
    <row r="244" spans="13:23" ht="15.75">
      <c r="M244" s="3" t="s">
        <v>78</v>
      </c>
      <c r="N244" s="114" t="s">
        <v>369</v>
      </c>
      <c r="O244" s="111">
        <v>1</v>
      </c>
      <c r="P244" s="111">
        <v>0.92</v>
      </c>
      <c r="Q244" s="112">
        <v>5673</v>
      </c>
      <c r="S244" s="3" t="s">
        <v>291</v>
      </c>
      <c r="T244" s="113" t="s">
        <v>541</v>
      </c>
      <c r="U244" s="111">
        <v>1</v>
      </c>
      <c r="V244" s="111">
        <v>0.55000000000000004</v>
      </c>
      <c r="W244" s="112">
        <v>5941</v>
      </c>
    </row>
    <row r="245" spans="13:23" ht="15.75">
      <c r="M245" s="3" t="s">
        <v>79</v>
      </c>
      <c r="N245" s="114" t="s">
        <v>485</v>
      </c>
      <c r="O245" s="111">
        <v>1</v>
      </c>
      <c r="P245" s="111">
        <v>0.83</v>
      </c>
      <c r="Q245" s="112">
        <v>6678</v>
      </c>
      <c r="S245" s="3" t="s">
        <v>292</v>
      </c>
      <c r="T245" s="113" t="s">
        <v>542</v>
      </c>
      <c r="U245" s="111">
        <v>1</v>
      </c>
      <c r="V245" s="111">
        <v>0.87</v>
      </c>
      <c r="W245" s="112">
        <v>11058</v>
      </c>
    </row>
    <row r="246" spans="13:23" ht="15.75">
      <c r="M246" s="3" t="s">
        <v>80</v>
      </c>
      <c r="N246" s="114" t="s">
        <v>486</v>
      </c>
      <c r="O246" s="111">
        <v>1</v>
      </c>
      <c r="P246" s="111">
        <v>4.01</v>
      </c>
      <c r="Q246" s="112">
        <v>29195</v>
      </c>
      <c r="S246" s="3" t="s">
        <v>293</v>
      </c>
      <c r="T246" s="113" t="s">
        <v>543</v>
      </c>
      <c r="U246" s="111">
        <v>1</v>
      </c>
      <c r="V246" s="111">
        <v>0.94</v>
      </c>
      <c r="W246" s="112">
        <v>11487</v>
      </c>
    </row>
    <row r="247" spans="13:23" ht="15.75">
      <c r="M247" s="3" t="s">
        <v>291</v>
      </c>
      <c r="N247" s="114" t="s">
        <v>541</v>
      </c>
      <c r="O247" s="111">
        <v>1</v>
      </c>
      <c r="P247" s="111">
        <v>0.55000000000000004</v>
      </c>
      <c r="Q247" s="112">
        <v>5941</v>
      </c>
      <c r="S247" s="3" t="s">
        <v>81</v>
      </c>
      <c r="T247" s="113" t="s">
        <v>370</v>
      </c>
      <c r="U247" s="111">
        <v>1</v>
      </c>
      <c r="V247" s="111">
        <v>0.79</v>
      </c>
      <c r="W247" s="112">
        <v>6033</v>
      </c>
    </row>
    <row r="248" spans="13:23" ht="15.75">
      <c r="M248" s="3" t="s">
        <v>292</v>
      </c>
      <c r="N248" s="114" t="s">
        <v>542</v>
      </c>
      <c r="O248" s="111">
        <v>1</v>
      </c>
      <c r="P248" s="111">
        <v>0.87</v>
      </c>
      <c r="Q248" s="112">
        <v>11058</v>
      </c>
      <c r="S248" s="3" t="s">
        <v>294</v>
      </c>
      <c r="T248" s="113" t="s">
        <v>544</v>
      </c>
      <c r="U248" s="111">
        <v>1</v>
      </c>
      <c r="V248" s="111">
        <v>0.88</v>
      </c>
      <c r="W248" s="112">
        <v>7485</v>
      </c>
    </row>
    <row r="249" spans="13:23" ht="15.75">
      <c r="M249" s="3" t="s">
        <v>293</v>
      </c>
      <c r="N249" s="114" t="s">
        <v>543</v>
      </c>
      <c r="O249" s="111">
        <v>1</v>
      </c>
      <c r="P249" s="111">
        <v>0.94</v>
      </c>
      <c r="Q249" s="112">
        <v>11487</v>
      </c>
      <c r="S249" s="3" t="s">
        <v>295</v>
      </c>
      <c r="T249" s="113" t="s">
        <v>545</v>
      </c>
      <c r="U249" s="111">
        <v>1</v>
      </c>
      <c r="V249" s="111">
        <v>0.97</v>
      </c>
      <c r="W249" s="112">
        <v>8454</v>
      </c>
    </row>
    <row r="250" spans="13:23" ht="15.75">
      <c r="M250" s="3" t="s">
        <v>81</v>
      </c>
      <c r="N250" s="114" t="s">
        <v>370</v>
      </c>
      <c r="O250" s="111">
        <v>1</v>
      </c>
      <c r="P250" s="111">
        <v>0.79</v>
      </c>
      <c r="Q250" s="112">
        <v>6033</v>
      </c>
      <c r="S250" s="3" t="s">
        <v>296</v>
      </c>
      <c r="T250" s="113" t="s">
        <v>515</v>
      </c>
      <c r="U250" s="111">
        <v>1</v>
      </c>
      <c r="V250" s="111">
        <v>0.94</v>
      </c>
      <c r="W250" s="112">
        <v>11487</v>
      </c>
    </row>
    <row r="251" spans="13:23" ht="15.75">
      <c r="M251" s="3" t="s">
        <v>294</v>
      </c>
      <c r="N251" s="114" t="s">
        <v>544</v>
      </c>
      <c r="O251" s="111">
        <v>1</v>
      </c>
      <c r="P251" s="111">
        <v>0.88</v>
      </c>
      <c r="Q251" s="112">
        <v>7485</v>
      </c>
      <c r="S251" s="3" t="s">
        <v>297</v>
      </c>
      <c r="T251" s="113" t="s">
        <v>516</v>
      </c>
      <c r="U251" s="111">
        <v>1</v>
      </c>
      <c r="V251" s="111">
        <v>0.94</v>
      </c>
      <c r="W251" s="112">
        <v>11487</v>
      </c>
    </row>
    <row r="252" spans="13:23" ht="15.75">
      <c r="M252" s="3" t="s">
        <v>295</v>
      </c>
      <c r="N252" s="114" t="s">
        <v>545</v>
      </c>
      <c r="O252" s="111">
        <v>1</v>
      </c>
      <c r="P252" s="111">
        <v>0.97</v>
      </c>
      <c r="Q252" s="112">
        <v>8454</v>
      </c>
      <c r="S252" s="3" t="s">
        <v>82</v>
      </c>
      <c r="T252" s="113" t="s">
        <v>338</v>
      </c>
      <c r="U252" s="111">
        <v>1</v>
      </c>
      <c r="V252" s="111">
        <v>0.03</v>
      </c>
      <c r="W252" s="112">
        <v>4128</v>
      </c>
    </row>
    <row r="253" spans="13:23" ht="15.75">
      <c r="M253" s="3" t="s">
        <v>296</v>
      </c>
      <c r="N253" s="114" t="s">
        <v>515</v>
      </c>
      <c r="O253" s="111">
        <v>1</v>
      </c>
      <c r="P253" s="111">
        <v>0.94</v>
      </c>
      <c r="Q253" s="112">
        <v>11487</v>
      </c>
      <c r="S253" s="3" t="s">
        <v>298</v>
      </c>
      <c r="T253" s="113" t="s">
        <v>546</v>
      </c>
      <c r="U253" s="111">
        <v>1</v>
      </c>
      <c r="V253" s="111">
        <v>0.6</v>
      </c>
      <c r="W253" s="112">
        <v>19594</v>
      </c>
    </row>
    <row r="254" spans="13:23" ht="15.75">
      <c r="M254" s="3" t="s">
        <v>297</v>
      </c>
      <c r="N254" s="114" t="s">
        <v>516</v>
      </c>
      <c r="O254" s="111">
        <v>1</v>
      </c>
      <c r="P254" s="111">
        <v>0.94</v>
      </c>
      <c r="Q254" s="112">
        <v>11487</v>
      </c>
      <c r="S254" s="3" t="s">
        <v>299</v>
      </c>
      <c r="T254" s="113" t="s">
        <v>547</v>
      </c>
      <c r="U254" s="111">
        <v>1</v>
      </c>
      <c r="V254" s="111">
        <v>0.6</v>
      </c>
      <c r="W254" s="112">
        <v>19594</v>
      </c>
    </row>
    <row r="255" spans="13:23" ht="15.75">
      <c r="M255" s="3" t="s">
        <v>82</v>
      </c>
      <c r="N255" s="114" t="s">
        <v>338</v>
      </c>
      <c r="O255" s="111">
        <v>1</v>
      </c>
      <c r="P255" s="111">
        <v>0.03</v>
      </c>
      <c r="Q255" s="112">
        <v>4128</v>
      </c>
      <c r="S255" s="3" t="s">
        <v>300</v>
      </c>
      <c r="T255" s="113" t="s">
        <v>548</v>
      </c>
      <c r="U255" s="111">
        <v>1</v>
      </c>
      <c r="V255" s="111">
        <v>-0.73</v>
      </c>
      <c r="W255" s="112">
        <v>4245</v>
      </c>
    </row>
    <row r="256" spans="13:23" ht="15.75">
      <c r="M256" s="3" t="s">
        <v>298</v>
      </c>
      <c r="N256" s="114" t="s">
        <v>546</v>
      </c>
      <c r="O256" s="111">
        <v>1</v>
      </c>
      <c r="P256" s="111">
        <v>0.6</v>
      </c>
      <c r="Q256" s="112">
        <v>19594</v>
      </c>
      <c r="S256" s="3" t="s">
        <v>83</v>
      </c>
      <c r="T256" s="113" t="s">
        <v>345</v>
      </c>
      <c r="U256" s="111">
        <v>1</v>
      </c>
      <c r="V256" s="111">
        <v>0</v>
      </c>
      <c r="W256" s="112">
        <v>3710</v>
      </c>
    </row>
    <row r="257" spans="13:23" ht="15.75">
      <c r="M257" s="3" t="s">
        <v>299</v>
      </c>
      <c r="N257" s="114" t="s">
        <v>547</v>
      </c>
      <c r="O257" s="111">
        <v>1</v>
      </c>
      <c r="P257" s="111">
        <v>0.6</v>
      </c>
      <c r="Q257" s="112">
        <v>19594</v>
      </c>
      <c r="S257" s="3" t="s">
        <v>84</v>
      </c>
      <c r="T257" s="113" t="s">
        <v>346</v>
      </c>
      <c r="U257" s="111">
        <v>1</v>
      </c>
      <c r="V257" s="111">
        <v>0</v>
      </c>
      <c r="W257" s="112">
        <v>3429</v>
      </c>
    </row>
    <row r="258" spans="13:23" ht="15.75">
      <c r="M258" s="3" t="s">
        <v>300</v>
      </c>
      <c r="N258" s="114" t="s">
        <v>548</v>
      </c>
      <c r="O258" s="111">
        <v>1</v>
      </c>
      <c r="P258" s="111">
        <v>-0.73</v>
      </c>
      <c r="Q258" s="112">
        <v>4245</v>
      </c>
      <c r="S258" s="3" t="s">
        <v>301</v>
      </c>
      <c r="T258" s="113" t="s">
        <v>494</v>
      </c>
      <c r="U258" s="111">
        <v>1</v>
      </c>
      <c r="V258" s="111">
        <v>-0.73</v>
      </c>
      <c r="W258" s="112">
        <v>4245</v>
      </c>
    </row>
    <row r="259" spans="13:23" ht="15.75">
      <c r="M259" s="3" t="s">
        <v>83</v>
      </c>
      <c r="N259" s="114" t="s">
        <v>345</v>
      </c>
      <c r="O259" s="111">
        <v>1</v>
      </c>
      <c r="P259" s="111">
        <v>0</v>
      </c>
      <c r="Q259" s="112">
        <v>3710</v>
      </c>
      <c r="S259" s="3" t="s">
        <v>302</v>
      </c>
      <c r="T259" s="113" t="s">
        <v>495</v>
      </c>
      <c r="U259" s="111">
        <v>1</v>
      </c>
      <c r="V259" s="111">
        <v>0</v>
      </c>
      <c r="W259" s="112">
        <v>6421</v>
      </c>
    </row>
    <row r="260" spans="13:23" ht="15.75">
      <c r="M260" s="3" t="s">
        <v>84</v>
      </c>
      <c r="N260" s="114" t="s">
        <v>346</v>
      </c>
      <c r="O260" s="111">
        <v>1</v>
      </c>
      <c r="P260" s="111">
        <v>0</v>
      </c>
      <c r="Q260" s="112">
        <v>3429</v>
      </c>
      <c r="S260" s="3" t="s">
        <v>85</v>
      </c>
      <c r="T260" s="113" t="s">
        <v>348</v>
      </c>
      <c r="U260" s="111">
        <v>1</v>
      </c>
      <c r="V260" s="111">
        <v>1.4</v>
      </c>
      <c r="W260" s="112">
        <v>4029</v>
      </c>
    </row>
    <row r="261" spans="13:23" ht="15.75">
      <c r="M261" s="3" t="s">
        <v>301</v>
      </c>
      <c r="N261" s="114" t="s">
        <v>494</v>
      </c>
      <c r="O261" s="111">
        <v>1</v>
      </c>
      <c r="P261" s="111">
        <v>-0.73</v>
      </c>
      <c r="Q261" s="112">
        <v>4245</v>
      </c>
      <c r="S261" s="3" t="s">
        <v>132</v>
      </c>
      <c r="T261" s="113" t="s">
        <v>324</v>
      </c>
      <c r="U261" s="111">
        <v>1</v>
      </c>
      <c r="V261" s="111">
        <v>0.64</v>
      </c>
      <c r="W261" s="112">
        <v>3311</v>
      </c>
    </row>
    <row r="262" spans="13:23" ht="15.75">
      <c r="M262" s="3" t="s">
        <v>302</v>
      </c>
      <c r="N262" s="114" t="s">
        <v>495</v>
      </c>
      <c r="O262" s="111">
        <v>1</v>
      </c>
      <c r="P262" s="111">
        <v>0</v>
      </c>
      <c r="Q262" s="112">
        <v>6421</v>
      </c>
      <c r="S262" s="3" t="s">
        <v>133</v>
      </c>
      <c r="T262" s="113" t="s">
        <v>333</v>
      </c>
      <c r="U262" s="111">
        <v>1</v>
      </c>
      <c r="V262" s="111">
        <v>0.64</v>
      </c>
      <c r="W262" s="112">
        <v>3311</v>
      </c>
    </row>
    <row r="263" spans="13:23" ht="15.75">
      <c r="M263" s="3" t="s">
        <v>85</v>
      </c>
      <c r="N263" s="114" t="s">
        <v>348</v>
      </c>
      <c r="O263" s="111">
        <v>1</v>
      </c>
      <c r="P263" s="111">
        <v>1.4</v>
      </c>
      <c r="Q263" s="112">
        <v>4029</v>
      </c>
      <c r="S263" s="3" t="s">
        <v>134</v>
      </c>
      <c r="T263" s="113" t="s">
        <v>361</v>
      </c>
      <c r="U263" s="111">
        <v>1</v>
      </c>
      <c r="V263" s="111">
        <v>0.64</v>
      </c>
      <c r="W263" s="112">
        <v>3311</v>
      </c>
    </row>
    <row r="264" spans="13:23" ht="15.75">
      <c r="M264" s="3" t="s">
        <v>132</v>
      </c>
      <c r="N264" s="114" t="s">
        <v>324</v>
      </c>
      <c r="O264" s="111">
        <v>1</v>
      </c>
      <c r="P264" s="111">
        <v>0.64</v>
      </c>
      <c r="Q264" s="112">
        <v>3311</v>
      </c>
      <c r="S264" s="3" t="s">
        <v>303</v>
      </c>
      <c r="T264" s="113" t="s">
        <v>549</v>
      </c>
      <c r="U264" s="111">
        <v>1</v>
      </c>
      <c r="V264" s="111">
        <v>0.91</v>
      </c>
      <c r="W264" s="112">
        <v>7101</v>
      </c>
    </row>
    <row r="265" spans="13:23" ht="15.75">
      <c r="M265" s="3" t="s">
        <v>133</v>
      </c>
      <c r="N265" s="114" t="s">
        <v>333</v>
      </c>
      <c r="O265" s="111">
        <v>1</v>
      </c>
      <c r="P265" s="111">
        <v>0.64</v>
      </c>
      <c r="Q265" s="112">
        <v>3311</v>
      </c>
      <c r="S265" s="3" t="s">
        <v>86</v>
      </c>
      <c r="T265" s="113" t="s">
        <v>362</v>
      </c>
      <c r="U265" s="111">
        <v>1</v>
      </c>
      <c r="V265" s="111">
        <v>1.28</v>
      </c>
      <c r="W265" s="112">
        <v>4046</v>
      </c>
    </row>
    <row r="266" spans="13:23" ht="15.75">
      <c r="M266" s="3" t="s">
        <v>134</v>
      </c>
      <c r="N266" s="114" t="s">
        <v>361</v>
      </c>
      <c r="O266" s="111">
        <v>1</v>
      </c>
      <c r="P266" s="111">
        <v>0.64</v>
      </c>
      <c r="Q266" s="112">
        <v>3311</v>
      </c>
      <c r="S266" s="3" t="s">
        <v>87</v>
      </c>
      <c r="T266" s="113" t="s">
        <v>372</v>
      </c>
      <c r="U266" s="111">
        <v>0.13</v>
      </c>
      <c r="V266" s="111">
        <v>0</v>
      </c>
      <c r="W266" s="112">
        <v>324</v>
      </c>
    </row>
    <row r="267" spans="13:23" ht="15.75">
      <c r="M267" s="3" t="s">
        <v>303</v>
      </c>
      <c r="N267" s="114" t="s">
        <v>549</v>
      </c>
      <c r="O267" s="111">
        <v>1</v>
      </c>
      <c r="P267" s="111">
        <v>0.91</v>
      </c>
      <c r="Q267" s="112">
        <v>7101</v>
      </c>
      <c r="S267" s="3" t="s">
        <v>88</v>
      </c>
      <c r="T267" s="113" t="s">
        <v>374</v>
      </c>
      <c r="U267" s="111">
        <v>0.11</v>
      </c>
      <c r="V267" s="111">
        <v>0.03</v>
      </c>
      <c r="W267" s="112">
        <v>272</v>
      </c>
    </row>
    <row r="268" spans="13:23" ht="15.75">
      <c r="M268" s="3" t="s">
        <v>86</v>
      </c>
      <c r="N268" s="114" t="s">
        <v>362</v>
      </c>
      <c r="O268" s="111">
        <v>1</v>
      </c>
      <c r="P268" s="111">
        <v>1.28</v>
      </c>
      <c r="Q268" s="112">
        <v>4046</v>
      </c>
      <c r="S268" s="3" t="s">
        <v>89</v>
      </c>
      <c r="T268" s="113" t="s">
        <v>376</v>
      </c>
      <c r="U268" s="111">
        <v>0.13</v>
      </c>
      <c r="V268" s="111">
        <v>0.12</v>
      </c>
      <c r="W268" s="112">
        <v>301</v>
      </c>
    </row>
    <row r="269" spans="13:23" ht="15.75">
      <c r="M269" s="3" t="s">
        <v>87</v>
      </c>
      <c r="N269" s="114" t="s">
        <v>372</v>
      </c>
      <c r="O269" s="111">
        <v>0.13</v>
      </c>
      <c r="P269" s="111">
        <v>0</v>
      </c>
      <c r="Q269" s="112">
        <v>324</v>
      </c>
      <c r="S269" s="3" t="s">
        <v>304</v>
      </c>
      <c r="T269" s="113" t="s">
        <v>550</v>
      </c>
      <c r="U269" s="111">
        <v>0.05</v>
      </c>
      <c r="V269" s="111">
        <v>0</v>
      </c>
      <c r="W269" s="112">
        <v>95</v>
      </c>
    </row>
    <row r="270" spans="13:23" ht="15.75">
      <c r="M270" s="3" t="s">
        <v>88</v>
      </c>
      <c r="N270" s="114" t="s">
        <v>374</v>
      </c>
      <c r="O270" s="111">
        <v>0.11</v>
      </c>
      <c r="P270" s="111">
        <v>0.03</v>
      </c>
      <c r="Q270" s="112">
        <v>272</v>
      </c>
      <c r="S270" s="3" t="s">
        <v>309</v>
      </c>
      <c r="T270" s="113" t="s">
        <v>385</v>
      </c>
      <c r="U270" s="111">
        <v>0.1</v>
      </c>
      <c r="V270" s="111">
        <v>-0.01</v>
      </c>
      <c r="W270" s="112">
        <v>124</v>
      </c>
    </row>
    <row r="271" spans="13:23" ht="15.75">
      <c r="M271" s="3" t="s">
        <v>89</v>
      </c>
      <c r="N271" s="114" t="s">
        <v>376</v>
      </c>
      <c r="O271" s="111">
        <v>0.13</v>
      </c>
      <c r="P271" s="111">
        <v>0.12</v>
      </c>
      <c r="Q271" s="112">
        <v>301</v>
      </c>
      <c r="S271" s="3" t="s">
        <v>90</v>
      </c>
      <c r="T271" s="113" t="s">
        <v>378</v>
      </c>
      <c r="U271" s="111">
        <v>0.22</v>
      </c>
      <c r="V271" s="111">
        <v>0.08</v>
      </c>
      <c r="W271" s="112">
        <v>495</v>
      </c>
    </row>
    <row r="272" spans="13:23" ht="15.75">
      <c r="M272" s="3" t="s">
        <v>304</v>
      </c>
      <c r="N272" s="114" t="s">
        <v>550</v>
      </c>
      <c r="O272" s="111">
        <v>0.05</v>
      </c>
      <c r="P272" s="111">
        <v>0</v>
      </c>
      <c r="Q272" s="112">
        <v>95</v>
      </c>
      <c r="S272" s="3" t="s">
        <v>91</v>
      </c>
      <c r="T272" s="113" t="s">
        <v>379</v>
      </c>
      <c r="U272" s="111">
        <v>0.17</v>
      </c>
      <c r="V272" s="111">
        <v>0.38</v>
      </c>
      <c r="W272" s="112">
        <v>433</v>
      </c>
    </row>
    <row r="273" spans="13:23" ht="15.75">
      <c r="M273" s="3" t="s">
        <v>90</v>
      </c>
      <c r="N273" s="114" t="s">
        <v>378</v>
      </c>
      <c r="O273" s="111">
        <v>0.22</v>
      </c>
      <c r="P273" s="111">
        <v>0.08</v>
      </c>
      <c r="Q273" s="112">
        <v>495</v>
      </c>
      <c r="S273" s="3" t="s">
        <v>92</v>
      </c>
      <c r="T273" s="113" t="s">
        <v>380</v>
      </c>
      <c r="U273" s="111">
        <v>0.13</v>
      </c>
      <c r="V273" s="111">
        <v>0</v>
      </c>
      <c r="W273" s="112">
        <v>324</v>
      </c>
    </row>
    <row r="274" spans="13:23" ht="15.75">
      <c r="M274" s="3" t="s">
        <v>91</v>
      </c>
      <c r="N274" s="114" t="s">
        <v>379</v>
      </c>
      <c r="O274" s="111">
        <v>0.17</v>
      </c>
      <c r="P274" s="111">
        <v>0.38</v>
      </c>
      <c r="Q274" s="112">
        <v>433</v>
      </c>
      <c r="S274" s="3" t="s">
        <v>93</v>
      </c>
      <c r="T274" s="113" t="s">
        <v>374</v>
      </c>
      <c r="U274" s="111">
        <v>0.11</v>
      </c>
      <c r="V274" s="111">
        <v>0.03</v>
      </c>
      <c r="W274" s="112">
        <v>272</v>
      </c>
    </row>
    <row r="275" spans="13:23" ht="15.75">
      <c r="M275" s="3" t="s">
        <v>92</v>
      </c>
      <c r="N275" s="114" t="s">
        <v>380</v>
      </c>
      <c r="O275" s="111">
        <v>0.13</v>
      </c>
      <c r="P275" s="111">
        <v>0</v>
      </c>
      <c r="Q275" s="112">
        <v>324</v>
      </c>
      <c r="S275" s="3" t="s">
        <v>94</v>
      </c>
      <c r="T275" s="113" t="s">
        <v>381</v>
      </c>
      <c r="U275" s="111">
        <v>0.13</v>
      </c>
      <c r="V275" s="111">
        <v>0.12</v>
      </c>
      <c r="W275" s="112">
        <v>301</v>
      </c>
    </row>
    <row r="276" spans="13:23" ht="15.75">
      <c r="M276" s="3" t="s">
        <v>93</v>
      </c>
      <c r="N276" s="114" t="s">
        <v>374</v>
      </c>
      <c r="O276" s="111">
        <v>0.11</v>
      </c>
      <c r="P276" s="111">
        <v>0.03</v>
      </c>
      <c r="Q276" s="112">
        <v>272</v>
      </c>
      <c r="S276" s="3" t="s">
        <v>305</v>
      </c>
      <c r="T276" s="113" t="s">
        <v>551</v>
      </c>
      <c r="U276" s="111">
        <v>0.05</v>
      </c>
      <c r="V276" s="111">
        <v>0</v>
      </c>
      <c r="W276" s="112">
        <v>100</v>
      </c>
    </row>
    <row r="277" spans="13:23" ht="15.75">
      <c r="M277" s="3" t="s">
        <v>94</v>
      </c>
      <c r="N277" s="114" t="s">
        <v>381</v>
      </c>
      <c r="O277" s="111">
        <v>0.13</v>
      </c>
      <c r="P277" s="111">
        <v>0.12</v>
      </c>
      <c r="Q277" s="112">
        <v>301</v>
      </c>
      <c r="S277" s="3" t="s">
        <v>310</v>
      </c>
      <c r="T277" s="113" t="s">
        <v>552</v>
      </c>
      <c r="U277" s="111">
        <v>0.1</v>
      </c>
      <c r="V277" s="111">
        <v>-0.01</v>
      </c>
      <c r="W277" s="112">
        <v>119</v>
      </c>
    </row>
    <row r="278" spans="13:23" ht="15.75">
      <c r="M278" s="3" t="s">
        <v>305</v>
      </c>
      <c r="N278" s="114" t="s">
        <v>551</v>
      </c>
      <c r="O278" s="111">
        <v>0.05</v>
      </c>
      <c r="P278" s="111">
        <v>0</v>
      </c>
      <c r="Q278" s="112">
        <v>100</v>
      </c>
      <c r="S278" s="3" t="s">
        <v>95</v>
      </c>
      <c r="T278" s="113" t="s">
        <v>382</v>
      </c>
      <c r="U278" s="111">
        <v>0.21</v>
      </c>
      <c r="V278" s="111">
        <v>0.08</v>
      </c>
      <c r="W278" s="112">
        <v>473</v>
      </c>
    </row>
    <row r="279" spans="13:23" ht="15.75">
      <c r="M279" s="3" t="s">
        <v>95</v>
      </c>
      <c r="N279" s="114" t="s">
        <v>382</v>
      </c>
      <c r="O279" s="111">
        <v>0.21</v>
      </c>
      <c r="P279" s="111">
        <v>0.08</v>
      </c>
      <c r="Q279" s="112">
        <v>473</v>
      </c>
      <c r="S279" s="3" t="s">
        <v>96</v>
      </c>
      <c r="T279" s="113" t="s">
        <v>383</v>
      </c>
      <c r="U279" s="111">
        <v>0.17</v>
      </c>
      <c r="V279" s="111">
        <v>0.38</v>
      </c>
      <c r="W279" s="112">
        <v>433</v>
      </c>
    </row>
    <row r="280" spans="13:23" ht="15.75">
      <c r="M280" s="3" t="s">
        <v>96</v>
      </c>
      <c r="N280" s="114" t="s">
        <v>383</v>
      </c>
      <c r="O280" s="111">
        <v>0.17</v>
      </c>
      <c r="P280" s="111">
        <v>0.38</v>
      </c>
      <c r="Q280" s="112">
        <v>433</v>
      </c>
      <c r="S280" s="3" t="s">
        <v>97</v>
      </c>
      <c r="T280" s="113" t="s">
        <v>384</v>
      </c>
      <c r="U280" s="111">
        <v>0.17</v>
      </c>
      <c r="V280" s="111">
        <v>0.38</v>
      </c>
      <c r="W280" s="112">
        <v>433</v>
      </c>
    </row>
    <row r="281" spans="13:23" ht="15.75">
      <c r="M281" s="3" t="s">
        <v>97</v>
      </c>
      <c r="N281" s="114" t="s">
        <v>384</v>
      </c>
      <c r="O281" s="111">
        <v>0.17</v>
      </c>
      <c r="P281" s="111">
        <v>0.38</v>
      </c>
      <c r="Q281" s="112">
        <v>433</v>
      </c>
      <c r="S281" s="3" t="s">
        <v>98</v>
      </c>
      <c r="T281" s="113" t="s">
        <v>372</v>
      </c>
      <c r="U281" s="111">
        <v>0.13</v>
      </c>
      <c r="V281" s="111">
        <v>0</v>
      </c>
      <c r="W281" s="112">
        <v>309</v>
      </c>
    </row>
    <row r="282" spans="13:23" ht="15.75">
      <c r="M282" s="3" t="s">
        <v>98</v>
      </c>
      <c r="N282" s="114" t="s">
        <v>372</v>
      </c>
      <c r="O282" s="111">
        <v>0.13</v>
      </c>
      <c r="P282" s="111">
        <v>0</v>
      </c>
      <c r="Q282" s="112">
        <v>309</v>
      </c>
      <c r="S282" s="3" t="s">
        <v>99</v>
      </c>
      <c r="T282" s="113" t="s">
        <v>374</v>
      </c>
      <c r="U282" s="111">
        <v>0.11</v>
      </c>
      <c r="V282" s="111">
        <v>0.03</v>
      </c>
      <c r="W282" s="112">
        <v>272</v>
      </c>
    </row>
    <row r="283" spans="13:23" ht="15.75">
      <c r="M283" s="3" t="s">
        <v>99</v>
      </c>
      <c r="N283" s="114" t="s">
        <v>374</v>
      </c>
      <c r="O283" s="111">
        <v>0.11</v>
      </c>
      <c r="P283" s="111">
        <v>0.03</v>
      </c>
      <c r="Q283" s="112">
        <v>272</v>
      </c>
      <c r="S283" s="3" t="s">
        <v>100</v>
      </c>
      <c r="T283" s="113" t="s">
        <v>379</v>
      </c>
      <c r="U283" s="111">
        <v>0.09</v>
      </c>
      <c r="V283" s="111">
        <v>0.42</v>
      </c>
      <c r="W283" s="112">
        <v>268</v>
      </c>
    </row>
    <row r="284" spans="13:23" ht="15.75">
      <c r="M284" s="3" t="s">
        <v>100</v>
      </c>
      <c r="N284" s="114" t="s">
        <v>379</v>
      </c>
      <c r="O284" s="111">
        <v>0.09</v>
      </c>
      <c r="P284" s="111">
        <v>0.42</v>
      </c>
      <c r="Q284" s="112">
        <v>268</v>
      </c>
      <c r="S284" s="3" t="s">
        <v>101</v>
      </c>
      <c r="T284" s="113" t="s">
        <v>380</v>
      </c>
      <c r="U284" s="111">
        <v>0.13</v>
      </c>
      <c r="V284" s="111">
        <v>0</v>
      </c>
      <c r="W284" s="112">
        <v>309</v>
      </c>
    </row>
    <row r="285" spans="13:23" ht="15.75">
      <c r="M285" s="3" t="s">
        <v>101</v>
      </c>
      <c r="N285" s="114" t="s">
        <v>380</v>
      </c>
      <c r="O285" s="111">
        <v>0.13</v>
      </c>
      <c r="P285" s="111">
        <v>0</v>
      </c>
      <c r="Q285" s="112">
        <v>309</v>
      </c>
      <c r="S285" s="3" t="s">
        <v>102</v>
      </c>
      <c r="T285" s="113" t="s">
        <v>374</v>
      </c>
      <c r="U285" s="111">
        <v>0.11</v>
      </c>
      <c r="V285" s="111">
        <v>0.03</v>
      </c>
      <c r="W285" s="112">
        <v>272</v>
      </c>
    </row>
    <row r="286" spans="13:23" ht="15.75">
      <c r="M286" s="3" t="s">
        <v>102</v>
      </c>
      <c r="N286" s="114" t="s">
        <v>374</v>
      </c>
      <c r="O286" s="111">
        <v>0.11</v>
      </c>
      <c r="P286" s="111">
        <v>0.03</v>
      </c>
      <c r="Q286" s="112">
        <v>272</v>
      </c>
      <c r="S286" s="3" t="s">
        <v>103</v>
      </c>
      <c r="T286" s="113" t="s">
        <v>383</v>
      </c>
      <c r="U286" s="111">
        <v>0.09</v>
      </c>
      <c r="V286" s="111">
        <v>0.42</v>
      </c>
      <c r="W286" s="112">
        <v>268</v>
      </c>
    </row>
    <row r="287" spans="13:23" ht="15.75">
      <c r="M287" s="3" t="s">
        <v>103</v>
      </c>
      <c r="N287" s="114" t="s">
        <v>383</v>
      </c>
      <c r="O287" s="111">
        <v>0.09</v>
      </c>
      <c r="P287" s="111">
        <v>0.42</v>
      </c>
      <c r="Q287" s="112">
        <v>268</v>
      </c>
      <c r="S287" s="3" t="s">
        <v>104</v>
      </c>
      <c r="T287" s="113" t="s">
        <v>384</v>
      </c>
      <c r="U287" s="111">
        <v>0.09</v>
      </c>
      <c r="V287" s="111">
        <v>0.42</v>
      </c>
      <c r="W287" s="112">
        <v>268</v>
      </c>
    </row>
    <row r="288" spans="13:23" ht="15.75">
      <c r="M288" s="3" t="s">
        <v>104</v>
      </c>
      <c r="N288" s="114" t="s">
        <v>384</v>
      </c>
      <c r="O288" s="111">
        <v>0.09</v>
      </c>
      <c r="P288" s="111">
        <v>0.42</v>
      </c>
      <c r="Q288" s="112">
        <v>268</v>
      </c>
      <c r="S288" s="3" t="s">
        <v>106</v>
      </c>
      <c r="T288" s="113" t="s">
        <v>374</v>
      </c>
      <c r="U288" s="111">
        <v>0.11</v>
      </c>
      <c r="V288" s="111">
        <v>0.03</v>
      </c>
      <c r="W288" s="112">
        <v>272</v>
      </c>
    </row>
    <row r="289" spans="13:23" ht="15.75">
      <c r="M289" s="3" t="s">
        <v>106</v>
      </c>
      <c r="N289" s="114" t="s">
        <v>374</v>
      </c>
      <c r="O289" s="111">
        <v>0.11</v>
      </c>
      <c r="P289" s="111">
        <v>0.03</v>
      </c>
      <c r="Q289" s="112">
        <v>272</v>
      </c>
      <c r="S289" s="3" t="s">
        <v>107</v>
      </c>
      <c r="T289" s="113" t="s">
        <v>376</v>
      </c>
      <c r="U289" s="111">
        <v>0.25</v>
      </c>
      <c r="V289" s="111">
        <v>0.31</v>
      </c>
      <c r="W289" s="112">
        <v>532</v>
      </c>
    </row>
    <row r="290" spans="13:23" ht="15.75">
      <c r="M290" s="3" t="s">
        <v>107</v>
      </c>
      <c r="N290" s="114" t="s">
        <v>376</v>
      </c>
      <c r="O290" s="111">
        <v>0.25</v>
      </c>
      <c r="P290" s="111">
        <v>0.31</v>
      </c>
      <c r="Q290" s="112">
        <v>532</v>
      </c>
      <c r="S290" s="3" t="s">
        <v>108</v>
      </c>
      <c r="T290" s="113" t="s">
        <v>379</v>
      </c>
      <c r="U290" s="111">
        <v>0.24</v>
      </c>
      <c r="V290" s="111">
        <v>0.62</v>
      </c>
      <c r="W290" s="112">
        <v>649</v>
      </c>
    </row>
    <row r="291" spans="13:23" ht="15.75">
      <c r="M291" s="3" t="s">
        <v>108</v>
      </c>
      <c r="N291" s="114" t="s">
        <v>379</v>
      </c>
      <c r="O291" s="111">
        <v>0.24</v>
      </c>
      <c r="P291" s="111">
        <v>0.62</v>
      </c>
      <c r="Q291" s="112">
        <v>649</v>
      </c>
      <c r="S291" s="3" t="s">
        <v>110</v>
      </c>
      <c r="T291" s="113" t="s">
        <v>374</v>
      </c>
      <c r="U291" s="111">
        <v>0.11</v>
      </c>
      <c r="V291" s="111">
        <v>0.03</v>
      </c>
      <c r="W291" s="112">
        <v>272</v>
      </c>
    </row>
    <row r="292" spans="13:23" ht="15.75">
      <c r="M292" s="3" t="s">
        <v>110</v>
      </c>
      <c r="N292" s="114" t="s">
        <v>374</v>
      </c>
      <c r="O292" s="111">
        <v>0.11</v>
      </c>
      <c r="P292" s="111">
        <v>0.03</v>
      </c>
      <c r="Q292" s="112">
        <v>272</v>
      </c>
      <c r="S292" s="3" t="s">
        <v>111</v>
      </c>
      <c r="T292" s="113" t="s">
        <v>381</v>
      </c>
      <c r="U292" s="111">
        <v>0.25</v>
      </c>
      <c r="V292" s="111">
        <v>0.31</v>
      </c>
      <c r="W292" s="112">
        <v>532</v>
      </c>
    </row>
    <row r="293" spans="13:23" ht="15.75">
      <c r="M293" s="3" t="s">
        <v>111</v>
      </c>
      <c r="N293" s="114" t="s">
        <v>381</v>
      </c>
      <c r="O293" s="111">
        <v>0.25</v>
      </c>
      <c r="P293" s="111">
        <v>0.31</v>
      </c>
      <c r="Q293" s="112">
        <v>532</v>
      </c>
      <c r="S293" s="3" t="s">
        <v>112</v>
      </c>
      <c r="T293" s="113" t="s">
        <v>383</v>
      </c>
      <c r="U293" s="111">
        <v>0.24</v>
      </c>
      <c r="V293" s="111">
        <v>0.62</v>
      </c>
      <c r="W293" s="112">
        <v>649</v>
      </c>
    </row>
    <row r="294" spans="13:23" ht="15.75">
      <c r="M294" s="3" t="s">
        <v>112</v>
      </c>
      <c r="N294" s="114" t="s">
        <v>383</v>
      </c>
      <c r="O294" s="111">
        <v>0.24</v>
      </c>
      <c r="P294" s="111">
        <v>0.62</v>
      </c>
      <c r="Q294" s="112">
        <v>649</v>
      </c>
      <c r="S294" s="3" t="s">
        <v>114</v>
      </c>
      <c r="T294" s="113" t="s">
        <v>384</v>
      </c>
      <c r="U294" s="111">
        <v>0.24</v>
      </c>
      <c r="V294" s="111">
        <v>0.62</v>
      </c>
      <c r="W294" s="112">
        <v>649</v>
      </c>
    </row>
    <row r="295" spans="13:23" ht="15.75">
      <c r="M295" s="3" t="s">
        <v>114</v>
      </c>
      <c r="N295" s="114" t="s">
        <v>384</v>
      </c>
      <c r="O295" s="111">
        <v>0.24</v>
      </c>
      <c r="P295" s="111">
        <v>0.62</v>
      </c>
      <c r="Q295" s="112">
        <v>649</v>
      </c>
      <c r="S295" s="3" t="s">
        <v>306</v>
      </c>
      <c r="T295" s="113" t="s">
        <v>553</v>
      </c>
      <c r="U295" s="111">
        <v>0.33</v>
      </c>
      <c r="V295" s="111">
        <v>0.32</v>
      </c>
      <c r="W295" s="112">
        <v>1046</v>
      </c>
    </row>
    <row r="296" spans="13:23" ht="15.75">
      <c r="M296" s="3" t="s">
        <v>306</v>
      </c>
      <c r="N296" s="114" t="s">
        <v>553</v>
      </c>
      <c r="O296" s="111">
        <v>0.33</v>
      </c>
      <c r="P296" s="111">
        <v>0.32</v>
      </c>
      <c r="Q296" s="112">
        <v>1046</v>
      </c>
      <c r="S296" s="3" t="s">
        <v>307</v>
      </c>
      <c r="T296" s="113" t="s">
        <v>554</v>
      </c>
      <c r="U296" s="111">
        <v>0.65</v>
      </c>
      <c r="V296" s="111">
        <v>0.37</v>
      </c>
      <c r="W296" s="112">
        <v>3162</v>
      </c>
    </row>
    <row r="297" spans="13:23" ht="15.75">
      <c r="M297" s="3" t="s">
        <v>307</v>
      </c>
      <c r="N297" s="114" t="s">
        <v>554</v>
      </c>
      <c r="O297" s="111">
        <v>0.65</v>
      </c>
      <c r="P297" s="111">
        <v>0.37</v>
      </c>
      <c r="Q297" s="112">
        <v>3162</v>
      </c>
    </row>
  </sheetData>
  <mergeCells count="4">
    <mergeCell ref="A1:E1"/>
    <mergeCell ref="G1:K1"/>
    <mergeCell ref="M1:Q1"/>
    <mergeCell ref="S1:W1"/>
  </mergeCells>
  <conditionalFormatting sqref="M5:M297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3"/>
  <sheetViews>
    <sheetView topLeftCell="A72" workbookViewId="0">
      <selection activeCell="G103" sqref="G103"/>
    </sheetView>
  </sheetViews>
  <sheetFormatPr defaultColWidth="9.140625" defaultRowHeight="15"/>
  <cols>
    <col min="1" max="1" width="17.42578125" style="125" customWidth="1"/>
    <col min="2" max="2" width="10.28515625" style="139" customWidth="1"/>
    <col min="3" max="3" width="22" style="138" customWidth="1"/>
    <col min="4" max="4" width="7.42578125" style="125" customWidth="1"/>
    <col min="5" max="5" width="13.140625" style="131" customWidth="1"/>
    <col min="6" max="6" width="10.5703125" style="131" customWidth="1"/>
    <col min="7" max="7" width="9.42578125" style="131" customWidth="1"/>
    <col min="8" max="8" width="45.5703125" style="131" customWidth="1"/>
    <col min="9" max="16384" width="9.140625" style="4"/>
  </cols>
  <sheetData>
    <row r="1" spans="1:8" ht="15.75" thickBot="1">
      <c r="A1" s="120" t="s">
        <v>563</v>
      </c>
      <c r="B1" s="122">
        <v>1</v>
      </c>
      <c r="C1" s="121"/>
      <c r="D1" s="120">
        <v>2</v>
      </c>
      <c r="E1" s="120">
        <v>4</v>
      </c>
      <c r="F1" s="120">
        <v>5</v>
      </c>
      <c r="G1" s="120">
        <v>6</v>
      </c>
      <c r="H1" s="120">
        <v>8</v>
      </c>
    </row>
    <row r="2" spans="1:8" ht="15.75" thickBot="1">
      <c r="A2" s="4"/>
      <c r="B2" s="4"/>
      <c r="C2" s="4"/>
      <c r="D2" s="4"/>
      <c r="E2" s="4"/>
      <c r="F2" s="4"/>
      <c r="G2" s="4"/>
      <c r="H2" s="4"/>
    </row>
    <row r="3" spans="1:8" ht="51.75" thickBot="1">
      <c r="A3" s="123" t="s">
        <v>564</v>
      </c>
      <c r="B3" s="124" t="s">
        <v>566</v>
      </c>
      <c r="C3" s="124" t="s">
        <v>565</v>
      </c>
      <c r="D3" s="124" t="s">
        <v>567</v>
      </c>
      <c r="E3" s="124" t="s">
        <v>568</v>
      </c>
      <c r="F3" s="124" t="s">
        <v>569</v>
      </c>
      <c r="G3" s="124" t="s">
        <v>570</v>
      </c>
      <c r="H3" s="124" t="s">
        <v>571</v>
      </c>
    </row>
    <row r="4" spans="1:8">
      <c r="A4" s="125">
        <v>1</v>
      </c>
      <c r="B4" s="127" t="s">
        <v>0</v>
      </c>
      <c r="C4" s="126" t="s">
        <v>325</v>
      </c>
      <c r="D4" s="128" t="s">
        <v>572</v>
      </c>
      <c r="E4" s="130" t="s">
        <v>573</v>
      </c>
      <c r="F4" s="130" t="s">
        <v>574</v>
      </c>
      <c r="G4" s="4" t="s">
        <v>575</v>
      </c>
      <c r="H4" s="129" t="s">
        <v>324</v>
      </c>
    </row>
    <row r="5" spans="1:8">
      <c r="A5" s="125">
        <v>2</v>
      </c>
      <c r="B5" s="127" t="s">
        <v>1</v>
      </c>
      <c r="C5" s="126" t="s">
        <v>325</v>
      </c>
      <c r="D5" s="128" t="s">
        <v>572</v>
      </c>
      <c r="E5" s="130" t="s">
        <v>573</v>
      </c>
      <c r="F5" s="130" t="s">
        <v>576</v>
      </c>
      <c r="G5" s="4" t="s">
        <v>577</v>
      </c>
      <c r="H5" s="129" t="s">
        <v>327</v>
      </c>
    </row>
    <row r="6" spans="1:8">
      <c r="A6" s="125">
        <v>3</v>
      </c>
      <c r="B6" s="127" t="s">
        <v>578</v>
      </c>
      <c r="C6" s="126" t="s">
        <v>325</v>
      </c>
      <c r="D6" s="128" t="s">
        <v>572</v>
      </c>
      <c r="E6" s="130" t="s">
        <v>573</v>
      </c>
      <c r="F6" s="130" t="s">
        <v>579</v>
      </c>
      <c r="G6" s="4" t="s">
        <v>580</v>
      </c>
      <c r="H6" s="129" t="s">
        <v>581</v>
      </c>
    </row>
    <row r="7" spans="1:8">
      <c r="A7" s="125">
        <v>4</v>
      </c>
      <c r="B7" s="127" t="s">
        <v>582</v>
      </c>
      <c r="C7" s="126" t="s">
        <v>325</v>
      </c>
      <c r="D7" s="128" t="s">
        <v>572</v>
      </c>
      <c r="E7" s="130" t="s">
        <v>573</v>
      </c>
      <c r="F7" s="130" t="s">
        <v>583</v>
      </c>
      <c r="G7" s="4" t="s">
        <v>584</v>
      </c>
      <c r="H7" s="129" t="s">
        <v>585</v>
      </c>
    </row>
    <row r="8" spans="1:8">
      <c r="A8" s="125">
        <v>5</v>
      </c>
      <c r="B8" s="127" t="s">
        <v>587</v>
      </c>
      <c r="C8" s="126" t="s">
        <v>586</v>
      </c>
      <c r="D8" s="128" t="s">
        <v>572</v>
      </c>
      <c r="E8" s="130" t="s">
        <v>573</v>
      </c>
      <c r="F8" s="130" t="s">
        <v>588</v>
      </c>
      <c r="G8" s="4" t="s">
        <v>589</v>
      </c>
      <c r="H8" s="129" t="s">
        <v>590</v>
      </c>
    </row>
    <row r="9" spans="1:8">
      <c r="A9" s="125">
        <v>6</v>
      </c>
      <c r="B9" s="127" t="s">
        <v>2</v>
      </c>
      <c r="C9" s="126" t="s">
        <v>325</v>
      </c>
      <c r="D9" s="128" t="s">
        <v>572</v>
      </c>
      <c r="E9" s="130" t="s">
        <v>573</v>
      </c>
      <c r="F9" s="130" t="s">
        <v>574</v>
      </c>
      <c r="G9" s="4" t="s">
        <v>591</v>
      </c>
      <c r="H9" s="129" t="s">
        <v>328</v>
      </c>
    </row>
    <row r="10" spans="1:8">
      <c r="A10" s="125">
        <v>7</v>
      </c>
      <c r="B10" s="127" t="s">
        <v>3</v>
      </c>
      <c r="C10" s="126" t="s">
        <v>325</v>
      </c>
      <c r="D10" s="128" t="s">
        <v>572</v>
      </c>
      <c r="E10" s="130" t="s">
        <v>573</v>
      </c>
      <c r="F10" s="130" t="s">
        <v>576</v>
      </c>
      <c r="G10" s="4" t="s">
        <v>592</v>
      </c>
      <c r="H10" s="129" t="s">
        <v>329</v>
      </c>
    </row>
    <row r="11" spans="1:8">
      <c r="A11" s="125">
        <v>8</v>
      </c>
      <c r="B11" s="127" t="s">
        <v>593</v>
      </c>
      <c r="C11" s="126" t="s">
        <v>325</v>
      </c>
      <c r="D11" s="128" t="s">
        <v>572</v>
      </c>
      <c r="E11" s="130" t="s">
        <v>573</v>
      </c>
      <c r="F11" s="130" t="s">
        <v>579</v>
      </c>
      <c r="G11" s="4" t="s">
        <v>594</v>
      </c>
      <c r="H11" s="129" t="s">
        <v>581</v>
      </c>
    </row>
    <row r="12" spans="1:8">
      <c r="A12" s="125">
        <v>9</v>
      </c>
      <c r="B12" s="127" t="s">
        <v>595</v>
      </c>
      <c r="C12" s="126" t="s">
        <v>586</v>
      </c>
      <c r="D12" s="128" t="s">
        <v>572</v>
      </c>
      <c r="E12" s="130" t="s">
        <v>573</v>
      </c>
      <c r="F12" s="130" t="s">
        <v>588</v>
      </c>
      <c r="G12" s="4" t="s">
        <v>596</v>
      </c>
      <c r="H12" s="129" t="s">
        <v>590</v>
      </c>
    </row>
    <row r="13" spans="1:8">
      <c r="A13" s="125">
        <v>10</v>
      </c>
      <c r="B13" s="127" t="s">
        <v>330</v>
      </c>
      <c r="C13" s="126" t="s">
        <v>325</v>
      </c>
      <c r="D13" s="128" t="s">
        <v>572</v>
      </c>
      <c r="E13" s="130" t="s">
        <v>573</v>
      </c>
      <c r="F13" s="130" t="s">
        <v>597</v>
      </c>
      <c r="G13" s="4" t="s">
        <v>598</v>
      </c>
      <c r="H13" s="129" t="s">
        <v>331</v>
      </c>
    </row>
    <row r="14" spans="1:8">
      <c r="A14" s="125">
        <v>11</v>
      </c>
      <c r="B14" s="127" t="s">
        <v>599</v>
      </c>
      <c r="C14" s="126" t="s">
        <v>325</v>
      </c>
      <c r="D14" s="128" t="s">
        <v>572</v>
      </c>
      <c r="E14" s="130" t="s">
        <v>573</v>
      </c>
      <c r="F14" s="130" t="s">
        <v>600</v>
      </c>
      <c r="G14" s="4" t="s">
        <v>601</v>
      </c>
      <c r="H14" s="129" t="s">
        <v>602</v>
      </c>
    </row>
    <row r="15" spans="1:8">
      <c r="A15" s="125">
        <v>12</v>
      </c>
      <c r="B15" s="127" t="s">
        <v>603</v>
      </c>
      <c r="C15" s="126" t="s">
        <v>325</v>
      </c>
      <c r="D15" s="128" t="s">
        <v>572</v>
      </c>
      <c r="E15" s="130" t="s">
        <v>573</v>
      </c>
      <c r="F15" s="130" t="s">
        <v>604</v>
      </c>
      <c r="G15" s="4" t="s">
        <v>605</v>
      </c>
      <c r="H15" s="129" t="s">
        <v>357</v>
      </c>
    </row>
    <row r="16" spans="1:8">
      <c r="A16" s="125">
        <v>13</v>
      </c>
      <c r="B16" s="127" t="s">
        <v>4</v>
      </c>
      <c r="C16" s="126" t="s">
        <v>325</v>
      </c>
      <c r="D16" s="128" t="s">
        <v>572</v>
      </c>
      <c r="E16" s="130" t="s">
        <v>573</v>
      </c>
      <c r="F16" s="130" t="s">
        <v>606</v>
      </c>
      <c r="G16" s="4" t="s">
        <v>607</v>
      </c>
      <c r="H16" s="129" t="s">
        <v>333</v>
      </c>
    </row>
    <row r="17" spans="1:8">
      <c r="A17" s="125">
        <v>14</v>
      </c>
      <c r="B17" s="127" t="s">
        <v>608</v>
      </c>
      <c r="C17" s="126" t="s">
        <v>325</v>
      </c>
      <c r="D17" s="128" t="s">
        <v>572</v>
      </c>
      <c r="E17" s="130" t="s">
        <v>573</v>
      </c>
      <c r="F17" s="130" t="s">
        <v>609</v>
      </c>
      <c r="G17" s="4" t="s">
        <v>610</v>
      </c>
      <c r="H17" s="129" t="s">
        <v>611</v>
      </c>
    </row>
    <row r="18" spans="1:8">
      <c r="A18" s="125">
        <v>15</v>
      </c>
      <c r="B18" s="127" t="s">
        <v>5</v>
      </c>
      <c r="C18" s="126" t="s">
        <v>325</v>
      </c>
      <c r="D18" s="128" t="s">
        <v>572</v>
      </c>
      <c r="E18" s="130" t="s">
        <v>573</v>
      </c>
      <c r="F18" s="130" t="s">
        <v>612</v>
      </c>
      <c r="G18" s="4" t="s">
        <v>613</v>
      </c>
      <c r="H18" s="129" t="s">
        <v>334</v>
      </c>
    </row>
    <row r="19" spans="1:8">
      <c r="A19" s="125">
        <v>16</v>
      </c>
      <c r="B19" s="127" t="s">
        <v>6</v>
      </c>
      <c r="C19" s="126" t="s">
        <v>325</v>
      </c>
      <c r="D19" s="128" t="s">
        <v>572</v>
      </c>
      <c r="E19" s="130" t="s">
        <v>573</v>
      </c>
      <c r="F19" s="130" t="s">
        <v>614</v>
      </c>
      <c r="G19" s="4" t="s">
        <v>615</v>
      </c>
      <c r="H19" s="129" t="s">
        <v>336</v>
      </c>
    </row>
    <row r="20" spans="1:8">
      <c r="A20" s="125">
        <v>17</v>
      </c>
      <c r="B20" s="127" t="s">
        <v>7</v>
      </c>
      <c r="C20" s="126" t="s">
        <v>325</v>
      </c>
      <c r="D20" s="128" t="s">
        <v>572</v>
      </c>
      <c r="E20" s="130" t="s">
        <v>573</v>
      </c>
      <c r="F20" s="130" t="s">
        <v>616</v>
      </c>
      <c r="G20" s="4" t="s">
        <v>617</v>
      </c>
      <c r="H20" s="129" t="s">
        <v>337</v>
      </c>
    </row>
    <row r="21" spans="1:8">
      <c r="A21" s="125">
        <v>18</v>
      </c>
      <c r="B21" s="127" t="s">
        <v>618</v>
      </c>
      <c r="C21" s="126" t="s">
        <v>325</v>
      </c>
      <c r="D21" s="128" t="s">
        <v>572</v>
      </c>
      <c r="E21" s="130" t="s">
        <v>573</v>
      </c>
      <c r="F21" s="130" t="s">
        <v>619</v>
      </c>
      <c r="G21" s="4" t="s">
        <v>620</v>
      </c>
      <c r="H21" s="129" t="s">
        <v>481</v>
      </c>
    </row>
    <row r="22" spans="1:8">
      <c r="A22" s="125">
        <v>19</v>
      </c>
      <c r="B22" s="127" t="s">
        <v>621</v>
      </c>
      <c r="C22" s="126" t="s">
        <v>325</v>
      </c>
      <c r="D22" s="128" t="s">
        <v>572</v>
      </c>
      <c r="E22" s="130" t="s">
        <v>573</v>
      </c>
      <c r="F22" s="130" t="s">
        <v>622</v>
      </c>
      <c r="G22" s="4" t="s">
        <v>623</v>
      </c>
      <c r="H22" s="129" t="s">
        <v>624</v>
      </c>
    </row>
    <row r="23" spans="1:8">
      <c r="A23" s="125">
        <v>20</v>
      </c>
      <c r="B23" s="127" t="s">
        <v>136</v>
      </c>
      <c r="C23" s="126" t="s">
        <v>325</v>
      </c>
      <c r="D23" s="128" t="s">
        <v>572</v>
      </c>
      <c r="E23" s="130" t="s">
        <v>573</v>
      </c>
      <c r="F23" s="130" t="s">
        <v>625</v>
      </c>
      <c r="G23" s="4" t="s">
        <v>626</v>
      </c>
      <c r="H23" s="129" t="s">
        <v>490</v>
      </c>
    </row>
    <row r="24" spans="1:8">
      <c r="A24" s="125">
        <v>21</v>
      </c>
      <c r="B24" s="127" t="s">
        <v>137</v>
      </c>
      <c r="C24" s="126" t="s">
        <v>325</v>
      </c>
      <c r="D24" s="128" t="s">
        <v>572</v>
      </c>
      <c r="E24" s="130" t="s">
        <v>573</v>
      </c>
      <c r="F24" s="130" t="s">
        <v>627</v>
      </c>
      <c r="G24" s="4" t="s">
        <v>628</v>
      </c>
      <c r="H24" s="129" t="s">
        <v>491</v>
      </c>
    </row>
    <row r="25" spans="1:8">
      <c r="A25" s="125">
        <v>22</v>
      </c>
      <c r="B25" s="127" t="s">
        <v>629</v>
      </c>
      <c r="C25" s="126" t="s">
        <v>325</v>
      </c>
      <c r="D25" s="128" t="s">
        <v>572</v>
      </c>
      <c r="E25" s="130" t="s">
        <v>573</v>
      </c>
      <c r="F25" s="130" t="s">
        <v>625</v>
      </c>
      <c r="G25" s="4" t="s">
        <v>630</v>
      </c>
      <c r="H25" s="129" t="s">
        <v>631</v>
      </c>
    </row>
    <row r="26" spans="1:8">
      <c r="A26" s="125">
        <v>23</v>
      </c>
      <c r="B26" s="127" t="s">
        <v>8</v>
      </c>
      <c r="C26" s="126" t="s">
        <v>426</v>
      </c>
      <c r="D26" s="128" t="s">
        <v>572</v>
      </c>
      <c r="E26" s="130" t="s">
        <v>573</v>
      </c>
      <c r="F26" s="130" t="s">
        <v>632</v>
      </c>
      <c r="G26" s="4" t="s">
        <v>633</v>
      </c>
      <c r="H26" s="129" t="s">
        <v>338</v>
      </c>
    </row>
    <row r="27" spans="1:8">
      <c r="A27" s="125">
        <v>24</v>
      </c>
      <c r="B27" s="127" t="s">
        <v>9</v>
      </c>
      <c r="C27" s="126" t="s">
        <v>342</v>
      </c>
      <c r="D27" s="128" t="s">
        <v>572</v>
      </c>
      <c r="E27" s="130" t="s">
        <v>573</v>
      </c>
      <c r="F27" s="130" t="s">
        <v>634</v>
      </c>
      <c r="G27" s="4" t="s">
        <v>635</v>
      </c>
      <c r="H27" s="129" t="s">
        <v>341</v>
      </c>
    </row>
    <row r="28" spans="1:8">
      <c r="A28" s="125">
        <v>25</v>
      </c>
      <c r="B28" s="127" t="s">
        <v>138</v>
      </c>
      <c r="C28" s="126" t="s">
        <v>426</v>
      </c>
      <c r="D28" s="128" t="s">
        <v>572</v>
      </c>
      <c r="E28" s="130" t="s">
        <v>573</v>
      </c>
      <c r="F28" s="130" t="s">
        <v>636</v>
      </c>
      <c r="G28" s="4" t="s">
        <v>637</v>
      </c>
      <c r="H28" s="129" t="s">
        <v>355</v>
      </c>
    </row>
    <row r="29" spans="1:8">
      <c r="A29" s="125">
        <v>26</v>
      </c>
      <c r="B29" s="127" t="s">
        <v>10</v>
      </c>
      <c r="C29" s="126" t="s">
        <v>426</v>
      </c>
      <c r="D29" s="128" t="s">
        <v>572</v>
      </c>
      <c r="E29" s="130" t="s">
        <v>573</v>
      </c>
      <c r="F29" s="130" t="s">
        <v>638</v>
      </c>
      <c r="G29" s="4" t="s">
        <v>639</v>
      </c>
      <c r="H29" s="129" t="s">
        <v>343</v>
      </c>
    </row>
    <row r="30" spans="1:8">
      <c r="A30" s="125">
        <v>27</v>
      </c>
      <c r="B30" s="127" t="s">
        <v>139</v>
      </c>
      <c r="C30" s="126" t="s">
        <v>342</v>
      </c>
      <c r="D30" s="128" t="s">
        <v>572</v>
      </c>
      <c r="E30" s="130" t="s">
        <v>573</v>
      </c>
      <c r="F30" s="130" t="s">
        <v>640</v>
      </c>
      <c r="G30" s="4" t="s">
        <v>641</v>
      </c>
      <c r="H30" s="129" t="s">
        <v>492</v>
      </c>
    </row>
    <row r="31" spans="1:8">
      <c r="A31" s="125">
        <v>28</v>
      </c>
      <c r="B31" s="127" t="s">
        <v>642</v>
      </c>
      <c r="C31" s="126" t="s">
        <v>586</v>
      </c>
      <c r="D31" s="128" t="s">
        <v>572</v>
      </c>
      <c r="E31" s="130" t="s">
        <v>573</v>
      </c>
      <c r="F31" s="130" t="s">
        <v>643</v>
      </c>
      <c r="G31" s="4" t="s">
        <v>644</v>
      </c>
      <c r="H31" s="129" t="s">
        <v>645</v>
      </c>
    </row>
    <row r="32" spans="1:8">
      <c r="A32" s="125">
        <v>29</v>
      </c>
      <c r="B32" s="127" t="s">
        <v>646</v>
      </c>
      <c r="C32" s="126" t="s">
        <v>426</v>
      </c>
      <c r="D32" s="128" t="s">
        <v>572</v>
      </c>
      <c r="E32" s="130" t="s">
        <v>573</v>
      </c>
      <c r="F32" s="130" t="s">
        <v>647</v>
      </c>
      <c r="G32" s="4" t="s">
        <v>648</v>
      </c>
      <c r="H32" s="129" t="s">
        <v>649</v>
      </c>
    </row>
    <row r="33" spans="1:8">
      <c r="A33" s="125">
        <v>30</v>
      </c>
      <c r="B33" s="127" t="s">
        <v>650</v>
      </c>
      <c r="C33" s="126" t="s">
        <v>426</v>
      </c>
      <c r="D33" s="128" t="s">
        <v>572</v>
      </c>
      <c r="E33" s="130" t="s">
        <v>573</v>
      </c>
      <c r="F33" s="130" t="s">
        <v>651</v>
      </c>
      <c r="G33" s="4" t="s">
        <v>652</v>
      </c>
      <c r="H33" s="129" t="s">
        <v>653</v>
      </c>
    </row>
    <row r="34" spans="1:8">
      <c r="A34" s="125">
        <v>31</v>
      </c>
      <c r="B34" s="127" t="s">
        <v>140</v>
      </c>
      <c r="C34" s="126" t="s">
        <v>125</v>
      </c>
      <c r="D34" s="128" t="s">
        <v>572</v>
      </c>
      <c r="E34" s="130" t="s">
        <v>573</v>
      </c>
      <c r="F34" s="130" t="s">
        <v>654</v>
      </c>
      <c r="G34" s="4" t="s">
        <v>655</v>
      </c>
      <c r="H34" s="129" t="s">
        <v>493</v>
      </c>
    </row>
    <row r="35" spans="1:8">
      <c r="A35" s="125">
        <v>32</v>
      </c>
      <c r="B35" s="127" t="s">
        <v>11</v>
      </c>
      <c r="C35" s="126" t="s">
        <v>125</v>
      </c>
      <c r="D35" s="128" t="s">
        <v>572</v>
      </c>
      <c r="E35" s="130" t="s">
        <v>573</v>
      </c>
      <c r="F35" s="130" t="s">
        <v>656</v>
      </c>
      <c r="G35" s="4" t="s">
        <v>657</v>
      </c>
      <c r="H35" s="129" t="s">
        <v>344</v>
      </c>
    </row>
    <row r="36" spans="1:8">
      <c r="A36" s="125">
        <v>33</v>
      </c>
      <c r="B36" s="127" t="s">
        <v>658</v>
      </c>
      <c r="C36" s="126" t="s">
        <v>125</v>
      </c>
      <c r="D36" s="128" t="s">
        <v>572</v>
      </c>
      <c r="E36" s="130" t="s">
        <v>573</v>
      </c>
      <c r="F36" s="130" t="s">
        <v>659</v>
      </c>
      <c r="G36" s="4" t="s">
        <v>660</v>
      </c>
      <c r="H36" s="129" t="s">
        <v>661</v>
      </c>
    </row>
    <row r="37" spans="1:8">
      <c r="A37" s="125">
        <v>34</v>
      </c>
      <c r="B37" s="127" t="s">
        <v>662</v>
      </c>
      <c r="C37" s="126" t="s">
        <v>125</v>
      </c>
      <c r="D37" s="128" t="s">
        <v>572</v>
      </c>
      <c r="E37" s="130" t="s">
        <v>573</v>
      </c>
      <c r="F37" s="130" t="s">
        <v>663</v>
      </c>
      <c r="G37" s="4" t="s">
        <v>664</v>
      </c>
      <c r="H37" s="129" t="s">
        <v>665</v>
      </c>
    </row>
    <row r="38" spans="1:8">
      <c r="A38" s="125">
        <v>35</v>
      </c>
      <c r="B38" s="127" t="s">
        <v>12</v>
      </c>
      <c r="C38" s="126" t="s">
        <v>426</v>
      </c>
      <c r="D38" s="128" t="s">
        <v>572</v>
      </c>
      <c r="E38" s="130" t="s">
        <v>573</v>
      </c>
      <c r="F38" s="130" t="s">
        <v>666</v>
      </c>
      <c r="G38" s="4" t="s">
        <v>667</v>
      </c>
      <c r="H38" s="129" t="s">
        <v>345</v>
      </c>
    </row>
    <row r="39" spans="1:8">
      <c r="A39" s="125">
        <v>36</v>
      </c>
      <c r="B39" s="127" t="s">
        <v>668</v>
      </c>
      <c r="C39" s="126" t="s">
        <v>426</v>
      </c>
      <c r="D39" s="128" t="s">
        <v>572</v>
      </c>
      <c r="E39" s="130" t="s">
        <v>573</v>
      </c>
      <c r="F39" s="130" t="s">
        <v>669</v>
      </c>
      <c r="G39" s="4" t="s">
        <v>670</v>
      </c>
      <c r="H39" s="129" t="s">
        <v>671</v>
      </c>
    </row>
    <row r="40" spans="1:8">
      <c r="A40" s="125">
        <v>37</v>
      </c>
      <c r="B40" s="127" t="s">
        <v>672</v>
      </c>
      <c r="C40" s="126" t="s">
        <v>426</v>
      </c>
      <c r="D40" s="128" t="s">
        <v>572</v>
      </c>
      <c r="E40" s="130" t="s">
        <v>573</v>
      </c>
      <c r="F40" s="130" t="s">
        <v>673</v>
      </c>
      <c r="G40" s="4" t="s">
        <v>674</v>
      </c>
      <c r="H40" s="129" t="s">
        <v>675</v>
      </c>
    </row>
    <row r="41" spans="1:8">
      <c r="A41" s="125">
        <v>38</v>
      </c>
      <c r="B41" s="127" t="s">
        <v>13</v>
      </c>
      <c r="C41" s="126" t="s">
        <v>426</v>
      </c>
      <c r="D41" s="128" t="s">
        <v>572</v>
      </c>
      <c r="E41" s="130" t="s">
        <v>573</v>
      </c>
      <c r="F41" s="130" t="s">
        <v>676</v>
      </c>
      <c r="G41" s="4" t="s">
        <v>677</v>
      </c>
      <c r="H41" s="129" t="s">
        <v>346</v>
      </c>
    </row>
    <row r="42" spans="1:8">
      <c r="A42" s="125">
        <v>39</v>
      </c>
      <c r="B42" s="127" t="s">
        <v>678</v>
      </c>
      <c r="C42" s="126" t="s">
        <v>586</v>
      </c>
      <c r="D42" s="128" t="s">
        <v>572</v>
      </c>
      <c r="E42" s="130" t="s">
        <v>573</v>
      </c>
      <c r="F42" s="130" t="s">
        <v>679</v>
      </c>
      <c r="G42" s="4" t="s">
        <v>680</v>
      </c>
      <c r="H42" s="129" t="s">
        <v>681</v>
      </c>
    </row>
    <row r="43" spans="1:8">
      <c r="A43" s="125">
        <v>40</v>
      </c>
      <c r="B43" s="127" t="s">
        <v>682</v>
      </c>
      <c r="C43" s="126" t="s">
        <v>586</v>
      </c>
      <c r="D43" s="128" t="s">
        <v>572</v>
      </c>
      <c r="E43" s="130" t="s">
        <v>573</v>
      </c>
      <c r="F43" s="130" t="s">
        <v>683</v>
      </c>
      <c r="G43" s="4" t="s">
        <v>684</v>
      </c>
      <c r="H43" s="129" t="s">
        <v>685</v>
      </c>
    </row>
    <row r="44" spans="1:8">
      <c r="A44" s="125">
        <v>41</v>
      </c>
      <c r="B44" s="127" t="s">
        <v>686</v>
      </c>
      <c r="C44" s="126" t="s">
        <v>426</v>
      </c>
      <c r="D44" s="128" t="s">
        <v>572</v>
      </c>
      <c r="E44" s="130" t="s">
        <v>573</v>
      </c>
      <c r="F44" s="130" t="s">
        <v>647</v>
      </c>
      <c r="G44" s="4" t="s">
        <v>687</v>
      </c>
      <c r="H44" s="129" t="s">
        <v>688</v>
      </c>
    </row>
    <row r="45" spans="1:8">
      <c r="A45" s="125">
        <v>42</v>
      </c>
      <c r="B45" s="127" t="s">
        <v>689</v>
      </c>
      <c r="C45" s="126" t="s">
        <v>426</v>
      </c>
      <c r="D45" s="128" t="s">
        <v>572</v>
      </c>
      <c r="E45" s="130" t="s">
        <v>573</v>
      </c>
      <c r="F45" s="130" t="s">
        <v>651</v>
      </c>
      <c r="G45" s="4" t="s">
        <v>690</v>
      </c>
      <c r="H45" s="129" t="s">
        <v>691</v>
      </c>
    </row>
    <row r="46" spans="1:8">
      <c r="A46" s="125">
        <v>43</v>
      </c>
      <c r="B46" s="127" t="s">
        <v>141</v>
      </c>
      <c r="C46" s="126" t="s">
        <v>125</v>
      </c>
      <c r="D46" s="128" t="s">
        <v>572</v>
      </c>
      <c r="E46" s="130" t="s">
        <v>573</v>
      </c>
      <c r="F46" s="130" t="s">
        <v>654</v>
      </c>
      <c r="G46" s="4" t="s">
        <v>692</v>
      </c>
      <c r="H46" s="129" t="s">
        <v>494</v>
      </c>
    </row>
    <row r="47" spans="1:8">
      <c r="A47" s="125">
        <v>44</v>
      </c>
      <c r="B47" s="127" t="s">
        <v>14</v>
      </c>
      <c r="C47" s="126" t="s">
        <v>125</v>
      </c>
      <c r="D47" s="128" t="s">
        <v>572</v>
      </c>
      <c r="E47" s="130" t="s">
        <v>573</v>
      </c>
      <c r="F47" s="130" t="s">
        <v>656</v>
      </c>
      <c r="G47" s="4" t="s">
        <v>693</v>
      </c>
      <c r="H47" s="129" t="s">
        <v>347</v>
      </c>
    </row>
    <row r="48" spans="1:8">
      <c r="A48" s="125">
        <v>45</v>
      </c>
      <c r="B48" s="127" t="s">
        <v>694</v>
      </c>
      <c r="C48" s="126" t="s">
        <v>125</v>
      </c>
      <c r="D48" s="128" t="s">
        <v>572</v>
      </c>
      <c r="E48" s="130" t="s">
        <v>573</v>
      </c>
      <c r="F48" s="130" t="s">
        <v>659</v>
      </c>
      <c r="G48" s="4" t="s">
        <v>695</v>
      </c>
      <c r="H48" s="129" t="s">
        <v>696</v>
      </c>
    </row>
    <row r="49" spans="1:8">
      <c r="A49" s="125">
        <v>46</v>
      </c>
      <c r="B49" s="127" t="s">
        <v>697</v>
      </c>
      <c r="C49" s="126" t="s">
        <v>125</v>
      </c>
      <c r="D49" s="128" t="s">
        <v>572</v>
      </c>
      <c r="E49" s="130" t="s">
        <v>573</v>
      </c>
      <c r="F49" s="130" t="s">
        <v>663</v>
      </c>
      <c r="G49" s="4" t="s">
        <v>698</v>
      </c>
      <c r="H49" s="129" t="s">
        <v>699</v>
      </c>
    </row>
    <row r="50" spans="1:8">
      <c r="A50" s="125">
        <v>47</v>
      </c>
      <c r="B50" s="127" t="s">
        <v>142</v>
      </c>
      <c r="C50" s="126" t="s">
        <v>426</v>
      </c>
      <c r="D50" s="128" t="s">
        <v>572</v>
      </c>
      <c r="E50" s="130" t="s">
        <v>573</v>
      </c>
      <c r="F50" s="130" t="s">
        <v>700</v>
      </c>
      <c r="G50" s="4" t="s">
        <v>701</v>
      </c>
      <c r="H50" s="129" t="s">
        <v>495</v>
      </c>
    </row>
    <row r="51" spans="1:8">
      <c r="A51" s="125">
        <v>48</v>
      </c>
      <c r="B51" s="127" t="s">
        <v>15</v>
      </c>
      <c r="C51" s="126" t="s">
        <v>426</v>
      </c>
      <c r="D51" s="128" t="s">
        <v>572</v>
      </c>
      <c r="E51" s="130" t="s">
        <v>573</v>
      </c>
      <c r="F51" s="130" t="s">
        <v>702</v>
      </c>
      <c r="G51" s="4" t="s">
        <v>703</v>
      </c>
      <c r="H51" s="129" t="s">
        <v>348</v>
      </c>
    </row>
    <row r="52" spans="1:8">
      <c r="A52" s="125">
        <v>49</v>
      </c>
      <c r="B52" s="127" t="s">
        <v>16</v>
      </c>
      <c r="C52" s="126" t="s">
        <v>426</v>
      </c>
      <c r="D52" s="128" t="s">
        <v>572</v>
      </c>
      <c r="E52" s="130" t="s">
        <v>573</v>
      </c>
      <c r="F52" s="130" t="s">
        <v>666</v>
      </c>
      <c r="G52" s="4" t="s">
        <v>704</v>
      </c>
      <c r="H52" s="129" t="s">
        <v>349</v>
      </c>
    </row>
    <row r="53" spans="1:8">
      <c r="A53" s="125">
        <v>50</v>
      </c>
      <c r="B53" s="127" t="s">
        <v>705</v>
      </c>
      <c r="C53" s="126" t="s">
        <v>426</v>
      </c>
      <c r="D53" s="128" t="s">
        <v>572</v>
      </c>
      <c r="E53" s="130" t="s">
        <v>573</v>
      </c>
      <c r="F53" s="130" t="s">
        <v>673</v>
      </c>
      <c r="G53" s="4" t="s">
        <v>706</v>
      </c>
      <c r="H53" s="129" t="s">
        <v>675</v>
      </c>
    </row>
    <row r="54" spans="1:8">
      <c r="A54" s="125">
        <v>51</v>
      </c>
      <c r="B54" s="127" t="s">
        <v>707</v>
      </c>
      <c r="C54" s="126" t="s">
        <v>426</v>
      </c>
      <c r="D54" s="128" t="s">
        <v>572</v>
      </c>
      <c r="E54" s="130" t="s">
        <v>573</v>
      </c>
      <c r="F54" s="130" t="s">
        <v>647</v>
      </c>
      <c r="G54" s="4" t="s">
        <v>708</v>
      </c>
      <c r="H54" s="129" t="s">
        <v>709</v>
      </c>
    </row>
    <row r="55" spans="1:8">
      <c r="A55" s="125">
        <v>52</v>
      </c>
      <c r="B55" s="127" t="s">
        <v>710</v>
      </c>
      <c r="C55" s="126" t="s">
        <v>426</v>
      </c>
      <c r="D55" s="128" t="s">
        <v>572</v>
      </c>
      <c r="E55" s="130" t="s">
        <v>573</v>
      </c>
      <c r="F55" s="130" t="s">
        <v>651</v>
      </c>
      <c r="G55" s="4" t="s">
        <v>711</v>
      </c>
      <c r="H55" s="129" t="s">
        <v>712</v>
      </c>
    </row>
    <row r="56" spans="1:8">
      <c r="A56" s="125">
        <v>53</v>
      </c>
      <c r="B56" s="127" t="s">
        <v>143</v>
      </c>
      <c r="C56" s="126" t="s">
        <v>125</v>
      </c>
      <c r="D56" s="128" t="s">
        <v>572</v>
      </c>
      <c r="E56" s="130" t="s">
        <v>573</v>
      </c>
      <c r="F56" s="130" t="s">
        <v>654</v>
      </c>
      <c r="G56" s="4" t="s">
        <v>713</v>
      </c>
      <c r="H56" s="129" t="s">
        <v>496</v>
      </c>
    </row>
    <row r="57" spans="1:8">
      <c r="A57" s="125">
        <v>54</v>
      </c>
      <c r="B57" s="127" t="s">
        <v>17</v>
      </c>
      <c r="C57" s="126" t="s">
        <v>125</v>
      </c>
      <c r="D57" s="128" t="s">
        <v>572</v>
      </c>
      <c r="E57" s="130" t="s">
        <v>573</v>
      </c>
      <c r="F57" s="130" t="s">
        <v>656</v>
      </c>
      <c r="G57" s="4" t="s">
        <v>714</v>
      </c>
      <c r="H57" s="129" t="s">
        <v>350</v>
      </c>
    </row>
    <row r="58" spans="1:8">
      <c r="A58" s="125">
        <v>55</v>
      </c>
      <c r="B58" s="127" t="s">
        <v>715</v>
      </c>
      <c r="C58" s="126" t="s">
        <v>125</v>
      </c>
      <c r="D58" s="128" t="s">
        <v>572</v>
      </c>
      <c r="E58" s="130" t="s">
        <v>573</v>
      </c>
      <c r="F58" s="130" t="s">
        <v>659</v>
      </c>
      <c r="G58" s="4" t="s">
        <v>716</v>
      </c>
      <c r="H58" s="129" t="s">
        <v>717</v>
      </c>
    </row>
    <row r="59" spans="1:8">
      <c r="A59" s="125">
        <v>56</v>
      </c>
      <c r="B59" s="127" t="s">
        <v>718</v>
      </c>
      <c r="C59" s="126" t="s">
        <v>125</v>
      </c>
      <c r="D59" s="128" t="s">
        <v>572</v>
      </c>
      <c r="E59" s="130" t="s">
        <v>573</v>
      </c>
      <c r="F59" s="130" t="s">
        <v>663</v>
      </c>
      <c r="G59" s="4" t="s">
        <v>719</v>
      </c>
      <c r="H59" s="129" t="s">
        <v>720</v>
      </c>
    </row>
    <row r="60" spans="1:8">
      <c r="A60" s="125">
        <v>57</v>
      </c>
      <c r="B60" s="127" t="s">
        <v>721</v>
      </c>
      <c r="C60" s="126" t="s">
        <v>426</v>
      </c>
      <c r="D60" s="128" t="s">
        <v>572</v>
      </c>
      <c r="E60" s="130" t="s">
        <v>573</v>
      </c>
      <c r="F60" s="130" t="s">
        <v>722</v>
      </c>
      <c r="G60" s="4" t="s">
        <v>723</v>
      </c>
      <c r="H60" s="129" t="s">
        <v>724</v>
      </c>
    </row>
    <row r="61" spans="1:8">
      <c r="A61" s="125">
        <v>58</v>
      </c>
      <c r="B61" s="127" t="s">
        <v>18</v>
      </c>
      <c r="C61" s="126" t="s">
        <v>426</v>
      </c>
      <c r="D61" s="128" t="s">
        <v>572</v>
      </c>
      <c r="E61" s="130" t="s">
        <v>573</v>
      </c>
      <c r="F61" s="130" t="s">
        <v>725</v>
      </c>
      <c r="G61" s="4" t="s">
        <v>726</v>
      </c>
      <c r="H61" s="129" t="s">
        <v>351</v>
      </c>
    </row>
    <row r="62" spans="1:8">
      <c r="A62" s="125">
        <v>59</v>
      </c>
      <c r="B62" s="127" t="s">
        <v>727</v>
      </c>
      <c r="C62" s="126" t="s">
        <v>342</v>
      </c>
      <c r="D62" s="128" t="s">
        <v>572</v>
      </c>
      <c r="E62" s="130" t="s">
        <v>573</v>
      </c>
      <c r="F62" s="130" t="s">
        <v>634</v>
      </c>
      <c r="G62" s="4" t="s">
        <v>728</v>
      </c>
      <c r="H62" s="129" t="s">
        <v>729</v>
      </c>
    </row>
    <row r="63" spans="1:8">
      <c r="A63" s="125">
        <v>60</v>
      </c>
      <c r="B63" s="127" t="s">
        <v>144</v>
      </c>
      <c r="C63" s="126" t="s">
        <v>342</v>
      </c>
      <c r="D63" s="128" t="s">
        <v>572</v>
      </c>
      <c r="E63" s="130" t="s">
        <v>573</v>
      </c>
      <c r="F63" s="130" t="s">
        <v>640</v>
      </c>
      <c r="G63" s="4" t="s">
        <v>730</v>
      </c>
      <c r="H63" s="129" t="s">
        <v>497</v>
      </c>
    </row>
    <row r="64" spans="1:8">
      <c r="A64" s="125">
        <v>61</v>
      </c>
      <c r="B64" s="127" t="s">
        <v>731</v>
      </c>
      <c r="C64" s="126" t="s">
        <v>586</v>
      </c>
      <c r="D64" s="128" t="s">
        <v>572</v>
      </c>
      <c r="E64" s="130" t="s">
        <v>573</v>
      </c>
      <c r="F64" s="130" t="s">
        <v>732</v>
      </c>
      <c r="G64" s="4" t="s">
        <v>733</v>
      </c>
      <c r="H64" s="129" t="s">
        <v>508</v>
      </c>
    </row>
    <row r="65" spans="1:8">
      <c r="A65" s="125">
        <v>62</v>
      </c>
      <c r="B65" s="127" t="s">
        <v>734</v>
      </c>
      <c r="C65" s="126" t="s">
        <v>426</v>
      </c>
      <c r="D65" s="128" t="s">
        <v>572</v>
      </c>
      <c r="E65" s="130" t="s">
        <v>573</v>
      </c>
      <c r="F65" s="130" t="s">
        <v>735</v>
      </c>
      <c r="G65" s="4" t="s">
        <v>736</v>
      </c>
      <c r="H65" s="129" t="s">
        <v>374</v>
      </c>
    </row>
    <row r="66" spans="1:8">
      <c r="A66" s="125">
        <v>63</v>
      </c>
      <c r="B66" s="127" t="s">
        <v>19</v>
      </c>
      <c r="C66" s="126" t="s">
        <v>426</v>
      </c>
      <c r="D66" s="128" t="s">
        <v>572</v>
      </c>
      <c r="E66" s="130" t="s">
        <v>573</v>
      </c>
      <c r="F66" s="130" t="s">
        <v>737</v>
      </c>
      <c r="G66" s="4" t="s">
        <v>738</v>
      </c>
      <c r="H66" s="129" t="s">
        <v>352</v>
      </c>
    </row>
    <row r="67" spans="1:8">
      <c r="A67" s="125">
        <v>64</v>
      </c>
      <c r="B67" s="127" t="s">
        <v>20</v>
      </c>
      <c r="C67" s="126" t="s">
        <v>426</v>
      </c>
      <c r="D67" s="128" t="s">
        <v>572</v>
      </c>
      <c r="E67" s="130" t="s">
        <v>573</v>
      </c>
      <c r="F67" s="130" t="s">
        <v>739</v>
      </c>
      <c r="G67" s="4" t="s">
        <v>740</v>
      </c>
      <c r="H67" s="129" t="s">
        <v>353</v>
      </c>
    </row>
    <row r="68" spans="1:8">
      <c r="A68" s="125">
        <v>65</v>
      </c>
      <c r="B68" s="127" t="s">
        <v>741</v>
      </c>
      <c r="C68" s="126" t="s">
        <v>426</v>
      </c>
      <c r="D68" s="128" t="s">
        <v>572</v>
      </c>
      <c r="E68" s="130" t="s">
        <v>573</v>
      </c>
      <c r="F68" s="130" t="s">
        <v>742</v>
      </c>
      <c r="G68" s="4" t="s">
        <v>743</v>
      </c>
      <c r="H68" s="129" t="s">
        <v>744</v>
      </c>
    </row>
    <row r="69" spans="1:8">
      <c r="A69" s="125">
        <v>66</v>
      </c>
      <c r="B69" s="127" t="s">
        <v>145</v>
      </c>
      <c r="C69" s="126" t="s">
        <v>342</v>
      </c>
      <c r="D69" s="128" t="s">
        <v>572</v>
      </c>
      <c r="E69" s="130" t="s">
        <v>573</v>
      </c>
      <c r="F69" s="130" t="s">
        <v>634</v>
      </c>
      <c r="G69" s="4" t="s">
        <v>745</v>
      </c>
      <c r="H69" s="129" t="s">
        <v>498</v>
      </c>
    </row>
    <row r="70" spans="1:8">
      <c r="A70" s="125">
        <v>67</v>
      </c>
      <c r="B70" s="127" t="s">
        <v>747</v>
      </c>
      <c r="C70" s="126" t="s">
        <v>746</v>
      </c>
      <c r="D70" s="128" t="s">
        <v>572</v>
      </c>
      <c r="E70" s="130" t="s">
        <v>573</v>
      </c>
      <c r="F70" s="130" t="s">
        <v>748</v>
      </c>
      <c r="G70" s="4" t="s">
        <v>749</v>
      </c>
      <c r="H70" s="129" t="s">
        <v>750</v>
      </c>
    </row>
    <row r="71" spans="1:8">
      <c r="A71" s="125">
        <v>68</v>
      </c>
      <c r="B71" s="127" t="s">
        <v>751</v>
      </c>
      <c r="C71" s="126" t="s">
        <v>746</v>
      </c>
      <c r="D71" s="128" t="s">
        <v>572</v>
      </c>
      <c r="E71" s="130" t="s">
        <v>573</v>
      </c>
      <c r="F71" s="130" t="s">
        <v>752</v>
      </c>
      <c r="G71" s="4" t="s">
        <v>753</v>
      </c>
      <c r="H71" s="129" t="s">
        <v>754</v>
      </c>
    </row>
    <row r="72" spans="1:8">
      <c r="A72" s="125">
        <v>69</v>
      </c>
      <c r="B72" s="127" t="s">
        <v>146</v>
      </c>
      <c r="C72" s="126" t="s">
        <v>746</v>
      </c>
      <c r="D72" s="128" t="s">
        <v>572</v>
      </c>
      <c r="E72" s="130" t="s">
        <v>573</v>
      </c>
      <c r="F72" s="130" t="s">
        <v>755</v>
      </c>
      <c r="G72" s="4" t="s">
        <v>756</v>
      </c>
      <c r="H72" s="129" t="s">
        <v>499</v>
      </c>
    </row>
    <row r="73" spans="1:8">
      <c r="A73" s="125">
        <v>70</v>
      </c>
      <c r="B73" s="127" t="s">
        <v>757</v>
      </c>
      <c r="C73" s="126" t="s">
        <v>746</v>
      </c>
      <c r="D73" s="128" t="s">
        <v>572</v>
      </c>
      <c r="E73" s="130" t="s">
        <v>573</v>
      </c>
      <c r="F73" s="130" t="s">
        <v>755</v>
      </c>
      <c r="G73" s="4" t="s">
        <v>758</v>
      </c>
      <c r="H73" s="129" t="s">
        <v>759</v>
      </c>
    </row>
    <row r="74" spans="1:8">
      <c r="A74" s="125">
        <v>71</v>
      </c>
      <c r="B74" s="127" t="s">
        <v>147</v>
      </c>
      <c r="C74" s="126" t="s">
        <v>746</v>
      </c>
      <c r="D74" s="128" t="s">
        <v>572</v>
      </c>
      <c r="E74" s="130" t="s">
        <v>573</v>
      </c>
      <c r="F74" s="130" t="s">
        <v>760</v>
      </c>
      <c r="G74" s="4" t="s">
        <v>761</v>
      </c>
      <c r="H74" s="129" t="s">
        <v>500</v>
      </c>
    </row>
    <row r="75" spans="1:8">
      <c r="A75" s="125">
        <v>72</v>
      </c>
      <c r="B75" s="127" t="s">
        <v>762</v>
      </c>
      <c r="C75" s="126" t="s">
        <v>746</v>
      </c>
      <c r="D75" s="128" t="s">
        <v>572</v>
      </c>
      <c r="E75" s="130" t="s">
        <v>573</v>
      </c>
      <c r="F75" s="130" t="s">
        <v>763</v>
      </c>
      <c r="G75" s="4" t="s">
        <v>764</v>
      </c>
      <c r="H75" s="129" t="s">
        <v>765</v>
      </c>
    </row>
    <row r="76" spans="1:8">
      <c r="A76" s="125">
        <v>73</v>
      </c>
      <c r="B76" s="127" t="s">
        <v>766</v>
      </c>
      <c r="C76" s="126" t="s">
        <v>746</v>
      </c>
      <c r="D76" s="128" t="s">
        <v>572</v>
      </c>
      <c r="E76" s="130" t="s">
        <v>573</v>
      </c>
      <c r="F76" s="130" t="s">
        <v>767</v>
      </c>
      <c r="G76" s="4" t="s">
        <v>768</v>
      </c>
      <c r="H76" s="129" t="s">
        <v>509</v>
      </c>
    </row>
    <row r="77" spans="1:8">
      <c r="A77" s="125">
        <v>74</v>
      </c>
      <c r="B77" s="127" t="s">
        <v>148</v>
      </c>
      <c r="C77" s="126" t="s">
        <v>746</v>
      </c>
      <c r="D77" s="128" t="s">
        <v>572</v>
      </c>
      <c r="E77" s="130" t="s">
        <v>573</v>
      </c>
      <c r="F77" s="130" t="s">
        <v>769</v>
      </c>
      <c r="G77" s="4" t="s">
        <v>770</v>
      </c>
      <c r="H77" s="129" t="s">
        <v>501</v>
      </c>
    </row>
    <row r="78" spans="1:8">
      <c r="A78" s="125">
        <v>75</v>
      </c>
      <c r="B78" s="127" t="s">
        <v>771</v>
      </c>
      <c r="C78" s="126" t="s">
        <v>746</v>
      </c>
      <c r="D78" s="128" t="s">
        <v>572</v>
      </c>
      <c r="E78" s="130" t="s">
        <v>573</v>
      </c>
      <c r="F78" s="130" t="s">
        <v>772</v>
      </c>
      <c r="G78" s="4" t="s">
        <v>773</v>
      </c>
      <c r="H78" s="129" t="s">
        <v>774</v>
      </c>
    </row>
    <row r="79" spans="1:8">
      <c r="A79" s="125">
        <v>76</v>
      </c>
      <c r="B79" s="127" t="s">
        <v>775</v>
      </c>
      <c r="C79" s="126" t="s">
        <v>746</v>
      </c>
      <c r="D79" s="128" t="s">
        <v>572</v>
      </c>
      <c r="E79" s="130" t="s">
        <v>573</v>
      </c>
      <c r="F79" s="130" t="s">
        <v>776</v>
      </c>
      <c r="G79" s="4" t="s">
        <v>777</v>
      </c>
      <c r="H79" s="129" t="s">
        <v>778</v>
      </c>
    </row>
    <row r="80" spans="1:8">
      <c r="A80" s="125">
        <v>77</v>
      </c>
      <c r="B80" s="127" t="s">
        <v>149</v>
      </c>
      <c r="C80" s="126" t="s">
        <v>746</v>
      </c>
      <c r="D80" s="128" t="s">
        <v>572</v>
      </c>
      <c r="E80" s="130" t="s">
        <v>573</v>
      </c>
      <c r="F80" s="130" t="s">
        <v>779</v>
      </c>
      <c r="G80" s="4" t="s">
        <v>780</v>
      </c>
      <c r="H80" s="129" t="s">
        <v>502</v>
      </c>
    </row>
    <row r="81" spans="1:8">
      <c r="A81" s="125">
        <v>78</v>
      </c>
      <c r="B81" s="127" t="s">
        <v>150</v>
      </c>
      <c r="C81" s="126" t="s">
        <v>746</v>
      </c>
      <c r="D81" s="128" t="s">
        <v>572</v>
      </c>
      <c r="E81" s="130" t="s">
        <v>573</v>
      </c>
      <c r="F81" s="130" t="s">
        <v>781</v>
      </c>
      <c r="G81" s="4" t="s">
        <v>782</v>
      </c>
      <c r="H81" s="129" t="s">
        <v>503</v>
      </c>
    </row>
    <row r="82" spans="1:8">
      <c r="A82" s="125">
        <v>79</v>
      </c>
      <c r="B82" s="127" t="s">
        <v>151</v>
      </c>
      <c r="C82" s="126" t="s">
        <v>746</v>
      </c>
      <c r="D82" s="128" t="s">
        <v>572</v>
      </c>
      <c r="E82" s="130" t="s">
        <v>573</v>
      </c>
      <c r="F82" s="130" t="s">
        <v>783</v>
      </c>
      <c r="G82" s="4" t="s">
        <v>784</v>
      </c>
      <c r="H82" s="129" t="s">
        <v>504</v>
      </c>
    </row>
    <row r="83" spans="1:8">
      <c r="A83" s="125">
        <v>80</v>
      </c>
      <c r="B83" s="127" t="s">
        <v>785</v>
      </c>
      <c r="C83" s="126" t="s">
        <v>746</v>
      </c>
      <c r="D83" s="128" t="s">
        <v>572</v>
      </c>
      <c r="E83" s="130" t="s">
        <v>573</v>
      </c>
      <c r="F83" s="130" t="s">
        <v>786</v>
      </c>
      <c r="G83" s="4" t="s">
        <v>787</v>
      </c>
      <c r="H83" s="129" t="s">
        <v>788</v>
      </c>
    </row>
    <row r="84" spans="1:8">
      <c r="A84" s="125">
        <v>81</v>
      </c>
      <c r="B84" s="127" t="s">
        <v>789</v>
      </c>
      <c r="C84" s="126" t="s">
        <v>746</v>
      </c>
      <c r="D84" s="128" t="s">
        <v>572</v>
      </c>
      <c r="E84" s="130" t="s">
        <v>573</v>
      </c>
      <c r="F84" s="130" t="s">
        <v>790</v>
      </c>
      <c r="G84" s="4" t="s">
        <v>791</v>
      </c>
      <c r="H84" s="129" t="s">
        <v>792</v>
      </c>
    </row>
    <row r="85" spans="1:8">
      <c r="A85" s="125">
        <v>82</v>
      </c>
      <c r="B85" s="127" t="s">
        <v>793</v>
      </c>
      <c r="C85" s="126" t="s">
        <v>746</v>
      </c>
      <c r="D85" s="128" t="s">
        <v>572</v>
      </c>
      <c r="E85" s="130" t="s">
        <v>573</v>
      </c>
      <c r="F85" s="130" t="s">
        <v>794</v>
      </c>
      <c r="G85" s="4" t="s">
        <v>795</v>
      </c>
      <c r="H85" s="129" t="s">
        <v>796</v>
      </c>
    </row>
    <row r="86" spans="1:8">
      <c r="A86" s="125">
        <v>83</v>
      </c>
      <c r="B86" s="127" t="s">
        <v>798</v>
      </c>
      <c r="C86" s="126" t="s">
        <v>797</v>
      </c>
      <c r="D86" s="128" t="s">
        <v>572</v>
      </c>
      <c r="E86" s="130" t="s">
        <v>573</v>
      </c>
      <c r="F86" s="130" t="s">
        <v>799</v>
      </c>
      <c r="G86" s="4" t="s">
        <v>800</v>
      </c>
      <c r="H86" s="129" t="s">
        <v>801</v>
      </c>
    </row>
    <row r="87" spans="1:8">
      <c r="A87" s="125">
        <v>84</v>
      </c>
      <c r="B87" s="127" t="s">
        <v>152</v>
      </c>
      <c r="C87" s="126" t="s">
        <v>797</v>
      </c>
      <c r="D87" s="128" t="s">
        <v>572</v>
      </c>
      <c r="E87" s="130" t="s">
        <v>573</v>
      </c>
      <c r="F87" s="130" t="s">
        <v>802</v>
      </c>
      <c r="G87" s="4" t="s">
        <v>803</v>
      </c>
      <c r="H87" s="129" t="s">
        <v>505</v>
      </c>
    </row>
    <row r="88" spans="1:8">
      <c r="A88" s="125">
        <v>85</v>
      </c>
      <c r="B88" s="127" t="s">
        <v>153</v>
      </c>
      <c r="C88" s="126" t="s">
        <v>797</v>
      </c>
      <c r="D88" s="128" t="s">
        <v>572</v>
      </c>
      <c r="E88" s="130" t="s">
        <v>573</v>
      </c>
      <c r="F88" s="130" t="s">
        <v>804</v>
      </c>
      <c r="G88" s="4" t="s">
        <v>805</v>
      </c>
      <c r="H88" s="129" t="s">
        <v>506</v>
      </c>
    </row>
    <row r="89" spans="1:8">
      <c r="A89" s="125">
        <v>86</v>
      </c>
      <c r="B89" s="127" t="s">
        <v>154</v>
      </c>
      <c r="C89" s="126" t="s">
        <v>797</v>
      </c>
      <c r="D89" s="128" t="s">
        <v>572</v>
      </c>
      <c r="E89" s="130" t="s">
        <v>573</v>
      </c>
      <c r="F89" s="130" t="s">
        <v>806</v>
      </c>
      <c r="G89" s="4" t="s">
        <v>807</v>
      </c>
      <c r="H89" s="129" t="s">
        <v>507</v>
      </c>
    </row>
    <row r="90" spans="1:8">
      <c r="A90" s="125">
        <v>87</v>
      </c>
      <c r="B90" s="127" t="s">
        <v>155</v>
      </c>
      <c r="C90" s="126" t="s">
        <v>797</v>
      </c>
      <c r="D90" s="128" t="s">
        <v>572</v>
      </c>
      <c r="E90" s="130" t="s">
        <v>573</v>
      </c>
      <c r="F90" s="130" t="s">
        <v>808</v>
      </c>
      <c r="G90" s="4" t="s">
        <v>809</v>
      </c>
      <c r="H90" s="129" t="s">
        <v>510</v>
      </c>
    </row>
    <row r="91" spans="1:8">
      <c r="A91" s="125">
        <v>88</v>
      </c>
      <c r="B91" s="127" t="s">
        <v>810</v>
      </c>
      <c r="C91" s="126" t="s">
        <v>797</v>
      </c>
      <c r="D91" s="128" t="s">
        <v>572</v>
      </c>
      <c r="E91" s="130" t="s">
        <v>573</v>
      </c>
      <c r="F91" s="130" t="s">
        <v>811</v>
      </c>
      <c r="G91" s="4" t="s">
        <v>812</v>
      </c>
      <c r="H91" s="129" t="s">
        <v>813</v>
      </c>
    </row>
    <row r="92" spans="1:8">
      <c r="A92" s="125">
        <v>89</v>
      </c>
      <c r="B92" s="127" t="s">
        <v>814</v>
      </c>
      <c r="C92" s="126" t="s">
        <v>797</v>
      </c>
      <c r="D92" s="128" t="s">
        <v>572</v>
      </c>
      <c r="E92" s="130" t="s">
        <v>573</v>
      </c>
      <c r="F92" s="130" t="s">
        <v>811</v>
      </c>
      <c r="G92" s="4" t="s">
        <v>815</v>
      </c>
      <c r="H92" s="129" t="s">
        <v>816</v>
      </c>
    </row>
    <row r="93" spans="1:8">
      <c r="A93" s="125">
        <v>90</v>
      </c>
      <c r="B93" s="127" t="s">
        <v>817</v>
      </c>
      <c r="C93" s="126" t="s">
        <v>797</v>
      </c>
      <c r="D93" s="128" t="s">
        <v>572</v>
      </c>
      <c r="E93" s="130" t="s">
        <v>573</v>
      </c>
      <c r="F93" s="130" t="s">
        <v>811</v>
      </c>
      <c r="G93" s="4" t="s">
        <v>818</v>
      </c>
      <c r="H93" s="129" t="s">
        <v>819</v>
      </c>
    </row>
    <row r="94" spans="1:8">
      <c r="A94" s="125">
        <v>91</v>
      </c>
      <c r="B94" s="127" t="s">
        <v>820</v>
      </c>
      <c r="C94" s="126" t="s">
        <v>1601</v>
      </c>
      <c r="D94" s="128" t="s">
        <v>572</v>
      </c>
      <c r="E94" s="130" t="s">
        <v>573</v>
      </c>
      <c r="F94" s="130" t="s">
        <v>821</v>
      </c>
      <c r="G94" s="4" t="s">
        <v>822</v>
      </c>
      <c r="H94" s="129" t="s">
        <v>823</v>
      </c>
    </row>
    <row r="95" spans="1:8">
      <c r="A95" s="125">
        <v>92</v>
      </c>
      <c r="B95" s="127" t="s">
        <v>824</v>
      </c>
      <c r="C95" s="126" t="s">
        <v>1601</v>
      </c>
      <c r="D95" s="128" t="s">
        <v>572</v>
      </c>
      <c r="E95" s="130" t="s">
        <v>573</v>
      </c>
      <c r="F95" s="130" t="s">
        <v>821</v>
      </c>
      <c r="G95" s="4" t="s">
        <v>825</v>
      </c>
      <c r="H95" s="129" t="s">
        <v>826</v>
      </c>
    </row>
    <row r="96" spans="1:8">
      <c r="A96" s="125">
        <v>93</v>
      </c>
      <c r="B96" s="127" t="s">
        <v>827</v>
      </c>
      <c r="C96" s="126" t="s">
        <v>1601</v>
      </c>
      <c r="D96" s="128" t="s">
        <v>572</v>
      </c>
      <c r="E96" s="130" t="s">
        <v>573</v>
      </c>
      <c r="F96" s="130" t="s">
        <v>828</v>
      </c>
      <c r="G96" s="4" t="s">
        <v>829</v>
      </c>
      <c r="H96" s="129" t="s">
        <v>830</v>
      </c>
    </row>
    <row r="97" spans="1:8">
      <c r="A97" s="125">
        <v>94</v>
      </c>
      <c r="B97" s="127" t="s">
        <v>831</v>
      </c>
      <c r="C97" s="126" t="s">
        <v>1601</v>
      </c>
      <c r="D97" s="128" t="s">
        <v>572</v>
      </c>
      <c r="E97" s="130" t="s">
        <v>573</v>
      </c>
      <c r="F97" s="130" t="s">
        <v>832</v>
      </c>
      <c r="G97" s="4" t="s">
        <v>833</v>
      </c>
      <c r="H97" s="129" t="s">
        <v>834</v>
      </c>
    </row>
    <row r="98" spans="1:8">
      <c r="A98" s="125">
        <v>95</v>
      </c>
      <c r="B98" s="127" t="s">
        <v>835</v>
      </c>
      <c r="C98" s="126" t="s">
        <v>1601</v>
      </c>
      <c r="D98" s="128" t="s">
        <v>572</v>
      </c>
      <c r="E98" s="130" t="s">
        <v>573</v>
      </c>
      <c r="F98" s="130" t="s">
        <v>836</v>
      </c>
      <c r="G98" s="4" t="s">
        <v>837</v>
      </c>
      <c r="H98" s="129" t="s">
        <v>838</v>
      </c>
    </row>
    <row r="99" spans="1:8">
      <c r="A99" s="125">
        <v>96</v>
      </c>
      <c r="B99" s="127" t="s">
        <v>839</v>
      </c>
      <c r="C99" s="126" t="s">
        <v>1601</v>
      </c>
      <c r="D99" s="128" t="s">
        <v>572</v>
      </c>
      <c r="E99" s="130" t="s">
        <v>573</v>
      </c>
      <c r="F99" s="130" t="s">
        <v>832</v>
      </c>
      <c r="G99" s="4" t="s">
        <v>840</v>
      </c>
      <c r="H99" s="129" t="s">
        <v>834</v>
      </c>
    </row>
    <row r="100" spans="1:8">
      <c r="A100" s="125">
        <v>97</v>
      </c>
      <c r="B100" s="127" t="s">
        <v>841</v>
      </c>
      <c r="C100" s="126" t="s">
        <v>1601</v>
      </c>
      <c r="D100" s="128" t="s">
        <v>572</v>
      </c>
      <c r="E100" s="130" t="s">
        <v>573</v>
      </c>
      <c r="F100" s="130" t="s">
        <v>836</v>
      </c>
      <c r="G100" s="4" t="s">
        <v>842</v>
      </c>
      <c r="H100" s="129" t="s">
        <v>838</v>
      </c>
    </row>
    <row r="101" spans="1:8">
      <c r="A101" s="125">
        <v>98</v>
      </c>
      <c r="B101" s="127" t="s">
        <v>843</v>
      </c>
      <c r="C101" s="126" t="s">
        <v>1601</v>
      </c>
      <c r="D101" s="128" t="s">
        <v>572</v>
      </c>
      <c r="E101" s="130" t="s">
        <v>573</v>
      </c>
      <c r="F101" s="130" t="s">
        <v>832</v>
      </c>
      <c r="G101" s="4" t="s">
        <v>844</v>
      </c>
      <c r="H101" s="129" t="s">
        <v>845</v>
      </c>
    </row>
    <row r="102" spans="1:8">
      <c r="A102" s="125">
        <v>99</v>
      </c>
      <c r="B102" s="127" t="s">
        <v>156</v>
      </c>
      <c r="C102" s="126" t="s">
        <v>1601</v>
      </c>
      <c r="D102" s="128" t="s">
        <v>572</v>
      </c>
      <c r="E102" s="130" t="s">
        <v>573</v>
      </c>
      <c r="F102" s="130" t="s">
        <v>846</v>
      </c>
      <c r="G102" s="4" t="s">
        <v>847</v>
      </c>
      <c r="H102" s="129" t="s">
        <v>482</v>
      </c>
    </row>
    <row r="103" spans="1:8">
      <c r="A103" s="125">
        <v>100</v>
      </c>
      <c r="B103" s="127" t="s">
        <v>848</v>
      </c>
      <c r="C103" s="126" t="s">
        <v>1601</v>
      </c>
      <c r="D103" s="128" t="s">
        <v>572</v>
      </c>
      <c r="E103" s="130" t="s">
        <v>573</v>
      </c>
      <c r="F103" s="130" t="s">
        <v>821</v>
      </c>
      <c r="G103" s="4" t="s">
        <v>849</v>
      </c>
      <c r="H103" s="129" t="s">
        <v>850</v>
      </c>
    </row>
    <row r="104" spans="1:8">
      <c r="A104" s="125">
        <v>101</v>
      </c>
      <c r="B104" s="127" t="s">
        <v>851</v>
      </c>
      <c r="C104" s="126" t="s">
        <v>1601</v>
      </c>
      <c r="D104" s="128" t="s">
        <v>572</v>
      </c>
      <c r="E104" s="130" t="s">
        <v>573</v>
      </c>
      <c r="F104" s="130" t="s">
        <v>852</v>
      </c>
      <c r="G104" s="4" t="s">
        <v>853</v>
      </c>
      <c r="H104" s="129" t="s">
        <v>854</v>
      </c>
    </row>
    <row r="105" spans="1:8">
      <c r="A105" s="125">
        <v>102</v>
      </c>
      <c r="B105" s="127" t="s">
        <v>855</v>
      </c>
      <c r="C105" s="126" t="s">
        <v>1601</v>
      </c>
      <c r="D105" s="128" t="s">
        <v>572</v>
      </c>
      <c r="E105" s="130" t="s">
        <v>573</v>
      </c>
      <c r="F105" s="130" t="s">
        <v>856</v>
      </c>
      <c r="G105" s="4" t="s">
        <v>857</v>
      </c>
      <c r="H105" s="129" t="s">
        <v>858</v>
      </c>
    </row>
    <row r="106" spans="1:8">
      <c r="A106" s="125">
        <v>103</v>
      </c>
      <c r="B106" s="127" t="s">
        <v>859</v>
      </c>
      <c r="C106" s="126" t="s">
        <v>1601</v>
      </c>
      <c r="D106" s="128" t="s">
        <v>572</v>
      </c>
      <c r="E106" s="130" t="s">
        <v>573</v>
      </c>
      <c r="F106" s="130" t="s">
        <v>860</v>
      </c>
      <c r="G106" s="4" t="s">
        <v>861</v>
      </c>
      <c r="H106" s="129" t="s">
        <v>862</v>
      </c>
    </row>
    <row r="107" spans="1:8">
      <c r="A107" s="125">
        <v>104</v>
      </c>
      <c r="B107" s="127" t="s">
        <v>863</v>
      </c>
      <c r="C107" s="126" t="s">
        <v>1601</v>
      </c>
      <c r="D107" s="128" t="s">
        <v>572</v>
      </c>
      <c r="E107" s="130" t="s">
        <v>573</v>
      </c>
      <c r="F107" s="130" t="s">
        <v>860</v>
      </c>
      <c r="G107" s="4" t="s">
        <v>864</v>
      </c>
      <c r="H107" s="129" t="s">
        <v>865</v>
      </c>
    </row>
    <row r="108" spans="1:8">
      <c r="A108" s="125">
        <v>105</v>
      </c>
      <c r="B108" s="127" t="s">
        <v>866</v>
      </c>
      <c r="C108" s="126" t="s">
        <v>1601</v>
      </c>
      <c r="D108" s="128" t="s">
        <v>572</v>
      </c>
      <c r="E108" s="130" t="s">
        <v>573</v>
      </c>
      <c r="F108" s="130" t="s">
        <v>860</v>
      </c>
      <c r="G108" s="4" t="s">
        <v>867</v>
      </c>
      <c r="H108" s="129" t="s">
        <v>868</v>
      </c>
    </row>
    <row r="109" spans="1:8">
      <c r="A109" s="125">
        <v>106</v>
      </c>
      <c r="B109" s="127" t="s">
        <v>869</v>
      </c>
      <c r="C109" s="126" t="s">
        <v>1601</v>
      </c>
      <c r="D109" s="128" t="s">
        <v>572</v>
      </c>
      <c r="E109" s="130" t="s">
        <v>573</v>
      </c>
      <c r="F109" s="130" t="s">
        <v>870</v>
      </c>
      <c r="G109" s="4" t="s">
        <v>871</v>
      </c>
      <c r="H109" s="129" t="s">
        <v>872</v>
      </c>
    </row>
    <row r="110" spans="1:8">
      <c r="A110" s="125">
        <v>107</v>
      </c>
      <c r="B110" s="127" t="s">
        <v>126</v>
      </c>
      <c r="C110" s="126" t="s">
        <v>325</v>
      </c>
      <c r="D110" s="128" t="s">
        <v>873</v>
      </c>
      <c r="E110" s="130" t="s">
        <v>573</v>
      </c>
      <c r="F110" s="130" t="s">
        <v>574</v>
      </c>
      <c r="G110" s="4" t="s">
        <v>575</v>
      </c>
      <c r="H110" s="129" t="s">
        <v>324</v>
      </c>
    </row>
    <row r="111" spans="1:8">
      <c r="A111" s="125">
        <v>108</v>
      </c>
      <c r="B111" s="127" t="s">
        <v>127</v>
      </c>
      <c r="C111" s="126" t="s">
        <v>325</v>
      </c>
      <c r="D111" s="128" t="s">
        <v>873</v>
      </c>
      <c r="E111" s="130" t="s">
        <v>573</v>
      </c>
      <c r="F111" s="130" t="s">
        <v>576</v>
      </c>
      <c r="G111" s="4" t="s">
        <v>577</v>
      </c>
      <c r="H111" s="129" t="s">
        <v>327</v>
      </c>
    </row>
    <row r="112" spans="1:8">
      <c r="A112" s="125">
        <v>109</v>
      </c>
      <c r="B112" s="127" t="s">
        <v>874</v>
      </c>
      <c r="C112" s="126" t="s">
        <v>325</v>
      </c>
      <c r="D112" s="128" t="s">
        <v>873</v>
      </c>
      <c r="E112" s="130" t="s">
        <v>573</v>
      </c>
      <c r="F112" s="130" t="s">
        <v>579</v>
      </c>
      <c r="G112" s="4" t="s">
        <v>580</v>
      </c>
      <c r="H112" s="129" t="s">
        <v>581</v>
      </c>
    </row>
    <row r="113" spans="1:8">
      <c r="A113" s="125">
        <v>110</v>
      </c>
      <c r="B113" s="127" t="s">
        <v>875</v>
      </c>
      <c r="C113" s="126" t="s">
        <v>325</v>
      </c>
      <c r="D113" s="128" t="s">
        <v>873</v>
      </c>
      <c r="E113" s="130" t="s">
        <v>573</v>
      </c>
      <c r="F113" s="130" t="s">
        <v>583</v>
      </c>
      <c r="G113" s="4" t="s">
        <v>584</v>
      </c>
      <c r="H113" s="129" t="s">
        <v>585</v>
      </c>
    </row>
    <row r="114" spans="1:8">
      <c r="A114" s="125">
        <v>111</v>
      </c>
      <c r="B114" s="127" t="s">
        <v>876</v>
      </c>
      <c r="C114" s="126" t="s">
        <v>586</v>
      </c>
      <c r="D114" s="128" t="s">
        <v>873</v>
      </c>
      <c r="E114" s="130" t="s">
        <v>573</v>
      </c>
      <c r="F114" s="130" t="s">
        <v>588</v>
      </c>
      <c r="G114" s="4" t="s">
        <v>589</v>
      </c>
      <c r="H114" s="129" t="s">
        <v>590</v>
      </c>
    </row>
    <row r="115" spans="1:8">
      <c r="A115" s="125">
        <v>112</v>
      </c>
      <c r="B115" s="127" t="s">
        <v>128</v>
      </c>
      <c r="C115" s="126" t="s">
        <v>325</v>
      </c>
      <c r="D115" s="128" t="s">
        <v>873</v>
      </c>
      <c r="E115" s="130" t="s">
        <v>573</v>
      </c>
      <c r="F115" s="130" t="s">
        <v>574</v>
      </c>
      <c r="G115" s="4" t="s">
        <v>591</v>
      </c>
      <c r="H115" s="129" t="s">
        <v>328</v>
      </c>
    </row>
    <row r="116" spans="1:8">
      <c r="A116" s="125">
        <v>113</v>
      </c>
      <c r="B116" s="127" t="s">
        <v>129</v>
      </c>
      <c r="C116" s="126" t="s">
        <v>325</v>
      </c>
      <c r="D116" s="128" t="s">
        <v>873</v>
      </c>
      <c r="E116" s="130" t="s">
        <v>573</v>
      </c>
      <c r="F116" s="130" t="s">
        <v>576</v>
      </c>
      <c r="G116" s="4" t="s">
        <v>592</v>
      </c>
      <c r="H116" s="129" t="s">
        <v>329</v>
      </c>
    </row>
    <row r="117" spans="1:8">
      <c r="A117" s="125">
        <v>114</v>
      </c>
      <c r="B117" s="127" t="s">
        <v>877</v>
      </c>
      <c r="C117" s="126" t="s">
        <v>325</v>
      </c>
      <c r="D117" s="128" t="s">
        <v>873</v>
      </c>
      <c r="E117" s="130" t="s">
        <v>573</v>
      </c>
      <c r="F117" s="130" t="s">
        <v>579</v>
      </c>
      <c r="G117" s="4" t="s">
        <v>594</v>
      </c>
      <c r="H117" s="129" t="s">
        <v>581</v>
      </c>
    </row>
    <row r="118" spans="1:8">
      <c r="A118" s="125">
        <v>115</v>
      </c>
      <c r="B118" s="127" t="s">
        <v>878</v>
      </c>
      <c r="C118" s="126" t="s">
        <v>586</v>
      </c>
      <c r="D118" s="128" t="s">
        <v>873</v>
      </c>
      <c r="E118" s="130" t="s">
        <v>573</v>
      </c>
      <c r="F118" s="130" t="s">
        <v>588</v>
      </c>
      <c r="G118" s="4" t="s">
        <v>596</v>
      </c>
      <c r="H118" s="129" t="s">
        <v>590</v>
      </c>
    </row>
    <row r="119" spans="1:8">
      <c r="A119" s="125">
        <v>116</v>
      </c>
      <c r="B119" s="127" t="s">
        <v>354</v>
      </c>
      <c r="C119" s="126" t="s">
        <v>325</v>
      </c>
      <c r="D119" s="128" t="s">
        <v>873</v>
      </c>
      <c r="E119" s="130" t="s">
        <v>573</v>
      </c>
      <c r="F119" s="130" t="s">
        <v>597</v>
      </c>
      <c r="G119" s="4" t="s">
        <v>598</v>
      </c>
      <c r="H119" s="129" t="s">
        <v>331</v>
      </c>
    </row>
    <row r="120" spans="1:8">
      <c r="A120" s="125">
        <v>117</v>
      </c>
      <c r="B120" s="127" t="s">
        <v>879</v>
      </c>
      <c r="C120" s="126" t="s">
        <v>325</v>
      </c>
      <c r="D120" s="128" t="s">
        <v>873</v>
      </c>
      <c r="E120" s="130" t="s">
        <v>573</v>
      </c>
      <c r="F120" s="130" t="s">
        <v>600</v>
      </c>
      <c r="G120" s="4" t="s">
        <v>601</v>
      </c>
      <c r="H120" s="129" t="s">
        <v>602</v>
      </c>
    </row>
    <row r="121" spans="1:8">
      <c r="A121" s="125">
        <v>118</v>
      </c>
      <c r="B121" s="127" t="s">
        <v>880</v>
      </c>
      <c r="C121" s="126" t="s">
        <v>325</v>
      </c>
      <c r="D121" s="128" t="s">
        <v>873</v>
      </c>
      <c r="E121" s="130" t="s">
        <v>573</v>
      </c>
      <c r="F121" s="130" t="s">
        <v>604</v>
      </c>
      <c r="G121" s="4" t="s">
        <v>605</v>
      </c>
      <c r="H121" s="129" t="s">
        <v>357</v>
      </c>
    </row>
    <row r="122" spans="1:8">
      <c r="A122" s="125">
        <v>119</v>
      </c>
      <c r="B122" s="127" t="s">
        <v>130</v>
      </c>
      <c r="C122" s="126" t="s">
        <v>325</v>
      </c>
      <c r="D122" s="128" t="s">
        <v>873</v>
      </c>
      <c r="E122" s="130" t="s">
        <v>573</v>
      </c>
      <c r="F122" s="130" t="s">
        <v>606</v>
      </c>
      <c r="G122" s="4" t="s">
        <v>607</v>
      </c>
      <c r="H122" s="129" t="s">
        <v>333</v>
      </c>
    </row>
    <row r="123" spans="1:8">
      <c r="A123" s="125">
        <v>120</v>
      </c>
      <c r="B123" s="127" t="s">
        <v>881</v>
      </c>
      <c r="C123" s="126" t="s">
        <v>325</v>
      </c>
      <c r="D123" s="128" t="s">
        <v>873</v>
      </c>
      <c r="E123" s="130" t="s">
        <v>573</v>
      </c>
      <c r="F123" s="130" t="s">
        <v>609</v>
      </c>
      <c r="G123" s="4" t="s">
        <v>610</v>
      </c>
      <c r="H123" s="129" t="s">
        <v>611</v>
      </c>
    </row>
    <row r="124" spans="1:8">
      <c r="A124" s="125">
        <v>121</v>
      </c>
      <c r="B124" s="127" t="s">
        <v>21</v>
      </c>
      <c r="C124" s="126" t="s">
        <v>325</v>
      </c>
      <c r="D124" s="128" t="s">
        <v>873</v>
      </c>
      <c r="E124" s="130" t="s">
        <v>573</v>
      </c>
      <c r="F124" s="130" t="s">
        <v>612</v>
      </c>
      <c r="G124" s="4" t="s">
        <v>613</v>
      </c>
      <c r="H124" s="129" t="s">
        <v>334</v>
      </c>
    </row>
    <row r="125" spans="1:8">
      <c r="A125" s="125">
        <v>122</v>
      </c>
      <c r="B125" s="127" t="s">
        <v>882</v>
      </c>
      <c r="C125" s="126" t="s">
        <v>325</v>
      </c>
      <c r="D125" s="128" t="s">
        <v>873</v>
      </c>
      <c r="E125" s="130" t="s">
        <v>573</v>
      </c>
      <c r="F125" s="130" t="s">
        <v>614</v>
      </c>
      <c r="G125" s="4" t="s">
        <v>615</v>
      </c>
      <c r="H125" s="129" t="s">
        <v>336</v>
      </c>
    </row>
    <row r="126" spans="1:8">
      <c r="A126" s="125">
        <v>123</v>
      </c>
      <c r="B126" s="127" t="s">
        <v>131</v>
      </c>
      <c r="C126" s="126" t="s">
        <v>325</v>
      </c>
      <c r="D126" s="128" t="s">
        <v>873</v>
      </c>
      <c r="E126" s="130" t="s">
        <v>573</v>
      </c>
      <c r="F126" s="130" t="s">
        <v>616</v>
      </c>
      <c r="G126" s="4" t="s">
        <v>617</v>
      </c>
      <c r="H126" s="129" t="s">
        <v>337</v>
      </c>
    </row>
    <row r="127" spans="1:8">
      <c r="A127" s="125">
        <v>124</v>
      </c>
      <c r="B127" s="127" t="s">
        <v>22</v>
      </c>
      <c r="C127" s="126" t="s">
        <v>325</v>
      </c>
      <c r="D127" s="128" t="s">
        <v>873</v>
      </c>
      <c r="E127" s="130" t="s">
        <v>573</v>
      </c>
      <c r="F127" s="130" t="s">
        <v>619</v>
      </c>
      <c r="G127" s="4" t="s">
        <v>620</v>
      </c>
      <c r="H127" s="129" t="s">
        <v>481</v>
      </c>
    </row>
    <row r="128" spans="1:8">
      <c r="A128" s="125">
        <v>125</v>
      </c>
      <c r="B128" s="127" t="s">
        <v>883</v>
      </c>
      <c r="C128" s="126" t="s">
        <v>325</v>
      </c>
      <c r="D128" s="128" t="s">
        <v>873</v>
      </c>
      <c r="E128" s="130" t="s">
        <v>573</v>
      </c>
      <c r="F128" s="130" t="s">
        <v>622</v>
      </c>
      <c r="G128" s="4" t="s">
        <v>623</v>
      </c>
      <c r="H128" s="129" t="s">
        <v>624</v>
      </c>
    </row>
    <row r="129" spans="1:8">
      <c r="A129" s="125">
        <v>126</v>
      </c>
      <c r="B129" s="127" t="s">
        <v>157</v>
      </c>
      <c r="C129" s="126" t="s">
        <v>325</v>
      </c>
      <c r="D129" s="128" t="s">
        <v>873</v>
      </c>
      <c r="E129" s="130" t="s">
        <v>573</v>
      </c>
      <c r="F129" s="130" t="s">
        <v>625</v>
      </c>
      <c r="G129" s="4" t="s">
        <v>626</v>
      </c>
      <c r="H129" s="129" t="s">
        <v>490</v>
      </c>
    </row>
    <row r="130" spans="1:8">
      <c r="A130" s="125">
        <v>127</v>
      </c>
      <c r="B130" s="127" t="s">
        <v>158</v>
      </c>
      <c r="C130" s="126" t="s">
        <v>325</v>
      </c>
      <c r="D130" s="128" t="s">
        <v>873</v>
      </c>
      <c r="E130" s="130" t="s">
        <v>573</v>
      </c>
      <c r="F130" s="130" t="s">
        <v>627</v>
      </c>
      <c r="G130" s="4" t="s">
        <v>628</v>
      </c>
      <c r="H130" s="129" t="s">
        <v>491</v>
      </c>
    </row>
    <row r="131" spans="1:8">
      <c r="A131" s="125">
        <v>128</v>
      </c>
      <c r="B131" s="127" t="s">
        <v>884</v>
      </c>
      <c r="C131" s="126" t="s">
        <v>325</v>
      </c>
      <c r="D131" s="128" t="s">
        <v>873</v>
      </c>
      <c r="E131" s="130" t="s">
        <v>573</v>
      </c>
      <c r="F131" s="130" t="s">
        <v>625</v>
      </c>
      <c r="G131" s="4" t="s">
        <v>630</v>
      </c>
      <c r="H131" s="129" t="s">
        <v>631</v>
      </c>
    </row>
    <row r="132" spans="1:8">
      <c r="A132" s="125">
        <v>129</v>
      </c>
      <c r="B132" s="127" t="s">
        <v>23</v>
      </c>
      <c r="C132" s="126" t="s">
        <v>426</v>
      </c>
      <c r="D132" s="128" t="s">
        <v>873</v>
      </c>
      <c r="E132" s="130" t="s">
        <v>573</v>
      </c>
      <c r="F132" s="130" t="s">
        <v>632</v>
      </c>
      <c r="G132" s="4" t="s">
        <v>633</v>
      </c>
      <c r="H132" s="129" t="s">
        <v>338</v>
      </c>
    </row>
    <row r="133" spans="1:8">
      <c r="A133" s="125">
        <v>130</v>
      </c>
      <c r="B133" s="127" t="s">
        <v>24</v>
      </c>
      <c r="C133" s="126" t="s">
        <v>342</v>
      </c>
      <c r="D133" s="128" t="s">
        <v>873</v>
      </c>
      <c r="E133" s="130" t="s">
        <v>573</v>
      </c>
      <c r="F133" s="130" t="s">
        <v>634</v>
      </c>
      <c r="G133" s="4" t="s">
        <v>635</v>
      </c>
      <c r="H133" s="129" t="s">
        <v>341</v>
      </c>
    </row>
    <row r="134" spans="1:8">
      <c r="A134" s="125">
        <v>131</v>
      </c>
      <c r="B134" s="127" t="s">
        <v>25</v>
      </c>
      <c r="C134" s="126" t="s">
        <v>426</v>
      </c>
      <c r="D134" s="128" t="s">
        <v>873</v>
      </c>
      <c r="E134" s="130" t="s">
        <v>573</v>
      </c>
      <c r="F134" s="130" t="s">
        <v>636</v>
      </c>
      <c r="G134" s="4" t="s">
        <v>637</v>
      </c>
      <c r="H134" s="129" t="s">
        <v>355</v>
      </c>
    </row>
    <row r="135" spans="1:8">
      <c r="A135" s="125">
        <v>132</v>
      </c>
      <c r="B135" s="127" t="s">
        <v>26</v>
      </c>
      <c r="C135" s="126" t="s">
        <v>426</v>
      </c>
      <c r="D135" s="128" t="s">
        <v>873</v>
      </c>
      <c r="E135" s="130" t="s">
        <v>573</v>
      </c>
      <c r="F135" s="130" t="s">
        <v>638</v>
      </c>
      <c r="G135" s="4" t="s">
        <v>639</v>
      </c>
      <c r="H135" s="129" t="s">
        <v>343</v>
      </c>
    </row>
    <row r="136" spans="1:8">
      <c r="A136" s="125">
        <v>133</v>
      </c>
      <c r="B136" s="127" t="s">
        <v>159</v>
      </c>
      <c r="C136" s="126" t="s">
        <v>342</v>
      </c>
      <c r="D136" s="128" t="s">
        <v>873</v>
      </c>
      <c r="E136" s="130" t="s">
        <v>573</v>
      </c>
      <c r="F136" s="130" t="s">
        <v>640</v>
      </c>
      <c r="G136" s="4" t="s">
        <v>641</v>
      </c>
      <c r="H136" s="129" t="s">
        <v>492</v>
      </c>
    </row>
    <row r="137" spans="1:8">
      <c r="A137" s="125">
        <v>134</v>
      </c>
      <c r="B137" s="127" t="s">
        <v>885</v>
      </c>
      <c r="C137" s="126" t="s">
        <v>586</v>
      </c>
      <c r="D137" s="128" t="s">
        <v>873</v>
      </c>
      <c r="E137" s="130" t="s">
        <v>573</v>
      </c>
      <c r="F137" s="130" t="s">
        <v>643</v>
      </c>
      <c r="G137" s="4" t="s">
        <v>644</v>
      </c>
      <c r="H137" s="129" t="s">
        <v>645</v>
      </c>
    </row>
    <row r="138" spans="1:8">
      <c r="A138" s="125">
        <v>135</v>
      </c>
      <c r="B138" s="127" t="s">
        <v>886</v>
      </c>
      <c r="C138" s="126" t="s">
        <v>426</v>
      </c>
      <c r="D138" s="128" t="s">
        <v>873</v>
      </c>
      <c r="E138" s="130" t="s">
        <v>573</v>
      </c>
      <c r="F138" s="130" t="s">
        <v>647</v>
      </c>
      <c r="G138" s="4" t="s">
        <v>648</v>
      </c>
      <c r="H138" s="129" t="s">
        <v>649</v>
      </c>
    </row>
    <row r="139" spans="1:8">
      <c r="A139" s="125">
        <v>136</v>
      </c>
      <c r="B139" s="127" t="s">
        <v>887</v>
      </c>
      <c r="C139" s="126" t="s">
        <v>426</v>
      </c>
      <c r="D139" s="128" t="s">
        <v>873</v>
      </c>
      <c r="E139" s="130" t="s">
        <v>573</v>
      </c>
      <c r="F139" s="130" t="s">
        <v>651</v>
      </c>
      <c r="G139" s="4" t="s">
        <v>652</v>
      </c>
      <c r="H139" s="129" t="s">
        <v>653</v>
      </c>
    </row>
    <row r="140" spans="1:8">
      <c r="A140" s="125">
        <v>137</v>
      </c>
      <c r="B140" s="127" t="s">
        <v>160</v>
      </c>
      <c r="C140" s="126" t="s">
        <v>125</v>
      </c>
      <c r="D140" s="128" t="s">
        <v>873</v>
      </c>
      <c r="E140" s="130" t="s">
        <v>573</v>
      </c>
      <c r="F140" s="130" t="s">
        <v>654</v>
      </c>
      <c r="G140" s="4" t="s">
        <v>655</v>
      </c>
      <c r="H140" s="129" t="s">
        <v>493</v>
      </c>
    </row>
    <row r="141" spans="1:8">
      <c r="A141" s="125">
        <v>138</v>
      </c>
      <c r="B141" s="127" t="s">
        <v>27</v>
      </c>
      <c r="C141" s="126" t="s">
        <v>125</v>
      </c>
      <c r="D141" s="128" t="s">
        <v>873</v>
      </c>
      <c r="E141" s="130" t="s">
        <v>573</v>
      </c>
      <c r="F141" s="130" t="s">
        <v>656</v>
      </c>
      <c r="G141" s="4" t="s">
        <v>657</v>
      </c>
      <c r="H141" s="129" t="s">
        <v>344</v>
      </c>
    </row>
    <row r="142" spans="1:8">
      <c r="A142" s="125">
        <v>139</v>
      </c>
      <c r="B142" s="127" t="s">
        <v>888</v>
      </c>
      <c r="C142" s="126" t="s">
        <v>125</v>
      </c>
      <c r="D142" s="128" t="s">
        <v>873</v>
      </c>
      <c r="E142" s="130" t="s">
        <v>573</v>
      </c>
      <c r="F142" s="130" t="s">
        <v>659</v>
      </c>
      <c r="G142" s="4" t="s">
        <v>660</v>
      </c>
      <c r="H142" s="129" t="s">
        <v>661</v>
      </c>
    </row>
    <row r="143" spans="1:8">
      <c r="A143" s="125">
        <v>140</v>
      </c>
      <c r="B143" s="127" t="s">
        <v>889</v>
      </c>
      <c r="C143" s="126" t="s">
        <v>125</v>
      </c>
      <c r="D143" s="128" t="s">
        <v>873</v>
      </c>
      <c r="E143" s="130" t="s">
        <v>573</v>
      </c>
      <c r="F143" s="130" t="s">
        <v>663</v>
      </c>
      <c r="G143" s="4" t="s">
        <v>664</v>
      </c>
      <c r="H143" s="129" t="s">
        <v>665</v>
      </c>
    </row>
    <row r="144" spans="1:8">
      <c r="A144" s="125">
        <v>141</v>
      </c>
      <c r="B144" s="127" t="s">
        <v>28</v>
      </c>
      <c r="C144" s="126" t="s">
        <v>426</v>
      </c>
      <c r="D144" s="128" t="s">
        <v>873</v>
      </c>
      <c r="E144" s="130" t="s">
        <v>573</v>
      </c>
      <c r="F144" s="130" t="s">
        <v>666</v>
      </c>
      <c r="G144" s="4" t="s">
        <v>667</v>
      </c>
      <c r="H144" s="129" t="s">
        <v>345</v>
      </c>
    </row>
    <row r="145" spans="1:8">
      <c r="A145" s="125">
        <v>142</v>
      </c>
      <c r="B145" s="127" t="s">
        <v>890</v>
      </c>
      <c r="C145" s="126" t="s">
        <v>426</v>
      </c>
      <c r="D145" s="128" t="s">
        <v>873</v>
      </c>
      <c r="E145" s="130" t="s">
        <v>573</v>
      </c>
      <c r="F145" s="130" t="s">
        <v>669</v>
      </c>
      <c r="G145" s="4" t="s">
        <v>670</v>
      </c>
      <c r="H145" s="129" t="s">
        <v>671</v>
      </c>
    </row>
    <row r="146" spans="1:8">
      <c r="A146" s="125">
        <v>143</v>
      </c>
      <c r="B146" s="127" t="s">
        <v>891</v>
      </c>
      <c r="C146" s="126" t="s">
        <v>426</v>
      </c>
      <c r="D146" s="128" t="s">
        <v>873</v>
      </c>
      <c r="E146" s="130" t="s">
        <v>573</v>
      </c>
      <c r="F146" s="130" t="s">
        <v>673</v>
      </c>
      <c r="G146" s="4" t="s">
        <v>674</v>
      </c>
      <c r="H146" s="129" t="s">
        <v>675</v>
      </c>
    </row>
    <row r="147" spans="1:8">
      <c r="A147" s="125">
        <v>144</v>
      </c>
      <c r="B147" s="127" t="s">
        <v>29</v>
      </c>
      <c r="C147" s="126" t="s">
        <v>426</v>
      </c>
      <c r="D147" s="128" t="s">
        <v>873</v>
      </c>
      <c r="E147" s="130" t="s">
        <v>573</v>
      </c>
      <c r="F147" s="130" t="s">
        <v>676</v>
      </c>
      <c r="G147" s="4" t="s">
        <v>677</v>
      </c>
      <c r="H147" s="129" t="s">
        <v>346</v>
      </c>
    </row>
    <row r="148" spans="1:8">
      <c r="A148" s="125">
        <v>145</v>
      </c>
      <c r="B148" s="127" t="s">
        <v>892</v>
      </c>
      <c r="C148" s="126" t="s">
        <v>586</v>
      </c>
      <c r="D148" s="128" t="s">
        <v>873</v>
      </c>
      <c r="E148" s="130" t="s">
        <v>573</v>
      </c>
      <c r="F148" s="130" t="s">
        <v>679</v>
      </c>
      <c r="G148" s="4" t="s">
        <v>680</v>
      </c>
      <c r="H148" s="129" t="s">
        <v>681</v>
      </c>
    </row>
    <row r="149" spans="1:8">
      <c r="A149" s="125">
        <v>146</v>
      </c>
      <c r="B149" s="127" t="s">
        <v>893</v>
      </c>
      <c r="C149" s="126" t="s">
        <v>586</v>
      </c>
      <c r="D149" s="128" t="s">
        <v>873</v>
      </c>
      <c r="E149" s="130" t="s">
        <v>573</v>
      </c>
      <c r="F149" s="130" t="s">
        <v>683</v>
      </c>
      <c r="G149" s="4" t="s">
        <v>684</v>
      </c>
      <c r="H149" s="129" t="s">
        <v>685</v>
      </c>
    </row>
    <row r="150" spans="1:8">
      <c r="A150" s="125">
        <v>147</v>
      </c>
      <c r="B150" s="127" t="s">
        <v>894</v>
      </c>
      <c r="C150" s="126" t="s">
        <v>426</v>
      </c>
      <c r="D150" s="128" t="s">
        <v>873</v>
      </c>
      <c r="E150" s="130" t="s">
        <v>573</v>
      </c>
      <c r="F150" s="130" t="s">
        <v>647</v>
      </c>
      <c r="G150" s="4" t="s">
        <v>687</v>
      </c>
      <c r="H150" s="129" t="s">
        <v>688</v>
      </c>
    </row>
    <row r="151" spans="1:8">
      <c r="A151" s="125">
        <v>148</v>
      </c>
      <c r="B151" s="127" t="s">
        <v>895</v>
      </c>
      <c r="C151" s="126" t="s">
        <v>426</v>
      </c>
      <c r="D151" s="128" t="s">
        <v>873</v>
      </c>
      <c r="E151" s="130" t="s">
        <v>573</v>
      </c>
      <c r="F151" s="130" t="s">
        <v>651</v>
      </c>
      <c r="G151" s="4" t="s">
        <v>690</v>
      </c>
      <c r="H151" s="129" t="s">
        <v>691</v>
      </c>
    </row>
    <row r="152" spans="1:8">
      <c r="A152" s="125">
        <v>149</v>
      </c>
      <c r="B152" s="127" t="s">
        <v>161</v>
      </c>
      <c r="C152" s="126" t="s">
        <v>125</v>
      </c>
      <c r="D152" s="128" t="s">
        <v>873</v>
      </c>
      <c r="E152" s="130" t="s">
        <v>573</v>
      </c>
      <c r="F152" s="130" t="s">
        <v>654</v>
      </c>
      <c r="G152" s="4" t="s">
        <v>692</v>
      </c>
      <c r="H152" s="129" t="s">
        <v>494</v>
      </c>
    </row>
    <row r="153" spans="1:8">
      <c r="A153" s="125">
        <v>150</v>
      </c>
      <c r="B153" s="127" t="s">
        <v>30</v>
      </c>
      <c r="C153" s="126" t="s">
        <v>125</v>
      </c>
      <c r="D153" s="128" t="s">
        <v>873</v>
      </c>
      <c r="E153" s="130" t="s">
        <v>573</v>
      </c>
      <c r="F153" s="130" t="s">
        <v>656</v>
      </c>
      <c r="G153" s="4" t="s">
        <v>693</v>
      </c>
      <c r="H153" s="129" t="s">
        <v>347</v>
      </c>
    </row>
    <row r="154" spans="1:8">
      <c r="A154" s="125">
        <v>151</v>
      </c>
      <c r="B154" s="127" t="s">
        <v>896</v>
      </c>
      <c r="C154" s="126" t="s">
        <v>125</v>
      </c>
      <c r="D154" s="128" t="s">
        <v>873</v>
      </c>
      <c r="E154" s="130" t="s">
        <v>573</v>
      </c>
      <c r="F154" s="130" t="s">
        <v>659</v>
      </c>
      <c r="G154" s="4" t="s">
        <v>695</v>
      </c>
      <c r="H154" s="129" t="s">
        <v>696</v>
      </c>
    </row>
    <row r="155" spans="1:8">
      <c r="A155" s="125">
        <v>152</v>
      </c>
      <c r="B155" s="127" t="s">
        <v>897</v>
      </c>
      <c r="C155" s="126" t="s">
        <v>125</v>
      </c>
      <c r="D155" s="128" t="s">
        <v>873</v>
      </c>
      <c r="E155" s="130" t="s">
        <v>573</v>
      </c>
      <c r="F155" s="130" t="s">
        <v>663</v>
      </c>
      <c r="G155" s="4" t="s">
        <v>698</v>
      </c>
      <c r="H155" s="129" t="s">
        <v>699</v>
      </c>
    </row>
    <row r="156" spans="1:8">
      <c r="A156" s="125">
        <v>153</v>
      </c>
      <c r="B156" s="127" t="s">
        <v>162</v>
      </c>
      <c r="C156" s="126" t="s">
        <v>426</v>
      </c>
      <c r="D156" s="128" t="s">
        <v>873</v>
      </c>
      <c r="E156" s="130" t="s">
        <v>573</v>
      </c>
      <c r="F156" s="130" t="s">
        <v>700</v>
      </c>
      <c r="G156" s="4" t="s">
        <v>701</v>
      </c>
      <c r="H156" s="129" t="s">
        <v>495</v>
      </c>
    </row>
    <row r="157" spans="1:8">
      <c r="A157" s="125">
        <v>154</v>
      </c>
      <c r="B157" s="127" t="s">
        <v>31</v>
      </c>
      <c r="C157" s="126" t="s">
        <v>426</v>
      </c>
      <c r="D157" s="128" t="s">
        <v>873</v>
      </c>
      <c r="E157" s="130" t="s">
        <v>573</v>
      </c>
      <c r="F157" s="130" t="s">
        <v>702</v>
      </c>
      <c r="G157" s="4" t="s">
        <v>703</v>
      </c>
      <c r="H157" s="129" t="s">
        <v>348</v>
      </c>
    </row>
    <row r="158" spans="1:8">
      <c r="A158" s="125">
        <v>155</v>
      </c>
      <c r="B158" s="127" t="s">
        <v>32</v>
      </c>
      <c r="C158" s="126" t="s">
        <v>426</v>
      </c>
      <c r="D158" s="128" t="s">
        <v>873</v>
      </c>
      <c r="E158" s="130" t="s">
        <v>573</v>
      </c>
      <c r="F158" s="130" t="s">
        <v>666</v>
      </c>
      <c r="G158" s="4" t="s">
        <v>704</v>
      </c>
      <c r="H158" s="129" t="s">
        <v>349</v>
      </c>
    </row>
    <row r="159" spans="1:8">
      <c r="A159" s="125">
        <v>156</v>
      </c>
      <c r="B159" s="127" t="s">
        <v>898</v>
      </c>
      <c r="C159" s="126" t="s">
        <v>426</v>
      </c>
      <c r="D159" s="128" t="s">
        <v>873</v>
      </c>
      <c r="E159" s="130" t="s">
        <v>573</v>
      </c>
      <c r="F159" s="130" t="s">
        <v>673</v>
      </c>
      <c r="G159" s="4" t="s">
        <v>706</v>
      </c>
      <c r="H159" s="129" t="s">
        <v>675</v>
      </c>
    </row>
    <row r="160" spans="1:8">
      <c r="A160" s="125">
        <v>157</v>
      </c>
      <c r="B160" s="127" t="s">
        <v>899</v>
      </c>
      <c r="C160" s="126" t="s">
        <v>426</v>
      </c>
      <c r="D160" s="128" t="s">
        <v>873</v>
      </c>
      <c r="E160" s="130" t="s">
        <v>573</v>
      </c>
      <c r="F160" s="130" t="s">
        <v>647</v>
      </c>
      <c r="G160" s="4" t="s">
        <v>708</v>
      </c>
      <c r="H160" s="129" t="s">
        <v>709</v>
      </c>
    </row>
    <row r="161" spans="1:8">
      <c r="A161" s="125">
        <v>158</v>
      </c>
      <c r="B161" s="127" t="s">
        <v>900</v>
      </c>
      <c r="C161" s="126" t="s">
        <v>426</v>
      </c>
      <c r="D161" s="128" t="s">
        <v>873</v>
      </c>
      <c r="E161" s="130" t="s">
        <v>573</v>
      </c>
      <c r="F161" s="130" t="s">
        <v>651</v>
      </c>
      <c r="G161" s="4" t="s">
        <v>711</v>
      </c>
      <c r="H161" s="129" t="s">
        <v>712</v>
      </c>
    </row>
    <row r="162" spans="1:8">
      <c r="A162" s="125">
        <v>159</v>
      </c>
      <c r="B162" s="127" t="s">
        <v>163</v>
      </c>
      <c r="C162" s="126" t="s">
        <v>125</v>
      </c>
      <c r="D162" s="128" t="s">
        <v>873</v>
      </c>
      <c r="E162" s="130" t="s">
        <v>573</v>
      </c>
      <c r="F162" s="130" t="s">
        <v>654</v>
      </c>
      <c r="G162" s="4" t="s">
        <v>713</v>
      </c>
      <c r="H162" s="129" t="s">
        <v>496</v>
      </c>
    </row>
    <row r="163" spans="1:8">
      <c r="A163" s="125">
        <v>160</v>
      </c>
      <c r="B163" s="127" t="s">
        <v>33</v>
      </c>
      <c r="C163" s="126" t="s">
        <v>125</v>
      </c>
      <c r="D163" s="128" t="s">
        <v>873</v>
      </c>
      <c r="E163" s="130" t="s">
        <v>573</v>
      </c>
      <c r="F163" s="130" t="s">
        <v>656</v>
      </c>
      <c r="G163" s="4" t="s">
        <v>714</v>
      </c>
      <c r="H163" s="129" t="s">
        <v>350</v>
      </c>
    </row>
    <row r="164" spans="1:8">
      <c r="A164" s="125">
        <v>161</v>
      </c>
      <c r="B164" s="127" t="s">
        <v>901</v>
      </c>
      <c r="C164" s="126" t="s">
        <v>125</v>
      </c>
      <c r="D164" s="128" t="s">
        <v>873</v>
      </c>
      <c r="E164" s="130" t="s">
        <v>573</v>
      </c>
      <c r="F164" s="130" t="s">
        <v>659</v>
      </c>
      <c r="G164" s="4" t="s">
        <v>716</v>
      </c>
      <c r="H164" s="129" t="s">
        <v>717</v>
      </c>
    </row>
    <row r="165" spans="1:8">
      <c r="A165" s="125">
        <v>162</v>
      </c>
      <c r="B165" s="127" t="s">
        <v>902</v>
      </c>
      <c r="C165" s="126" t="s">
        <v>125</v>
      </c>
      <c r="D165" s="128" t="s">
        <v>873</v>
      </c>
      <c r="E165" s="130" t="s">
        <v>573</v>
      </c>
      <c r="F165" s="130" t="s">
        <v>663</v>
      </c>
      <c r="G165" s="4" t="s">
        <v>719</v>
      </c>
      <c r="H165" s="129" t="s">
        <v>720</v>
      </c>
    </row>
    <row r="166" spans="1:8">
      <c r="A166" s="125">
        <v>163</v>
      </c>
      <c r="B166" s="127" t="s">
        <v>903</v>
      </c>
      <c r="C166" s="126" t="s">
        <v>426</v>
      </c>
      <c r="D166" s="128" t="s">
        <v>873</v>
      </c>
      <c r="E166" s="130" t="s">
        <v>573</v>
      </c>
      <c r="F166" s="130" t="s">
        <v>722</v>
      </c>
      <c r="G166" s="4" t="s">
        <v>723</v>
      </c>
      <c r="H166" s="129" t="s">
        <v>724</v>
      </c>
    </row>
    <row r="167" spans="1:8">
      <c r="A167" s="125">
        <v>164</v>
      </c>
      <c r="B167" s="127" t="s">
        <v>34</v>
      </c>
      <c r="C167" s="126" t="s">
        <v>426</v>
      </c>
      <c r="D167" s="128" t="s">
        <v>873</v>
      </c>
      <c r="E167" s="130" t="s">
        <v>573</v>
      </c>
      <c r="F167" s="130" t="s">
        <v>725</v>
      </c>
      <c r="G167" s="4" t="s">
        <v>726</v>
      </c>
      <c r="H167" s="129" t="s">
        <v>351</v>
      </c>
    </row>
    <row r="168" spans="1:8">
      <c r="A168" s="125">
        <v>165</v>
      </c>
      <c r="B168" s="127" t="s">
        <v>904</v>
      </c>
      <c r="C168" s="126" t="s">
        <v>342</v>
      </c>
      <c r="D168" s="128" t="s">
        <v>873</v>
      </c>
      <c r="E168" s="130" t="s">
        <v>573</v>
      </c>
      <c r="F168" s="130" t="s">
        <v>634</v>
      </c>
      <c r="G168" s="4" t="s">
        <v>728</v>
      </c>
      <c r="H168" s="129" t="s">
        <v>729</v>
      </c>
    </row>
    <row r="169" spans="1:8">
      <c r="A169" s="125">
        <v>166</v>
      </c>
      <c r="B169" s="127" t="s">
        <v>164</v>
      </c>
      <c r="C169" s="126" t="s">
        <v>342</v>
      </c>
      <c r="D169" s="128" t="s">
        <v>873</v>
      </c>
      <c r="E169" s="130" t="s">
        <v>573</v>
      </c>
      <c r="F169" s="130" t="s">
        <v>640</v>
      </c>
      <c r="G169" s="4" t="s">
        <v>730</v>
      </c>
      <c r="H169" s="129" t="s">
        <v>497</v>
      </c>
    </row>
    <row r="170" spans="1:8">
      <c r="A170" s="125">
        <v>167</v>
      </c>
      <c r="B170" s="127" t="s">
        <v>165</v>
      </c>
      <c r="C170" s="126" t="s">
        <v>586</v>
      </c>
      <c r="D170" s="128" t="s">
        <v>873</v>
      </c>
      <c r="E170" s="130" t="s">
        <v>573</v>
      </c>
      <c r="F170" s="130" t="s">
        <v>732</v>
      </c>
      <c r="G170" s="4" t="s">
        <v>733</v>
      </c>
      <c r="H170" s="129" t="s">
        <v>508</v>
      </c>
    </row>
    <row r="171" spans="1:8">
      <c r="A171" s="125">
        <v>168</v>
      </c>
      <c r="B171" s="127" t="s">
        <v>905</v>
      </c>
      <c r="C171" s="126" t="s">
        <v>426</v>
      </c>
      <c r="D171" s="128" t="s">
        <v>873</v>
      </c>
      <c r="E171" s="130" t="s">
        <v>573</v>
      </c>
      <c r="F171" s="130" t="s">
        <v>735</v>
      </c>
      <c r="G171" s="4" t="s">
        <v>736</v>
      </c>
      <c r="H171" s="129" t="s">
        <v>374</v>
      </c>
    </row>
    <row r="172" spans="1:8">
      <c r="A172" s="125">
        <v>169</v>
      </c>
      <c r="B172" s="127" t="s">
        <v>35</v>
      </c>
      <c r="C172" s="126" t="s">
        <v>426</v>
      </c>
      <c r="D172" s="128" t="s">
        <v>873</v>
      </c>
      <c r="E172" s="130" t="s">
        <v>573</v>
      </c>
      <c r="F172" s="130" t="s">
        <v>737</v>
      </c>
      <c r="G172" s="4" t="s">
        <v>738</v>
      </c>
      <c r="H172" s="129" t="s">
        <v>352</v>
      </c>
    </row>
    <row r="173" spans="1:8">
      <c r="A173" s="125">
        <v>170</v>
      </c>
      <c r="B173" s="127" t="s">
        <v>36</v>
      </c>
      <c r="C173" s="126" t="s">
        <v>426</v>
      </c>
      <c r="D173" s="128" t="s">
        <v>873</v>
      </c>
      <c r="E173" s="130" t="s">
        <v>573</v>
      </c>
      <c r="F173" s="130" t="s">
        <v>739</v>
      </c>
      <c r="G173" s="4" t="s">
        <v>740</v>
      </c>
      <c r="H173" s="129" t="s">
        <v>353</v>
      </c>
    </row>
    <row r="174" spans="1:8">
      <c r="A174" s="125">
        <v>171</v>
      </c>
      <c r="B174" s="127" t="s">
        <v>906</v>
      </c>
      <c r="C174" s="126" t="s">
        <v>426</v>
      </c>
      <c r="D174" s="128" t="s">
        <v>873</v>
      </c>
      <c r="E174" s="130" t="s">
        <v>573</v>
      </c>
      <c r="F174" s="130" t="s">
        <v>742</v>
      </c>
      <c r="G174" s="4" t="s">
        <v>743</v>
      </c>
      <c r="H174" s="129" t="s">
        <v>744</v>
      </c>
    </row>
    <row r="175" spans="1:8">
      <c r="A175" s="125">
        <v>172</v>
      </c>
      <c r="B175" s="127" t="s">
        <v>166</v>
      </c>
      <c r="C175" s="126" t="s">
        <v>342</v>
      </c>
      <c r="D175" s="128" t="s">
        <v>873</v>
      </c>
      <c r="E175" s="130" t="s">
        <v>573</v>
      </c>
      <c r="F175" s="130" t="s">
        <v>634</v>
      </c>
      <c r="G175" s="4" t="s">
        <v>745</v>
      </c>
      <c r="H175" s="129" t="s">
        <v>498</v>
      </c>
    </row>
    <row r="176" spans="1:8">
      <c r="A176" s="125">
        <v>173</v>
      </c>
      <c r="B176" s="127" t="s">
        <v>907</v>
      </c>
      <c r="C176" s="126" t="s">
        <v>746</v>
      </c>
      <c r="D176" s="128" t="s">
        <v>873</v>
      </c>
      <c r="E176" s="130" t="s">
        <v>573</v>
      </c>
      <c r="F176" s="130" t="s">
        <v>748</v>
      </c>
      <c r="G176" s="4" t="s">
        <v>749</v>
      </c>
      <c r="H176" s="129" t="s">
        <v>750</v>
      </c>
    </row>
    <row r="177" spans="1:8">
      <c r="A177" s="125">
        <v>174</v>
      </c>
      <c r="B177" s="127" t="s">
        <v>908</v>
      </c>
      <c r="C177" s="126" t="s">
        <v>746</v>
      </c>
      <c r="D177" s="128" t="s">
        <v>873</v>
      </c>
      <c r="E177" s="130" t="s">
        <v>573</v>
      </c>
      <c r="F177" s="130" t="s">
        <v>752</v>
      </c>
      <c r="G177" s="4" t="s">
        <v>753</v>
      </c>
      <c r="H177" s="129" t="s">
        <v>754</v>
      </c>
    </row>
    <row r="178" spans="1:8">
      <c r="A178" s="125">
        <v>175</v>
      </c>
      <c r="B178" s="127" t="s">
        <v>167</v>
      </c>
      <c r="C178" s="126" t="s">
        <v>746</v>
      </c>
      <c r="D178" s="128" t="s">
        <v>873</v>
      </c>
      <c r="E178" s="130" t="s">
        <v>573</v>
      </c>
      <c r="F178" s="130" t="s">
        <v>755</v>
      </c>
      <c r="G178" s="4" t="s">
        <v>756</v>
      </c>
      <c r="H178" s="129" t="s">
        <v>499</v>
      </c>
    </row>
    <row r="179" spans="1:8">
      <c r="A179" s="125">
        <v>176</v>
      </c>
      <c r="B179" s="127" t="s">
        <v>909</v>
      </c>
      <c r="C179" s="126" t="s">
        <v>746</v>
      </c>
      <c r="D179" s="128" t="s">
        <v>873</v>
      </c>
      <c r="E179" s="130" t="s">
        <v>573</v>
      </c>
      <c r="F179" s="130" t="s">
        <v>755</v>
      </c>
      <c r="G179" s="4" t="s">
        <v>758</v>
      </c>
      <c r="H179" s="129" t="s">
        <v>759</v>
      </c>
    </row>
    <row r="180" spans="1:8">
      <c r="A180" s="125">
        <v>177</v>
      </c>
      <c r="B180" s="127" t="s">
        <v>168</v>
      </c>
      <c r="C180" s="126" t="s">
        <v>746</v>
      </c>
      <c r="D180" s="128" t="s">
        <v>873</v>
      </c>
      <c r="E180" s="130" t="s">
        <v>573</v>
      </c>
      <c r="F180" s="130" t="s">
        <v>760</v>
      </c>
      <c r="G180" s="4" t="s">
        <v>761</v>
      </c>
      <c r="H180" s="129" t="s">
        <v>500</v>
      </c>
    </row>
    <row r="181" spans="1:8">
      <c r="A181" s="125">
        <v>178</v>
      </c>
      <c r="B181" s="127" t="s">
        <v>910</v>
      </c>
      <c r="C181" s="126" t="s">
        <v>746</v>
      </c>
      <c r="D181" s="128" t="s">
        <v>873</v>
      </c>
      <c r="E181" s="130" t="s">
        <v>573</v>
      </c>
      <c r="F181" s="130" t="s">
        <v>763</v>
      </c>
      <c r="G181" s="4" t="s">
        <v>764</v>
      </c>
      <c r="H181" s="129" t="s">
        <v>765</v>
      </c>
    </row>
    <row r="182" spans="1:8">
      <c r="A182" s="125">
        <v>179</v>
      </c>
      <c r="B182" s="127" t="s">
        <v>169</v>
      </c>
      <c r="C182" s="126" t="s">
        <v>746</v>
      </c>
      <c r="D182" s="128" t="s">
        <v>873</v>
      </c>
      <c r="E182" s="130" t="s">
        <v>573</v>
      </c>
      <c r="F182" s="130" t="s">
        <v>767</v>
      </c>
      <c r="G182" s="4" t="s">
        <v>768</v>
      </c>
      <c r="H182" s="129" t="s">
        <v>509</v>
      </c>
    </row>
    <row r="183" spans="1:8">
      <c r="A183" s="125">
        <v>180</v>
      </c>
      <c r="B183" s="127" t="s">
        <v>170</v>
      </c>
      <c r="C183" s="126" t="s">
        <v>746</v>
      </c>
      <c r="D183" s="128" t="s">
        <v>873</v>
      </c>
      <c r="E183" s="130" t="s">
        <v>573</v>
      </c>
      <c r="F183" s="130" t="s">
        <v>769</v>
      </c>
      <c r="G183" s="4" t="s">
        <v>770</v>
      </c>
      <c r="H183" s="129" t="s">
        <v>501</v>
      </c>
    </row>
    <row r="184" spans="1:8">
      <c r="A184" s="125">
        <v>181</v>
      </c>
      <c r="B184" s="127" t="s">
        <v>911</v>
      </c>
      <c r="C184" s="126" t="s">
        <v>746</v>
      </c>
      <c r="D184" s="128" t="s">
        <v>873</v>
      </c>
      <c r="E184" s="130" t="s">
        <v>573</v>
      </c>
      <c r="F184" s="130" t="s">
        <v>772</v>
      </c>
      <c r="G184" s="4" t="s">
        <v>773</v>
      </c>
      <c r="H184" s="129" t="s">
        <v>774</v>
      </c>
    </row>
    <row r="185" spans="1:8">
      <c r="A185" s="125">
        <v>182</v>
      </c>
      <c r="B185" s="127" t="s">
        <v>912</v>
      </c>
      <c r="C185" s="126" t="s">
        <v>746</v>
      </c>
      <c r="D185" s="128" t="s">
        <v>873</v>
      </c>
      <c r="E185" s="130" t="s">
        <v>573</v>
      </c>
      <c r="F185" s="130" t="s">
        <v>776</v>
      </c>
      <c r="G185" s="4" t="s">
        <v>777</v>
      </c>
      <c r="H185" s="129" t="s">
        <v>778</v>
      </c>
    </row>
    <row r="186" spans="1:8">
      <c r="A186" s="125">
        <v>183</v>
      </c>
      <c r="B186" s="127" t="s">
        <v>171</v>
      </c>
      <c r="C186" s="126" t="s">
        <v>746</v>
      </c>
      <c r="D186" s="128" t="s">
        <v>873</v>
      </c>
      <c r="E186" s="130" t="s">
        <v>573</v>
      </c>
      <c r="F186" s="130" t="s">
        <v>779</v>
      </c>
      <c r="G186" s="4" t="s">
        <v>780</v>
      </c>
      <c r="H186" s="129" t="s">
        <v>502</v>
      </c>
    </row>
    <row r="187" spans="1:8">
      <c r="A187" s="125">
        <v>184</v>
      </c>
      <c r="B187" s="127" t="s">
        <v>172</v>
      </c>
      <c r="C187" s="126" t="s">
        <v>746</v>
      </c>
      <c r="D187" s="128" t="s">
        <v>873</v>
      </c>
      <c r="E187" s="130" t="s">
        <v>573</v>
      </c>
      <c r="F187" s="130" t="s">
        <v>781</v>
      </c>
      <c r="G187" s="4" t="s">
        <v>782</v>
      </c>
      <c r="H187" s="129" t="s">
        <v>503</v>
      </c>
    </row>
    <row r="188" spans="1:8">
      <c r="A188" s="125">
        <v>185</v>
      </c>
      <c r="B188" s="127" t="s">
        <v>173</v>
      </c>
      <c r="C188" s="126" t="s">
        <v>746</v>
      </c>
      <c r="D188" s="128" t="s">
        <v>873</v>
      </c>
      <c r="E188" s="130" t="s">
        <v>573</v>
      </c>
      <c r="F188" s="130" t="s">
        <v>783</v>
      </c>
      <c r="G188" s="4" t="s">
        <v>784</v>
      </c>
      <c r="H188" s="129" t="s">
        <v>504</v>
      </c>
    </row>
    <row r="189" spans="1:8">
      <c r="A189" s="125">
        <v>186</v>
      </c>
      <c r="B189" s="127" t="s">
        <v>913</v>
      </c>
      <c r="C189" s="126" t="s">
        <v>746</v>
      </c>
      <c r="D189" s="128" t="s">
        <v>873</v>
      </c>
      <c r="E189" s="130" t="s">
        <v>573</v>
      </c>
      <c r="F189" s="130" t="s">
        <v>786</v>
      </c>
      <c r="G189" s="4" t="s">
        <v>787</v>
      </c>
      <c r="H189" s="129" t="s">
        <v>788</v>
      </c>
    </row>
    <row r="190" spans="1:8">
      <c r="A190" s="125">
        <v>187</v>
      </c>
      <c r="B190" s="127" t="s">
        <v>914</v>
      </c>
      <c r="C190" s="126" t="s">
        <v>746</v>
      </c>
      <c r="D190" s="128" t="s">
        <v>873</v>
      </c>
      <c r="E190" s="130" t="s">
        <v>573</v>
      </c>
      <c r="F190" s="130" t="s">
        <v>790</v>
      </c>
      <c r="G190" s="4" t="s">
        <v>791</v>
      </c>
      <c r="H190" s="129" t="s">
        <v>792</v>
      </c>
    </row>
    <row r="191" spans="1:8">
      <c r="A191" s="125">
        <v>188</v>
      </c>
      <c r="B191" s="127" t="s">
        <v>915</v>
      </c>
      <c r="C191" s="126" t="s">
        <v>746</v>
      </c>
      <c r="D191" s="128" t="s">
        <v>873</v>
      </c>
      <c r="E191" s="130" t="s">
        <v>573</v>
      </c>
      <c r="F191" s="130" t="s">
        <v>794</v>
      </c>
      <c r="G191" s="4" t="s">
        <v>795</v>
      </c>
      <c r="H191" s="129" t="s">
        <v>796</v>
      </c>
    </row>
    <row r="192" spans="1:8">
      <c r="A192" s="125">
        <v>189</v>
      </c>
      <c r="B192" s="127" t="s">
        <v>916</v>
      </c>
      <c r="C192" s="126" t="s">
        <v>797</v>
      </c>
      <c r="D192" s="128" t="s">
        <v>873</v>
      </c>
      <c r="E192" s="130" t="s">
        <v>573</v>
      </c>
      <c r="F192" s="130" t="s">
        <v>799</v>
      </c>
      <c r="G192" s="4" t="s">
        <v>800</v>
      </c>
      <c r="H192" s="129" t="s">
        <v>801</v>
      </c>
    </row>
    <row r="193" spans="1:8">
      <c r="A193" s="125">
        <v>190</v>
      </c>
      <c r="B193" s="127" t="s">
        <v>174</v>
      </c>
      <c r="C193" s="126" t="s">
        <v>797</v>
      </c>
      <c r="D193" s="128" t="s">
        <v>873</v>
      </c>
      <c r="E193" s="130" t="s">
        <v>573</v>
      </c>
      <c r="F193" s="130" t="s">
        <v>802</v>
      </c>
      <c r="G193" s="4" t="s">
        <v>803</v>
      </c>
      <c r="H193" s="129" t="s">
        <v>505</v>
      </c>
    </row>
    <row r="194" spans="1:8">
      <c r="A194" s="125">
        <v>191</v>
      </c>
      <c r="B194" s="127" t="s">
        <v>175</v>
      </c>
      <c r="C194" s="126" t="s">
        <v>797</v>
      </c>
      <c r="D194" s="128" t="s">
        <v>873</v>
      </c>
      <c r="E194" s="130" t="s">
        <v>573</v>
      </c>
      <c r="F194" s="130" t="s">
        <v>804</v>
      </c>
      <c r="G194" s="4" t="s">
        <v>805</v>
      </c>
      <c r="H194" s="129" t="s">
        <v>506</v>
      </c>
    </row>
    <row r="195" spans="1:8">
      <c r="A195" s="125">
        <v>192</v>
      </c>
      <c r="B195" s="127" t="s">
        <v>176</v>
      </c>
      <c r="C195" s="126" t="s">
        <v>797</v>
      </c>
      <c r="D195" s="128" t="s">
        <v>873</v>
      </c>
      <c r="E195" s="130" t="s">
        <v>573</v>
      </c>
      <c r="F195" s="130" t="s">
        <v>806</v>
      </c>
      <c r="G195" s="4" t="s">
        <v>807</v>
      </c>
      <c r="H195" s="129" t="s">
        <v>507</v>
      </c>
    </row>
    <row r="196" spans="1:8">
      <c r="A196" s="125">
        <v>193</v>
      </c>
      <c r="B196" s="127" t="s">
        <v>177</v>
      </c>
      <c r="C196" s="126" t="s">
        <v>797</v>
      </c>
      <c r="D196" s="128" t="s">
        <v>873</v>
      </c>
      <c r="E196" s="130" t="s">
        <v>573</v>
      </c>
      <c r="F196" s="130" t="s">
        <v>808</v>
      </c>
      <c r="G196" s="4" t="s">
        <v>809</v>
      </c>
      <c r="H196" s="129" t="s">
        <v>510</v>
      </c>
    </row>
    <row r="197" spans="1:8">
      <c r="A197" s="125">
        <v>194</v>
      </c>
      <c r="B197" s="127" t="s">
        <v>917</v>
      </c>
      <c r="C197" s="126" t="s">
        <v>797</v>
      </c>
      <c r="D197" s="128" t="s">
        <v>873</v>
      </c>
      <c r="E197" s="130" t="s">
        <v>573</v>
      </c>
      <c r="F197" s="130" t="s">
        <v>811</v>
      </c>
      <c r="G197" s="4" t="s">
        <v>812</v>
      </c>
      <c r="H197" s="129" t="s">
        <v>813</v>
      </c>
    </row>
    <row r="198" spans="1:8">
      <c r="A198" s="125">
        <v>195</v>
      </c>
      <c r="B198" s="127" t="s">
        <v>918</v>
      </c>
      <c r="C198" s="126" t="s">
        <v>797</v>
      </c>
      <c r="D198" s="128" t="s">
        <v>873</v>
      </c>
      <c r="E198" s="130" t="s">
        <v>573</v>
      </c>
      <c r="F198" s="130" t="s">
        <v>811</v>
      </c>
      <c r="G198" s="4" t="s">
        <v>815</v>
      </c>
      <c r="H198" s="129" t="s">
        <v>816</v>
      </c>
    </row>
    <row r="199" spans="1:8">
      <c r="A199" s="125">
        <v>196</v>
      </c>
      <c r="B199" s="127" t="s">
        <v>919</v>
      </c>
      <c r="C199" s="126" t="s">
        <v>797</v>
      </c>
      <c r="D199" s="128" t="s">
        <v>873</v>
      </c>
      <c r="E199" s="130" t="s">
        <v>573</v>
      </c>
      <c r="F199" s="130" t="s">
        <v>811</v>
      </c>
      <c r="G199" s="4" t="s">
        <v>818</v>
      </c>
      <c r="H199" s="129" t="s">
        <v>819</v>
      </c>
    </row>
    <row r="200" spans="1:8">
      <c r="A200" s="125">
        <v>197</v>
      </c>
      <c r="B200" s="127" t="s">
        <v>920</v>
      </c>
      <c r="C200" s="126" t="s">
        <v>1601</v>
      </c>
      <c r="D200" s="128" t="s">
        <v>873</v>
      </c>
      <c r="E200" s="130" t="s">
        <v>573</v>
      </c>
      <c r="F200" s="130" t="s">
        <v>821</v>
      </c>
      <c r="G200" s="4" t="s">
        <v>822</v>
      </c>
      <c r="H200" s="129" t="s">
        <v>823</v>
      </c>
    </row>
    <row r="201" spans="1:8">
      <c r="A201" s="125">
        <v>198</v>
      </c>
      <c r="B201" s="127" t="s">
        <v>921</v>
      </c>
      <c r="C201" s="126" t="s">
        <v>1601</v>
      </c>
      <c r="D201" s="128" t="s">
        <v>873</v>
      </c>
      <c r="E201" s="130" t="s">
        <v>573</v>
      </c>
      <c r="F201" s="130" t="s">
        <v>821</v>
      </c>
      <c r="G201" s="4" t="s">
        <v>825</v>
      </c>
      <c r="H201" s="129" t="s">
        <v>826</v>
      </c>
    </row>
    <row r="202" spans="1:8">
      <c r="A202" s="125">
        <v>199</v>
      </c>
      <c r="B202" s="127" t="s">
        <v>922</v>
      </c>
      <c r="C202" s="126" t="s">
        <v>1601</v>
      </c>
      <c r="D202" s="128" t="s">
        <v>873</v>
      </c>
      <c r="E202" s="130" t="s">
        <v>573</v>
      </c>
      <c r="F202" s="130" t="s">
        <v>828</v>
      </c>
      <c r="G202" s="4" t="s">
        <v>829</v>
      </c>
      <c r="H202" s="129" t="s">
        <v>830</v>
      </c>
    </row>
    <row r="203" spans="1:8">
      <c r="A203" s="125">
        <v>200</v>
      </c>
      <c r="B203" s="127" t="s">
        <v>923</v>
      </c>
      <c r="C203" s="126" t="s">
        <v>1601</v>
      </c>
      <c r="D203" s="128" t="s">
        <v>873</v>
      </c>
      <c r="E203" s="130" t="s">
        <v>573</v>
      </c>
      <c r="F203" s="130" t="s">
        <v>832</v>
      </c>
      <c r="G203" s="4" t="s">
        <v>833</v>
      </c>
      <c r="H203" s="129" t="s">
        <v>834</v>
      </c>
    </row>
    <row r="204" spans="1:8">
      <c r="A204" s="125">
        <v>201</v>
      </c>
      <c r="B204" s="127" t="s">
        <v>924</v>
      </c>
      <c r="C204" s="126" t="s">
        <v>1601</v>
      </c>
      <c r="D204" s="128" t="s">
        <v>873</v>
      </c>
      <c r="E204" s="130" t="s">
        <v>573</v>
      </c>
      <c r="F204" s="130" t="s">
        <v>836</v>
      </c>
      <c r="G204" s="4" t="s">
        <v>837</v>
      </c>
      <c r="H204" s="129" t="s">
        <v>838</v>
      </c>
    </row>
    <row r="205" spans="1:8">
      <c r="A205" s="125">
        <v>202</v>
      </c>
      <c r="B205" s="127" t="s">
        <v>925</v>
      </c>
      <c r="C205" s="126" t="s">
        <v>1601</v>
      </c>
      <c r="D205" s="128" t="s">
        <v>873</v>
      </c>
      <c r="E205" s="130" t="s">
        <v>573</v>
      </c>
      <c r="F205" s="130" t="s">
        <v>832</v>
      </c>
      <c r="G205" s="4" t="s">
        <v>840</v>
      </c>
      <c r="H205" s="129" t="s">
        <v>834</v>
      </c>
    </row>
    <row r="206" spans="1:8">
      <c r="A206" s="125">
        <v>203</v>
      </c>
      <c r="B206" s="127" t="s">
        <v>926</v>
      </c>
      <c r="C206" s="126" t="s">
        <v>1601</v>
      </c>
      <c r="D206" s="128" t="s">
        <v>873</v>
      </c>
      <c r="E206" s="130" t="s">
        <v>573</v>
      </c>
      <c r="F206" s="130" t="s">
        <v>836</v>
      </c>
      <c r="G206" s="4" t="s">
        <v>842</v>
      </c>
      <c r="H206" s="129" t="s">
        <v>838</v>
      </c>
    </row>
    <row r="207" spans="1:8">
      <c r="A207" s="125">
        <v>204</v>
      </c>
      <c r="B207" s="127" t="s">
        <v>927</v>
      </c>
      <c r="C207" s="126" t="s">
        <v>1601</v>
      </c>
      <c r="D207" s="128" t="s">
        <v>873</v>
      </c>
      <c r="E207" s="130" t="s">
        <v>573</v>
      </c>
      <c r="F207" s="130" t="s">
        <v>832</v>
      </c>
      <c r="G207" s="4" t="s">
        <v>844</v>
      </c>
      <c r="H207" s="129" t="s">
        <v>845</v>
      </c>
    </row>
    <row r="208" spans="1:8">
      <c r="A208" s="125">
        <v>205</v>
      </c>
      <c r="B208" s="127" t="s">
        <v>37</v>
      </c>
      <c r="C208" s="126" t="s">
        <v>1601</v>
      </c>
      <c r="D208" s="128" t="s">
        <v>873</v>
      </c>
      <c r="E208" s="130" t="s">
        <v>573</v>
      </c>
      <c r="F208" s="130" t="s">
        <v>846</v>
      </c>
      <c r="G208" s="4" t="s">
        <v>847</v>
      </c>
      <c r="H208" s="129" t="s">
        <v>482</v>
      </c>
    </row>
    <row r="209" spans="1:8">
      <c r="A209" s="125">
        <v>206</v>
      </c>
      <c r="B209" s="127" t="s">
        <v>928</v>
      </c>
      <c r="C209" s="126" t="s">
        <v>1601</v>
      </c>
      <c r="D209" s="128" t="s">
        <v>873</v>
      </c>
      <c r="E209" s="130" t="s">
        <v>573</v>
      </c>
      <c r="F209" s="130" t="s">
        <v>821</v>
      </c>
      <c r="G209" s="4" t="s">
        <v>849</v>
      </c>
      <c r="H209" s="129" t="s">
        <v>850</v>
      </c>
    </row>
    <row r="210" spans="1:8">
      <c r="A210" s="125">
        <v>207</v>
      </c>
      <c r="B210" s="127" t="s">
        <v>929</v>
      </c>
      <c r="C210" s="126" t="s">
        <v>1601</v>
      </c>
      <c r="D210" s="128" t="s">
        <v>873</v>
      </c>
      <c r="E210" s="130" t="s">
        <v>573</v>
      </c>
      <c r="F210" s="130" t="s">
        <v>852</v>
      </c>
      <c r="G210" s="4" t="s">
        <v>853</v>
      </c>
      <c r="H210" s="129" t="s">
        <v>854</v>
      </c>
    </row>
    <row r="211" spans="1:8">
      <c r="A211" s="125">
        <v>208</v>
      </c>
      <c r="B211" s="127" t="s">
        <v>930</v>
      </c>
      <c r="C211" s="126" t="s">
        <v>1601</v>
      </c>
      <c r="D211" s="128" t="s">
        <v>873</v>
      </c>
      <c r="E211" s="130" t="s">
        <v>573</v>
      </c>
      <c r="F211" s="130" t="s">
        <v>856</v>
      </c>
      <c r="G211" s="4" t="s">
        <v>857</v>
      </c>
      <c r="H211" s="129" t="s">
        <v>858</v>
      </c>
    </row>
    <row r="212" spans="1:8">
      <c r="A212" s="125">
        <v>209</v>
      </c>
      <c r="B212" s="127" t="s">
        <v>931</v>
      </c>
      <c r="C212" s="126" t="s">
        <v>1601</v>
      </c>
      <c r="D212" s="128" t="s">
        <v>873</v>
      </c>
      <c r="E212" s="130" t="s">
        <v>573</v>
      </c>
      <c r="F212" s="130" t="s">
        <v>860</v>
      </c>
      <c r="G212" s="4" t="s">
        <v>861</v>
      </c>
      <c r="H212" s="129" t="s">
        <v>862</v>
      </c>
    </row>
    <row r="213" spans="1:8">
      <c r="A213" s="125">
        <v>210</v>
      </c>
      <c r="B213" s="127" t="s">
        <v>932</v>
      </c>
      <c r="C213" s="126" t="s">
        <v>1601</v>
      </c>
      <c r="D213" s="128" t="s">
        <v>873</v>
      </c>
      <c r="E213" s="130" t="s">
        <v>573</v>
      </c>
      <c r="F213" s="130" t="s">
        <v>860</v>
      </c>
      <c r="G213" s="4" t="s">
        <v>864</v>
      </c>
      <c r="H213" s="129" t="s">
        <v>865</v>
      </c>
    </row>
    <row r="214" spans="1:8">
      <c r="A214" s="125">
        <v>211</v>
      </c>
      <c r="B214" s="127" t="s">
        <v>933</v>
      </c>
      <c r="C214" s="126" t="s">
        <v>1601</v>
      </c>
      <c r="D214" s="128" t="s">
        <v>873</v>
      </c>
      <c r="E214" s="130" t="s">
        <v>573</v>
      </c>
      <c r="F214" s="130" t="s">
        <v>860</v>
      </c>
      <c r="G214" s="4" t="s">
        <v>867</v>
      </c>
      <c r="H214" s="129" t="s">
        <v>868</v>
      </c>
    </row>
    <row r="215" spans="1:8">
      <c r="A215" s="125">
        <v>212</v>
      </c>
      <c r="B215" s="127" t="s">
        <v>934</v>
      </c>
      <c r="C215" s="126" t="s">
        <v>1601</v>
      </c>
      <c r="D215" s="128" t="s">
        <v>873</v>
      </c>
      <c r="E215" s="130" t="s">
        <v>573</v>
      </c>
      <c r="F215" s="130" t="s">
        <v>870</v>
      </c>
      <c r="G215" s="4" t="s">
        <v>871</v>
      </c>
      <c r="H215" s="129" t="s">
        <v>872</v>
      </c>
    </row>
    <row r="216" spans="1:8">
      <c r="A216" s="125">
        <v>213</v>
      </c>
      <c r="B216" s="127" t="s">
        <v>38</v>
      </c>
      <c r="C216" s="126" t="s">
        <v>325</v>
      </c>
      <c r="D216" s="128" t="s">
        <v>935</v>
      </c>
      <c r="E216" s="130" t="s">
        <v>573</v>
      </c>
      <c r="F216" s="130" t="s">
        <v>574</v>
      </c>
      <c r="G216" s="4" t="s">
        <v>575</v>
      </c>
      <c r="H216" s="129" t="s">
        <v>324</v>
      </c>
    </row>
    <row r="217" spans="1:8">
      <c r="A217" s="125">
        <v>214</v>
      </c>
      <c r="B217" s="127" t="s">
        <v>39</v>
      </c>
      <c r="C217" s="126" t="s">
        <v>325</v>
      </c>
      <c r="D217" s="128" t="s">
        <v>935</v>
      </c>
      <c r="E217" s="130" t="s">
        <v>573</v>
      </c>
      <c r="F217" s="130" t="s">
        <v>576</v>
      </c>
      <c r="G217" s="4" t="s">
        <v>577</v>
      </c>
      <c r="H217" s="129" t="s">
        <v>327</v>
      </c>
    </row>
    <row r="218" spans="1:8">
      <c r="A218" s="125">
        <v>215</v>
      </c>
      <c r="B218" s="127" t="s">
        <v>936</v>
      </c>
      <c r="C218" s="126" t="s">
        <v>325</v>
      </c>
      <c r="D218" s="128" t="s">
        <v>935</v>
      </c>
      <c r="E218" s="130" t="s">
        <v>573</v>
      </c>
      <c r="F218" s="130" t="s">
        <v>579</v>
      </c>
      <c r="G218" s="4" t="s">
        <v>580</v>
      </c>
      <c r="H218" s="129" t="s">
        <v>581</v>
      </c>
    </row>
    <row r="219" spans="1:8">
      <c r="A219" s="125">
        <v>216</v>
      </c>
      <c r="B219" s="127" t="s">
        <v>937</v>
      </c>
      <c r="C219" s="126" t="s">
        <v>325</v>
      </c>
      <c r="D219" s="128" t="s">
        <v>935</v>
      </c>
      <c r="E219" s="130" t="s">
        <v>573</v>
      </c>
      <c r="F219" s="130" t="s">
        <v>583</v>
      </c>
      <c r="G219" s="4" t="s">
        <v>584</v>
      </c>
      <c r="H219" s="129" t="s">
        <v>585</v>
      </c>
    </row>
    <row r="220" spans="1:8">
      <c r="A220" s="125">
        <v>217</v>
      </c>
      <c r="B220" s="127" t="s">
        <v>938</v>
      </c>
      <c r="C220" s="126" t="s">
        <v>586</v>
      </c>
      <c r="D220" s="128" t="s">
        <v>935</v>
      </c>
      <c r="E220" s="130" t="s">
        <v>573</v>
      </c>
      <c r="F220" s="130" t="s">
        <v>588</v>
      </c>
      <c r="G220" s="4" t="s">
        <v>589</v>
      </c>
      <c r="H220" s="129" t="s">
        <v>590</v>
      </c>
    </row>
    <row r="221" spans="1:8">
      <c r="A221" s="125">
        <v>218</v>
      </c>
      <c r="B221" s="127" t="s">
        <v>40</v>
      </c>
      <c r="C221" s="126" t="s">
        <v>325</v>
      </c>
      <c r="D221" s="128" t="s">
        <v>935</v>
      </c>
      <c r="E221" s="130" t="s">
        <v>573</v>
      </c>
      <c r="F221" s="130" t="s">
        <v>574</v>
      </c>
      <c r="G221" s="4" t="s">
        <v>591</v>
      </c>
      <c r="H221" s="129" t="s">
        <v>328</v>
      </c>
    </row>
    <row r="222" spans="1:8">
      <c r="A222" s="125">
        <v>219</v>
      </c>
      <c r="B222" s="127" t="s">
        <v>41</v>
      </c>
      <c r="C222" s="126" t="s">
        <v>325</v>
      </c>
      <c r="D222" s="128" t="s">
        <v>935</v>
      </c>
      <c r="E222" s="130" t="s">
        <v>573</v>
      </c>
      <c r="F222" s="130" t="s">
        <v>576</v>
      </c>
      <c r="G222" s="4" t="s">
        <v>592</v>
      </c>
      <c r="H222" s="129" t="s">
        <v>329</v>
      </c>
    </row>
    <row r="223" spans="1:8">
      <c r="A223" s="125">
        <v>220</v>
      </c>
      <c r="B223" s="127" t="s">
        <v>939</v>
      </c>
      <c r="C223" s="126" t="s">
        <v>325</v>
      </c>
      <c r="D223" s="128" t="s">
        <v>935</v>
      </c>
      <c r="E223" s="130" t="s">
        <v>573</v>
      </c>
      <c r="F223" s="130" t="s">
        <v>579</v>
      </c>
      <c r="G223" s="4" t="s">
        <v>594</v>
      </c>
      <c r="H223" s="129" t="s">
        <v>581</v>
      </c>
    </row>
    <row r="224" spans="1:8">
      <c r="A224" s="125">
        <v>221</v>
      </c>
      <c r="B224" s="127" t="s">
        <v>940</v>
      </c>
      <c r="C224" s="126" t="s">
        <v>586</v>
      </c>
      <c r="D224" s="128" t="s">
        <v>935</v>
      </c>
      <c r="E224" s="130" t="s">
        <v>573</v>
      </c>
      <c r="F224" s="130" t="s">
        <v>588</v>
      </c>
      <c r="G224" s="4" t="s">
        <v>596</v>
      </c>
      <c r="H224" s="129" t="s">
        <v>590</v>
      </c>
    </row>
    <row r="225" spans="1:8">
      <c r="A225" s="125">
        <v>222</v>
      </c>
      <c r="B225" s="127" t="s">
        <v>356</v>
      </c>
      <c r="C225" s="126" t="s">
        <v>325</v>
      </c>
      <c r="D225" s="128" t="s">
        <v>935</v>
      </c>
      <c r="E225" s="130" t="s">
        <v>573</v>
      </c>
      <c r="F225" s="130" t="s">
        <v>597</v>
      </c>
      <c r="G225" s="4" t="s">
        <v>598</v>
      </c>
      <c r="H225" s="129" t="s">
        <v>331</v>
      </c>
    </row>
    <row r="226" spans="1:8">
      <c r="A226" s="125">
        <v>223</v>
      </c>
      <c r="B226" s="127" t="s">
        <v>941</v>
      </c>
      <c r="C226" s="126" t="s">
        <v>325</v>
      </c>
      <c r="D226" s="128" t="s">
        <v>935</v>
      </c>
      <c r="E226" s="130" t="s">
        <v>573</v>
      </c>
      <c r="F226" s="130" t="s">
        <v>600</v>
      </c>
      <c r="G226" s="4" t="s">
        <v>601</v>
      </c>
      <c r="H226" s="129" t="s">
        <v>602</v>
      </c>
    </row>
    <row r="227" spans="1:8">
      <c r="A227" s="125">
        <v>224</v>
      </c>
      <c r="B227" s="127" t="s">
        <v>42</v>
      </c>
      <c r="C227" s="126" t="s">
        <v>325</v>
      </c>
      <c r="D227" s="128" t="s">
        <v>935</v>
      </c>
      <c r="E227" s="130" t="s">
        <v>573</v>
      </c>
      <c r="F227" s="130" t="s">
        <v>604</v>
      </c>
      <c r="G227" s="4" t="s">
        <v>605</v>
      </c>
      <c r="H227" s="129" t="s">
        <v>357</v>
      </c>
    </row>
    <row r="228" spans="1:8">
      <c r="A228" s="125">
        <v>225</v>
      </c>
      <c r="B228" s="127" t="s">
        <v>43</v>
      </c>
      <c r="C228" s="126" t="s">
        <v>325</v>
      </c>
      <c r="D228" s="128" t="s">
        <v>935</v>
      </c>
      <c r="E228" s="130" t="s">
        <v>573</v>
      </c>
      <c r="F228" s="130" t="s">
        <v>606</v>
      </c>
      <c r="G228" s="4" t="s">
        <v>607</v>
      </c>
      <c r="H228" s="129" t="s">
        <v>333</v>
      </c>
    </row>
    <row r="229" spans="1:8">
      <c r="A229" s="125">
        <v>226</v>
      </c>
      <c r="B229" s="127" t="s">
        <v>942</v>
      </c>
      <c r="C229" s="126" t="s">
        <v>325</v>
      </c>
      <c r="D229" s="128" t="s">
        <v>935</v>
      </c>
      <c r="E229" s="130" t="s">
        <v>573</v>
      </c>
      <c r="F229" s="130" t="s">
        <v>609</v>
      </c>
      <c r="G229" s="4" t="s">
        <v>610</v>
      </c>
      <c r="H229" s="129" t="s">
        <v>611</v>
      </c>
    </row>
    <row r="230" spans="1:8">
      <c r="A230" s="125">
        <v>227</v>
      </c>
      <c r="B230" s="127" t="s">
        <v>44</v>
      </c>
      <c r="C230" s="126" t="s">
        <v>325</v>
      </c>
      <c r="D230" s="128" t="s">
        <v>935</v>
      </c>
      <c r="E230" s="130" t="s">
        <v>573</v>
      </c>
      <c r="F230" s="130" t="s">
        <v>612</v>
      </c>
      <c r="G230" s="4" t="s">
        <v>613</v>
      </c>
      <c r="H230" s="129" t="s">
        <v>334</v>
      </c>
    </row>
    <row r="231" spans="1:8">
      <c r="A231" s="125">
        <v>228</v>
      </c>
      <c r="B231" s="127" t="s">
        <v>45</v>
      </c>
      <c r="C231" s="126" t="s">
        <v>325</v>
      </c>
      <c r="D231" s="128" t="s">
        <v>935</v>
      </c>
      <c r="E231" s="130" t="s">
        <v>573</v>
      </c>
      <c r="F231" s="130" t="s">
        <v>614</v>
      </c>
      <c r="G231" s="4" t="s">
        <v>615</v>
      </c>
      <c r="H231" s="129" t="s">
        <v>336</v>
      </c>
    </row>
    <row r="232" spans="1:8">
      <c r="A232" s="125">
        <v>229</v>
      </c>
      <c r="B232" s="127" t="s">
        <v>46</v>
      </c>
      <c r="C232" s="126" t="s">
        <v>325</v>
      </c>
      <c r="D232" s="128" t="s">
        <v>935</v>
      </c>
      <c r="E232" s="130" t="s">
        <v>573</v>
      </c>
      <c r="F232" s="130" t="s">
        <v>616</v>
      </c>
      <c r="G232" s="4" t="s">
        <v>617</v>
      </c>
      <c r="H232" s="129" t="s">
        <v>337</v>
      </c>
    </row>
    <row r="233" spans="1:8">
      <c r="A233" s="125">
        <v>230</v>
      </c>
      <c r="B233" s="127" t="s">
        <v>943</v>
      </c>
      <c r="C233" s="126" t="s">
        <v>325</v>
      </c>
      <c r="D233" s="128" t="s">
        <v>935</v>
      </c>
      <c r="E233" s="130" t="s">
        <v>573</v>
      </c>
      <c r="F233" s="130" t="s">
        <v>619</v>
      </c>
      <c r="G233" s="4" t="s">
        <v>620</v>
      </c>
      <c r="H233" s="129" t="s">
        <v>481</v>
      </c>
    </row>
    <row r="234" spans="1:8">
      <c r="A234" s="125">
        <v>231</v>
      </c>
      <c r="B234" s="127" t="s">
        <v>944</v>
      </c>
      <c r="C234" s="126" t="s">
        <v>325</v>
      </c>
      <c r="D234" s="128" t="s">
        <v>935</v>
      </c>
      <c r="E234" s="130" t="s">
        <v>573</v>
      </c>
      <c r="F234" s="130" t="s">
        <v>622</v>
      </c>
      <c r="G234" s="4" t="s">
        <v>623</v>
      </c>
      <c r="H234" s="129" t="s">
        <v>624</v>
      </c>
    </row>
    <row r="235" spans="1:8">
      <c r="A235" s="125">
        <v>232</v>
      </c>
      <c r="B235" s="127" t="s">
        <v>178</v>
      </c>
      <c r="C235" s="126" t="s">
        <v>325</v>
      </c>
      <c r="D235" s="128" t="s">
        <v>935</v>
      </c>
      <c r="E235" s="130" t="s">
        <v>573</v>
      </c>
      <c r="F235" s="130" t="s">
        <v>625</v>
      </c>
      <c r="G235" s="4" t="s">
        <v>626</v>
      </c>
      <c r="H235" s="129" t="s">
        <v>490</v>
      </c>
    </row>
    <row r="236" spans="1:8">
      <c r="A236" s="125">
        <v>233</v>
      </c>
      <c r="B236" s="127" t="s">
        <v>179</v>
      </c>
      <c r="C236" s="126" t="s">
        <v>325</v>
      </c>
      <c r="D236" s="128" t="s">
        <v>935</v>
      </c>
      <c r="E236" s="130" t="s">
        <v>573</v>
      </c>
      <c r="F236" s="130" t="s">
        <v>627</v>
      </c>
      <c r="G236" s="4" t="s">
        <v>628</v>
      </c>
      <c r="H236" s="129" t="s">
        <v>491</v>
      </c>
    </row>
    <row r="237" spans="1:8">
      <c r="A237" s="125">
        <v>234</v>
      </c>
      <c r="B237" s="127" t="s">
        <v>945</v>
      </c>
      <c r="C237" s="126" t="s">
        <v>325</v>
      </c>
      <c r="D237" s="128" t="s">
        <v>935</v>
      </c>
      <c r="E237" s="130" t="s">
        <v>573</v>
      </c>
      <c r="F237" s="130" t="s">
        <v>625</v>
      </c>
      <c r="G237" s="4" t="s">
        <v>630</v>
      </c>
      <c r="H237" s="129" t="s">
        <v>631</v>
      </c>
    </row>
    <row r="238" spans="1:8">
      <c r="A238" s="125">
        <v>235</v>
      </c>
      <c r="B238" s="127" t="s">
        <v>180</v>
      </c>
      <c r="C238" s="126" t="s">
        <v>342</v>
      </c>
      <c r="D238" s="128" t="s">
        <v>935</v>
      </c>
      <c r="E238" s="130" t="s">
        <v>573</v>
      </c>
      <c r="F238" s="130" t="s">
        <v>634</v>
      </c>
      <c r="G238" s="4" t="s">
        <v>635</v>
      </c>
      <c r="H238" s="129" t="s">
        <v>341</v>
      </c>
    </row>
    <row r="239" spans="1:8">
      <c r="A239" s="125">
        <v>236</v>
      </c>
      <c r="B239" s="127" t="s">
        <v>181</v>
      </c>
      <c r="C239" s="126" t="s">
        <v>426</v>
      </c>
      <c r="D239" s="128" t="s">
        <v>935</v>
      </c>
      <c r="E239" s="130" t="s">
        <v>573</v>
      </c>
      <c r="F239" s="130" t="s">
        <v>636</v>
      </c>
      <c r="G239" s="4" t="s">
        <v>637</v>
      </c>
      <c r="H239" s="129" t="s">
        <v>355</v>
      </c>
    </row>
    <row r="240" spans="1:8">
      <c r="A240" s="125">
        <v>237</v>
      </c>
      <c r="B240" s="127" t="s">
        <v>182</v>
      </c>
      <c r="C240" s="126" t="s">
        <v>426</v>
      </c>
      <c r="D240" s="128" t="s">
        <v>935</v>
      </c>
      <c r="E240" s="130" t="s">
        <v>573</v>
      </c>
      <c r="F240" s="130" t="s">
        <v>638</v>
      </c>
      <c r="G240" s="4" t="s">
        <v>639</v>
      </c>
      <c r="H240" s="129" t="s">
        <v>343</v>
      </c>
    </row>
    <row r="241" spans="1:8">
      <c r="A241" s="125">
        <v>238</v>
      </c>
      <c r="B241" s="127" t="s">
        <v>183</v>
      </c>
      <c r="C241" s="126" t="s">
        <v>342</v>
      </c>
      <c r="D241" s="128" t="s">
        <v>935</v>
      </c>
      <c r="E241" s="130" t="s">
        <v>573</v>
      </c>
      <c r="F241" s="130" t="s">
        <v>640</v>
      </c>
      <c r="G241" s="4" t="s">
        <v>641</v>
      </c>
      <c r="H241" s="129" t="s">
        <v>492</v>
      </c>
    </row>
    <row r="242" spans="1:8">
      <c r="A242" s="125">
        <v>239</v>
      </c>
      <c r="B242" s="127" t="s">
        <v>946</v>
      </c>
      <c r="C242" s="126" t="s">
        <v>586</v>
      </c>
      <c r="D242" s="128" t="s">
        <v>935</v>
      </c>
      <c r="E242" s="130" t="s">
        <v>573</v>
      </c>
      <c r="F242" s="130" t="s">
        <v>643</v>
      </c>
      <c r="G242" s="4" t="s">
        <v>644</v>
      </c>
      <c r="H242" s="129" t="s">
        <v>645</v>
      </c>
    </row>
    <row r="243" spans="1:8">
      <c r="A243" s="125">
        <v>240</v>
      </c>
      <c r="B243" s="127" t="s">
        <v>947</v>
      </c>
      <c r="C243" s="126" t="s">
        <v>426</v>
      </c>
      <c r="D243" s="128" t="s">
        <v>935</v>
      </c>
      <c r="E243" s="130" t="s">
        <v>573</v>
      </c>
      <c r="F243" s="130" t="s">
        <v>647</v>
      </c>
      <c r="G243" s="4" t="s">
        <v>648</v>
      </c>
      <c r="H243" s="129" t="s">
        <v>649</v>
      </c>
    </row>
    <row r="244" spans="1:8">
      <c r="A244" s="125">
        <v>241</v>
      </c>
      <c r="B244" s="127" t="s">
        <v>948</v>
      </c>
      <c r="C244" s="126" t="s">
        <v>426</v>
      </c>
      <c r="D244" s="128" t="s">
        <v>935</v>
      </c>
      <c r="E244" s="130" t="s">
        <v>573</v>
      </c>
      <c r="F244" s="130" t="s">
        <v>651</v>
      </c>
      <c r="G244" s="4" t="s">
        <v>652</v>
      </c>
      <c r="H244" s="129" t="s">
        <v>653</v>
      </c>
    </row>
    <row r="245" spans="1:8">
      <c r="A245" s="125">
        <v>242</v>
      </c>
      <c r="B245" s="127" t="s">
        <v>184</v>
      </c>
      <c r="C245" s="126" t="s">
        <v>125</v>
      </c>
      <c r="D245" s="128" t="s">
        <v>935</v>
      </c>
      <c r="E245" s="130" t="s">
        <v>573</v>
      </c>
      <c r="F245" s="130" t="s">
        <v>654</v>
      </c>
      <c r="G245" s="4" t="s">
        <v>655</v>
      </c>
      <c r="H245" s="129" t="s">
        <v>493</v>
      </c>
    </row>
    <row r="246" spans="1:8">
      <c r="A246" s="125">
        <v>243</v>
      </c>
      <c r="B246" s="127" t="s">
        <v>47</v>
      </c>
      <c r="C246" s="126" t="s">
        <v>125</v>
      </c>
      <c r="D246" s="128" t="s">
        <v>935</v>
      </c>
      <c r="E246" s="130" t="s">
        <v>573</v>
      </c>
      <c r="F246" s="130" t="s">
        <v>656</v>
      </c>
      <c r="G246" s="4" t="s">
        <v>657</v>
      </c>
      <c r="H246" s="129" t="s">
        <v>344</v>
      </c>
    </row>
    <row r="247" spans="1:8">
      <c r="A247" s="125">
        <v>244</v>
      </c>
      <c r="B247" s="127" t="s">
        <v>949</v>
      </c>
      <c r="C247" s="126" t="s">
        <v>125</v>
      </c>
      <c r="D247" s="128" t="s">
        <v>935</v>
      </c>
      <c r="E247" s="130" t="s">
        <v>573</v>
      </c>
      <c r="F247" s="130" t="s">
        <v>659</v>
      </c>
      <c r="G247" s="4" t="s">
        <v>660</v>
      </c>
      <c r="H247" s="129" t="s">
        <v>661</v>
      </c>
    </row>
    <row r="248" spans="1:8">
      <c r="A248" s="125">
        <v>245</v>
      </c>
      <c r="B248" s="127" t="s">
        <v>950</v>
      </c>
      <c r="C248" s="126" t="s">
        <v>125</v>
      </c>
      <c r="D248" s="128" t="s">
        <v>935</v>
      </c>
      <c r="E248" s="130" t="s">
        <v>573</v>
      </c>
      <c r="F248" s="130" t="s">
        <v>663</v>
      </c>
      <c r="G248" s="4" t="s">
        <v>664</v>
      </c>
      <c r="H248" s="129" t="s">
        <v>665</v>
      </c>
    </row>
    <row r="249" spans="1:8">
      <c r="A249" s="125">
        <v>246</v>
      </c>
      <c r="B249" s="127" t="s">
        <v>185</v>
      </c>
      <c r="C249" s="126" t="s">
        <v>426</v>
      </c>
      <c r="D249" s="128" t="s">
        <v>935</v>
      </c>
      <c r="E249" s="130" t="s">
        <v>573</v>
      </c>
      <c r="F249" s="130" t="s">
        <v>666</v>
      </c>
      <c r="G249" s="4" t="s">
        <v>667</v>
      </c>
      <c r="H249" s="129" t="s">
        <v>345</v>
      </c>
    </row>
    <row r="250" spans="1:8">
      <c r="A250" s="125">
        <v>247</v>
      </c>
      <c r="B250" s="127" t="s">
        <v>951</v>
      </c>
      <c r="C250" s="126" t="s">
        <v>426</v>
      </c>
      <c r="D250" s="128" t="s">
        <v>935</v>
      </c>
      <c r="E250" s="130" t="s">
        <v>573</v>
      </c>
      <c r="F250" s="130" t="s">
        <v>669</v>
      </c>
      <c r="G250" s="4" t="s">
        <v>670</v>
      </c>
      <c r="H250" s="129" t="s">
        <v>671</v>
      </c>
    </row>
    <row r="251" spans="1:8">
      <c r="A251" s="125">
        <v>248</v>
      </c>
      <c r="B251" s="127" t="s">
        <v>952</v>
      </c>
      <c r="C251" s="126" t="s">
        <v>426</v>
      </c>
      <c r="D251" s="128" t="s">
        <v>935</v>
      </c>
      <c r="E251" s="130" t="s">
        <v>573</v>
      </c>
      <c r="F251" s="130" t="s">
        <v>673</v>
      </c>
      <c r="G251" s="4" t="s">
        <v>674</v>
      </c>
      <c r="H251" s="129" t="s">
        <v>675</v>
      </c>
    </row>
    <row r="252" spans="1:8">
      <c r="A252" s="125">
        <v>249</v>
      </c>
      <c r="B252" s="127" t="s">
        <v>48</v>
      </c>
      <c r="C252" s="126" t="s">
        <v>426</v>
      </c>
      <c r="D252" s="128" t="s">
        <v>935</v>
      </c>
      <c r="E252" s="130" t="s">
        <v>573</v>
      </c>
      <c r="F252" s="130" t="s">
        <v>676</v>
      </c>
      <c r="G252" s="4" t="s">
        <v>677</v>
      </c>
      <c r="H252" s="129" t="s">
        <v>346</v>
      </c>
    </row>
    <row r="253" spans="1:8">
      <c r="A253" s="125">
        <v>250</v>
      </c>
      <c r="B253" s="127" t="s">
        <v>953</v>
      </c>
      <c r="C253" s="126" t="s">
        <v>586</v>
      </c>
      <c r="D253" s="128" t="s">
        <v>935</v>
      </c>
      <c r="E253" s="130" t="s">
        <v>573</v>
      </c>
      <c r="F253" s="130" t="s">
        <v>679</v>
      </c>
      <c r="G253" s="4" t="s">
        <v>680</v>
      </c>
      <c r="H253" s="129" t="s">
        <v>681</v>
      </c>
    </row>
    <row r="254" spans="1:8">
      <c r="A254" s="125">
        <v>251</v>
      </c>
      <c r="B254" s="127" t="s">
        <v>954</v>
      </c>
      <c r="C254" s="126" t="s">
        <v>586</v>
      </c>
      <c r="D254" s="128" t="s">
        <v>935</v>
      </c>
      <c r="E254" s="130" t="s">
        <v>573</v>
      </c>
      <c r="F254" s="130" t="s">
        <v>683</v>
      </c>
      <c r="G254" s="4" t="s">
        <v>684</v>
      </c>
      <c r="H254" s="129" t="s">
        <v>685</v>
      </c>
    </row>
    <row r="255" spans="1:8">
      <c r="A255" s="125">
        <v>252</v>
      </c>
      <c r="B255" s="127" t="s">
        <v>955</v>
      </c>
      <c r="C255" s="126" t="s">
        <v>426</v>
      </c>
      <c r="D255" s="128" t="s">
        <v>935</v>
      </c>
      <c r="E255" s="130" t="s">
        <v>573</v>
      </c>
      <c r="F255" s="130" t="s">
        <v>647</v>
      </c>
      <c r="G255" s="4" t="s">
        <v>687</v>
      </c>
      <c r="H255" s="129" t="s">
        <v>688</v>
      </c>
    </row>
    <row r="256" spans="1:8">
      <c r="A256" s="125">
        <v>253</v>
      </c>
      <c r="B256" s="127" t="s">
        <v>956</v>
      </c>
      <c r="C256" s="126" t="s">
        <v>426</v>
      </c>
      <c r="D256" s="128" t="s">
        <v>935</v>
      </c>
      <c r="E256" s="130" t="s">
        <v>573</v>
      </c>
      <c r="F256" s="130" t="s">
        <v>651</v>
      </c>
      <c r="G256" s="4" t="s">
        <v>690</v>
      </c>
      <c r="H256" s="129" t="s">
        <v>957</v>
      </c>
    </row>
    <row r="257" spans="1:8">
      <c r="A257" s="125">
        <v>254</v>
      </c>
      <c r="B257" s="127" t="s">
        <v>186</v>
      </c>
      <c r="C257" s="126" t="s">
        <v>125</v>
      </c>
      <c r="D257" s="128" t="s">
        <v>935</v>
      </c>
      <c r="E257" s="130" t="s">
        <v>573</v>
      </c>
      <c r="F257" s="130" t="s">
        <v>654</v>
      </c>
      <c r="G257" s="4" t="s">
        <v>692</v>
      </c>
      <c r="H257" s="129" t="s">
        <v>494</v>
      </c>
    </row>
    <row r="258" spans="1:8">
      <c r="A258" s="125">
        <v>255</v>
      </c>
      <c r="B258" s="127" t="s">
        <v>49</v>
      </c>
      <c r="C258" s="126" t="s">
        <v>125</v>
      </c>
      <c r="D258" s="128" t="s">
        <v>935</v>
      </c>
      <c r="E258" s="130" t="s">
        <v>573</v>
      </c>
      <c r="F258" s="130" t="s">
        <v>656</v>
      </c>
      <c r="G258" s="4" t="s">
        <v>693</v>
      </c>
      <c r="H258" s="129" t="s">
        <v>347</v>
      </c>
    </row>
    <row r="259" spans="1:8">
      <c r="A259" s="125">
        <v>256</v>
      </c>
      <c r="B259" s="127" t="s">
        <v>958</v>
      </c>
      <c r="C259" s="126" t="s">
        <v>125</v>
      </c>
      <c r="D259" s="128" t="s">
        <v>935</v>
      </c>
      <c r="E259" s="130" t="s">
        <v>573</v>
      </c>
      <c r="F259" s="130" t="s">
        <v>659</v>
      </c>
      <c r="G259" s="4" t="s">
        <v>695</v>
      </c>
      <c r="H259" s="129" t="s">
        <v>696</v>
      </c>
    </row>
    <row r="260" spans="1:8">
      <c r="A260" s="125">
        <v>257</v>
      </c>
      <c r="B260" s="127" t="s">
        <v>959</v>
      </c>
      <c r="C260" s="126" t="s">
        <v>125</v>
      </c>
      <c r="D260" s="128" t="s">
        <v>935</v>
      </c>
      <c r="E260" s="130" t="s">
        <v>573</v>
      </c>
      <c r="F260" s="130" t="s">
        <v>663</v>
      </c>
      <c r="G260" s="4" t="s">
        <v>698</v>
      </c>
      <c r="H260" s="129" t="s">
        <v>699</v>
      </c>
    </row>
    <row r="261" spans="1:8">
      <c r="A261" s="125">
        <v>258</v>
      </c>
      <c r="B261" s="127" t="s">
        <v>187</v>
      </c>
      <c r="C261" s="126" t="s">
        <v>426</v>
      </c>
      <c r="D261" s="128" t="s">
        <v>935</v>
      </c>
      <c r="E261" s="130" t="s">
        <v>573</v>
      </c>
      <c r="F261" s="130" t="s">
        <v>700</v>
      </c>
      <c r="G261" s="4" t="s">
        <v>701</v>
      </c>
      <c r="H261" s="129" t="s">
        <v>495</v>
      </c>
    </row>
    <row r="262" spans="1:8">
      <c r="A262" s="125">
        <v>259</v>
      </c>
      <c r="B262" s="127" t="s">
        <v>50</v>
      </c>
      <c r="C262" s="126" t="s">
        <v>426</v>
      </c>
      <c r="D262" s="128" t="s">
        <v>935</v>
      </c>
      <c r="E262" s="130" t="s">
        <v>573</v>
      </c>
      <c r="F262" s="130" t="s">
        <v>702</v>
      </c>
      <c r="G262" s="4" t="s">
        <v>703</v>
      </c>
      <c r="H262" s="129" t="s">
        <v>348</v>
      </c>
    </row>
    <row r="263" spans="1:8">
      <c r="A263" s="125">
        <v>260</v>
      </c>
      <c r="B263" s="127" t="s">
        <v>188</v>
      </c>
      <c r="C263" s="126" t="s">
        <v>426</v>
      </c>
      <c r="D263" s="128" t="s">
        <v>935</v>
      </c>
      <c r="E263" s="130" t="s">
        <v>573</v>
      </c>
      <c r="F263" s="130" t="s">
        <v>666</v>
      </c>
      <c r="G263" s="4" t="s">
        <v>704</v>
      </c>
      <c r="H263" s="129" t="s">
        <v>349</v>
      </c>
    </row>
    <row r="264" spans="1:8">
      <c r="A264" s="125">
        <v>261</v>
      </c>
      <c r="B264" s="127" t="s">
        <v>960</v>
      </c>
      <c r="C264" s="126" t="s">
        <v>426</v>
      </c>
      <c r="D264" s="128" t="s">
        <v>935</v>
      </c>
      <c r="E264" s="130" t="s">
        <v>573</v>
      </c>
      <c r="F264" s="130" t="s">
        <v>673</v>
      </c>
      <c r="G264" s="4" t="s">
        <v>706</v>
      </c>
      <c r="H264" s="129" t="s">
        <v>675</v>
      </c>
    </row>
    <row r="265" spans="1:8">
      <c r="A265" s="125">
        <v>262</v>
      </c>
      <c r="B265" s="127" t="s">
        <v>961</v>
      </c>
      <c r="C265" s="126" t="s">
        <v>426</v>
      </c>
      <c r="D265" s="128" t="s">
        <v>935</v>
      </c>
      <c r="E265" s="130" t="s">
        <v>573</v>
      </c>
      <c r="F265" s="130" t="s">
        <v>647</v>
      </c>
      <c r="G265" s="4" t="s">
        <v>708</v>
      </c>
      <c r="H265" s="129" t="s">
        <v>709</v>
      </c>
    </row>
    <row r="266" spans="1:8">
      <c r="A266" s="125">
        <v>263</v>
      </c>
      <c r="B266" s="127" t="s">
        <v>962</v>
      </c>
      <c r="C266" s="126" t="s">
        <v>426</v>
      </c>
      <c r="D266" s="128" t="s">
        <v>935</v>
      </c>
      <c r="E266" s="130" t="s">
        <v>573</v>
      </c>
      <c r="F266" s="130" t="s">
        <v>651</v>
      </c>
      <c r="G266" s="4" t="s">
        <v>711</v>
      </c>
      <c r="H266" s="129" t="s">
        <v>712</v>
      </c>
    </row>
    <row r="267" spans="1:8">
      <c r="A267" s="125">
        <v>264</v>
      </c>
      <c r="B267" s="127" t="s">
        <v>189</v>
      </c>
      <c r="C267" s="126" t="s">
        <v>125</v>
      </c>
      <c r="D267" s="128" t="s">
        <v>935</v>
      </c>
      <c r="E267" s="130" t="s">
        <v>573</v>
      </c>
      <c r="F267" s="130" t="s">
        <v>654</v>
      </c>
      <c r="G267" s="4" t="s">
        <v>713</v>
      </c>
      <c r="H267" s="129" t="s">
        <v>496</v>
      </c>
    </row>
    <row r="268" spans="1:8">
      <c r="A268" s="125">
        <v>265</v>
      </c>
      <c r="B268" s="127" t="s">
        <v>51</v>
      </c>
      <c r="C268" s="126" t="s">
        <v>125</v>
      </c>
      <c r="D268" s="128" t="s">
        <v>935</v>
      </c>
      <c r="E268" s="130" t="s">
        <v>573</v>
      </c>
      <c r="F268" s="130" t="s">
        <v>656</v>
      </c>
      <c r="G268" s="4" t="s">
        <v>714</v>
      </c>
      <c r="H268" s="129" t="s">
        <v>350</v>
      </c>
    </row>
    <row r="269" spans="1:8">
      <c r="A269" s="125">
        <v>266</v>
      </c>
      <c r="B269" s="127" t="s">
        <v>963</v>
      </c>
      <c r="C269" s="126" t="s">
        <v>125</v>
      </c>
      <c r="D269" s="128" t="s">
        <v>935</v>
      </c>
      <c r="E269" s="130" t="s">
        <v>573</v>
      </c>
      <c r="F269" s="130" t="s">
        <v>659</v>
      </c>
      <c r="G269" s="4" t="s">
        <v>716</v>
      </c>
      <c r="H269" s="129" t="s">
        <v>717</v>
      </c>
    </row>
    <row r="270" spans="1:8">
      <c r="A270" s="125">
        <v>267</v>
      </c>
      <c r="B270" s="127" t="s">
        <v>964</v>
      </c>
      <c r="C270" s="126" t="s">
        <v>125</v>
      </c>
      <c r="D270" s="128" t="s">
        <v>935</v>
      </c>
      <c r="E270" s="130" t="s">
        <v>573</v>
      </c>
      <c r="F270" s="130" t="s">
        <v>663</v>
      </c>
      <c r="G270" s="4" t="s">
        <v>719</v>
      </c>
      <c r="H270" s="129" t="s">
        <v>720</v>
      </c>
    </row>
    <row r="271" spans="1:8">
      <c r="A271" s="125">
        <v>268</v>
      </c>
      <c r="B271" s="127" t="s">
        <v>965</v>
      </c>
      <c r="C271" s="126" t="s">
        <v>426</v>
      </c>
      <c r="D271" s="128" t="s">
        <v>935</v>
      </c>
      <c r="E271" s="130" t="s">
        <v>573</v>
      </c>
      <c r="F271" s="130" t="s">
        <v>722</v>
      </c>
      <c r="G271" s="4" t="s">
        <v>723</v>
      </c>
      <c r="H271" s="129" t="s">
        <v>724</v>
      </c>
    </row>
    <row r="272" spans="1:8">
      <c r="A272" s="125">
        <v>269</v>
      </c>
      <c r="B272" s="127" t="s">
        <v>190</v>
      </c>
      <c r="C272" s="126" t="s">
        <v>426</v>
      </c>
      <c r="D272" s="128" t="s">
        <v>935</v>
      </c>
      <c r="E272" s="130" t="s">
        <v>573</v>
      </c>
      <c r="F272" s="130" t="s">
        <v>725</v>
      </c>
      <c r="G272" s="4" t="s">
        <v>726</v>
      </c>
      <c r="H272" s="129" t="s">
        <v>351</v>
      </c>
    </row>
    <row r="273" spans="1:8">
      <c r="A273" s="125">
        <v>270</v>
      </c>
      <c r="B273" s="127" t="s">
        <v>966</v>
      </c>
      <c r="C273" s="126" t="s">
        <v>342</v>
      </c>
      <c r="D273" s="128" t="s">
        <v>935</v>
      </c>
      <c r="E273" s="130" t="s">
        <v>573</v>
      </c>
      <c r="F273" s="130" t="s">
        <v>634</v>
      </c>
      <c r="G273" s="4" t="s">
        <v>728</v>
      </c>
      <c r="H273" s="129" t="s">
        <v>729</v>
      </c>
    </row>
    <row r="274" spans="1:8">
      <c r="A274" s="125">
        <v>271</v>
      </c>
      <c r="B274" s="127" t="s">
        <v>191</v>
      </c>
      <c r="C274" s="126" t="s">
        <v>342</v>
      </c>
      <c r="D274" s="128" t="s">
        <v>935</v>
      </c>
      <c r="E274" s="130" t="s">
        <v>573</v>
      </c>
      <c r="F274" s="130" t="s">
        <v>640</v>
      </c>
      <c r="G274" s="4" t="s">
        <v>730</v>
      </c>
      <c r="H274" s="129" t="s">
        <v>497</v>
      </c>
    </row>
    <row r="275" spans="1:8">
      <c r="A275" s="125">
        <v>272</v>
      </c>
      <c r="B275" s="127" t="s">
        <v>967</v>
      </c>
      <c r="C275" s="126" t="s">
        <v>586</v>
      </c>
      <c r="D275" s="128" t="s">
        <v>935</v>
      </c>
      <c r="E275" s="130" t="s">
        <v>573</v>
      </c>
      <c r="F275" s="130" t="s">
        <v>732</v>
      </c>
      <c r="G275" s="4" t="s">
        <v>733</v>
      </c>
      <c r="H275" s="129" t="s">
        <v>508</v>
      </c>
    </row>
    <row r="276" spans="1:8">
      <c r="A276" s="125">
        <v>273</v>
      </c>
      <c r="B276" s="127" t="s">
        <v>968</v>
      </c>
      <c r="C276" s="126" t="s">
        <v>426</v>
      </c>
      <c r="D276" s="128" t="s">
        <v>935</v>
      </c>
      <c r="E276" s="130" t="s">
        <v>573</v>
      </c>
      <c r="F276" s="130" t="s">
        <v>735</v>
      </c>
      <c r="G276" s="4" t="s">
        <v>736</v>
      </c>
      <c r="H276" s="129" t="s">
        <v>374</v>
      </c>
    </row>
    <row r="277" spans="1:8">
      <c r="A277" s="125">
        <v>274</v>
      </c>
      <c r="B277" s="127" t="s">
        <v>52</v>
      </c>
      <c r="C277" s="126" t="s">
        <v>426</v>
      </c>
      <c r="D277" s="128" t="s">
        <v>935</v>
      </c>
      <c r="E277" s="130" t="s">
        <v>573</v>
      </c>
      <c r="F277" s="130" t="s">
        <v>737</v>
      </c>
      <c r="G277" s="4" t="s">
        <v>738</v>
      </c>
      <c r="H277" s="129" t="s">
        <v>352</v>
      </c>
    </row>
    <row r="278" spans="1:8">
      <c r="A278" s="125">
        <v>275</v>
      </c>
      <c r="B278" s="127" t="s">
        <v>53</v>
      </c>
      <c r="C278" s="126" t="s">
        <v>426</v>
      </c>
      <c r="D278" s="128" t="s">
        <v>935</v>
      </c>
      <c r="E278" s="130" t="s">
        <v>573</v>
      </c>
      <c r="F278" s="130" t="s">
        <v>739</v>
      </c>
      <c r="G278" s="4" t="s">
        <v>740</v>
      </c>
      <c r="H278" s="129" t="s">
        <v>353</v>
      </c>
    </row>
    <row r="279" spans="1:8">
      <c r="A279" s="125">
        <v>276</v>
      </c>
      <c r="B279" s="127" t="s">
        <v>969</v>
      </c>
      <c r="C279" s="126" t="s">
        <v>426</v>
      </c>
      <c r="D279" s="128" t="s">
        <v>935</v>
      </c>
      <c r="E279" s="130" t="s">
        <v>573</v>
      </c>
      <c r="F279" s="130" t="s">
        <v>742</v>
      </c>
      <c r="G279" s="4" t="s">
        <v>743</v>
      </c>
      <c r="H279" s="129" t="s">
        <v>744</v>
      </c>
    </row>
    <row r="280" spans="1:8">
      <c r="A280" s="125">
        <v>277</v>
      </c>
      <c r="B280" s="127" t="s">
        <v>192</v>
      </c>
      <c r="C280" s="126" t="s">
        <v>342</v>
      </c>
      <c r="D280" s="128" t="s">
        <v>935</v>
      </c>
      <c r="E280" s="130" t="s">
        <v>573</v>
      </c>
      <c r="F280" s="130" t="s">
        <v>634</v>
      </c>
      <c r="G280" s="4" t="s">
        <v>745</v>
      </c>
      <c r="H280" s="129" t="s">
        <v>498</v>
      </c>
    </row>
    <row r="281" spans="1:8">
      <c r="A281" s="125">
        <v>278</v>
      </c>
      <c r="B281" s="127" t="s">
        <v>970</v>
      </c>
      <c r="C281" s="126" t="s">
        <v>746</v>
      </c>
      <c r="D281" s="128" t="s">
        <v>935</v>
      </c>
      <c r="E281" s="130" t="s">
        <v>573</v>
      </c>
      <c r="F281" s="130" t="s">
        <v>748</v>
      </c>
      <c r="G281" s="4" t="s">
        <v>749</v>
      </c>
      <c r="H281" s="129" t="s">
        <v>750</v>
      </c>
    </row>
    <row r="282" spans="1:8">
      <c r="A282" s="125">
        <v>279</v>
      </c>
      <c r="B282" s="127" t="s">
        <v>971</v>
      </c>
      <c r="C282" s="126" t="s">
        <v>746</v>
      </c>
      <c r="D282" s="128" t="s">
        <v>935</v>
      </c>
      <c r="E282" s="130" t="s">
        <v>573</v>
      </c>
      <c r="F282" s="130" t="s">
        <v>752</v>
      </c>
      <c r="G282" s="4" t="s">
        <v>753</v>
      </c>
      <c r="H282" s="129" t="s">
        <v>754</v>
      </c>
    </row>
    <row r="283" spans="1:8">
      <c r="A283" s="125">
        <v>280</v>
      </c>
      <c r="B283" s="127" t="s">
        <v>193</v>
      </c>
      <c r="C283" s="126" t="s">
        <v>746</v>
      </c>
      <c r="D283" s="128" t="s">
        <v>935</v>
      </c>
      <c r="E283" s="130" t="s">
        <v>573</v>
      </c>
      <c r="F283" s="130" t="s">
        <v>755</v>
      </c>
      <c r="G283" s="4" t="s">
        <v>756</v>
      </c>
      <c r="H283" s="129" t="s">
        <v>499</v>
      </c>
    </row>
    <row r="284" spans="1:8">
      <c r="A284" s="125">
        <v>281</v>
      </c>
      <c r="B284" s="127" t="s">
        <v>972</v>
      </c>
      <c r="C284" s="126" t="s">
        <v>746</v>
      </c>
      <c r="D284" s="128" t="s">
        <v>935</v>
      </c>
      <c r="E284" s="130" t="s">
        <v>573</v>
      </c>
      <c r="F284" s="130" t="s">
        <v>755</v>
      </c>
      <c r="G284" s="4" t="s">
        <v>758</v>
      </c>
      <c r="H284" s="129" t="s">
        <v>759</v>
      </c>
    </row>
    <row r="285" spans="1:8">
      <c r="A285" s="125">
        <v>282</v>
      </c>
      <c r="B285" s="127" t="s">
        <v>194</v>
      </c>
      <c r="C285" s="126" t="s">
        <v>746</v>
      </c>
      <c r="D285" s="128" t="s">
        <v>935</v>
      </c>
      <c r="E285" s="130" t="s">
        <v>573</v>
      </c>
      <c r="F285" s="130" t="s">
        <v>760</v>
      </c>
      <c r="G285" s="4" t="s">
        <v>761</v>
      </c>
      <c r="H285" s="129" t="s">
        <v>500</v>
      </c>
    </row>
    <row r="286" spans="1:8">
      <c r="A286" s="125">
        <v>283</v>
      </c>
      <c r="B286" s="127" t="s">
        <v>973</v>
      </c>
      <c r="C286" s="126" t="s">
        <v>746</v>
      </c>
      <c r="D286" s="128" t="s">
        <v>935</v>
      </c>
      <c r="E286" s="130" t="s">
        <v>573</v>
      </c>
      <c r="F286" s="130" t="s">
        <v>763</v>
      </c>
      <c r="G286" s="4" t="s">
        <v>764</v>
      </c>
      <c r="H286" s="129" t="s">
        <v>765</v>
      </c>
    </row>
    <row r="287" spans="1:8">
      <c r="A287" s="125">
        <v>284</v>
      </c>
      <c r="B287" s="127" t="s">
        <v>974</v>
      </c>
      <c r="C287" s="126" t="s">
        <v>746</v>
      </c>
      <c r="D287" s="128" t="s">
        <v>935</v>
      </c>
      <c r="E287" s="130" t="s">
        <v>573</v>
      </c>
      <c r="F287" s="130" t="s">
        <v>767</v>
      </c>
      <c r="G287" s="4" t="s">
        <v>768</v>
      </c>
      <c r="H287" s="129" t="s">
        <v>509</v>
      </c>
    </row>
    <row r="288" spans="1:8">
      <c r="A288" s="125">
        <v>285</v>
      </c>
      <c r="B288" s="127" t="s">
        <v>195</v>
      </c>
      <c r="C288" s="126" t="s">
        <v>746</v>
      </c>
      <c r="D288" s="128" t="s">
        <v>935</v>
      </c>
      <c r="E288" s="130" t="s">
        <v>573</v>
      </c>
      <c r="F288" s="130" t="s">
        <v>769</v>
      </c>
      <c r="G288" s="4" t="s">
        <v>770</v>
      </c>
      <c r="H288" s="129" t="s">
        <v>501</v>
      </c>
    </row>
    <row r="289" spans="1:8">
      <c r="A289" s="125">
        <v>286</v>
      </c>
      <c r="B289" s="127" t="s">
        <v>975</v>
      </c>
      <c r="C289" s="126" t="s">
        <v>746</v>
      </c>
      <c r="D289" s="128" t="s">
        <v>935</v>
      </c>
      <c r="E289" s="130" t="s">
        <v>573</v>
      </c>
      <c r="F289" s="130" t="s">
        <v>772</v>
      </c>
      <c r="G289" s="4" t="s">
        <v>773</v>
      </c>
      <c r="H289" s="129" t="s">
        <v>774</v>
      </c>
    </row>
    <row r="290" spans="1:8">
      <c r="A290" s="125">
        <v>287</v>
      </c>
      <c r="B290" s="127" t="s">
        <v>976</v>
      </c>
      <c r="C290" s="126" t="s">
        <v>746</v>
      </c>
      <c r="D290" s="128" t="s">
        <v>935</v>
      </c>
      <c r="E290" s="130" t="s">
        <v>573</v>
      </c>
      <c r="F290" s="130" t="s">
        <v>776</v>
      </c>
      <c r="G290" s="4" t="s">
        <v>777</v>
      </c>
      <c r="H290" s="129" t="s">
        <v>778</v>
      </c>
    </row>
    <row r="291" spans="1:8">
      <c r="A291" s="125">
        <v>288</v>
      </c>
      <c r="B291" s="127" t="s">
        <v>196</v>
      </c>
      <c r="C291" s="126" t="s">
        <v>746</v>
      </c>
      <c r="D291" s="128" t="s">
        <v>935</v>
      </c>
      <c r="E291" s="130" t="s">
        <v>573</v>
      </c>
      <c r="F291" s="130" t="s">
        <v>779</v>
      </c>
      <c r="G291" s="4" t="s">
        <v>780</v>
      </c>
      <c r="H291" s="129" t="s">
        <v>502</v>
      </c>
    </row>
    <row r="292" spans="1:8">
      <c r="A292" s="125">
        <v>289</v>
      </c>
      <c r="B292" s="127" t="s">
        <v>197</v>
      </c>
      <c r="C292" s="126" t="s">
        <v>746</v>
      </c>
      <c r="D292" s="128" t="s">
        <v>935</v>
      </c>
      <c r="E292" s="130" t="s">
        <v>573</v>
      </c>
      <c r="F292" s="130" t="s">
        <v>781</v>
      </c>
      <c r="G292" s="4" t="s">
        <v>782</v>
      </c>
      <c r="H292" s="129" t="s">
        <v>503</v>
      </c>
    </row>
    <row r="293" spans="1:8">
      <c r="A293" s="125">
        <v>290</v>
      </c>
      <c r="B293" s="127" t="s">
        <v>198</v>
      </c>
      <c r="C293" s="126" t="s">
        <v>746</v>
      </c>
      <c r="D293" s="128" t="s">
        <v>935</v>
      </c>
      <c r="E293" s="130" t="s">
        <v>573</v>
      </c>
      <c r="F293" s="130" t="s">
        <v>783</v>
      </c>
      <c r="G293" s="4" t="s">
        <v>784</v>
      </c>
      <c r="H293" s="129" t="s">
        <v>504</v>
      </c>
    </row>
    <row r="294" spans="1:8">
      <c r="A294" s="125">
        <v>291</v>
      </c>
      <c r="B294" s="127" t="s">
        <v>977</v>
      </c>
      <c r="C294" s="126" t="s">
        <v>746</v>
      </c>
      <c r="D294" s="128" t="s">
        <v>935</v>
      </c>
      <c r="E294" s="130" t="s">
        <v>573</v>
      </c>
      <c r="F294" s="130" t="s">
        <v>786</v>
      </c>
      <c r="G294" s="4" t="s">
        <v>787</v>
      </c>
      <c r="H294" s="129" t="s">
        <v>788</v>
      </c>
    </row>
    <row r="295" spans="1:8">
      <c r="A295" s="125">
        <v>292</v>
      </c>
      <c r="B295" s="127" t="s">
        <v>978</v>
      </c>
      <c r="C295" s="126" t="s">
        <v>746</v>
      </c>
      <c r="D295" s="128" t="s">
        <v>935</v>
      </c>
      <c r="E295" s="130" t="s">
        <v>573</v>
      </c>
      <c r="F295" s="130" t="s">
        <v>790</v>
      </c>
      <c r="G295" s="4" t="s">
        <v>791</v>
      </c>
      <c r="H295" s="129" t="s">
        <v>792</v>
      </c>
    </row>
    <row r="296" spans="1:8">
      <c r="A296" s="125">
        <v>293</v>
      </c>
      <c r="B296" s="127" t="s">
        <v>979</v>
      </c>
      <c r="C296" s="126" t="s">
        <v>746</v>
      </c>
      <c r="D296" s="128" t="s">
        <v>935</v>
      </c>
      <c r="E296" s="130" t="s">
        <v>573</v>
      </c>
      <c r="F296" s="130" t="s">
        <v>794</v>
      </c>
      <c r="G296" s="4" t="s">
        <v>795</v>
      </c>
      <c r="H296" s="129" t="s">
        <v>796</v>
      </c>
    </row>
    <row r="297" spans="1:8">
      <c r="A297" s="125">
        <v>294</v>
      </c>
      <c r="B297" s="127" t="s">
        <v>980</v>
      </c>
      <c r="C297" s="126" t="s">
        <v>797</v>
      </c>
      <c r="D297" s="128" t="s">
        <v>935</v>
      </c>
      <c r="E297" s="130" t="s">
        <v>573</v>
      </c>
      <c r="F297" s="130" t="s">
        <v>799</v>
      </c>
      <c r="G297" s="4" t="s">
        <v>800</v>
      </c>
      <c r="H297" s="129" t="s">
        <v>801</v>
      </c>
    </row>
    <row r="298" spans="1:8">
      <c r="A298" s="125">
        <v>295</v>
      </c>
      <c r="B298" s="127" t="s">
        <v>199</v>
      </c>
      <c r="C298" s="126" t="s">
        <v>797</v>
      </c>
      <c r="D298" s="128" t="s">
        <v>935</v>
      </c>
      <c r="E298" s="130" t="s">
        <v>573</v>
      </c>
      <c r="F298" s="130" t="s">
        <v>802</v>
      </c>
      <c r="G298" s="4" t="s">
        <v>803</v>
      </c>
      <c r="H298" s="129" t="s">
        <v>505</v>
      </c>
    </row>
    <row r="299" spans="1:8">
      <c r="A299" s="125">
        <v>296</v>
      </c>
      <c r="B299" s="127" t="s">
        <v>200</v>
      </c>
      <c r="C299" s="126" t="s">
        <v>797</v>
      </c>
      <c r="D299" s="128" t="s">
        <v>935</v>
      </c>
      <c r="E299" s="130" t="s">
        <v>573</v>
      </c>
      <c r="F299" s="130" t="s">
        <v>804</v>
      </c>
      <c r="G299" s="4" t="s">
        <v>805</v>
      </c>
      <c r="H299" s="129" t="s">
        <v>506</v>
      </c>
    </row>
    <row r="300" spans="1:8">
      <c r="A300" s="125">
        <v>297</v>
      </c>
      <c r="B300" s="127" t="s">
        <v>981</v>
      </c>
      <c r="C300" s="126" t="s">
        <v>797</v>
      </c>
      <c r="D300" s="128" t="s">
        <v>935</v>
      </c>
      <c r="E300" s="130" t="s">
        <v>573</v>
      </c>
      <c r="F300" s="130" t="s">
        <v>806</v>
      </c>
      <c r="G300" s="4" t="s">
        <v>807</v>
      </c>
      <c r="H300" s="129" t="s">
        <v>507</v>
      </c>
    </row>
    <row r="301" spans="1:8">
      <c r="A301" s="125">
        <v>298</v>
      </c>
      <c r="B301" s="127" t="s">
        <v>201</v>
      </c>
      <c r="C301" s="126" t="s">
        <v>797</v>
      </c>
      <c r="D301" s="128" t="s">
        <v>935</v>
      </c>
      <c r="E301" s="130" t="s">
        <v>573</v>
      </c>
      <c r="F301" s="130" t="s">
        <v>808</v>
      </c>
      <c r="G301" s="4" t="s">
        <v>809</v>
      </c>
      <c r="H301" s="129" t="s">
        <v>510</v>
      </c>
    </row>
    <row r="302" spans="1:8">
      <c r="A302" s="125">
        <v>299</v>
      </c>
      <c r="B302" s="127" t="s">
        <v>982</v>
      </c>
      <c r="C302" s="126" t="s">
        <v>797</v>
      </c>
      <c r="D302" s="128" t="s">
        <v>935</v>
      </c>
      <c r="E302" s="130" t="s">
        <v>573</v>
      </c>
      <c r="F302" s="130" t="s">
        <v>811</v>
      </c>
      <c r="G302" s="4" t="s">
        <v>812</v>
      </c>
      <c r="H302" s="129" t="s">
        <v>813</v>
      </c>
    </row>
    <row r="303" spans="1:8">
      <c r="A303" s="125">
        <v>300</v>
      </c>
      <c r="B303" s="127" t="s">
        <v>983</v>
      </c>
      <c r="C303" s="126" t="s">
        <v>797</v>
      </c>
      <c r="D303" s="128" t="s">
        <v>935</v>
      </c>
      <c r="E303" s="130" t="s">
        <v>573</v>
      </c>
      <c r="F303" s="130" t="s">
        <v>811</v>
      </c>
      <c r="G303" s="4" t="s">
        <v>815</v>
      </c>
      <c r="H303" s="129" t="s">
        <v>816</v>
      </c>
    </row>
    <row r="304" spans="1:8">
      <c r="A304" s="125">
        <v>301</v>
      </c>
      <c r="B304" s="127" t="s">
        <v>984</v>
      </c>
      <c r="C304" s="126" t="s">
        <v>797</v>
      </c>
      <c r="D304" s="128" t="s">
        <v>935</v>
      </c>
      <c r="E304" s="130" t="s">
        <v>573</v>
      </c>
      <c r="F304" s="130" t="s">
        <v>811</v>
      </c>
      <c r="G304" s="4" t="s">
        <v>818</v>
      </c>
      <c r="H304" s="129" t="s">
        <v>819</v>
      </c>
    </row>
    <row r="305" spans="1:8">
      <c r="A305" s="125">
        <v>302</v>
      </c>
      <c r="B305" s="127" t="s">
        <v>985</v>
      </c>
      <c r="C305" s="126" t="s">
        <v>1601</v>
      </c>
      <c r="D305" s="128" t="s">
        <v>935</v>
      </c>
      <c r="E305" s="130" t="s">
        <v>573</v>
      </c>
      <c r="F305" s="130" t="s">
        <v>821</v>
      </c>
      <c r="G305" s="4" t="s">
        <v>822</v>
      </c>
      <c r="H305" s="129" t="s">
        <v>823</v>
      </c>
    </row>
    <row r="306" spans="1:8">
      <c r="A306" s="125">
        <v>303</v>
      </c>
      <c r="B306" s="127" t="s">
        <v>986</v>
      </c>
      <c r="C306" s="126" t="s">
        <v>1601</v>
      </c>
      <c r="D306" s="128" t="s">
        <v>935</v>
      </c>
      <c r="E306" s="130" t="s">
        <v>573</v>
      </c>
      <c r="F306" s="130" t="s">
        <v>821</v>
      </c>
      <c r="G306" s="4" t="s">
        <v>825</v>
      </c>
      <c r="H306" s="129" t="s">
        <v>826</v>
      </c>
    </row>
    <row r="307" spans="1:8">
      <c r="A307" s="125">
        <v>304</v>
      </c>
      <c r="B307" s="127" t="s">
        <v>987</v>
      </c>
      <c r="C307" s="126" t="s">
        <v>1601</v>
      </c>
      <c r="D307" s="128" t="s">
        <v>935</v>
      </c>
      <c r="E307" s="130" t="s">
        <v>573</v>
      </c>
      <c r="F307" s="130" t="s">
        <v>828</v>
      </c>
      <c r="G307" s="4" t="s">
        <v>829</v>
      </c>
      <c r="H307" s="129" t="s">
        <v>830</v>
      </c>
    </row>
    <row r="308" spans="1:8">
      <c r="A308" s="125">
        <v>305</v>
      </c>
      <c r="B308" s="127" t="s">
        <v>988</v>
      </c>
      <c r="C308" s="126" t="s">
        <v>1601</v>
      </c>
      <c r="D308" s="128" t="s">
        <v>935</v>
      </c>
      <c r="E308" s="130" t="s">
        <v>573</v>
      </c>
      <c r="F308" s="130" t="s">
        <v>832</v>
      </c>
      <c r="G308" s="4" t="s">
        <v>833</v>
      </c>
      <c r="H308" s="129" t="s">
        <v>834</v>
      </c>
    </row>
    <row r="309" spans="1:8">
      <c r="A309" s="125">
        <v>306</v>
      </c>
      <c r="B309" s="127" t="s">
        <v>989</v>
      </c>
      <c r="C309" s="126" t="s">
        <v>1601</v>
      </c>
      <c r="D309" s="128" t="s">
        <v>935</v>
      </c>
      <c r="E309" s="130" t="s">
        <v>573</v>
      </c>
      <c r="F309" s="130" t="s">
        <v>836</v>
      </c>
      <c r="G309" s="4" t="s">
        <v>837</v>
      </c>
      <c r="H309" s="129" t="s">
        <v>838</v>
      </c>
    </row>
    <row r="310" spans="1:8">
      <c r="A310" s="125">
        <v>307</v>
      </c>
      <c r="B310" s="127" t="s">
        <v>990</v>
      </c>
      <c r="C310" s="126" t="s">
        <v>1601</v>
      </c>
      <c r="D310" s="128" t="s">
        <v>935</v>
      </c>
      <c r="E310" s="130" t="s">
        <v>573</v>
      </c>
      <c r="F310" s="130" t="s">
        <v>832</v>
      </c>
      <c r="G310" s="4" t="s">
        <v>840</v>
      </c>
      <c r="H310" s="129" t="s">
        <v>834</v>
      </c>
    </row>
    <row r="311" spans="1:8">
      <c r="A311" s="125">
        <v>308</v>
      </c>
      <c r="B311" s="127" t="s">
        <v>991</v>
      </c>
      <c r="C311" s="126" t="s">
        <v>1601</v>
      </c>
      <c r="D311" s="128" t="s">
        <v>935</v>
      </c>
      <c r="E311" s="130" t="s">
        <v>573</v>
      </c>
      <c r="F311" s="130" t="s">
        <v>836</v>
      </c>
      <c r="G311" s="4" t="s">
        <v>842</v>
      </c>
      <c r="H311" s="129" t="s">
        <v>838</v>
      </c>
    </row>
    <row r="312" spans="1:8">
      <c r="A312" s="125">
        <v>309</v>
      </c>
      <c r="B312" s="127" t="s">
        <v>992</v>
      </c>
      <c r="C312" s="126" t="s">
        <v>1601</v>
      </c>
      <c r="D312" s="128" t="s">
        <v>935</v>
      </c>
      <c r="E312" s="130" t="s">
        <v>573</v>
      </c>
      <c r="F312" s="130" t="s">
        <v>832</v>
      </c>
      <c r="G312" s="4" t="s">
        <v>844</v>
      </c>
      <c r="H312" s="129" t="s">
        <v>845</v>
      </c>
    </row>
    <row r="313" spans="1:8">
      <c r="A313" s="125">
        <v>310</v>
      </c>
      <c r="B313" s="127" t="s">
        <v>202</v>
      </c>
      <c r="C313" s="126" t="s">
        <v>1601</v>
      </c>
      <c r="D313" s="128" t="s">
        <v>935</v>
      </c>
      <c r="E313" s="130" t="s">
        <v>573</v>
      </c>
      <c r="F313" s="130" t="s">
        <v>846</v>
      </c>
      <c r="G313" s="4" t="s">
        <v>847</v>
      </c>
      <c r="H313" s="129" t="s">
        <v>482</v>
      </c>
    </row>
    <row r="314" spans="1:8">
      <c r="A314" s="125">
        <v>311</v>
      </c>
      <c r="B314" s="127" t="s">
        <v>993</v>
      </c>
      <c r="C314" s="126" t="s">
        <v>1601</v>
      </c>
      <c r="D314" s="128" t="s">
        <v>935</v>
      </c>
      <c r="E314" s="130" t="s">
        <v>573</v>
      </c>
      <c r="F314" s="130" t="s">
        <v>821</v>
      </c>
      <c r="G314" s="4" t="s">
        <v>849</v>
      </c>
      <c r="H314" s="129" t="s">
        <v>850</v>
      </c>
    </row>
    <row r="315" spans="1:8">
      <c r="A315" s="125">
        <v>312</v>
      </c>
      <c r="B315" s="127" t="s">
        <v>994</v>
      </c>
      <c r="C315" s="126" t="s">
        <v>1601</v>
      </c>
      <c r="D315" s="128" t="s">
        <v>935</v>
      </c>
      <c r="E315" s="130" t="s">
        <v>573</v>
      </c>
      <c r="F315" s="130" t="s">
        <v>852</v>
      </c>
      <c r="G315" s="4" t="s">
        <v>853</v>
      </c>
      <c r="H315" s="129" t="s">
        <v>854</v>
      </c>
    </row>
    <row r="316" spans="1:8">
      <c r="A316" s="125">
        <v>313</v>
      </c>
      <c r="B316" s="127" t="s">
        <v>995</v>
      </c>
      <c r="C316" s="126" t="s">
        <v>1601</v>
      </c>
      <c r="D316" s="128" t="s">
        <v>935</v>
      </c>
      <c r="E316" s="130" t="s">
        <v>573</v>
      </c>
      <c r="F316" s="130" t="s">
        <v>856</v>
      </c>
      <c r="G316" s="4" t="s">
        <v>857</v>
      </c>
      <c r="H316" s="129" t="s">
        <v>858</v>
      </c>
    </row>
    <row r="317" spans="1:8">
      <c r="A317" s="125">
        <v>314</v>
      </c>
      <c r="B317" s="127" t="s">
        <v>996</v>
      </c>
      <c r="C317" s="126" t="s">
        <v>1601</v>
      </c>
      <c r="D317" s="128" t="s">
        <v>935</v>
      </c>
      <c r="E317" s="130" t="s">
        <v>573</v>
      </c>
      <c r="F317" s="130" t="s">
        <v>860</v>
      </c>
      <c r="G317" s="4" t="s">
        <v>861</v>
      </c>
      <c r="H317" s="129" t="s">
        <v>862</v>
      </c>
    </row>
    <row r="318" spans="1:8">
      <c r="A318" s="125">
        <v>315</v>
      </c>
      <c r="B318" s="127" t="s">
        <v>997</v>
      </c>
      <c r="C318" s="126" t="s">
        <v>1601</v>
      </c>
      <c r="D318" s="128" t="s">
        <v>935</v>
      </c>
      <c r="E318" s="130" t="s">
        <v>573</v>
      </c>
      <c r="F318" s="130" t="s">
        <v>860</v>
      </c>
      <c r="G318" s="4" t="s">
        <v>864</v>
      </c>
      <c r="H318" s="129" t="s">
        <v>865</v>
      </c>
    </row>
    <row r="319" spans="1:8">
      <c r="A319" s="125">
        <v>316</v>
      </c>
      <c r="B319" s="127" t="s">
        <v>998</v>
      </c>
      <c r="C319" s="126" t="s">
        <v>1601</v>
      </c>
      <c r="D319" s="128" t="s">
        <v>935</v>
      </c>
      <c r="E319" s="130" t="s">
        <v>573</v>
      </c>
      <c r="F319" s="130" t="s">
        <v>860</v>
      </c>
      <c r="G319" s="4" t="s">
        <v>867</v>
      </c>
      <c r="H319" s="129" t="s">
        <v>868</v>
      </c>
    </row>
    <row r="320" spans="1:8">
      <c r="A320" s="125">
        <v>317</v>
      </c>
      <c r="B320" s="127" t="s">
        <v>999</v>
      </c>
      <c r="C320" s="126" t="s">
        <v>1601</v>
      </c>
      <c r="D320" s="128" t="s">
        <v>935</v>
      </c>
      <c r="E320" s="130" t="s">
        <v>573</v>
      </c>
      <c r="F320" s="130" t="s">
        <v>870</v>
      </c>
      <c r="G320" s="4" t="s">
        <v>871</v>
      </c>
      <c r="H320" s="129" t="s">
        <v>872</v>
      </c>
    </row>
    <row r="321" spans="1:8">
      <c r="A321" s="125">
        <v>318</v>
      </c>
      <c r="B321" s="127" t="s">
        <v>1000</v>
      </c>
      <c r="C321" s="126" t="s">
        <v>1601</v>
      </c>
      <c r="D321" s="128" t="s">
        <v>1001</v>
      </c>
      <c r="E321" s="130" t="s">
        <v>1002</v>
      </c>
      <c r="F321" s="130">
        <v>0</v>
      </c>
      <c r="G321" s="4" t="s">
        <v>1003</v>
      </c>
      <c r="H321" s="129" t="s">
        <v>1004</v>
      </c>
    </row>
    <row r="322" spans="1:8">
      <c r="A322" s="125">
        <v>319</v>
      </c>
      <c r="B322" s="127" t="s">
        <v>1005</v>
      </c>
      <c r="C322" s="126" t="s">
        <v>1601</v>
      </c>
      <c r="D322" s="128" t="s">
        <v>1001</v>
      </c>
      <c r="E322" s="130" t="s">
        <v>1002</v>
      </c>
      <c r="F322" s="130">
        <v>0</v>
      </c>
      <c r="G322" s="4" t="s">
        <v>1006</v>
      </c>
      <c r="H322" s="129" t="s">
        <v>1007</v>
      </c>
    </row>
    <row r="323" spans="1:8">
      <c r="A323" s="125">
        <v>320</v>
      </c>
      <c r="B323" s="127" t="s">
        <v>1008</v>
      </c>
      <c r="C323" s="126" t="s">
        <v>1601</v>
      </c>
      <c r="D323" s="128" t="s">
        <v>1001</v>
      </c>
      <c r="E323" s="130" t="s">
        <v>1002</v>
      </c>
      <c r="F323" s="130">
        <v>0</v>
      </c>
      <c r="G323" s="4" t="s">
        <v>1009</v>
      </c>
      <c r="H323" s="129" t="s">
        <v>1010</v>
      </c>
    </row>
    <row r="324" spans="1:8">
      <c r="A324" s="125">
        <v>321</v>
      </c>
      <c r="B324" s="127" t="s">
        <v>1011</v>
      </c>
      <c r="C324" s="126" t="s">
        <v>1601</v>
      </c>
      <c r="D324" s="128" t="s">
        <v>1001</v>
      </c>
      <c r="E324" s="130" t="s">
        <v>1002</v>
      </c>
      <c r="F324" s="130">
        <v>0</v>
      </c>
      <c r="G324" s="4" t="s">
        <v>1012</v>
      </c>
      <c r="H324" s="129" t="s">
        <v>1013</v>
      </c>
    </row>
    <row r="325" spans="1:8">
      <c r="A325" s="125">
        <v>322</v>
      </c>
      <c r="B325" s="127" t="s">
        <v>1014</v>
      </c>
      <c r="C325" s="126" t="s">
        <v>342</v>
      </c>
      <c r="D325" s="128" t="s">
        <v>1001</v>
      </c>
      <c r="E325" s="130" t="s">
        <v>1002</v>
      </c>
      <c r="F325" s="130">
        <v>0</v>
      </c>
      <c r="G325" s="4" t="s">
        <v>1015</v>
      </c>
      <c r="H325" s="129" t="s">
        <v>1016</v>
      </c>
    </row>
    <row r="326" spans="1:8">
      <c r="A326" s="125">
        <v>323</v>
      </c>
      <c r="B326" s="127" t="s">
        <v>1017</v>
      </c>
      <c r="C326" s="126" t="s">
        <v>1601</v>
      </c>
      <c r="D326" s="128" t="s">
        <v>1001</v>
      </c>
      <c r="E326" s="130" t="s">
        <v>1002</v>
      </c>
      <c r="F326" s="130">
        <v>0</v>
      </c>
      <c r="G326" s="4" t="s">
        <v>1018</v>
      </c>
      <c r="H326" s="129" t="s">
        <v>1019</v>
      </c>
    </row>
    <row r="327" spans="1:8">
      <c r="A327" s="125">
        <v>324</v>
      </c>
      <c r="B327" s="127" t="s">
        <v>203</v>
      </c>
      <c r="C327" s="126" t="s">
        <v>1601</v>
      </c>
      <c r="D327" s="128" t="s">
        <v>1001</v>
      </c>
      <c r="E327" s="130" t="s">
        <v>1002</v>
      </c>
      <c r="F327" s="130">
        <v>0</v>
      </c>
      <c r="G327" s="4" t="s">
        <v>1020</v>
      </c>
      <c r="H327" s="129" t="s">
        <v>511</v>
      </c>
    </row>
    <row r="328" spans="1:8">
      <c r="A328" s="125">
        <v>325</v>
      </c>
      <c r="B328" s="127" t="s">
        <v>1021</v>
      </c>
      <c r="C328" s="126" t="s">
        <v>342</v>
      </c>
      <c r="D328" s="128" t="s">
        <v>1001</v>
      </c>
      <c r="E328" s="130" t="s">
        <v>1002</v>
      </c>
      <c r="F328" s="130">
        <v>0</v>
      </c>
      <c r="G328" s="4" t="s">
        <v>1022</v>
      </c>
      <c r="H328" s="129" t="s">
        <v>1023</v>
      </c>
    </row>
    <row r="329" spans="1:8">
      <c r="A329" s="125">
        <v>326</v>
      </c>
      <c r="B329" s="127" t="s">
        <v>1024</v>
      </c>
      <c r="C329" s="126" t="s">
        <v>1601</v>
      </c>
      <c r="D329" s="128" t="s">
        <v>1001</v>
      </c>
      <c r="E329" s="130" t="s">
        <v>1002</v>
      </c>
      <c r="F329" s="130">
        <v>0</v>
      </c>
      <c r="G329" s="4" t="s">
        <v>1025</v>
      </c>
      <c r="H329" s="129" t="s">
        <v>1026</v>
      </c>
    </row>
    <row r="330" spans="1:8">
      <c r="A330" s="125">
        <v>327</v>
      </c>
      <c r="B330" s="127" t="s">
        <v>204</v>
      </c>
      <c r="C330" s="126" t="s">
        <v>1601</v>
      </c>
      <c r="D330" s="128" t="s">
        <v>1001</v>
      </c>
      <c r="E330" s="130" t="s">
        <v>1002</v>
      </c>
      <c r="F330" s="130">
        <v>0</v>
      </c>
      <c r="G330" s="4" t="s">
        <v>1027</v>
      </c>
      <c r="H330" s="129" t="s">
        <v>512</v>
      </c>
    </row>
    <row r="331" spans="1:8">
      <c r="A331" s="125">
        <v>328</v>
      </c>
      <c r="B331" s="127" t="s">
        <v>205</v>
      </c>
      <c r="C331" s="126" t="s">
        <v>342</v>
      </c>
      <c r="D331" s="128" t="s">
        <v>1001</v>
      </c>
      <c r="E331" s="130" t="s">
        <v>1002</v>
      </c>
      <c r="F331" s="130">
        <v>0</v>
      </c>
      <c r="G331" s="4" t="s">
        <v>575</v>
      </c>
      <c r="H331" s="129" t="s">
        <v>513</v>
      </c>
    </row>
    <row r="332" spans="1:8">
      <c r="A332" s="125">
        <v>329</v>
      </c>
      <c r="B332" s="127" t="s">
        <v>1028</v>
      </c>
      <c r="C332" s="126" t="s">
        <v>1601</v>
      </c>
      <c r="D332" s="128" t="s">
        <v>1001</v>
      </c>
      <c r="E332" s="130" t="s">
        <v>1002</v>
      </c>
      <c r="F332" s="130">
        <v>0</v>
      </c>
      <c r="G332" s="4" t="s">
        <v>577</v>
      </c>
      <c r="H332" s="129" t="s">
        <v>1029</v>
      </c>
    </row>
    <row r="333" spans="1:8">
      <c r="A333" s="125">
        <v>330</v>
      </c>
      <c r="B333" s="127" t="s">
        <v>206</v>
      </c>
      <c r="C333" s="126" t="s">
        <v>1601</v>
      </c>
      <c r="D333" s="128" t="s">
        <v>1001</v>
      </c>
      <c r="E333" s="130" t="s">
        <v>1002</v>
      </c>
      <c r="F333" s="130">
        <v>0</v>
      </c>
      <c r="G333" s="4" t="s">
        <v>580</v>
      </c>
      <c r="H333" s="129" t="s">
        <v>514</v>
      </c>
    </row>
    <row r="334" spans="1:8">
      <c r="A334" s="125">
        <v>331</v>
      </c>
      <c r="B334" s="127" t="s">
        <v>207</v>
      </c>
      <c r="C334" s="126" t="s">
        <v>1601</v>
      </c>
      <c r="D334" s="128" t="s">
        <v>1001</v>
      </c>
      <c r="E334" s="130" t="s">
        <v>1002</v>
      </c>
      <c r="F334" s="130">
        <v>0</v>
      </c>
      <c r="G334" s="4" t="s">
        <v>584</v>
      </c>
      <c r="H334" s="129" t="s">
        <v>515</v>
      </c>
    </row>
    <row r="335" spans="1:8">
      <c r="A335" s="125">
        <v>332</v>
      </c>
      <c r="B335" s="127" t="s">
        <v>208</v>
      </c>
      <c r="C335" s="126" t="s">
        <v>1601</v>
      </c>
      <c r="D335" s="128" t="s">
        <v>1001</v>
      </c>
      <c r="E335" s="130" t="s">
        <v>1002</v>
      </c>
      <c r="F335" s="130">
        <v>0</v>
      </c>
      <c r="G335" s="4" t="s">
        <v>589</v>
      </c>
      <c r="H335" s="129" t="s">
        <v>516</v>
      </c>
    </row>
    <row r="336" spans="1:8">
      <c r="A336" s="125">
        <v>333</v>
      </c>
      <c r="B336" s="127" t="s">
        <v>1030</v>
      </c>
      <c r="C336" s="126" t="s">
        <v>1601</v>
      </c>
      <c r="D336" s="128" t="s">
        <v>1001</v>
      </c>
      <c r="E336" s="130" t="s">
        <v>1002</v>
      </c>
      <c r="F336" s="130">
        <v>0</v>
      </c>
      <c r="G336" s="4" t="s">
        <v>623</v>
      </c>
      <c r="H336" s="129" t="s">
        <v>1031</v>
      </c>
    </row>
    <row r="337" spans="1:8">
      <c r="A337" s="125">
        <v>334</v>
      </c>
      <c r="B337" s="127" t="s">
        <v>209</v>
      </c>
      <c r="C337" s="126" t="s">
        <v>1601</v>
      </c>
      <c r="D337" s="128" t="s">
        <v>1001</v>
      </c>
      <c r="E337" s="130" t="s">
        <v>1002</v>
      </c>
      <c r="F337" s="130">
        <v>0</v>
      </c>
      <c r="G337" s="4" t="s">
        <v>626</v>
      </c>
      <c r="H337" s="129" t="s">
        <v>517</v>
      </c>
    </row>
    <row r="338" spans="1:8">
      <c r="A338" s="125">
        <v>335</v>
      </c>
      <c r="B338" s="127" t="s">
        <v>210</v>
      </c>
      <c r="C338" s="126" t="s">
        <v>1601</v>
      </c>
      <c r="D338" s="128" t="s">
        <v>1001</v>
      </c>
      <c r="E338" s="130" t="s">
        <v>1002</v>
      </c>
      <c r="F338" s="130">
        <v>0</v>
      </c>
      <c r="G338" s="4" t="s">
        <v>628</v>
      </c>
      <c r="H338" s="129" t="s">
        <v>518</v>
      </c>
    </row>
    <row r="339" spans="1:8">
      <c r="A339" s="125">
        <v>336</v>
      </c>
      <c r="B339" s="127" t="s">
        <v>1032</v>
      </c>
      <c r="C339" s="126" t="s">
        <v>1601</v>
      </c>
      <c r="D339" s="128" t="s">
        <v>1001</v>
      </c>
      <c r="E339" s="130" t="s">
        <v>1002</v>
      </c>
      <c r="F339" s="130">
        <v>0</v>
      </c>
      <c r="G339" s="4" t="s">
        <v>1033</v>
      </c>
      <c r="H339" s="129" t="s">
        <v>1034</v>
      </c>
    </row>
    <row r="340" spans="1:8">
      <c r="A340" s="125">
        <v>337</v>
      </c>
      <c r="B340" s="127" t="s">
        <v>1035</v>
      </c>
      <c r="C340" s="126" t="s">
        <v>1601</v>
      </c>
      <c r="D340" s="128" t="s">
        <v>1001</v>
      </c>
      <c r="E340" s="130" t="s">
        <v>1002</v>
      </c>
      <c r="F340" s="130">
        <v>0</v>
      </c>
      <c r="G340" s="4" t="s">
        <v>1036</v>
      </c>
      <c r="H340" s="129" t="s">
        <v>1037</v>
      </c>
    </row>
    <row r="341" spans="1:8">
      <c r="A341" s="125">
        <v>338</v>
      </c>
      <c r="B341" s="127" t="s">
        <v>1038</v>
      </c>
      <c r="C341" s="126" t="s">
        <v>1601</v>
      </c>
      <c r="D341" s="128" t="s">
        <v>1001</v>
      </c>
      <c r="E341" s="130" t="s">
        <v>1002</v>
      </c>
      <c r="F341" s="130">
        <v>0</v>
      </c>
      <c r="G341" s="4" t="s">
        <v>1039</v>
      </c>
      <c r="H341" s="129" t="s">
        <v>1040</v>
      </c>
    </row>
    <row r="342" spans="1:8">
      <c r="A342" s="125">
        <v>339</v>
      </c>
      <c r="B342" s="127" t="s">
        <v>211</v>
      </c>
      <c r="C342" s="126" t="s">
        <v>1601</v>
      </c>
      <c r="D342" s="128" t="s">
        <v>1001</v>
      </c>
      <c r="E342" s="130" t="s">
        <v>1002</v>
      </c>
      <c r="F342" s="130">
        <v>0</v>
      </c>
      <c r="G342" s="4" t="s">
        <v>1041</v>
      </c>
      <c r="H342" s="129" t="s">
        <v>519</v>
      </c>
    </row>
    <row r="343" spans="1:8">
      <c r="A343" s="125">
        <v>340</v>
      </c>
      <c r="B343" s="127" t="s">
        <v>1042</v>
      </c>
      <c r="C343" s="126" t="s">
        <v>1601</v>
      </c>
      <c r="D343" s="128" t="s">
        <v>1001</v>
      </c>
      <c r="E343" s="130" t="s">
        <v>1002</v>
      </c>
      <c r="F343" s="130">
        <v>0</v>
      </c>
      <c r="G343" s="4" t="s">
        <v>1043</v>
      </c>
      <c r="H343" s="129" t="s">
        <v>1044</v>
      </c>
    </row>
    <row r="344" spans="1:8">
      <c r="A344" s="125">
        <v>341</v>
      </c>
      <c r="B344" s="127" t="s">
        <v>1045</v>
      </c>
      <c r="C344" s="126" t="s">
        <v>1601</v>
      </c>
      <c r="D344" s="128" t="s">
        <v>1001</v>
      </c>
      <c r="E344" s="130" t="s">
        <v>1002</v>
      </c>
      <c r="F344" s="130">
        <v>0</v>
      </c>
      <c r="G344" s="4" t="s">
        <v>1046</v>
      </c>
      <c r="H344" s="129" t="s">
        <v>1047</v>
      </c>
    </row>
    <row r="345" spans="1:8">
      <c r="A345" s="125">
        <v>342</v>
      </c>
      <c r="B345" s="127" t="s">
        <v>212</v>
      </c>
      <c r="C345" s="126" t="s">
        <v>1601</v>
      </c>
      <c r="D345" s="128" t="s">
        <v>1001</v>
      </c>
      <c r="E345" s="130" t="s">
        <v>1002</v>
      </c>
      <c r="F345" s="130">
        <v>0</v>
      </c>
      <c r="G345" s="4" t="s">
        <v>1048</v>
      </c>
      <c r="H345" s="129" t="s">
        <v>520</v>
      </c>
    </row>
    <row r="346" spans="1:8">
      <c r="A346" s="125">
        <v>343</v>
      </c>
      <c r="B346" s="127" t="s">
        <v>213</v>
      </c>
      <c r="C346" s="126" t="s">
        <v>1601</v>
      </c>
      <c r="D346" s="128" t="s">
        <v>1001</v>
      </c>
      <c r="E346" s="130" t="s">
        <v>1002</v>
      </c>
      <c r="F346" s="130">
        <v>0</v>
      </c>
      <c r="G346" s="4" t="s">
        <v>630</v>
      </c>
      <c r="H346" s="129" t="s">
        <v>521</v>
      </c>
    </row>
    <row r="347" spans="1:8">
      <c r="A347" s="125">
        <v>344</v>
      </c>
      <c r="B347" s="127" t="s">
        <v>1049</v>
      </c>
      <c r="C347" s="126" t="s">
        <v>1601</v>
      </c>
      <c r="D347" s="128" t="s">
        <v>1001</v>
      </c>
      <c r="E347" s="130" t="s">
        <v>1002</v>
      </c>
      <c r="F347" s="130">
        <v>0</v>
      </c>
      <c r="G347" s="4" t="s">
        <v>1050</v>
      </c>
      <c r="H347" s="129" t="s">
        <v>1051</v>
      </c>
    </row>
    <row r="348" spans="1:8">
      <c r="A348" s="125">
        <v>345</v>
      </c>
      <c r="B348" s="127" t="s">
        <v>214</v>
      </c>
      <c r="C348" s="126" t="s">
        <v>1601</v>
      </c>
      <c r="D348" s="128" t="s">
        <v>1001</v>
      </c>
      <c r="E348" s="130" t="s">
        <v>1002</v>
      </c>
      <c r="F348" s="130">
        <v>0</v>
      </c>
      <c r="G348" s="4" t="s">
        <v>1052</v>
      </c>
      <c r="H348" s="129" t="s">
        <v>522</v>
      </c>
    </row>
    <row r="349" spans="1:8">
      <c r="A349" s="125">
        <v>346</v>
      </c>
      <c r="B349" s="127" t="s">
        <v>215</v>
      </c>
      <c r="C349" s="126" t="s">
        <v>1601</v>
      </c>
      <c r="D349" s="128" t="s">
        <v>1001</v>
      </c>
      <c r="E349" s="130" t="s">
        <v>1002</v>
      </c>
      <c r="F349" s="130">
        <v>0</v>
      </c>
      <c r="G349" s="4" t="s">
        <v>1053</v>
      </c>
      <c r="H349" s="129" t="s">
        <v>363</v>
      </c>
    </row>
    <row r="350" spans="1:8">
      <c r="A350" s="125">
        <v>347</v>
      </c>
      <c r="B350" s="127" t="s">
        <v>216</v>
      </c>
      <c r="C350" s="126" t="s">
        <v>1601</v>
      </c>
      <c r="D350" s="128" t="s">
        <v>1001</v>
      </c>
      <c r="E350" s="130" t="s">
        <v>1002</v>
      </c>
      <c r="F350" s="130">
        <v>0</v>
      </c>
      <c r="G350" s="4" t="s">
        <v>1054</v>
      </c>
      <c r="H350" s="129" t="s">
        <v>515</v>
      </c>
    </row>
    <row r="351" spans="1:8">
      <c r="A351" s="125">
        <v>348</v>
      </c>
      <c r="B351" s="127" t="s">
        <v>217</v>
      </c>
      <c r="C351" s="126" t="s">
        <v>1601</v>
      </c>
      <c r="D351" s="128" t="s">
        <v>1001</v>
      </c>
      <c r="E351" s="130" t="s">
        <v>1002</v>
      </c>
      <c r="F351" s="130">
        <v>0</v>
      </c>
      <c r="G351" s="4" t="s">
        <v>1055</v>
      </c>
      <c r="H351" s="129" t="s">
        <v>516</v>
      </c>
    </row>
    <row r="352" spans="1:8">
      <c r="A352" s="125">
        <v>349</v>
      </c>
      <c r="B352" s="127" t="s">
        <v>1056</v>
      </c>
      <c r="C352" s="126" t="s">
        <v>1601</v>
      </c>
      <c r="D352" s="128" t="s">
        <v>1001</v>
      </c>
      <c r="E352" s="130" t="s">
        <v>1002</v>
      </c>
      <c r="F352" s="130">
        <v>0</v>
      </c>
      <c r="G352" s="4" t="s">
        <v>633</v>
      </c>
      <c r="H352" s="129" t="s">
        <v>1057</v>
      </c>
    </row>
    <row r="353" spans="1:8">
      <c r="A353" s="125">
        <v>350</v>
      </c>
      <c r="B353" s="127" t="s">
        <v>1058</v>
      </c>
      <c r="C353" s="126" t="s">
        <v>1601</v>
      </c>
      <c r="D353" s="128" t="s">
        <v>1001</v>
      </c>
      <c r="E353" s="130" t="s">
        <v>1002</v>
      </c>
      <c r="F353" s="130">
        <v>0</v>
      </c>
      <c r="G353" s="4" t="s">
        <v>635</v>
      </c>
      <c r="H353" s="129" t="s">
        <v>1059</v>
      </c>
    </row>
    <row r="354" spans="1:8">
      <c r="A354" s="125">
        <v>351</v>
      </c>
      <c r="B354" s="127" t="s">
        <v>218</v>
      </c>
      <c r="C354" s="126" t="s">
        <v>1601</v>
      </c>
      <c r="D354" s="128" t="s">
        <v>1001</v>
      </c>
      <c r="E354" s="130" t="s">
        <v>1002</v>
      </c>
      <c r="F354" s="130">
        <v>0</v>
      </c>
      <c r="G354" s="4" t="s">
        <v>1060</v>
      </c>
      <c r="H354" s="129" t="s">
        <v>523</v>
      </c>
    </row>
    <row r="355" spans="1:8">
      <c r="A355" s="125">
        <v>352</v>
      </c>
      <c r="B355" s="127" t="s">
        <v>1061</v>
      </c>
      <c r="C355" s="126" t="s">
        <v>1601</v>
      </c>
      <c r="D355" s="128" t="s">
        <v>1001</v>
      </c>
      <c r="E355" s="130" t="s">
        <v>1002</v>
      </c>
      <c r="F355" s="130">
        <v>0</v>
      </c>
      <c r="G355" s="4" t="s">
        <v>637</v>
      </c>
      <c r="H355" s="129" t="s">
        <v>1062</v>
      </c>
    </row>
    <row r="356" spans="1:8">
      <c r="A356" s="125">
        <v>353</v>
      </c>
      <c r="B356" s="127" t="s">
        <v>1063</v>
      </c>
      <c r="C356" s="126" t="s">
        <v>1601</v>
      </c>
      <c r="D356" s="128" t="s">
        <v>1001</v>
      </c>
      <c r="E356" s="130" t="s">
        <v>1002</v>
      </c>
      <c r="F356" s="130">
        <v>0</v>
      </c>
      <c r="G356" s="4" t="s">
        <v>639</v>
      </c>
      <c r="H356" s="129" t="s">
        <v>1064</v>
      </c>
    </row>
    <row r="357" spans="1:8">
      <c r="A357" s="125">
        <v>354</v>
      </c>
      <c r="B357" s="127" t="s">
        <v>1065</v>
      </c>
      <c r="C357" s="126" t="s">
        <v>1601</v>
      </c>
      <c r="D357" s="128" t="s">
        <v>1001</v>
      </c>
      <c r="E357" s="130" t="s">
        <v>1002</v>
      </c>
      <c r="F357" s="130">
        <v>0</v>
      </c>
      <c r="G357" s="4" t="s">
        <v>641</v>
      </c>
      <c r="H357" s="129" t="s">
        <v>1066</v>
      </c>
    </row>
    <row r="358" spans="1:8">
      <c r="A358" s="125">
        <v>355</v>
      </c>
      <c r="B358" s="127" t="s">
        <v>219</v>
      </c>
      <c r="C358" s="126" t="s">
        <v>1601</v>
      </c>
      <c r="D358" s="128" t="s">
        <v>1001</v>
      </c>
      <c r="E358" s="130" t="s">
        <v>1002</v>
      </c>
      <c r="F358" s="130">
        <v>0</v>
      </c>
      <c r="G358" s="4" t="s">
        <v>644</v>
      </c>
      <c r="H358" s="129" t="s">
        <v>524</v>
      </c>
    </row>
    <row r="359" spans="1:8">
      <c r="A359" s="125">
        <v>356</v>
      </c>
      <c r="B359" s="127" t="s">
        <v>1067</v>
      </c>
      <c r="C359" s="126" t="s">
        <v>1601</v>
      </c>
      <c r="D359" s="128" t="s">
        <v>1001</v>
      </c>
      <c r="E359" s="130" t="s">
        <v>1002</v>
      </c>
      <c r="F359" s="130">
        <v>0</v>
      </c>
      <c r="G359" s="4" t="s">
        <v>648</v>
      </c>
      <c r="H359" s="129" t="s">
        <v>1068</v>
      </c>
    </row>
    <row r="360" spans="1:8">
      <c r="A360" s="125">
        <v>357</v>
      </c>
      <c r="B360" s="127" t="s">
        <v>1069</v>
      </c>
      <c r="C360" s="126" t="s">
        <v>1601</v>
      </c>
      <c r="D360" s="128" t="s">
        <v>1001</v>
      </c>
      <c r="E360" s="130" t="s">
        <v>1002</v>
      </c>
      <c r="F360" s="130">
        <v>0</v>
      </c>
      <c r="G360" s="4" t="s">
        <v>652</v>
      </c>
      <c r="H360" s="129" t="s">
        <v>1070</v>
      </c>
    </row>
    <row r="361" spans="1:8">
      <c r="A361" s="125">
        <v>358</v>
      </c>
      <c r="B361" s="127" t="s">
        <v>220</v>
      </c>
      <c r="C361" s="126" t="s">
        <v>1601</v>
      </c>
      <c r="D361" s="128" t="s">
        <v>1001</v>
      </c>
      <c r="E361" s="130" t="s">
        <v>1002</v>
      </c>
      <c r="F361" s="130">
        <v>0</v>
      </c>
      <c r="G361" s="4" t="s">
        <v>1071</v>
      </c>
      <c r="H361" s="129" t="s">
        <v>525</v>
      </c>
    </row>
    <row r="362" spans="1:8">
      <c r="A362" s="125">
        <v>359</v>
      </c>
      <c r="B362" s="127" t="s">
        <v>221</v>
      </c>
      <c r="C362" s="126" t="s">
        <v>1601</v>
      </c>
      <c r="D362" s="128" t="s">
        <v>1001</v>
      </c>
      <c r="E362" s="130" t="s">
        <v>1002</v>
      </c>
      <c r="F362" s="130">
        <v>0</v>
      </c>
      <c r="G362" s="4" t="s">
        <v>655</v>
      </c>
      <c r="H362" s="129" t="s">
        <v>526</v>
      </c>
    </row>
    <row r="363" spans="1:8">
      <c r="A363" s="125">
        <v>360</v>
      </c>
      <c r="B363" s="127" t="s">
        <v>1072</v>
      </c>
      <c r="C363" s="126" t="s">
        <v>1601</v>
      </c>
      <c r="D363" s="128" t="s">
        <v>1001</v>
      </c>
      <c r="E363" s="130" t="s">
        <v>1002</v>
      </c>
      <c r="F363" s="130">
        <v>0</v>
      </c>
      <c r="G363" s="4" t="s">
        <v>1073</v>
      </c>
      <c r="H363" s="129" t="s">
        <v>1074</v>
      </c>
    </row>
    <row r="364" spans="1:8">
      <c r="A364" s="125">
        <v>361</v>
      </c>
      <c r="B364" s="127" t="s">
        <v>222</v>
      </c>
      <c r="C364" s="126" t="s">
        <v>1601</v>
      </c>
      <c r="D364" s="128" t="s">
        <v>1001</v>
      </c>
      <c r="E364" s="130" t="s">
        <v>1002</v>
      </c>
      <c r="F364" s="130">
        <v>0</v>
      </c>
      <c r="G364" s="4" t="s">
        <v>657</v>
      </c>
      <c r="H364" s="129" t="s">
        <v>527</v>
      </c>
    </row>
    <row r="365" spans="1:8">
      <c r="A365" s="125">
        <v>362</v>
      </c>
      <c r="B365" s="127" t="s">
        <v>223</v>
      </c>
      <c r="C365" s="126" t="s">
        <v>1601</v>
      </c>
      <c r="D365" s="128" t="s">
        <v>1001</v>
      </c>
      <c r="E365" s="130" t="s">
        <v>1002</v>
      </c>
      <c r="F365" s="130">
        <v>0</v>
      </c>
      <c r="G365" s="4" t="s">
        <v>660</v>
      </c>
      <c r="H365" s="129" t="s">
        <v>515</v>
      </c>
    </row>
    <row r="366" spans="1:8">
      <c r="A366" s="125">
        <v>363</v>
      </c>
      <c r="B366" s="127" t="s">
        <v>224</v>
      </c>
      <c r="C366" s="126" t="s">
        <v>1601</v>
      </c>
      <c r="D366" s="128" t="s">
        <v>1001</v>
      </c>
      <c r="E366" s="130" t="s">
        <v>1002</v>
      </c>
      <c r="F366" s="130">
        <v>0</v>
      </c>
      <c r="G366" s="4" t="s">
        <v>664</v>
      </c>
      <c r="H366" s="129" t="s">
        <v>516</v>
      </c>
    </row>
    <row r="367" spans="1:8">
      <c r="A367" s="125">
        <v>364</v>
      </c>
      <c r="B367" s="127" t="s">
        <v>1075</v>
      </c>
      <c r="C367" s="126" t="s">
        <v>1601</v>
      </c>
      <c r="D367" s="128" t="s">
        <v>1001</v>
      </c>
      <c r="E367" s="130" t="s">
        <v>1002</v>
      </c>
      <c r="F367" s="130">
        <v>0</v>
      </c>
      <c r="G367" s="4" t="s">
        <v>728</v>
      </c>
      <c r="H367" s="129" t="s">
        <v>1076</v>
      </c>
    </row>
    <row r="368" spans="1:8">
      <c r="A368" s="125">
        <v>365</v>
      </c>
      <c r="B368" s="127" t="s">
        <v>54</v>
      </c>
      <c r="C368" s="126" t="s">
        <v>1601</v>
      </c>
      <c r="D368" s="128" t="s">
        <v>1001</v>
      </c>
      <c r="E368" s="130" t="s">
        <v>1002</v>
      </c>
      <c r="F368" s="130">
        <v>0</v>
      </c>
      <c r="G368" s="4" t="s">
        <v>730</v>
      </c>
      <c r="H368" s="129" t="s">
        <v>358</v>
      </c>
    </row>
    <row r="369" spans="1:8">
      <c r="A369" s="125">
        <v>366</v>
      </c>
      <c r="B369" s="127" t="s">
        <v>1077</v>
      </c>
      <c r="C369" s="126" t="s">
        <v>1601</v>
      </c>
      <c r="D369" s="128" t="s">
        <v>1001</v>
      </c>
      <c r="E369" s="130" t="s">
        <v>1002</v>
      </c>
      <c r="F369" s="130">
        <v>0</v>
      </c>
      <c r="G369" s="4" t="s">
        <v>733</v>
      </c>
      <c r="H369" s="129" t="s">
        <v>1078</v>
      </c>
    </row>
    <row r="370" spans="1:8">
      <c r="A370" s="125">
        <v>367</v>
      </c>
      <c r="B370" s="127" t="s">
        <v>1079</v>
      </c>
      <c r="C370" s="126" t="s">
        <v>1601</v>
      </c>
      <c r="D370" s="128" t="s">
        <v>1001</v>
      </c>
      <c r="E370" s="130" t="s">
        <v>1002</v>
      </c>
      <c r="F370" s="130">
        <v>0</v>
      </c>
      <c r="G370" s="4" t="s">
        <v>736</v>
      </c>
      <c r="H370" s="129" t="s">
        <v>1080</v>
      </c>
    </row>
    <row r="371" spans="1:8">
      <c r="A371" s="125">
        <v>368</v>
      </c>
      <c r="B371" s="127" t="s">
        <v>225</v>
      </c>
      <c r="C371" s="126" t="s">
        <v>1601</v>
      </c>
      <c r="D371" s="128" t="s">
        <v>1001</v>
      </c>
      <c r="E371" s="130" t="s">
        <v>1002</v>
      </c>
      <c r="F371" s="130">
        <v>0</v>
      </c>
      <c r="G371" s="4" t="s">
        <v>738</v>
      </c>
      <c r="H371" s="129" t="s">
        <v>528</v>
      </c>
    </row>
    <row r="372" spans="1:8">
      <c r="A372" s="125">
        <v>369</v>
      </c>
      <c r="B372" s="127" t="s">
        <v>1081</v>
      </c>
      <c r="C372" s="126" t="s">
        <v>1601</v>
      </c>
      <c r="D372" s="128" t="s">
        <v>1001</v>
      </c>
      <c r="E372" s="130" t="s">
        <v>1002</v>
      </c>
      <c r="F372" s="130">
        <v>0</v>
      </c>
      <c r="G372" s="4" t="s">
        <v>740</v>
      </c>
      <c r="H372" s="129" t="s">
        <v>1082</v>
      </c>
    </row>
    <row r="373" spans="1:8">
      <c r="A373" s="125">
        <v>370</v>
      </c>
      <c r="B373" s="127" t="s">
        <v>1083</v>
      </c>
      <c r="C373" s="126" t="s">
        <v>1601</v>
      </c>
      <c r="D373" s="128" t="s">
        <v>1001</v>
      </c>
      <c r="E373" s="130" t="s">
        <v>1002</v>
      </c>
      <c r="F373" s="130">
        <v>0</v>
      </c>
      <c r="G373" s="4" t="s">
        <v>743</v>
      </c>
      <c r="H373" s="129" t="s">
        <v>1084</v>
      </c>
    </row>
    <row r="374" spans="1:8">
      <c r="A374" s="125">
        <v>371</v>
      </c>
      <c r="B374" s="127" t="s">
        <v>226</v>
      </c>
      <c r="C374" s="126" t="s">
        <v>1601</v>
      </c>
      <c r="D374" s="128" t="s">
        <v>1001</v>
      </c>
      <c r="E374" s="130" t="s">
        <v>1002</v>
      </c>
      <c r="F374" s="130">
        <v>0</v>
      </c>
      <c r="G374" s="4" t="s">
        <v>1085</v>
      </c>
      <c r="H374" s="129" t="s">
        <v>529</v>
      </c>
    </row>
    <row r="375" spans="1:8">
      <c r="A375" s="125">
        <v>372</v>
      </c>
      <c r="B375" s="127" t="s">
        <v>1086</v>
      </c>
      <c r="C375" s="126" t="s">
        <v>1601</v>
      </c>
      <c r="D375" s="128" t="s">
        <v>1001</v>
      </c>
      <c r="E375" s="130" t="s">
        <v>1002</v>
      </c>
      <c r="F375" s="130">
        <v>0</v>
      </c>
      <c r="G375" s="4" t="s">
        <v>1087</v>
      </c>
      <c r="H375" s="129" t="s">
        <v>1088</v>
      </c>
    </row>
    <row r="376" spans="1:8">
      <c r="A376" s="125">
        <v>373</v>
      </c>
      <c r="B376" s="127" t="s">
        <v>227</v>
      </c>
      <c r="C376" s="126" t="s">
        <v>1601</v>
      </c>
      <c r="D376" s="128" t="s">
        <v>1001</v>
      </c>
      <c r="E376" s="130" t="s">
        <v>1002</v>
      </c>
      <c r="F376" s="130">
        <v>0</v>
      </c>
      <c r="G376" s="4" t="s">
        <v>1089</v>
      </c>
      <c r="H376" s="129" t="s">
        <v>530</v>
      </c>
    </row>
    <row r="377" spans="1:8">
      <c r="A377" s="125">
        <v>374</v>
      </c>
      <c r="B377" s="127" t="s">
        <v>1090</v>
      </c>
      <c r="C377" s="126" t="s">
        <v>1601</v>
      </c>
      <c r="D377" s="128" t="s">
        <v>1001</v>
      </c>
      <c r="E377" s="130" t="s">
        <v>1002</v>
      </c>
      <c r="F377" s="130">
        <v>0</v>
      </c>
      <c r="G377" s="4" t="s">
        <v>1091</v>
      </c>
      <c r="H377" s="129" t="s">
        <v>1092</v>
      </c>
    </row>
    <row r="378" spans="1:8">
      <c r="A378" s="125">
        <v>375</v>
      </c>
      <c r="B378" s="127" t="s">
        <v>228</v>
      </c>
      <c r="C378" s="126" t="s">
        <v>1601</v>
      </c>
      <c r="D378" s="128" t="s">
        <v>1001</v>
      </c>
      <c r="E378" s="130" t="s">
        <v>1002</v>
      </c>
      <c r="F378" s="130">
        <v>0</v>
      </c>
      <c r="G378" s="4" t="s">
        <v>1093</v>
      </c>
      <c r="H378" s="129" t="s">
        <v>531</v>
      </c>
    </row>
    <row r="379" spans="1:8">
      <c r="A379" s="125">
        <v>376</v>
      </c>
      <c r="B379" s="127" t="s">
        <v>229</v>
      </c>
      <c r="C379" s="126" t="s">
        <v>1601</v>
      </c>
      <c r="D379" s="128" t="s">
        <v>1001</v>
      </c>
      <c r="E379" s="130" t="s">
        <v>1002</v>
      </c>
      <c r="F379" s="130">
        <v>0</v>
      </c>
      <c r="G379" s="4" t="s">
        <v>1094</v>
      </c>
      <c r="H379" s="129" t="s">
        <v>532</v>
      </c>
    </row>
    <row r="380" spans="1:8">
      <c r="A380" s="125">
        <v>377</v>
      </c>
      <c r="B380" s="127" t="s">
        <v>230</v>
      </c>
      <c r="C380" s="126" t="s">
        <v>1601</v>
      </c>
      <c r="D380" s="128" t="s">
        <v>1001</v>
      </c>
      <c r="E380" s="130" t="s">
        <v>1002</v>
      </c>
      <c r="F380" s="130">
        <v>0</v>
      </c>
      <c r="G380" s="4" t="s">
        <v>1095</v>
      </c>
      <c r="H380" s="129" t="s">
        <v>533</v>
      </c>
    </row>
    <row r="381" spans="1:8">
      <c r="A381" s="125">
        <v>378</v>
      </c>
      <c r="B381" s="127" t="s">
        <v>1096</v>
      </c>
      <c r="C381" s="126" t="s">
        <v>1601</v>
      </c>
      <c r="D381" s="128" t="s">
        <v>1001</v>
      </c>
      <c r="E381" s="130" t="s">
        <v>1002</v>
      </c>
      <c r="F381" s="130">
        <v>0</v>
      </c>
      <c r="G381" s="4" t="s">
        <v>1097</v>
      </c>
      <c r="H381" s="129" t="s">
        <v>1098</v>
      </c>
    </row>
    <row r="382" spans="1:8">
      <c r="A382" s="125">
        <v>379</v>
      </c>
      <c r="B382" s="127" t="s">
        <v>231</v>
      </c>
      <c r="C382" s="126" t="s">
        <v>1601</v>
      </c>
      <c r="D382" s="128" t="s">
        <v>1001</v>
      </c>
      <c r="E382" s="130" t="s">
        <v>1002</v>
      </c>
      <c r="F382" s="130">
        <v>0</v>
      </c>
      <c r="G382" s="4" t="s">
        <v>1099</v>
      </c>
      <c r="H382" s="129" t="s">
        <v>534</v>
      </c>
    </row>
    <row r="383" spans="1:8">
      <c r="A383" s="125">
        <v>380</v>
      </c>
      <c r="B383" s="127" t="s">
        <v>1100</v>
      </c>
      <c r="C383" s="126" t="s">
        <v>1601</v>
      </c>
      <c r="D383" s="128" t="s">
        <v>1001</v>
      </c>
      <c r="E383" s="130" t="s">
        <v>1002</v>
      </c>
      <c r="F383" s="130">
        <v>0</v>
      </c>
      <c r="G383" s="4" t="s">
        <v>1101</v>
      </c>
      <c r="H383" s="129" t="s">
        <v>1102</v>
      </c>
    </row>
    <row r="384" spans="1:8">
      <c r="A384" s="125">
        <v>381</v>
      </c>
      <c r="B384" s="127" t="s">
        <v>232</v>
      </c>
      <c r="C384" s="126" t="s">
        <v>1601</v>
      </c>
      <c r="D384" s="128" t="s">
        <v>1001</v>
      </c>
      <c r="E384" s="130" t="s">
        <v>1002</v>
      </c>
      <c r="F384" s="130">
        <v>0</v>
      </c>
      <c r="G384" s="4" t="s">
        <v>1103</v>
      </c>
      <c r="H384" s="129" t="s">
        <v>535</v>
      </c>
    </row>
    <row r="385" spans="1:8">
      <c r="A385" s="125">
        <v>382</v>
      </c>
      <c r="B385" s="127" t="s">
        <v>233</v>
      </c>
      <c r="C385" s="126" t="s">
        <v>1601</v>
      </c>
      <c r="D385" s="128" t="s">
        <v>1001</v>
      </c>
      <c r="E385" s="130" t="s">
        <v>1002</v>
      </c>
      <c r="F385" s="130">
        <v>0</v>
      </c>
      <c r="G385" s="4" t="s">
        <v>1104</v>
      </c>
      <c r="H385" s="129" t="s">
        <v>536</v>
      </c>
    </row>
    <row r="386" spans="1:8">
      <c r="A386" s="125">
        <v>383</v>
      </c>
      <c r="B386" s="127" t="s">
        <v>234</v>
      </c>
      <c r="C386" s="126" t="s">
        <v>1601</v>
      </c>
      <c r="D386" s="128" t="s">
        <v>1001</v>
      </c>
      <c r="E386" s="130" t="s">
        <v>1002</v>
      </c>
      <c r="F386" s="130">
        <v>0</v>
      </c>
      <c r="G386" s="4" t="s">
        <v>1105</v>
      </c>
      <c r="H386" s="129" t="s">
        <v>537</v>
      </c>
    </row>
    <row r="387" spans="1:8">
      <c r="A387" s="125">
        <v>384</v>
      </c>
      <c r="B387" s="127" t="s">
        <v>235</v>
      </c>
      <c r="C387" s="126" t="s">
        <v>1601</v>
      </c>
      <c r="D387" s="128" t="s">
        <v>1001</v>
      </c>
      <c r="E387" s="130" t="s">
        <v>1002</v>
      </c>
      <c r="F387" s="130">
        <v>0</v>
      </c>
      <c r="G387" s="4" t="s">
        <v>1106</v>
      </c>
      <c r="H387" s="129" t="s">
        <v>538</v>
      </c>
    </row>
    <row r="388" spans="1:8">
      <c r="A388" s="125">
        <v>385</v>
      </c>
      <c r="B388" s="127" t="s">
        <v>1107</v>
      </c>
      <c r="C388" s="126" t="s">
        <v>1601</v>
      </c>
      <c r="D388" s="128" t="s">
        <v>1001</v>
      </c>
      <c r="E388" s="130" t="s">
        <v>1002</v>
      </c>
      <c r="F388" s="130">
        <v>0</v>
      </c>
      <c r="G388" s="4" t="s">
        <v>1108</v>
      </c>
      <c r="H388" s="129" t="s">
        <v>1109</v>
      </c>
    </row>
    <row r="389" spans="1:8">
      <c r="A389" s="125">
        <v>386</v>
      </c>
      <c r="B389" s="127" t="s">
        <v>1110</v>
      </c>
      <c r="C389" s="126" t="s">
        <v>1601</v>
      </c>
      <c r="D389" s="128" t="s">
        <v>1001</v>
      </c>
      <c r="E389" s="130" t="s">
        <v>1002</v>
      </c>
      <c r="F389" s="130">
        <v>0</v>
      </c>
      <c r="G389" s="4" t="s">
        <v>1111</v>
      </c>
      <c r="H389" s="129" t="s">
        <v>545</v>
      </c>
    </row>
    <row r="390" spans="1:8">
      <c r="A390" s="125">
        <v>387</v>
      </c>
      <c r="B390" s="127" t="s">
        <v>236</v>
      </c>
      <c r="C390" s="126" t="s">
        <v>1601</v>
      </c>
      <c r="D390" s="128" t="s">
        <v>1001</v>
      </c>
      <c r="E390" s="130" t="s">
        <v>1002</v>
      </c>
      <c r="F390" s="130">
        <v>0</v>
      </c>
      <c r="G390" s="4" t="s">
        <v>1112</v>
      </c>
      <c r="H390" s="129" t="s">
        <v>539</v>
      </c>
    </row>
    <row r="391" spans="1:8">
      <c r="A391" s="125">
        <v>388</v>
      </c>
      <c r="B391" s="127" t="s">
        <v>55</v>
      </c>
      <c r="C391" s="126" t="s">
        <v>1601</v>
      </c>
      <c r="D391" s="128" t="s">
        <v>1001</v>
      </c>
      <c r="E391" s="130" t="s">
        <v>1002</v>
      </c>
      <c r="F391" s="130">
        <v>0</v>
      </c>
      <c r="G391" s="4" t="s">
        <v>1113</v>
      </c>
      <c r="H391" s="129" t="s">
        <v>364</v>
      </c>
    </row>
    <row r="392" spans="1:8">
      <c r="A392" s="125">
        <v>389</v>
      </c>
      <c r="B392" s="127" t="s">
        <v>237</v>
      </c>
      <c r="C392" s="126" t="s">
        <v>1601</v>
      </c>
      <c r="D392" s="128" t="s">
        <v>1001</v>
      </c>
      <c r="E392" s="130" t="s">
        <v>1002</v>
      </c>
      <c r="F392" s="130">
        <v>0</v>
      </c>
      <c r="G392" s="4" t="s">
        <v>1114</v>
      </c>
      <c r="H392" s="129" t="s">
        <v>365</v>
      </c>
    </row>
    <row r="393" spans="1:8">
      <c r="A393" s="125">
        <v>390</v>
      </c>
      <c r="B393" s="127" t="s">
        <v>1115</v>
      </c>
      <c r="C393" s="126" t="s">
        <v>1601</v>
      </c>
      <c r="D393" s="128" t="s">
        <v>1001</v>
      </c>
      <c r="E393" s="130" t="s">
        <v>1002</v>
      </c>
      <c r="F393" s="130">
        <v>0</v>
      </c>
      <c r="G393" s="4" t="s">
        <v>1116</v>
      </c>
      <c r="H393" s="129" t="s">
        <v>1117</v>
      </c>
    </row>
    <row r="394" spans="1:8">
      <c r="A394" s="125">
        <v>391</v>
      </c>
      <c r="B394" s="127" t="s">
        <v>238</v>
      </c>
      <c r="C394" s="126" t="s">
        <v>1601</v>
      </c>
      <c r="D394" s="128" t="s">
        <v>1001</v>
      </c>
      <c r="E394" s="130" t="s">
        <v>1002</v>
      </c>
      <c r="F394" s="130">
        <v>0</v>
      </c>
      <c r="G394" s="4" t="s">
        <v>1118</v>
      </c>
      <c r="H394" s="129" t="s">
        <v>483</v>
      </c>
    </row>
    <row r="395" spans="1:8">
      <c r="A395" s="125">
        <v>392</v>
      </c>
      <c r="B395" s="127" t="s">
        <v>239</v>
      </c>
      <c r="C395" s="126" t="s">
        <v>1601</v>
      </c>
      <c r="D395" s="128" t="s">
        <v>1001</v>
      </c>
      <c r="E395" s="130" t="s">
        <v>1002</v>
      </c>
      <c r="F395" s="130">
        <v>0</v>
      </c>
      <c r="G395" s="4" t="s">
        <v>1119</v>
      </c>
      <c r="H395" s="129" t="s">
        <v>484</v>
      </c>
    </row>
    <row r="396" spans="1:8">
      <c r="A396" s="125">
        <v>393</v>
      </c>
      <c r="B396" s="127" t="s">
        <v>240</v>
      </c>
      <c r="C396" s="126" t="s">
        <v>1601</v>
      </c>
      <c r="D396" s="128" t="s">
        <v>1001</v>
      </c>
      <c r="E396" s="130" t="s">
        <v>1002</v>
      </c>
      <c r="F396" s="130">
        <v>0</v>
      </c>
      <c r="G396" s="4" t="s">
        <v>1120</v>
      </c>
      <c r="H396" s="129" t="s">
        <v>540</v>
      </c>
    </row>
    <row r="397" spans="1:8">
      <c r="A397" s="125">
        <v>394</v>
      </c>
      <c r="B397" s="127" t="s">
        <v>1121</v>
      </c>
      <c r="C397" s="126" t="s">
        <v>1601</v>
      </c>
      <c r="D397" s="128" t="s">
        <v>1001</v>
      </c>
      <c r="E397" s="130" t="s">
        <v>1002</v>
      </c>
      <c r="F397" s="130">
        <v>0</v>
      </c>
      <c r="G397" s="4" t="s">
        <v>745</v>
      </c>
      <c r="H397" s="129" t="s">
        <v>1122</v>
      </c>
    </row>
    <row r="398" spans="1:8">
      <c r="A398" s="125">
        <v>395</v>
      </c>
      <c r="B398" s="127" t="s">
        <v>56</v>
      </c>
      <c r="C398" s="126" t="s">
        <v>1601</v>
      </c>
      <c r="D398" s="128" t="s">
        <v>1001</v>
      </c>
      <c r="E398" s="130" t="s">
        <v>1002</v>
      </c>
      <c r="F398" s="130">
        <v>0</v>
      </c>
      <c r="G398" s="4" t="s">
        <v>749</v>
      </c>
      <c r="H398" s="129" t="s">
        <v>366</v>
      </c>
    </row>
    <row r="399" spans="1:8">
      <c r="A399" s="125">
        <v>396</v>
      </c>
      <c r="B399" s="127" t="s">
        <v>57</v>
      </c>
      <c r="C399" s="126" t="s">
        <v>1601</v>
      </c>
      <c r="D399" s="128" t="s">
        <v>1001</v>
      </c>
      <c r="E399" s="130" t="s">
        <v>1002</v>
      </c>
      <c r="F399" s="130">
        <v>0</v>
      </c>
      <c r="G399" s="4" t="s">
        <v>753</v>
      </c>
      <c r="H399" s="129" t="s">
        <v>367</v>
      </c>
    </row>
    <row r="400" spans="1:8">
      <c r="A400" s="125">
        <v>397</v>
      </c>
      <c r="B400" s="127" t="s">
        <v>1123</v>
      </c>
      <c r="C400" s="126" t="s">
        <v>1601</v>
      </c>
      <c r="D400" s="128" t="s">
        <v>1001</v>
      </c>
      <c r="E400" s="130" t="s">
        <v>1002</v>
      </c>
      <c r="F400" s="130">
        <v>0</v>
      </c>
      <c r="G400" s="4" t="s">
        <v>756</v>
      </c>
      <c r="H400" s="129" t="s">
        <v>1124</v>
      </c>
    </row>
    <row r="401" spans="1:8">
      <c r="A401" s="125">
        <v>398</v>
      </c>
      <c r="B401" s="127" t="s">
        <v>58</v>
      </c>
      <c r="C401" s="126" t="s">
        <v>1601</v>
      </c>
      <c r="D401" s="128" t="s">
        <v>1001</v>
      </c>
      <c r="E401" s="130" t="s">
        <v>1002</v>
      </c>
      <c r="F401" s="130">
        <v>0</v>
      </c>
      <c r="G401" s="4" t="s">
        <v>758</v>
      </c>
      <c r="H401" s="129" t="s">
        <v>368</v>
      </c>
    </row>
    <row r="402" spans="1:8">
      <c r="A402" s="125">
        <v>399</v>
      </c>
      <c r="B402" s="127" t="s">
        <v>1125</v>
      </c>
      <c r="C402" s="126" t="s">
        <v>1601</v>
      </c>
      <c r="D402" s="128" t="s">
        <v>1001</v>
      </c>
      <c r="E402" s="130" t="s">
        <v>1002</v>
      </c>
      <c r="F402" s="130">
        <v>0</v>
      </c>
      <c r="G402" s="4" t="s">
        <v>761</v>
      </c>
      <c r="H402" s="129" t="s">
        <v>1126</v>
      </c>
    </row>
    <row r="403" spans="1:8">
      <c r="A403" s="125">
        <v>400</v>
      </c>
      <c r="B403" s="127" t="s">
        <v>1127</v>
      </c>
      <c r="C403" s="126" t="s">
        <v>1601</v>
      </c>
      <c r="D403" s="128" t="s">
        <v>1001</v>
      </c>
      <c r="E403" s="130" t="s">
        <v>1002</v>
      </c>
      <c r="F403" s="130">
        <v>0</v>
      </c>
      <c r="G403" s="4" t="s">
        <v>764</v>
      </c>
      <c r="H403" s="129" t="s">
        <v>1128</v>
      </c>
    </row>
    <row r="404" spans="1:8">
      <c r="A404" s="125">
        <v>401</v>
      </c>
      <c r="B404" s="127" t="s">
        <v>59</v>
      </c>
      <c r="C404" s="126" t="s">
        <v>1601</v>
      </c>
      <c r="D404" s="128" t="s">
        <v>1001</v>
      </c>
      <c r="E404" s="130" t="s">
        <v>1002</v>
      </c>
      <c r="F404" s="130">
        <v>0</v>
      </c>
      <c r="G404" s="4" t="s">
        <v>768</v>
      </c>
      <c r="H404" s="129" t="s">
        <v>369</v>
      </c>
    </row>
    <row r="405" spans="1:8">
      <c r="A405" s="125">
        <v>402</v>
      </c>
      <c r="B405" s="127" t="s">
        <v>241</v>
      </c>
      <c r="C405" s="126" t="s">
        <v>1601</v>
      </c>
      <c r="D405" s="128" t="s">
        <v>1001</v>
      </c>
      <c r="E405" s="130" t="s">
        <v>1002</v>
      </c>
      <c r="F405" s="130">
        <v>0</v>
      </c>
      <c r="G405" s="4" t="s">
        <v>770</v>
      </c>
      <c r="H405" s="129" t="s">
        <v>485</v>
      </c>
    </row>
    <row r="406" spans="1:8">
      <c r="A406" s="125">
        <v>403</v>
      </c>
      <c r="B406" s="127" t="s">
        <v>1129</v>
      </c>
      <c r="C406" s="126" t="s">
        <v>1601</v>
      </c>
      <c r="D406" s="128" t="s">
        <v>1001</v>
      </c>
      <c r="E406" s="130" t="s">
        <v>1002</v>
      </c>
      <c r="F406" s="130">
        <v>0</v>
      </c>
      <c r="G406" s="4" t="s">
        <v>773</v>
      </c>
      <c r="H406" s="129" t="s">
        <v>1130</v>
      </c>
    </row>
    <row r="407" spans="1:8">
      <c r="A407" s="125">
        <v>404</v>
      </c>
      <c r="B407" s="127" t="s">
        <v>242</v>
      </c>
      <c r="C407" s="126" t="s">
        <v>1601</v>
      </c>
      <c r="D407" s="128" t="s">
        <v>1001</v>
      </c>
      <c r="E407" s="130" t="s">
        <v>1002</v>
      </c>
      <c r="F407" s="130">
        <v>0</v>
      </c>
      <c r="G407" s="4" t="s">
        <v>777</v>
      </c>
      <c r="H407" s="129" t="s">
        <v>486</v>
      </c>
    </row>
    <row r="408" spans="1:8">
      <c r="A408" s="125">
        <v>405</v>
      </c>
      <c r="B408" s="127" t="s">
        <v>1131</v>
      </c>
      <c r="C408" s="126" t="s">
        <v>746</v>
      </c>
      <c r="D408" s="128" t="s">
        <v>1001</v>
      </c>
      <c r="E408" s="130" t="s">
        <v>1002</v>
      </c>
      <c r="F408" s="130">
        <v>0</v>
      </c>
      <c r="G408" s="4" t="s">
        <v>1132</v>
      </c>
      <c r="H408" s="129" t="s">
        <v>1133</v>
      </c>
    </row>
    <row r="409" spans="1:8">
      <c r="A409" s="125">
        <v>406</v>
      </c>
      <c r="B409" s="127" t="s">
        <v>243</v>
      </c>
      <c r="C409" s="126" t="s">
        <v>746</v>
      </c>
      <c r="D409" s="128" t="s">
        <v>1001</v>
      </c>
      <c r="E409" s="130" t="s">
        <v>1002</v>
      </c>
      <c r="F409" s="130">
        <v>0</v>
      </c>
      <c r="G409" s="4" t="s">
        <v>1134</v>
      </c>
      <c r="H409" s="129" t="s">
        <v>541</v>
      </c>
    </row>
    <row r="410" spans="1:8">
      <c r="A410" s="125">
        <v>407</v>
      </c>
      <c r="B410" s="127" t="s">
        <v>244</v>
      </c>
      <c r="C410" s="126" t="s">
        <v>1601</v>
      </c>
      <c r="D410" s="128" t="s">
        <v>1001</v>
      </c>
      <c r="E410" s="130" t="s">
        <v>1002</v>
      </c>
      <c r="F410" s="130">
        <v>0</v>
      </c>
      <c r="G410" s="4" t="s">
        <v>1135</v>
      </c>
      <c r="H410" s="129" t="s">
        <v>542</v>
      </c>
    </row>
    <row r="411" spans="1:8">
      <c r="A411" s="125">
        <v>408</v>
      </c>
      <c r="B411" s="127" t="s">
        <v>245</v>
      </c>
      <c r="C411" s="126" t="s">
        <v>1601</v>
      </c>
      <c r="D411" s="128" t="s">
        <v>1001</v>
      </c>
      <c r="E411" s="130" t="s">
        <v>1002</v>
      </c>
      <c r="F411" s="130">
        <v>0</v>
      </c>
      <c r="G411" s="4" t="s">
        <v>1136</v>
      </c>
      <c r="H411" s="129" t="s">
        <v>543</v>
      </c>
    </row>
    <row r="412" spans="1:8">
      <c r="A412" s="125">
        <v>409</v>
      </c>
      <c r="B412" s="127" t="s">
        <v>246</v>
      </c>
      <c r="C412" s="126" t="s">
        <v>1601</v>
      </c>
      <c r="D412" s="128" t="s">
        <v>1001</v>
      </c>
      <c r="E412" s="130" t="s">
        <v>1002</v>
      </c>
      <c r="F412" s="130">
        <v>0</v>
      </c>
      <c r="G412" s="4" t="s">
        <v>800</v>
      </c>
      <c r="H412" s="129" t="s">
        <v>370</v>
      </c>
    </row>
    <row r="413" spans="1:8">
      <c r="A413" s="125">
        <v>410</v>
      </c>
      <c r="B413" s="127" t="s">
        <v>247</v>
      </c>
      <c r="C413" s="126" t="s">
        <v>1601</v>
      </c>
      <c r="D413" s="128" t="s">
        <v>1001</v>
      </c>
      <c r="E413" s="130" t="s">
        <v>1002</v>
      </c>
      <c r="F413" s="130">
        <v>0</v>
      </c>
      <c r="G413" s="4" t="s">
        <v>1137</v>
      </c>
      <c r="H413" s="129" t="s">
        <v>544</v>
      </c>
    </row>
    <row r="414" spans="1:8">
      <c r="A414" s="125">
        <v>411</v>
      </c>
      <c r="B414" s="127" t="s">
        <v>248</v>
      </c>
      <c r="C414" s="126" t="s">
        <v>1601</v>
      </c>
      <c r="D414" s="128" t="s">
        <v>1001</v>
      </c>
      <c r="E414" s="130" t="s">
        <v>1002</v>
      </c>
      <c r="F414" s="130">
        <v>0</v>
      </c>
      <c r="G414" s="4" t="s">
        <v>1138</v>
      </c>
      <c r="H414" s="129" t="s">
        <v>545</v>
      </c>
    </row>
    <row r="415" spans="1:8">
      <c r="A415" s="125">
        <v>412</v>
      </c>
      <c r="B415" s="127" t="s">
        <v>249</v>
      </c>
      <c r="C415" s="126" t="s">
        <v>1601</v>
      </c>
      <c r="D415" s="128" t="s">
        <v>1001</v>
      </c>
      <c r="E415" s="130" t="s">
        <v>1002</v>
      </c>
      <c r="F415" s="130">
        <v>0</v>
      </c>
      <c r="G415" s="4" t="s">
        <v>803</v>
      </c>
      <c r="H415" s="129" t="s">
        <v>515</v>
      </c>
    </row>
    <row r="416" spans="1:8">
      <c r="A416" s="125">
        <v>413</v>
      </c>
      <c r="B416" s="127" t="s">
        <v>250</v>
      </c>
      <c r="C416" s="126" t="s">
        <v>1601</v>
      </c>
      <c r="D416" s="128" t="s">
        <v>1001</v>
      </c>
      <c r="E416" s="130" t="s">
        <v>1002</v>
      </c>
      <c r="F416" s="130">
        <v>0</v>
      </c>
      <c r="G416" s="4" t="s">
        <v>1139</v>
      </c>
      <c r="H416" s="129" t="s">
        <v>516</v>
      </c>
    </row>
    <row r="417" spans="1:8">
      <c r="A417" s="125">
        <v>414</v>
      </c>
      <c r="B417" s="127" t="s">
        <v>60</v>
      </c>
      <c r="C417" s="126" t="s">
        <v>426</v>
      </c>
      <c r="D417" s="128" t="s">
        <v>1001</v>
      </c>
      <c r="E417" s="130" t="s">
        <v>1002</v>
      </c>
      <c r="F417" s="130">
        <v>0</v>
      </c>
      <c r="G417" s="4" t="s">
        <v>822</v>
      </c>
      <c r="H417" s="129" t="s">
        <v>338</v>
      </c>
    </row>
    <row r="418" spans="1:8">
      <c r="A418" s="125">
        <v>415</v>
      </c>
      <c r="B418" s="127" t="s">
        <v>1140</v>
      </c>
      <c r="C418" s="126" t="s">
        <v>1601</v>
      </c>
      <c r="D418" s="128" t="s">
        <v>1001</v>
      </c>
      <c r="E418" s="130" t="s">
        <v>1002</v>
      </c>
      <c r="F418" s="130">
        <v>0</v>
      </c>
      <c r="G418" s="4" t="s">
        <v>825</v>
      </c>
      <c r="H418" s="129" t="s">
        <v>341</v>
      </c>
    </row>
    <row r="419" spans="1:8">
      <c r="A419" s="125">
        <v>416</v>
      </c>
      <c r="B419" s="127" t="s">
        <v>251</v>
      </c>
      <c r="C419" s="126" t="s">
        <v>426</v>
      </c>
      <c r="D419" s="128" t="s">
        <v>1001</v>
      </c>
      <c r="E419" s="130" t="s">
        <v>1002</v>
      </c>
      <c r="F419" s="130">
        <v>0</v>
      </c>
      <c r="G419" s="4" t="s">
        <v>829</v>
      </c>
      <c r="H419" s="129" t="s">
        <v>546</v>
      </c>
    </row>
    <row r="420" spans="1:8">
      <c r="A420" s="125">
        <v>417</v>
      </c>
      <c r="B420" s="127" t="s">
        <v>1141</v>
      </c>
      <c r="C420" s="126" t="s">
        <v>586</v>
      </c>
      <c r="D420" s="128" t="s">
        <v>1001</v>
      </c>
      <c r="E420" s="130" t="s">
        <v>1002</v>
      </c>
      <c r="F420" s="130">
        <v>0</v>
      </c>
      <c r="G420" s="4" t="s">
        <v>1142</v>
      </c>
      <c r="H420" s="129" t="s">
        <v>1143</v>
      </c>
    </row>
    <row r="421" spans="1:8">
      <c r="A421" s="125">
        <v>418</v>
      </c>
      <c r="B421" s="127" t="s">
        <v>252</v>
      </c>
      <c r="C421" s="126" t="s">
        <v>1601</v>
      </c>
      <c r="D421" s="128" t="s">
        <v>1001</v>
      </c>
      <c r="E421" s="130" t="s">
        <v>1002</v>
      </c>
      <c r="F421" s="130">
        <v>0</v>
      </c>
      <c r="G421" s="4" t="s">
        <v>1144</v>
      </c>
      <c r="H421" s="129" t="s">
        <v>547</v>
      </c>
    </row>
    <row r="422" spans="1:8">
      <c r="A422" s="125">
        <v>419</v>
      </c>
      <c r="B422" s="127" t="s">
        <v>1145</v>
      </c>
      <c r="C422" s="126" t="s">
        <v>586</v>
      </c>
      <c r="D422" s="128" t="s">
        <v>1001</v>
      </c>
      <c r="E422" s="130" t="s">
        <v>1002</v>
      </c>
      <c r="F422" s="130">
        <v>0</v>
      </c>
      <c r="G422" s="4" t="s">
        <v>1146</v>
      </c>
      <c r="H422" s="129" t="s">
        <v>645</v>
      </c>
    </row>
    <row r="423" spans="1:8">
      <c r="A423" s="125">
        <v>420</v>
      </c>
      <c r="B423" s="127" t="s">
        <v>1147</v>
      </c>
      <c r="C423" s="126" t="s">
        <v>426</v>
      </c>
      <c r="D423" s="128" t="s">
        <v>1001</v>
      </c>
      <c r="E423" s="130" t="s">
        <v>1002</v>
      </c>
      <c r="F423" s="130">
        <v>0</v>
      </c>
      <c r="G423" s="4" t="s">
        <v>1148</v>
      </c>
      <c r="H423" s="129" t="s">
        <v>1149</v>
      </c>
    </row>
    <row r="424" spans="1:8">
      <c r="A424" s="125">
        <v>421</v>
      </c>
      <c r="B424" s="127" t="s">
        <v>1150</v>
      </c>
      <c r="C424" s="126" t="s">
        <v>426</v>
      </c>
      <c r="D424" s="128" t="s">
        <v>1001</v>
      </c>
      <c r="E424" s="130" t="s">
        <v>1002</v>
      </c>
      <c r="F424" s="130">
        <v>0</v>
      </c>
      <c r="G424" s="4" t="s">
        <v>1151</v>
      </c>
      <c r="H424" s="129" t="s">
        <v>1152</v>
      </c>
    </row>
    <row r="425" spans="1:8">
      <c r="A425" s="125">
        <v>422</v>
      </c>
      <c r="B425" s="127" t="s">
        <v>253</v>
      </c>
      <c r="C425" s="126" t="s">
        <v>125</v>
      </c>
      <c r="D425" s="128" t="s">
        <v>1001</v>
      </c>
      <c r="E425" s="130" t="s">
        <v>1002</v>
      </c>
      <c r="F425" s="130">
        <v>0</v>
      </c>
      <c r="G425" s="4" t="s">
        <v>1153</v>
      </c>
      <c r="H425" s="129" t="s">
        <v>548</v>
      </c>
    </row>
    <row r="426" spans="1:8">
      <c r="A426" s="125">
        <v>423</v>
      </c>
      <c r="B426" s="127" t="s">
        <v>1154</v>
      </c>
      <c r="C426" s="126" t="s">
        <v>125</v>
      </c>
      <c r="D426" s="128" t="s">
        <v>1001</v>
      </c>
      <c r="E426" s="130" t="s">
        <v>1002</v>
      </c>
      <c r="F426" s="130">
        <v>0</v>
      </c>
      <c r="G426" s="4" t="s">
        <v>1155</v>
      </c>
      <c r="H426" s="129" t="s">
        <v>661</v>
      </c>
    </row>
    <row r="427" spans="1:8">
      <c r="A427" s="125">
        <v>424</v>
      </c>
      <c r="B427" s="127" t="s">
        <v>1156</v>
      </c>
      <c r="C427" s="126" t="s">
        <v>125</v>
      </c>
      <c r="D427" s="128" t="s">
        <v>1001</v>
      </c>
      <c r="E427" s="130" t="s">
        <v>1002</v>
      </c>
      <c r="F427" s="130">
        <v>0</v>
      </c>
      <c r="G427" s="4" t="s">
        <v>833</v>
      </c>
      <c r="H427" s="129" t="s">
        <v>1157</v>
      </c>
    </row>
    <row r="428" spans="1:8">
      <c r="A428" s="125">
        <v>425</v>
      </c>
      <c r="B428" s="127" t="s">
        <v>61</v>
      </c>
      <c r="C428" s="126" t="s">
        <v>426</v>
      </c>
      <c r="D428" s="128" t="s">
        <v>1001</v>
      </c>
      <c r="E428" s="130" t="s">
        <v>1002</v>
      </c>
      <c r="F428" s="130">
        <v>0</v>
      </c>
      <c r="G428" s="4" t="s">
        <v>840</v>
      </c>
      <c r="H428" s="129" t="s">
        <v>345</v>
      </c>
    </row>
    <row r="429" spans="1:8">
      <c r="A429" s="125">
        <v>426</v>
      </c>
      <c r="B429" s="127" t="s">
        <v>1158</v>
      </c>
      <c r="C429" s="126" t="s">
        <v>426</v>
      </c>
      <c r="D429" s="128" t="s">
        <v>1001</v>
      </c>
      <c r="E429" s="130" t="s">
        <v>1002</v>
      </c>
      <c r="F429" s="130">
        <v>0</v>
      </c>
      <c r="G429" s="4" t="s">
        <v>842</v>
      </c>
      <c r="H429" s="129" t="s">
        <v>671</v>
      </c>
    </row>
    <row r="430" spans="1:8">
      <c r="A430" s="125">
        <v>427</v>
      </c>
      <c r="B430" s="127" t="s">
        <v>1159</v>
      </c>
      <c r="C430" s="126" t="s">
        <v>426</v>
      </c>
      <c r="D430" s="128" t="s">
        <v>1001</v>
      </c>
      <c r="E430" s="130" t="s">
        <v>1002</v>
      </c>
      <c r="F430" s="130">
        <v>0</v>
      </c>
      <c r="G430" s="4" t="s">
        <v>1160</v>
      </c>
      <c r="H430" s="129" t="s">
        <v>675</v>
      </c>
    </row>
    <row r="431" spans="1:8">
      <c r="A431" s="125">
        <v>428</v>
      </c>
      <c r="B431" s="127" t="s">
        <v>62</v>
      </c>
      <c r="C431" s="126" t="s">
        <v>426</v>
      </c>
      <c r="D431" s="128" t="s">
        <v>1001</v>
      </c>
      <c r="E431" s="130" t="s">
        <v>1002</v>
      </c>
      <c r="F431" s="130">
        <v>0</v>
      </c>
      <c r="G431" s="4" t="s">
        <v>1161</v>
      </c>
      <c r="H431" s="129" t="s">
        <v>346</v>
      </c>
    </row>
    <row r="432" spans="1:8">
      <c r="A432" s="125">
        <v>429</v>
      </c>
      <c r="B432" s="127" t="s">
        <v>1162</v>
      </c>
      <c r="C432" s="126" t="s">
        <v>586</v>
      </c>
      <c r="D432" s="128" t="s">
        <v>1001</v>
      </c>
      <c r="E432" s="130" t="s">
        <v>1002</v>
      </c>
      <c r="F432" s="130">
        <v>0</v>
      </c>
      <c r="G432" s="4" t="s">
        <v>1163</v>
      </c>
      <c r="H432" s="129" t="s">
        <v>1164</v>
      </c>
    </row>
    <row r="433" spans="1:8">
      <c r="A433" s="125">
        <v>430</v>
      </c>
      <c r="B433" s="127" t="s">
        <v>1165</v>
      </c>
      <c r="C433" s="126" t="s">
        <v>586</v>
      </c>
      <c r="D433" s="128" t="s">
        <v>1001</v>
      </c>
      <c r="E433" s="130" t="s">
        <v>1002</v>
      </c>
      <c r="F433" s="130">
        <v>0</v>
      </c>
      <c r="G433" s="4" t="s">
        <v>1166</v>
      </c>
      <c r="H433" s="129" t="s">
        <v>1167</v>
      </c>
    </row>
    <row r="434" spans="1:8">
      <c r="A434" s="125">
        <v>431</v>
      </c>
      <c r="B434" s="127" t="s">
        <v>1168</v>
      </c>
      <c r="C434" s="126" t="s">
        <v>426</v>
      </c>
      <c r="D434" s="128" t="s">
        <v>1001</v>
      </c>
      <c r="E434" s="130" t="s">
        <v>1002</v>
      </c>
      <c r="F434" s="130">
        <v>0</v>
      </c>
      <c r="G434" s="4" t="s">
        <v>1169</v>
      </c>
      <c r="H434" s="129" t="s">
        <v>1170</v>
      </c>
    </row>
    <row r="435" spans="1:8">
      <c r="A435" s="125">
        <v>432</v>
      </c>
      <c r="B435" s="127" t="s">
        <v>1171</v>
      </c>
      <c r="C435" s="126" t="s">
        <v>426</v>
      </c>
      <c r="D435" s="128" t="s">
        <v>1001</v>
      </c>
      <c r="E435" s="130" t="s">
        <v>1002</v>
      </c>
      <c r="F435" s="130">
        <v>0</v>
      </c>
      <c r="G435" s="4" t="s">
        <v>1172</v>
      </c>
      <c r="H435" s="129" t="s">
        <v>1173</v>
      </c>
    </row>
    <row r="436" spans="1:8">
      <c r="A436" s="125">
        <v>433</v>
      </c>
      <c r="B436" s="127" t="s">
        <v>254</v>
      </c>
      <c r="C436" s="126" t="s">
        <v>125</v>
      </c>
      <c r="D436" s="128" t="s">
        <v>1001</v>
      </c>
      <c r="E436" s="130" t="s">
        <v>1002</v>
      </c>
      <c r="F436" s="130">
        <v>0</v>
      </c>
      <c r="G436" s="4" t="s">
        <v>1174</v>
      </c>
      <c r="H436" s="129" t="s">
        <v>494</v>
      </c>
    </row>
    <row r="437" spans="1:8">
      <c r="A437" s="125">
        <v>434</v>
      </c>
      <c r="B437" s="127" t="s">
        <v>1175</v>
      </c>
      <c r="C437" s="126" t="s">
        <v>125</v>
      </c>
      <c r="D437" s="128" t="s">
        <v>1001</v>
      </c>
      <c r="E437" s="130" t="s">
        <v>1002</v>
      </c>
      <c r="F437" s="130">
        <v>0</v>
      </c>
      <c r="G437" s="4" t="s">
        <v>1176</v>
      </c>
      <c r="H437" s="129" t="s">
        <v>1177</v>
      </c>
    </row>
    <row r="438" spans="1:8">
      <c r="A438" s="125">
        <v>435</v>
      </c>
      <c r="B438" s="127" t="s">
        <v>1178</v>
      </c>
      <c r="C438" s="126" t="s">
        <v>125</v>
      </c>
      <c r="D438" s="128" t="s">
        <v>1001</v>
      </c>
      <c r="E438" s="130" t="s">
        <v>1002</v>
      </c>
      <c r="F438" s="130">
        <v>0</v>
      </c>
      <c r="G438" s="4" t="s">
        <v>844</v>
      </c>
      <c r="H438" s="129" t="s">
        <v>699</v>
      </c>
    </row>
    <row r="439" spans="1:8">
      <c r="A439" s="125">
        <v>436</v>
      </c>
      <c r="B439" s="127" t="s">
        <v>255</v>
      </c>
      <c r="C439" s="126" t="s">
        <v>426</v>
      </c>
      <c r="D439" s="128" t="s">
        <v>1001</v>
      </c>
      <c r="E439" s="130" t="s">
        <v>1002</v>
      </c>
      <c r="F439" s="130">
        <v>0</v>
      </c>
      <c r="G439" s="4" t="s">
        <v>847</v>
      </c>
      <c r="H439" s="129" t="s">
        <v>495</v>
      </c>
    </row>
    <row r="440" spans="1:8">
      <c r="A440" s="125">
        <v>437</v>
      </c>
      <c r="B440" s="127" t="s">
        <v>63</v>
      </c>
      <c r="C440" s="126" t="s">
        <v>426</v>
      </c>
      <c r="D440" s="128" t="s">
        <v>1001</v>
      </c>
      <c r="E440" s="130" t="s">
        <v>1002</v>
      </c>
      <c r="F440" s="130">
        <v>0</v>
      </c>
      <c r="G440" s="4" t="s">
        <v>1179</v>
      </c>
      <c r="H440" s="129" t="s">
        <v>348</v>
      </c>
    </row>
    <row r="441" spans="1:8">
      <c r="A441" s="125">
        <v>438</v>
      </c>
      <c r="B441" s="127" t="s">
        <v>64</v>
      </c>
      <c r="C441" s="126" t="s">
        <v>325</v>
      </c>
      <c r="D441" s="128" t="s">
        <v>1001</v>
      </c>
      <c r="E441" s="130" t="s">
        <v>1002</v>
      </c>
      <c r="F441" s="130">
        <v>0</v>
      </c>
      <c r="G441" s="4" t="s">
        <v>853</v>
      </c>
      <c r="H441" s="129" t="s">
        <v>324</v>
      </c>
    </row>
    <row r="442" spans="1:8">
      <c r="A442" s="125">
        <v>439</v>
      </c>
      <c r="B442" s="127" t="s">
        <v>65</v>
      </c>
      <c r="C442" s="126" t="s">
        <v>325</v>
      </c>
      <c r="D442" s="128" t="s">
        <v>1001</v>
      </c>
      <c r="E442" s="130" t="s">
        <v>1002</v>
      </c>
      <c r="F442" s="130">
        <v>0</v>
      </c>
      <c r="G442" s="4" t="s">
        <v>1180</v>
      </c>
      <c r="H442" s="129" t="s">
        <v>333</v>
      </c>
    </row>
    <row r="443" spans="1:8">
      <c r="A443" s="125">
        <v>440</v>
      </c>
      <c r="B443" s="127" t="s">
        <v>1181</v>
      </c>
      <c r="C443" s="126" t="s">
        <v>325</v>
      </c>
      <c r="D443" s="128" t="s">
        <v>1001</v>
      </c>
      <c r="E443" s="130" t="s">
        <v>1002</v>
      </c>
      <c r="F443" s="130">
        <v>0</v>
      </c>
      <c r="G443" s="4" t="s">
        <v>1182</v>
      </c>
      <c r="H443" s="129" t="s">
        <v>602</v>
      </c>
    </row>
    <row r="444" spans="1:8">
      <c r="A444" s="125">
        <v>441</v>
      </c>
      <c r="B444" s="127" t="s">
        <v>66</v>
      </c>
      <c r="C444" s="126" t="s">
        <v>325</v>
      </c>
      <c r="D444" s="128" t="s">
        <v>1001</v>
      </c>
      <c r="E444" s="130" t="s">
        <v>1002</v>
      </c>
      <c r="F444" s="130">
        <v>0</v>
      </c>
      <c r="G444" s="4" t="s">
        <v>1183</v>
      </c>
      <c r="H444" s="129" t="s">
        <v>336</v>
      </c>
    </row>
    <row r="445" spans="1:8">
      <c r="A445" s="125">
        <v>442</v>
      </c>
      <c r="B445" s="127" t="s">
        <v>1184</v>
      </c>
      <c r="C445" s="126" t="s">
        <v>325</v>
      </c>
      <c r="D445" s="128" t="s">
        <v>1001</v>
      </c>
      <c r="E445" s="130" t="s">
        <v>1002</v>
      </c>
      <c r="F445" s="130">
        <v>0</v>
      </c>
      <c r="G445" s="4" t="s">
        <v>1185</v>
      </c>
      <c r="H445" s="129" t="s">
        <v>581</v>
      </c>
    </row>
    <row r="446" spans="1:8">
      <c r="A446" s="125">
        <v>443</v>
      </c>
      <c r="B446" s="127" t="s">
        <v>360</v>
      </c>
      <c r="C446" s="126" t="s">
        <v>325</v>
      </c>
      <c r="D446" s="128" t="s">
        <v>1001</v>
      </c>
      <c r="E446" s="130" t="s">
        <v>1002</v>
      </c>
      <c r="F446" s="130">
        <v>0</v>
      </c>
      <c r="G446" s="4" t="s">
        <v>1186</v>
      </c>
      <c r="H446" s="129" t="s">
        <v>331</v>
      </c>
    </row>
    <row r="447" spans="1:8">
      <c r="A447" s="125">
        <v>444</v>
      </c>
      <c r="B447" s="127" t="s">
        <v>1187</v>
      </c>
      <c r="C447" s="126" t="s">
        <v>325</v>
      </c>
      <c r="D447" s="128" t="s">
        <v>1001</v>
      </c>
      <c r="E447" s="130" t="s">
        <v>1002</v>
      </c>
      <c r="F447" s="130">
        <v>0</v>
      </c>
      <c r="G447" s="4" t="s">
        <v>1188</v>
      </c>
      <c r="H447" s="129" t="s">
        <v>357</v>
      </c>
    </row>
    <row r="448" spans="1:8">
      <c r="A448" s="125">
        <v>445</v>
      </c>
      <c r="B448" s="127" t="s">
        <v>67</v>
      </c>
      <c r="C448" s="126" t="s">
        <v>325</v>
      </c>
      <c r="D448" s="128" t="s">
        <v>1001</v>
      </c>
      <c r="E448" s="130" t="s">
        <v>1002</v>
      </c>
      <c r="F448" s="130">
        <v>0</v>
      </c>
      <c r="G448" s="4" t="s">
        <v>1189</v>
      </c>
      <c r="H448" s="129" t="s">
        <v>361</v>
      </c>
    </row>
    <row r="449" spans="1:8">
      <c r="A449" s="125">
        <v>446</v>
      </c>
      <c r="B449" s="127" t="s">
        <v>256</v>
      </c>
      <c r="C449" s="126" t="s">
        <v>1601</v>
      </c>
      <c r="D449" s="128" t="s">
        <v>1001</v>
      </c>
      <c r="E449" s="130" t="s">
        <v>1002</v>
      </c>
      <c r="F449" s="130">
        <v>0</v>
      </c>
      <c r="G449" s="4" t="s">
        <v>871</v>
      </c>
      <c r="H449" s="129" t="s">
        <v>549</v>
      </c>
    </row>
    <row r="450" spans="1:8">
      <c r="A450" s="125">
        <v>447</v>
      </c>
      <c r="B450" s="127" t="s">
        <v>68</v>
      </c>
      <c r="C450" s="126" t="s">
        <v>1601</v>
      </c>
      <c r="D450" s="128" t="s">
        <v>1001</v>
      </c>
      <c r="E450" s="130" t="s">
        <v>1002</v>
      </c>
      <c r="F450" s="130">
        <v>0</v>
      </c>
      <c r="G450" s="4" t="s">
        <v>1190</v>
      </c>
      <c r="H450" s="129" t="s">
        <v>362</v>
      </c>
    </row>
    <row r="451" spans="1:8">
      <c r="A451" s="125">
        <v>448</v>
      </c>
      <c r="B451" s="127" t="s">
        <v>1191</v>
      </c>
      <c r="C451" s="126" t="s">
        <v>1601</v>
      </c>
      <c r="D451" s="128" t="s">
        <v>1192</v>
      </c>
      <c r="E451" s="130" t="s">
        <v>1002</v>
      </c>
      <c r="F451" s="130">
        <v>0</v>
      </c>
      <c r="G451" s="4" t="s">
        <v>1003</v>
      </c>
      <c r="H451" s="129" t="s">
        <v>1004</v>
      </c>
    </row>
    <row r="452" spans="1:8">
      <c r="A452" s="125">
        <v>449</v>
      </c>
      <c r="B452" s="127" t="s">
        <v>1193</v>
      </c>
      <c r="C452" s="126" t="s">
        <v>1601</v>
      </c>
      <c r="D452" s="128" t="s">
        <v>1192</v>
      </c>
      <c r="E452" s="130" t="s">
        <v>1002</v>
      </c>
      <c r="F452" s="130">
        <v>0</v>
      </c>
      <c r="G452" s="4" t="s">
        <v>1006</v>
      </c>
      <c r="H452" s="129" t="s">
        <v>1007</v>
      </c>
    </row>
    <row r="453" spans="1:8">
      <c r="A453" s="125">
        <v>450</v>
      </c>
      <c r="B453" s="127" t="s">
        <v>1194</v>
      </c>
      <c r="C453" s="126" t="s">
        <v>1601</v>
      </c>
      <c r="D453" s="128" t="s">
        <v>1192</v>
      </c>
      <c r="E453" s="130" t="s">
        <v>1002</v>
      </c>
      <c r="F453" s="130">
        <v>0</v>
      </c>
      <c r="G453" s="4" t="s">
        <v>1009</v>
      </c>
      <c r="H453" s="129" t="s">
        <v>1010</v>
      </c>
    </row>
    <row r="454" spans="1:8">
      <c r="A454" s="125">
        <v>451</v>
      </c>
      <c r="B454" s="127" t="s">
        <v>1195</v>
      </c>
      <c r="C454" s="126" t="s">
        <v>1601</v>
      </c>
      <c r="D454" s="128" t="s">
        <v>1192</v>
      </c>
      <c r="E454" s="130" t="s">
        <v>1002</v>
      </c>
      <c r="F454" s="130">
        <v>0</v>
      </c>
      <c r="G454" s="4" t="s">
        <v>1012</v>
      </c>
      <c r="H454" s="129" t="s">
        <v>1013</v>
      </c>
    </row>
    <row r="455" spans="1:8">
      <c r="A455" s="125">
        <v>452</v>
      </c>
      <c r="B455" s="127" t="s">
        <v>1196</v>
      </c>
      <c r="C455" s="126" t="s">
        <v>342</v>
      </c>
      <c r="D455" s="128" t="s">
        <v>1192</v>
      </c>
      <c r="E455" s="130" t="s">
        <v>1002</v>
      </c>
      <c r="F455" s="130">
        <v>0</v>
      </c>
      <c r="G455" s="4" t="s">
        <v>1015</v>
      </c>
      <c r="H455" s="129" t="s">
        <v>1016</v>
      </c>
    </row>
    <row r="456" spans="1:8">
      <c r="A456" s="125">
        <v>453</v>
      </c>
      <c r="B456" s="127" t="s">
        <v>1197</v>
      </c>
      <c r="C456" s="126" t="s">
        <v>1601</v>
      </c>
      <c r="D456" s="128" t="s">
        <v>1192</v>
      </c>
      <c r="E456" s="130" t="s">
        <v>1002</v>
      </c>
      <c r="F456" s="130">
        <v>0</v>
      </c>
      <c r="G456" s="4" t="s">
        <v>1018</v>
      </c>
      <c r="H456" s="129" t="s">
        <v>1019</v>
      </c>
    </row>
    <row r="457" spans="1:8">
      <c r="A457" s="125">
        <v>454</v>
      </c>
      <c r="B457" s="127" t="s">
        <v>257</v>
      </c>
      <c r="C457" s="126" t="s">
        <v>1601</v>
      </c>
      <c r="D457" s="128" t="s">
        <v>1192</v>
      </c>
      <c r="E457" s="130" t="s">
        <v>1002</v>
      </c>
      <c r="F457" s="130">
        <v>0</v>
      </c>
      <c r="G457" s="4" t="s">
        <v>1020</v>
      </c>
      <c r="H457" s="129" t="s">
        <v>511</v>
      </c>
    </row>
    <row r="458" spans="1:8">
      <c r="A458" s="125">
        <v>455</v>
      </c>
      <c r="B458" s="127" t="s">
        <v>1198</v>
      </c>
      <c r="C458" s="126" t="s">
        <v>342</v>
      </c>
      <c r="D458" s="128" t="s">
        <v>1192</v>
      </c>
      <c r="E458" s="130" t="s">
        <v>1002</v>
      </c>
      <c r="F458" s="130">
        <v>0</v>
      </c>
      <c r="G458" s="4" t="s">
        <v>1022</v>
      </c>
      <c r="H458" s="129" t="s">
        <v>1023</v>
      </c>
    </row>
    <row r="459" spans="1:8">
      <c r="A459" s="125">
        <v>456</v>
      </c>
      <c r="B459" s="127" t="s">
        <v>1199</v>
      </c>
      <c r="C459" s="126" t="s">
        <v>1601</v>
      </c>
      <c r="D459" s="128" t="s">
        <v>1192</v>
      </c>
      <c r="E459" s="130" t="s">
        <v>1002</v>
      </c>
      <c r="F459" s="130">
        <v>0</v>
      </c>
      <c r="G459" s="4" t="s">
        <v>1025</v>
      </c>
      <c r="H459" s="129" t="s">
        <v>1026</v>
      </c>
    </row>
    <row r="460" spans="1:8">
      <c r="A460" s="125">
        <v>457</v>
      </c>
      <c r="B460" s="127" t="s">
        <v>258</v>
      </c>
      <c r="C460" s="126" t="s">
        <v>1601</v>
      </c>
      <c r="D460" s="128" t="s">
        <v>1192</v>
      </c>
      <c r="E460" s="130" t="s">
        <v>1002</v>
      </c>
      <c r="F460" s="130">
        <v>0</v>
      </c>
      <c r="G460" s="4" t="s">
        <v>1027</v>
      </c>
      <c r="H460" s="129" t="s">
        <v>512</v>
      </c>
    </row>
    <row r="461" spans="1:8">
      <c r="A461" s="125">
        <v>458</v>
      </c>
      <c r="B461" s="127" t="s">
        <v>259</v>
      </c>
      <c r="C461" s="126" t="s">
        <v>342</v>
      </c>
      <c r="D461" s="128" t="s">
        <v>1192</v>
      </c>
      <c r="E461" s="130" t="s">
        <v>1002</v>
      </c>
      <c r="F461" s="130">
        <v>0</v>
      </c>
      <c r="G461" s="4" t="s">
        <v>575</v>
      </c>
      <c r="H461" s="129" t="s">
        <v>513</v>
      </c>
    </row>
    <row r="462" spans="1:8">
      <c r="A462" s="125">
        <v>459</v>
      </c>
      <c r="B462" s="127" t="s">
        <v>1200</v>
      </c>
      <c r="C462" s="126" t="s">
        <v>1601</v>
      </c>
      <c r="D462" s="128" t="s">
        <v>1192</v>
      </c>
      <c r="E462" s="130" t="s">
        <v>1002</v>
      </c>
      <c r="F462" s="130">
        <v>0</v>
      </c>
      <c r="G462" s="4" t="s">
        <v>577</v>
      </c>
      <c r="H462" s="129" t="s">
        <v>1029</v>
      </c>
    </row>
    <row r="463" spans="1:8">
      <c r="A463" s="125">
        <v>460</v>
      </c>
      <c r="B463" s="127" t="s">
        <v>260</v>
      </c>
      <c r="C463" s="126" t="s">
        <v>1601</v>
      </c>
      <c r="D463" s="128" t="s">
        <v>1192</v>
      </c>
      <c r="E463" s="130" t="s">
        <v>1002</v>
      </c>
      <c r="F463" s="130">
        <v>0</v>
      </c>
      <c r="G463" s="4" t="s">
        <v>580</v>
      </c>
      <c r="H463" s="129" t="s">
        <v>514</v>
      </c>
    </row>
    <row r="464" spans="1:8">
      <c r="A464" s="125">
        <v>461</v>
      </c>
      <c r="B464" s="127" t="s">
        <v>261</v>
      </c>
      <c r="C464" s="126" t="s">
        <v>1601</v>
      </c>
      <c r="D464" s="128" t="s">
        <v>1192</v>
      </c>
      <c r="E464" s="130" t="s">
        <v>1002</v>
      </c>
      <c r="F464" s="130">
        <v>0</v>
      </c>
      <c r="G464" s="4" t="s">
        <v>584</v>
      </c>
      <c r="H464" s="129" t="s">
        <v>515</v>
      </c>
    </row>
    <row r="465" spans="1:8">
      <c r="A465" s="125">
        <v>462</v>
      </c>
      <c r="B465" s="127" t="s">
        <v>262</v>
      </c>
      <c r="C465" s="126" t="s">
        <v>1601</v>
      </c>
      <c r="D465" s="128" t="s">
        <v>1192</v>
      </c>
      <c r="E465" s="130" t="s">
        <v>1002</v>
      </c>
      <c r="F465" s="130">
        <v>0</v>
      </c>
      <c r="G465" s="4" t="s">
        <v>589</v>
      </c>
      <c r="H465" s="129" t="s">
        <v>516</v>
      </c>
    </row>
    <row r="466" spans="1:8">
      <c r="A466" s="125">
        <v>463</v>
      </c>
      <c r="B466" s="127" t="s">
        <v>1201</v>
      </c>
      <c r="C466" s="126" t="s">
        <v>1601</v>
      </c>
      <c r="D466" s="128" t="s">
        <v>1192</v>
      </c>
      <c r="E466" s="130" t="s">
        <v>1002</v>
      </c>
      <c r="F466" s="130">
        <v>0</v>
      </c>
      <c r="G466" s="4" t="s">
        <v>623</v>
      </c>
      <c r="H466" s="129" t="s">
        <v>1031</v>
      </c>
    </row>
    <row r="467" spans="1:8">
      <c r="A467" s="125">
        <v>464</v>
      </c>
      <c r="B467" s="127" t="s">
        <v>263</v>
      </c>
      <c r="C467" s="126" t="s">
        <v>1601</v>
      </c>
      <c r="D467" s="128" t="s">
        <v>1192</v>
      </c>
      <c r="E467" s="130" t="s">
        <v>1002</v>
      </c>
      <c r="F467" s="130">
        <v>0</v>
      </c>
      <c r="G467" s="4" t="s">
        <v>626</v>
      </c>
      <c r="H467" s="129" t="s">
        <v>517</v>
      </c>
    </row>
    <row r="468" spans="1:8">
      <c r="A468" s="125">
        <v>465</v>
      </c>
      <c r="B468" s="127" t="s">
        <v>264</v>
      </c>
      <c r="C468" s="126" t="s">
        <v>1601</v>
      </c>
      <c r="D468" s="128" t="s">
        <v>1192</v>
      </c>
      <c r="E468" s="130" t="s">
        <v>1002</v>
      </c>
      <c r="F468" s="130">
        <v>0</v>
      </c>
      <c r="G468" s="4" t="s">
        <v>628</v>
      </c>
      <c r="H468" s="129" t="s">
        <v>518</v>
      </c>
    </row>
    <row r="469" spans="1:8">
      <c r="A469" s="125">
        <v>466</v>
      </c>
      <c r="B469" s="127" t="s">
        <v>1202</v>
      </c>
      <c r="C469" s="126" t="s">
        <v>1601</v>
      </c>
      <c r="D469" s="128" t="s">
        <v>1192</v>
      </c>
      <c r="E469" s="130" t="s">
        <v>1002</v>
      </c>
      <c r="F469" s="130">
        <v>0</v>
      </c>
      <c r="G469" s="4" t="s">
        <v>1033</v>
      </c>
      <c r="H469" s="129" t="s">
        <v>1034</v>
      </c>
    </row>
    <row r="470" spans="1:8">
      <c r="A470" s="125">
        <v>467</v>
      </c>
      <c r="B470" s="127" t="s">
        <v>1203</v>
      </c>
      <c r="C470" s="126" t="s">
        <v>1601</v>
      </c>
      <c r="D470" s="128" t="s">
        <v>1192</v>
      </c>
      <c r="E470" s="130" t="s">
        <v>1002</v>
      </c>
      <c r="F470" s="130">
        <v>0</v>
      </c>
      <c r="G470" s="4" t="s">
        <v>1036</v>
      </c>
      <c r="H470" s="129" t="s">
        <v>1037</v>
      </c>
    </row>
    <row r="471" spans="1:8">
      <c r="A471" s="125">
        <v>468</v>
      </c>
      <c r="B471" s="127" t="s">
        <v>1204</v>
      </c>
      <c r="C471" s="126" t="s">
        <v>1601</v>
      </c>
      <c r="D471" s="128" t="s">
        <v>1192</v>
      </c>
      <c r="E471" s="130" t="s">
        <v>1002</v>
      </c>
      <c r="F471" s="130">
        <v>0</v>
      </c>
      <c r="G471" s="4" t="s">
        <v>1039</v>
      </c>
      <c r="H471" s="129" t="s">
        <v>1040</v>
      </c>
    </row>
    <row r="472" spans="1:8">
      <c r="A472" s="125">
        <v>469</v>
      </c>
      <c r="B472" s="127" t="s">
        <v>265</v>
      </c>
      <c r="C472" s="126" t="s">
        <v>1601</v>
      </c>
      <c r="D472" s="128" t="s">
        <v>1192</v>
      </c>
      <c r="E472" s="130" t="s">
        <v>1002</v>
      </c>
      <c r="F472" s="130">
        <v>0</v>
      </c>
      <c r="G472" s="4" t="s">
        <v>1041</v>
      </c>
      <c r="H472" s="129" t="s">
        <v>519</v>
      </c>
    </row>
    <row r="473" spans="1:8">
      <c r="A473" s="125">
        <v>470</v>
      </c>
      <c r="B473" s="127" t="s">
        <v>1205</v>
      </c>
      <c r="C473" s="126" t="s">
        <v>1601</v>
      </c>
      <c r="D473" s="128" t="s">
        <v>1192</v>
      </c>
      <c r="E473" s="130" t="s">
        <v>1002</v>
      </c>
      <c r="F473" s="130">
        <v>0</v>
      </c>
      <c r="G473" s="4" t="s">
        <v>1043</v>
      </c>
      <c r="H473" s="129" t="s">
        <v>1044</v>
      </c>
    </row>
    <row r="474" spans="1:8">
      <c r="A474" s="125">
        <v>471</v>
      </c>
      <c r="B474" s="127" t="s">
        <v>1206</v>
      </c>
      <c r="C474" s="126" t="s">
        <v>1601</v>
      </c>
      <c r="D474" s="128" t="s">
        <v>1192</v>
      </c>
      <c r="E474" s="130" t="s">
        <v>1002</v>
      </c>
      <c r="F474" s="130">
        <v>0</v>
      </c>
      <c r="G474" s="4" t="s">
        <v>1046</v>
      </c>
      <c r="H474" s="129" t="s">
        <v>1047</v>
      </c>
    </row>
    <row r="475" spans="1:8">
      <c r="A475" s="125">
        <v>472</v>
      </c>
      <c r="B475" s="127" t="s">
        <v>266</v>
      </c>
      <c r="C475" s="126" t="s">
        <v>1601</v>
      </c>
      <c r="D475" s="128" t="s">
        <v>1192</v>
      </c>
      <c r="E475" s="130" t="s">
        <v>1002</v>
      </c>
      <c r="F475" s="130">
        <v>0</v>
      </c>
      <c r="G475" s="4" t="s">
        <v>1048</v>
      </c>
      <c r="H475" s="129" t="s">
        <v>520</v>
      </c>
    </row>
    <row r="476" spans="1:8">
      <c r="A476" s="125">
        <v>473</v>
      </c>
      <c r="B476" s="127" t="s">
        <v>267</v>
      </c>
      <c r="C476" s="126" t="s">
        <v>1601</v>
      </c>
      <c r="D476" s="128" t="s">
        <v>1192</v>
      </c>
      <c r="E476" s="130" t="s">
        <v>1002</v>
      </c>
      <c r="F476" s="130">
        <v>0</v>
      </c>
      <c r="G476" s="4" t="s">
        <v>630</v>
      </c>
      <c r="H476" s="129" t="s">
        <v>521</v>
      </c>
    </row>
    <row r="477" spans="1:8">
      <c r="A477" s="125">
        <v>474</v>
      </c>
      <c r="B477" s="127" t="s">
        <v>1207</v>
      </c>
      <c r="C477" s="126" t="s">
        <v>1601</v>
      </c>
      <c r="D477" s="128" t="s">
        <v>1192</v>
      </c>
      <c r="E477" s="130" t="s">
        <v>1002</v>
      </c>
      <c r="F477" s="130">
        <v>0</v>
      </c>
      <c r="G477" s="4" t="s">
        <v>1050</v>
      </c>
      <c r="H477" s="129" t="s">
        <v>1051</v>
      </c>
    </row>
    <row r="478" spans="1:8">
      <c r="A478" s="125">
        <v>475</v>
      </c>
      <c r="B478" s="127" t="s">
        <v>268</v>
      </c>
      <c r="C478" s="126" t="s">
        <v>1601</v>
      </c>
      <c r="D478" s="128" t="s">
        <v>1192</v>
      </c>
      <c r="E478" s="130" t="s">
        <v>1002</v>
      </c>
      <c r="F478" s="130">
        <v>0</v>
      </c>
      <c r="G478" s="4" t="s">
        <v>1052</v>
      </c>
      <c r="H478" s="129" t="s">
        <v>522</v>
      </c>
    </row>
    <row r="479" spans="1:8">
      <c r="A479" s="125">
        <v>476</v>
      </c>
      <c r="B479" s="127" t="s">
        <v>69</v>
      </c>
      <c r="C479" s="126" t="s">
        <v>1601</v>
      </c>
      <c r="D479" s="128" t="s">
        <v>1192</v>
      </c>
      <c r="E479" s="130" t="s">
        <v>1002</v>
      </c>
      <c r="F479" s="130">
        <v>0</v>
      </c>
      <c r="G479" s="4" t="s">
        <v>1053</v>
      </c>
      <c r="H479" s="129" t="s">
        <v>363</v>
      </c>
    </row>
    <row r="480" spans="1:8">
      <c r="A480" s="125">
        <v>477</v>
      </c>
      <c r="B480" s="127" t="s">
        <v>269</v>
      </c>
      <c r="C480" s="126" t="s">
        <v>1601</v>
      </c>
      <c r="D480" s="128" t="s">
        <v>1192</v>
      </c>
      <c r="E480" s="130" t="s">
        <v>1002</v>
      </c>
      <c r="F480" s="130">
        <v>0</v>
      </c>
      <c r="G480" s="4" t="s">
        <v>1054</v>
      </c>
      <c r="H480" s="129" t="s">
        <v>515</v>
      </c>
    </row>
    <row r="481" spans="1:8">
      <c r="A481" s="125">
        <v>478</v>
      </c>
      <c r="B481" s="127" t="s">
        <v>270</v>
      </c>
      <c r="C481" s="126" t="s">
        <v>1601</v>
      </c>
      <c r="D481" s="128" t="s">
        <v>1192</v>
      </c>
      <c r="E481" s="130" t="s">
        <v>1002</v>
      </c>
      <c r="F481" s="130">
        <v>0</v>
      </c>
      <c r="G481" s="4" t="s">
        <v>1055</v>
      </c>
      <c r="H481" s="129" t="s">
        <v>516</v>
      </c>
    </row>
    <row r="482" spans="1:8">
      <c r="A482" s="125">
        <v>479</v>
      </c>
      <c r="B482" s="127" t="s">
        <v>1208</v>
      </c>
      <c r="C482" s="126" t="s">
        <v>1601</v>
      </c>
      <c r="D482" s="128" t="s">
        <v>1192</v>
      </c>
      <c r="E482" s="130" t="s">
        <v>1002</v>
      </c>
      <c r="F482" s="130">
        <v>0</v>
      </c>
      <c r="G482" s="4" t="s">
        <v>633</v>
      </c>
      <c r="H482" s="129" t="s">
        <v>1057</v>
      </c>
    </row>
    <row r="483" spans="1:8">
      <c r="A483" s="125">
        <v>480</v>
      </c>
      <c r="B483" s="127" t="s">
        <v>1209</v>
      </c>
      <c r="C483" s="126" t="s">
        <v>1601</v>
      </c>
      <c r="D483" s="128" t="s">
        <v>1192</v>
      </c>
      <c r="E483" s="130" t="s">
        <v>1002</v>
      </c>
      <c r="F483" s="130">
        <v>0</v>
      </c>
      <c r="G483" s="4" t="s">
        <v>635</v>
      </c>
      <c r="H483" s="129" t="s">
        <v>1059</v>
      </c>
    </row>
    <row r="484" spans="1:8">
      <c r="A484" s="125">
        <v>481</v>
      </c>
      <c r="B484" s="127" t="s">
        <v>271</v>
      </c>
      <c r="C484" s="126" t="s">
        <v>1601</v>
      </c>
      <c r="D484" s="128" t="s">
        <v>1192</v>
      </c>
      <c r="E484" s="130" t="s">
        <v>1002</v>
      </c>
      <c r="F484" s="130">
        <v>0</v>
      </c>
      <c r="G484" s="4" t="s">
        <v>1060</v>
      </c>
      <c r="H484" s="129" t="s">
        <v>523</v>
      </c>
    </row>
    <row r="485" spans="1:8">
      <c r="A485" s="125">
        <v>482</v>
      </c>
      <c r="B485" s="127" t="s">
        <v>1210</v>
      </c>
      <c r="C485" s="126" t="s">
        <v>1601</v>
      </c>
      <c r="D485" s="128" t="s">
        <v>1192</v>
      </c>
      <c r="E485" s="130" t="s">
        <v>1002</v>
      </c>
      <c r="F485" s="130">
        <v>0</v>
      </c>
      <c r="G485" s="4" t="s">
        <v>637</v>
      </c>
      <c r="H485" s="129" t="s">
        <v>1062</v>
      </c>
    </row>
    <row r="486" spans="1:8">
      <c r="A486" s="125">
        <v>483</v>
      </c>
      <c r="B486" s="127" t="s">
        <v>1211</v>
      </c>
      <c r="C486" s="126" t="s">
        <v>1601</v>
      </c>
      <c r="D486" s="128" t="s">
        <v>1192</v>
      </c>
      <c r="E486" s="130" t="s">
        <v>1002</v>
      </c>
      <c r="F486" s="130">
        <v>0</v>
      </c>
      <c r="G486" s="4" t="s">
        <v>639</v>
      </c>
      <c r="H486" s="129" t="s">
        <v>1064</v>
      </c>
    </row>
    <row r="487" spans="1:8">
      <c r="A487" s="125">
        <v>484</v>
      </c>
      <c r="B487" s="127" t="s">
        <v>1212</v>
      </c>
      <c r="C487" s="126" t="s">
        <v>1601</v>
      </c>
      <c r="D487" s="128" t="s">
        <v>1192</v>
      </c>
      <c r="E487" s="130" t="s">
        <v>1002</v>
      </c>
      <c r="F487" s="130">
        <v>0</v>
      </c>
      <c r="G487" s="4" t="s">
        <v>641</v>
      </c>
      <c r="H487" s="129" t="s">
        <v>1066</v>
      </c>
    </row>
    <row r="488" spans="1:8">
      <c r="A488" s="125">
        <v>485</v>
      </c>
      <c r="B488" s="127" t="s">
        <v>272</v>
      </c>
      <c r="C488" s="126" t="s">
        <v>1601</v>
      </c>
      <c r="D488" s="128" t="s">
        <v>1192</v>
      </c>
      <c r="E488" s="130" t="s">
        <v>1002</v>
      </c>
      <c r="F488" s="130">
        <v>0</v>
      </c>
      <c r="G488" s="4" t="s">
        <v>644</v>
      </c>
      <c r="H488" s="129" t="s">
        <v>524</v>
      </c>
    </row>
    <row r="489" spans="1:8">
      <c r="A489" s="125">
        <v>486</v>
      </c>
      <c r="B489" s="127" t="s">
        <v>1213</v>
      </c>
      <c r="C489" s="126" t="s">
        <v>1601</v>
      </c>
      <c r="D489" s="128" t="s">
        <v>1192</v>
      </c>
      <c r="E489" s="130" t="s">
        <v>1002</v>
      </c>
      <c r="F489" s="130">
        <v>0</v>
      </c>
      <c r="G489" s="4" t="s">
        <v>648</v>
      </c>
      <c r="H489" s="129" t="s">
        <v>1068</v>
      </c>
    </row>
    <row r="490" spans="1:8">
      <c r="A490" s="125">
        <v>487</v>
      </c>
      <c r="B490" s="127" t="s">
        <v>1214</v>
      </c>
      <c r="C490" s="126" t="s">
        <v>1601</v>
      </c>
      <c r="D490" s="128" t="s">
        <v>1192</v>
      </c>
      <c r="E490" s="130" t="s">
        <v>1002</v>
      </c>
      <c r="F490" s="130">
        <v>0</v>
      </c>
      <c r="G490" s="4" t="s">
        <v>652</v>
      </c>
      <c r="H490" s="129" t="s">
        <v>1070</v>
      </c>
    </row>
    <row r="491" spans="1:8">
      <c r="A491" s="125">
        <v>488</v>
      </c>
      <c r="B491" s="127" t="s">
        <v>273</v>
      </c>
      <c r="C491" s="126" t="s">
        <v>1601</v>
      </c>
      <c r="D491" s="128" t="s">
        <v>1192</v>
      </c>
      <c r="E491" s="130" t="s">
        <v>1002</v>
      </c>
      <c r="F491" s="130">
        <v>0</v>
      </c>
      <c r="G491" s="4" t="s">
        <v>1071</v>
      </c>
      <c r="H491" s="129" t="s">
        <v>525</v>
      </c>
    </row>
    <row r="492" spans="1:8">
      <c r="A492" s="125">
        <v>489</v>
      </c>
      <c r="B492" s="127" t="s">
        <v>274</v>
      </c>
      <c r="C492" s="126" t="s">
        <v>1601</v>
      </c>
      <c r="D492" s="128" t="s">
        <v>1192</v>
      </c>
      <c r="E492" s="130" t="s">
        <v>1002</v>
      </c>
      <c r="F492" s="130">
        <v>0</v>
      </c>
      <c r="G492" s="4" t="s">
        <v>655</v>
      </c>
      <c r="H492" s="129" t="s">
        <v>526</v>
      </c>
    </row>
    <row r="493" spans="1:8">
      <c r="A493" s="125">
        <v>490</v>
      </c>
      <c r="B493" s="127" t="s">
        <v>1215</v>
      </c>
      <c r="C493" s="126" t="s">
        <v>1601</v>
      </c>
      <c r="D493" s="128" t="s">
        <v>1192</v>
      </c>
      <c r="E493" s="130" t="s">
        <v>1002</v>
      </c>
      <c r="F493" s="130">
        <v>0</v>
      </c>
      <c r="G493" s="4" t="s">
        <v>1073</v>
      </c>
      <c r="H493" s="129" t="s">
        <v>1074</v>
      </c>
    </row>
    <row r="494" spans="1:8">
      <c r="A494" s="125">
        <v>491</v>
      </c>
      <c r="B494" s="127" t="s">
        <v>275</v>
      </c>
      <c r="C494" s="126" t="s">
        <v>1601</v>
      </c>
      <c r="D494" s="128" t="s">
        <v>1192</v>
      </c>
      <c r="E494" s="130" t="s">
        <v>1002</v>
      </c>
      <c r="F494" s="130">
        <v>0</v>
      </c>
      <c r="G494" s="4" t="s">
        <v>657</v>
      </c>
      <c r="H494" s="129" t="s">
        <v>527</v>
      </c>
    </row>
    <row r="495" spans="1:8">
      <c r="A495" s="125">
        <v>492</v>
      </c>
      <c r="B495" s="127" t="s">
        <v>276</v>
      </c>
      <c r="C495" s="126" t="s">
        <v>1601</v>
      </c>
      <c r="D495" s="128" t="s">
        <v>1192</v>
      </c>
      <c r="E495" s="130" t="s">
        <v>1002</v>
      </c>
      <c r="F495" s="130">
        <v>0</v>
      </c>
      <c r="G495" s="4" t="s">
        <v>660</v>
      </c>
      <c r="H495" s="129" t="s">
        <v>515</v>
      </c>
    </row>
    <row r="496" spans="1:8">
      <c r="A496" s="125">
        <v>493</v>
      </c>
      <c r="B496" s="127" t="s">
        <v>277</v>
      </c>
      <c r="C496" s="126" t="s">
        <v>1601</v>
      </c>
      <c r="D496" s="128" t="s">
        <v>1192</v>
      </c>
      <c r="E496" s="130" t="s">
        <v>1002</v>
      </c>
      <c r="F496" s="130">
        <v>0</v>
      </c>
      <c r="G496" s="4" t="s">
        <v>664</v>
      </c>
      <c r="H496" s="129" t="s">
        <v>516</v>
      </c>
    </row>
    <row r="497" spans="1:8">
      <c r="A497" s="125">
        <v>494</v>
      </c>
      <c r="B497" s="127" t="s">
        <v>1216</v>
      </c>
      <c r="C497" s="126" t="s">
        <v>1601</v>
      </c>
      <c r="D497" s="128" t="s">
        <v>1192</v>
      </c>
      <c r="E497" s="130" t="s">
        <v>1002</v>
      </c>
      <c r="F497" s="130">
        <v>0</v>
      </c>
      <c r="G497" s="4" t="s">
        <v>728</v>
      </c>
      <c r="H497" s="129" t="s">
        <v>1076</v>
      </c>
    </row>
    <row r="498" spans="1:8">
      <c r="A498" s="125">
        <v>495</v>
      </c>
      <c r="B498" s="127" t="s">
        <v>70</v>
      </c>
      <c r="C498" s="126" t="s">
        <v>1601</v>
      </c>
      <c r="D498" s="128" t="s">
        <v>1192</v>
      </c>
      <c r="E498" s="130" t="s">
        <v>1002</v>
      </c>
      <c r="F498" s="130">
        <v>0</v>
      </c>
      <c r="G498" s="4" t="s">
        <v>730</v>
      </c>
      <c r="H498" s="129" t="s">
        <v>358</v>
      </c>
    </row>
    <row r="499" spans="1:8">
      <c r="A499" s="125">
        <v>496</v>
      </c>
      <c r="B499" s="127" t="s">
        <v>1217</v>
      </c>
      <c r="C499" s="126" t="s">
        <v>1601</v>
      </c>
      <c r="D499" s="128" t="s">
        <v>1192</v>
      </c>
      <c r="E499" s="130" t="s">
        <v>1002</v>
      </c>
      <c r="F499" s="130">
        <v>0</v>
      </c>
      <c r="G499" s="4" t="s">
        <v>733</v>
      </c>
      <c r="H499" s="129" t="s">
        <v>1078</v>
      </c>
    </row>
    <row r="500" spans="1:8">
      <c r="A500" s="125">
        <v>497</v>
      </c>
      <c r="B500" s="127" t="s">
        <v>1218</v>
      </c>
      <c r="C500" s="126" t="s">
        <v>1601</v>
      </c>
      <c r="D500" s="128" t="s">
        <v>1192</v>
      </c>
      <c r="E500" s="130" t="s">
        <v>1002</v>
      </c>
      <c r="F500" s="130">
        <v>0</v>
      </c>
      <c r="G500" s="4" t="s">
        <v>736</v>
      </c>
      <c r="H500" s="129" t="s">
        <v>1080</v>
      </c>
    </row>
    <row r="501" spans="1:8">
      <c r="A501" s="125">
        <v>498</v>
      </c>
      <c r="B501" s="127" t="s">
        <v>278</v>
      </c>
      <c r="C501" s="126" t="s">
        <v>1601</v>
      </c>
      <c r="D501" s="128" t="s">
        <v>1192</v>
      </c>
      <c r="E501" s="130" t="s">
        <v>1002</v>
      </c>
      <c r="F501" s="130">
        <v>0</v>
      </c>
      <c r="G501" s="4" t="s">
        <v>738</v>
      </c>
      <c r="H501" s="129" t="s">
        <v>528</v>
      </c>
    </row>
    <row r="502" spans="1:8">
      <c r="A502" s="125">
        <v>499</v>
      </c>
      <c r="B502" s="127" t="s">
        <v>1219</v>
      </c>
      <c r="C502" s="126" t="s">
        <v>1601</v>
      </c>
      <c r="D502" s="128" t="s">
        <v>1192</v>
      </c>
      <c r="E502" s="130" t="s">
        <v>1002</v>
      </c>
      <c r="F502" s="130">
        <v>0</v>
      </c>
      <c r="G502" s="4" t="s">
        <v>740</v>
      </c>
      <c r="H502" s="129" t="s">
        <v>1082</v>
      </c>
    </row>
    <row r="503" spans="1:8">
      <c r="A503" s="125">
        <v>500</v>
      </c>
      <c r="B503" s="127" t="s">
        <v>1220</v>
      </c>
      <c r="C503" s="126" t="s">
        <v>1601</v>
      </c>
      <c r="D503" s="128" t="s">
        <v>1192</v>
      </c>
      <c r="E503" s="130" t="s">
        <v>1002</v>
      </c>
      <c r="F503" s="130">
        <v>0</v>
      </c>
      <c r="G503" s="4" t="s">
        <v>743</v>
      </c>
      <c r="H503" s="129" t="s">
        <v>1084</v>
      </c>
    </row>
    <row r="504" spans="1:8">
      <c r="A504" s="125">
        <v>501</v>
      </c>
      <c r="B504" s="127" t="s">
        <v>279</v>
      </c>
      <c r="C504" s="126" t="s">
        <v>1601</v>
      </c>
      <c r="D504" s="128" t="s">
        <v>1192</v>
      </c>
      <c r="E504" s="130" t="s">
        <v>1002</v>
      </c>
      <c r="F504" s="130">
        <v>0</v>
      </c>
      <c r="G504" s="4" t="s">
        <v>1085</v>
      </c>
      <c r="H504" s="129" t="s">
        <v>529</v>
      </c>
    </row>
    <row r="505" spans="1:8">
      <c r="A505" s="125">
        <v>502</v>
      </c>
      <c r="B505" s="127" t="s">
        <v>1221</v>
      </c>
      <c r="C505" s="126" t="s">
        <v>1601</v>
      </c>
      <c r="D505" s="128" t="s">
        <v>1192</v>
      </c>
      <c r="E505" s="130" t="s">
        <v>1002</v>
      </c>
      <c r="F505" s="130">
        <v>0</v>
      </c>
      <c r="G505" s="4" t="s">
        <v>1087</v>
      </c>
      <c r="H505" s="129" t="s">
        <v>1088</v>
      </c>
    </row>
    <row r="506" spans="1:8">
      <c r="A506" s="125">
        <v>503</v>
      </c>
      <c r="B506" s="127" t="s">
        <v>280</v>
      </c>
      <c r="C506" s="126" t="s">
        <v>1601</v>
      </c>
      <c r="D506" s="128" t="s">
        <v>1192</v>
      </c>
      <c r="E506" s="130" t="s">
        <v>1002</v>
      </c>
      <c r="F506" s="130">
        <v>0</v>
      </c>
      <c r="G506" s="4" t="s">
        <v>1089</v>
      </c>
      <c r="H506" s="129" t="s">
        <v>530</v>
      </c>
    </row>
    <row r="507" spans="1:8">
      <c r="A507" s="125">
        <v>504</v>
      </c>
      <c r="B507" s="127" t="s">
        <v>1222</v>
      </c>
      <c r="C507" s="126" t="s">
        <v>1601</v>
      </c>
      <c r="D507" s="128" t="s">
        <v>1192</v>
      </c>
      <c r="E507" s="130" t="s">
        <v>1002</v>
      </c>
      <c r="F507" s="130">
        <v>0</v>
      </c>
      <c r="G507" s="4" t="s">
        <v>1091</v>
      </c>
      <c r="H507" s="129" t="s">
        <v>1092</v>
      </c>
    </row>
    <row r="508" spans="1:8">
      <c r="A508" s="125">
        <v>505</v>
      </c>
      <c r="B508" s="127" t="s">
        <v>281</v>
      </c>
      <c r="C508" s="126" t="s">
        <v>1601</v>
      </c>
      <c r="D508" s="128" t="s">
        <v>1192</v>
      </c>
      <c r="E508" s="130" t="s">
        <v>1002</v>
      </c>
      <c r="F508" s="130">
        <v>0</v>
      </c>
      <c r="G508" s="4" t="s">
        <v>1093</v>
      </c>
      <c r="H508" s="129" t="s">
        <v>531</v>
      </c>
    </row>
    <row r="509" spans="1:8">
      <c r="A509" s="125">
        <v>506</v>
      </c>
      <c r="B509" s="127" t="s">
        <v>282</v>
      </c>
      <c r="C509" s="126" t="s">
        <v>1601</v>
      </c>
      <c r="D509" s="128" t="s">
        <v>1192</v>
      </c>
      <c r="E509" s="130" t="s">
        <v>1002</v>
      </c>
      <c r="F509" s="130">
        <v>0</v>
      </c>
      <c r="G509" s="4" t="s">
        <v>1094</v>
      </c>
      <c r="H509" s="129" t="s">
        <v>532</v>
      </c>
    </row>
    <row r="510" spans="1:8">
      <c r="A510" s="125">
        <v>507</v>
      </c>
      <c r="B510" s="127" t="s">
        <v>283</v>
      </c>
      <c r="C510" s="126" t="s">
        <v>1601</v>
      </c>
      <c r="D510" s="128" t="s">
        <v>1192</v>
      </c>
      <c r="E510" s="130" t="s">
        <v>1002</v>
      </c>
      <c r="F510" s="130">
        <v>0</v>
      </c>
      <c r="G510" s="4" t="s">
        <v>1095</v>
      </c>
      <c r="H510" s="129" t="s">
        <v>533</v>
      </c>
    </row>
    <row r="511" spans="1:8">
      <c r="A511" s="125">
        <v>508</v>
      </c>
      <c r="B511" s="127" t="s">
        <v>1223</v>
      </c>
      <c r="C511" s="126" t="s">
        <v>1601</v>
      </c>
      <c r="D511" s="128" t="s">
        <v>1192</v>
      </c>
      <c r="E511" s="130" t="s">
        <v>1002</v>
      </c>
      <c r="F511" s="130">
        <v>0</v>
      </c>
      <c r="G511" s="4" t="s">
        <v>1097</v>
      </c>
      <c r="H511" s="129" t="s">
        <v>1098</v>
      </c>
    </row>
    <row r="512" spans="1:8">
      <c r="A512" s="125">
        <v>509</v>
      </c>
      <c r="B512" s="127" t="s">
        <v>284</v>
      </c>
      <c r="C512" s="126" t="s">
        <v>1601</v>
      </c>
      <c r="D512" s="128" t="s">
        <v>1192</v>
      </c>
      <c r="E512" s="130" t="s">
        <v>1002</v>
      </c>
      <c r="F512" s="130">
        <v>0</v>
      </c>
      <c r="G512" s="4" t="s">
        <v>1099</v>
      </c>
      <c r="H512" s="129" t="s">
        <v>534</v>
      </c>
    </row>
    <row r="513" spans="1:8">
      <c r="A513" s="125">
        <v>510</v>
      </c>
      <c r="B513" s="127" t="s">
        <v>1224</v>
      </c>
      <c r="C513" s="126" t="s">
        <v>1601</v>
      </c>
      <c r="D513" s="128" t="s">
        <v>1192</v>
      </c>
      <c r="E513" s="130" t="s">
        <v>1002</v>
      </c>
      <c r="F513" s="130">
        <v>0</v>
      </c>
      <c r="G513" s="4" t="s">
        <v>1101</v>
      </c>
      <c r="H513" s="129" t="s">
        <v>1102</v>
      </c>
    </row>
    <row r="514" spans="1:8">
      <c r="A514" s="125">
        <v>511</v>
      </c>
      <c r="B514" s="127" t="s">
        <v>285</v>
      </c>
      <c r="C514" s="126" t="s">
        <v>1601</v>
      </c>
      <c r="D514" s="128" t="s">
        <v>1192</v>
      </c>
      <c r="E514" s="130" t="s">
        <v>1002</v>
      </c>
      <c r="F514" s="130">
        <v>0</v>
      </c>
      <c r="G514" s="4" t="s">
        <v>1103</v>
      </c>
      <c r="H514" s="129" t="s">
        <v>535</v>
      </c>
    </row>
    <row r="515" spans="1:8">
      <c r="A515" s="125">
        <v>512</v>
      </c>
      <c r="B515" s="127" t="s">
        <v>286</v>
      </c>
      <c r="C515" s="126" t="s">
        <v>1601</v>
      </c>
      <c r="D515" s="128" t="s">
        <v>1192</v>
      </c>
      <c r="E515" s="130" t="s">
        <v>1002</v>
      </c>
      <c r="F515" s="130">
        <v>0</v>
      </c>
      <c r="G515" s="4" t="s">
        <v>1104</v>
      </c>
      <c r="H515" s="129" t="s">
        <v>536</v>
      </c>
    </row>
    <row r="516" spans="1:8">
      <c r="A516" s="125">
        <v>513</v>
      </c>
      <c r="B516" s="127" t="s">
        <v>287</v>
      </c>
      <c r="C516" s="126" t="s">
        <v>1601</v>
      </c>
      <c r="D516" s="128" t="s">
        <v>1192</v>
      </c>
      <c r="E516" s="130" t="s">
        <v>1002</v>
      </c>
      <c r="F516" s="130">
        <v>0</v>
      </c>
      <c r="G516" s="4" t="s">
        <v>1105</v>
      </c>
      <c r="H516" s="129" t="s">
        <v>537</v>
      </c>
    </row>
    <row r="517" spans="1:8">
      <c r="A517" s="125">
        <v>514</v>
      </c>
      <c r="B517" s="127" t="s">
        <v>288</v>
      </c>
      <c r="C517" s="126" t="s">
        <v>1601</v>
      </c>
      <c r="D517" s="128" t="s">
        <v>1192</v>
      </c>
      <c r="E517" s="130" t="s">
        <v>1002</v>
      </c>
      <c r="F517" s="130">
        <v>0</v>
      </c>
      <c r="G517" s="4" t="s">
        <v>1106</v>
      </c>
      <c r="H517" s="129" t="s">
        <v>538</v>
      </c>
    </row>
    <row r="518" spans="1:8">
      <c r="A518" s="125">
        <v>515</v>
      </c>
      <c r="B518" s="127" t="s">
        <v>1225</v>
      </c>
      <c r="C518" s="126" t="s">
        <v>1601</v>
      </c>
      <c r="D518" s="128" t="s">
        <v>1192</v>
      </c>
      <c r="E518" s="130" t="s">
        <v>1002</v>
      </c>
      <c r="F518" s="130">
        <v>0</v>
      </c>
      <c r="G518" s="4" t="s">
        <v>1108</v>
      </c>
      <c r="H518" s="129" t="s">
        <v>1109</v>
      </c>
    </row>
    <row r="519" spans="1:8">
      <c r="A519" s="125">
        <v>516</v>
      </c>
      <c r="B519" s="127" t="s">
        <v>1226</v>
      </c>
      <c r="C519" s="126" t="s">
        <v>1601</v>
      </c>
      <c r="D519" s="128" t="s">
        <v>1192</v>
      </c>
      <c r="E519" s="130" t="s">
        <v>1002</v>
      </c>
      <c r="F519" s="130">
        <v>0</v>
      </c>
      <c r="G519" s="4" t="s">
        <v>1111</v>
      </c>
      <c r="H519" s="129" t="s">
        <v>545</v>
      </c>
    </row>
    <row r="520" spans="1:8">
      <c r="A520" s="125">
        <v>517</v>
      </c>
      <c r="B520" s="127" t="s">
        <v>289</v>
      </c>
      <c r="C520" s="126" t="s">
        <v>1601</v>
      </c>
      <c r="D520" s="128" t="s">
        <v>1192</v>
      </c>
      <c r="E520" s="130" t="s">
        <v>1002</v>
      </c>
      <c r="F520" s="130">
        <v>0</v>
      </c>
      <c r="G520" s="4" t="s">
        <v>1112</v>
      </c>
      <c r="H520" s="129" t="s">
        <v>539</v>
      </c>
    </row>
    <row r="521" spans="1:8">
      <c r="A521" s="125">
        <v>518</v>
      </c>
      <c r="B521" s="127" t="s">
        <v>71</v>
      </c>
      <c r="C521" s="126" t="s">
        <v>1601</v>
      </c>
      <c r="D521" s="128" t="s">
        <v>1192</v>
      </c>
      <c r="E521" s="130" t="s">
        <v>1002</v>
      </c>
      <c r="F521" s="130">
        <v>0</v>
      </c>
      <c r="G521" s="4" t="s">
        <v>1113</v>
      </c>
      <c r="H521" s="129" t="s">
        <v>364</v>
      </c>
    </row>
    <row r="522" spans="1:8">
      <c r="A522" s="125">
        <v>519</v>
      </c>
      <c r="B522" s="127" t="s">
        <v>72</v>
      </c>
      <c r="C522" s="126" t="s">
        <v>1601</v>
      </c>
      <c r="D522" s="128" t="s">
        <v>1192</v>
      </c>
      <c r="E522" s="130" t="s">
        <v>1002</v>
      </c>
      <c r="F522" s="130">
        <v>0</v>
      </c>
      <c r="G522" s="4" t="s">
        <v>1114</v>
      </c>
      <c r="H522" s="129" t="s">
        <v>365</v>
      </c>
    </row>
    <row r="523" spans="1:8">
      <c r="A523" s="125">
        <v>520</v>
      </c>
      <c r="B523" s="127" t="s">
        <v>1227</v>
      </c>
      <c r="C523" s="126" t="s">
        <v>1601</v>
      </c>
      <c r="D523" s="128" t="s">
        <v>1192</v>
      </c>
      <c r="E523" s="130" t="s">
        <v>1002</v>
      </c>
      <c r="F523" s="130">
        <v>0</v>
      </c>
      <c r="G523" s="4" t="s">
        <v>1116</v>
      </c>
      <c r="H523" s="129" t="s">
        <v>1117</v>
      </c>
    </row>
    <row r="524" spans="1:8">
      <c r="A524" s="125">
        <v>521</v>
      </c>
      <c r="B524" s="127" t="s">
        <v>73</v>
      </c>
      <c r="C524" s="126" t="s">
        <v>1601</v>
      </c>
      <c r="D524" s="128" t="s">
        <v>1192</v>
      </c>
      <c r="E524" s="130" t="s">
        <v>1002</v>
      </c>
      <c r="F524" s="130">
        <v>0</v>
      </c>
      <c r="G524" s="4" t="s">
        <v>1118</v>
      </c>
      <c r="H524" s="129" t="s">
        <v>483</v>
      </c>
    </row>
    <row r="525" spans="1:8">
      <c r="A525" s="125">
        <v>522</v>
      </c>
      <c r="B525" s="127" t="s">
        <v>74</v>
      </c>
      <c r="C525" s="126" t="s">
        <v>1601</v>
      </c>
      <c r="D525" s="128" t="s">
        <v>1192</v>
      </c>
      <c r="E525" s="130" t="s">
        <v>1002</v>
      </c>
      <c r="F525" s="130">
        <v>0</v>
      </c>
      <c r="G525" s="4" t="s">
        <v>1119</v>
      </c>
      <c r="H525" s="129" t="s">
        <v>484</v>
      </c>
    </row>
    <row r="526" spans="1:8">
      <c r="A526" s="125">
        <v>523</v>
      </c>
      <c r="B526" s="127" t="s">
        <v>290</v>
      </c>
      <c r="C526" s="126" t="s">
        <v>1601</v>
      </c>
      <c r="D526" s="128" t="s">
        <v>1192</v>
      </c>
      <c r="E526" s="130" t="s">
        <v>1002</v>
      </c>
      <c r="F526" s="130">
        <v>0</v>
      </c>
      <c r="G526" s="4" t="s">
        <v>1120</v>
      </c>
      <c r="H526" s="129" t="s">
        <v>540</v>
      </c>
    </row>
    <row r="527" spans="1:8">
      <c r="A527" s="125">
        <v>524</v>
      </c>
      <c r="B527" s="127" t="s">
        <v>1228</v>
      </c>
      <c r="C527" s="126" t="s">
        <v>1601</v>
      </c>
      <c r="D527" s="128" t="s">
        <v>1192</v>
      </c>
      <c r="E527" s="130" t="s">
        <v>1002</v>
      </c>
      <c r="F527" s="130">
        <v>0</v>
      </c>
      <c r="G527" s="4" t="s">
        <v>745</v>
      </c>
      <c r="H527" s="129" t="s">
        <v>1122</v>
      </c>
    </row>
    <row r="528" spans="1:8">
      <c r="A528" s="125">
        <v>525</v>
      </c>
      <c r="B528" s="127" t="s">
        <v>75</v>
      </c>
      <c r="C528" s="126" t="s">
        <v>1601</v>
      </c>
      <c r="D528" s="128" t="s">
        <v>1192</v>
      </c>
      <c r="E528" s="130" t="s">
        <v>1002</v>
      </c>
      <c r="F528" s="130">
        <v>0</v>
      </c>
      <c r="G528" s="4" t="s">
        <v>749</v>
      </c>
      <c r="H528" s="129" t="s">
        <v>366</v>
      </c>
    </row>
    <row r="529" spans="1:8">
      <c r="A529" s="125">
        <v>526</v>
      </c>
      <c r="B529" s="127" t="s">
        <v>76</v>
      </c>
      <c r="C529" s="126" t="s">
        <v>1601</v>
      </c>
      <c r="D529" s="128" t="s">
        <v>1192</v>
      </c>
      <c r="E529" s="130" t="s">
        <v>1002</v>
      </c>
      <c r="F529" s="130">
        <v>0</v>
      </c>
      <c r="G529" s="4" t="s">
        <v>753</v>
      </c>
      <c r="H529" s="129" t="s">
        <v>367</v>
      </c>
    </row>
    <row r="530" spans="1:8">
      <c r="A530" s="125">
        <v>527</v>
      </c>
      <c r="B530" s="127" t="s">
        <v>1229</v>
      </c>
      <c r="C530" s="126" t="s">
        <v>1601</v>
      </c>
      <c r="D530" s="128" t="s">
        <v>1192</v>
      </c>
      <c r="E530" s="130" t="s">
        <v>1002</v>
      </c>
      <c r="F530" s="130">
        <v>0</v>
      </c>
      <c r="G530" s="4" t="s">
        <v>756</v>
      </c>
      <c r="H530" s="129" t="s">
        <v>1124</v>
      </c>
    </row>
    <row r="531" spans="1:8">
      <c r="A531" s="125">
        <v>528</v>
      </c>
      <c r="B531" s="127" t="s">
        <v>77</v>
      </c>
      <c r="C531" s="126" t="s">
        <v>1601</v>
      </c>
      <c r="D531" s="128" t="s">
        <v>1192</v>
      </c>
      <c r="E531" s="130" t="s">
        <v>1002</v>
      </c>
      <c r="F531" s="130">
        <v>0</v>
      </c>
      <c r="G531" s="4" t="s">
        <v>758</v>
      </c>
      <c r="H531" s="129" t="s">
        <v>368</v>
      </c>
    </row>
    <row r="532" spans="1:8">
      <c r="A532" s="125">
        <v>529</v>
      </c>
      <c r="B532" s="127" t="s">
        <v>1230</v>
      </c>
      <c r="C532" s="126" t="s">
        <v>1601</v>
      </c>
      <c r="D532" s="128" t="s">
        <v>1192</v>
      </c>
      <c r="E532" s="130" t="s">
        <v>1002</v>
      </c>
      <c r="F532" s="130">
        <v>0</v>
      </c>
      <c r="G532" s="4" t="s">
        <v>761</v>
      </c>
      <c r="H532" s="129" t="s">
        <v>1126</v>
      </c>
    </row>
    <row r="533" spans="1:8">
      <c r="A533" s="125">
        <v>530</v>
      </c>
      <c r="B533" s="127" t="s">
        <v>1231</v>
      </c>
      <c r="C533" s="126" t="s">
        <v>1601</v>
      </c>
      <c r="D533" s="128" t="s">
        <v>1192</v>
      </c>
      <c r="E533" s="130" t="s">
        <v>1002</v>
      </c>
      <c r="F533" s="130">
        <v>0</v>
      </c>
      <c r="G533" s="4" t="s">
        <v>764</v>
      </c>
      <c r="H533" s="129" t="s">
        <v>1128</v>
      </c>
    </row>
    <row r="534" spans="1:8">
      <c r="A534" s="125">
        <v>531</v>
      </c>
      <c r="B534" s="127" t="s">
        <v>78</v>
      </c>
      <c r="C534" s="126" t="s">
        <v>1601</v>
      </c>
      <c r="D534" s="128" t="s">
        <v>1192</v>
      </c>
      <c r="E534" s="130" t="s">
        <v>1002</v>
      </c>
      <c r="F534" s="130">
        <v>0</v>
      </c>
      <c r="G534" s="4" t="s">
        <v>768</v>
      </c>
      <c r="H534" s="129" t="s">
        <v>369</v>
      </c>
    </row>
    <row r="535" spans="1:8">
      <c r="A535" s="125">
        <v>532</v>
      </c>
      <c r="B535" s="127" t="s">
        <v>79</v>
      </c>
      <c r="C535" s="126" t="s">
        <v>1601</v>
      </c>
      <c r="D535" s="128" t="s">
        <v>1192</v>
      </c>
      <c r="E535" s="130" t="s">
        <v>1002</v>
      </c>
      <c r="F535" s="130">
        <v>0</v>
      </c>
      <c r="G535" s="4" t="s">
        <v>770</v>
      </c>
      <c r="H535" s="129" t="s">
        <v>485</v>
      </c>
    </row>
    <row r="536" spans="1:8">
      <c r="A536" s="125">
        <v>533</v>
      </c>
      <c r="B536" s="127" t="s">
        <v>1232</v>
      </c>
      <c r="C536" s="126" t="s">
        <v>1601</v>
      </c>
      <c r="D536" s="128" t="s">
        <v>1192</v>
      </c>
      <c r="E536" s="130" t="s">
        <v>1002</v>
      </c>
      <c r="F536" s="130">
        <v>0</v>
      </c>
      <c r="G536" s="4" t="s">
        <v>773</v>
      </c>
      <c r="H536" s="129" t="s">
        <v>1130</v>
      </c>
    </row>
    <row r="537" spans="1:8">
      <c r="A537" s="125">
        <v>534</v>
      </c>
      <c r="B537" s="127" t="s">
        <v>80</v>
      </c>
      <c r="C537" s="126" t="s">
        <v>1601</v>
      </c>
      <c r="D537" s="128" t="s">
        <v>1192</v>
      </c>
      <c r="E537" s="130" t="s">
        <v>1002</v>
      </c>
      <c r="F537" s="130">
        <v>0</v>
      </c>
      <c r="G537" s="4" t="s">
        <v>777</v>
      </c>
      <c r="H537" s="129" t="s">
        <v>486</v>
      </c>
    </row>
    <row r="538" spans="1:8">
      <c r="A538" s="125">
        <v>535</v>
      </c>
      <c r="B538" s="127" t="s">
        <v>1233</v>
      </c>
      <c r="C538" s="126" t="s">
        <v>746</v>
      </c>
      <c r="D538" s="128" t="s">
        <v>1192</v>
      </c>
      <c r="E538" s="130" t="s">
        <v>1002</v>
      </c>
      <c r="F538" s="130">
        <v>0</v>
      </c>
      <c r="G538" s="4" t="s">
        <v>1132</v>
      </c>
      <c r="H538" s="129" t="s">
        <v>1133</v>
      </c>
    </row>
    <row r="539" spans="1:8">
      <c r="A539" s="125">
        <v>536</v>
      </c>
      <c r="B539" s="127" t="s">
        <v>291</v>
      </c>
      <c r="C539" s="126" t="s">
        <v>746</v>
      </c>
      <c r="D539" s="128" t="s">
        <v>1192</v>
      </c>
      <c r="E539" s="130" t="s">
        <v>1002</v>
      </c>
      <c r="F539" s="130">
        <v>0</v>
      </c>
      <c r="G539" s="4" t="s">
        <v>1134</v>
      </c>
      <c r="H539" s="129" t="s">
        <v>541</v>
      </c>
    </row>
    <row r="540" spans="1:8">
      <c r="A540" s="125">
        <v>537</v>
      </c>
      <c r="B540" s="127" t="s">
        <v>292</v>
      </c>
      <c r="C540" s="126" t="s">
        <v>1601</v>
      </c>
      <c r="D540" s="128" t="s">
        <v>1192</v>
      </c>
      <c r="E540" s="130" t="s">
        <v>1002</v>
      </c>
      <c r="F540" s="130">
        <v>0</v>
      </c>
      <c r="G540" s="4" t="s">
        <v>1135</v>
      </c>
      <c r="H540" s="129" t="s">
        <v>542</v>
      </c>
    </row>
    <row r="541" spans="1:8">
      <c r="A541" s="125">
        <v>538</v>
      </c>
      <c r="B541" s="127" t="s">
        <v>293</v>
      </c>
      <c r="C541" s="126" t="s">
        <v>1601</v>
      </c>
      <c r="D541" s="128" t="s">
        <v>1192</v>
      </c>
      <c r="E541" s="130" t="s">
        <v>1002</v>
      </c>
      <c r="F541" s="130">
        <v>0</v>
      </c>
      <c r="G541" s="4" t="s">
        <v>1136</v>
      </c>
      <c r="H541" s="129" t="s">
        <v>543</v>
      </c>
    </row>
    <row r="542" spans="1:8">
      <c r="A542" s="125">
        <v>539</v>
      </c>
      <c r="B542" s="127" t="s">
        <v>81</v>
      </c>
      <c r="C542" s="126" t="s">
        <v>1601</v>
      </c>
      <c r="D542" s="128" t="s">
        <v>1192</v>
      </c>
      <c r="E542" s="130" t="s">
        <v>1002</v>
      </c>
      <c r="F542" s="130">
        <v>0</v>
      </c>
      <c r="G542" s="4" t="s">
        <v>800</v>
      </c>
      <c r="H542" s="129" t="s">
        <v>370</v>
      </c>
    </row>
    <row r="543" spans="1:8">
      <c r="A543" s="125">
        <v>540</v>
      </c>
      <c r="B543" s="127" t="s">
        <v>294</v>
      </c>
      <c r="C543" s="126" t="s">
        <v>1601</v>
      </c>
      <c r="D543" s="128" t="s">
        <v>1192</v>
      </c>
      <c r="E543" s="130" t="s">
        <v>1002</v>
      </c>
      <c r="F543" s="130">
        <v>0</v>
      </c>
      <c r="G543" s="4" t="s">
        <v>1137</v>
      </c>
      <c r="H543" s="129" t="s">
        <v>544</v>
      </c>
    </row>
    <row r="544" spans="1:8">
      <c r="A544" s="125">
        <v>541</v>
      </c>
      <c r="B544" s="127" t="s">
        <v>295</v>
      </c>
      <c r="C544" s="126" t="s">
        <v>1601</v>
      </c>
      <c r="D544" s="128" t="s">
        <v>1192</v>
      </c>
      <c r="E544" s="130" t="s">
        <v>1002</v>
      </c>
      <c r="F544" s="130">
        <v>0</v>
      </c>
      <c r="G544" s="4" t="s">
        <v>1138</v>
      </c>
      <c r="H544" s="129" t="s">
        <v>545</v>
      </c>
    </row>
    <row r="545" spans="1:8">
      <c r="A545" s="125">
        <v>542</v>
      </c>
      <c r="B545" s="127" t="s">
        <v>296</v>
      </c>
      <c r="C545" s="126" t="s">
        <v>1601</v>
      </c>
      <c r="D545" s="128" t="s">
        <v>1192</v>
      </c>
      <c r="E545" s="130" t="s">
        <v>1002</v>
      </c>
      <c r="F545" s="130">
        <v>0</v>
      </c>
      <c r="G545" s="4" t="s">
        <v>803</v>
      </c>
      <c r="H545" s="129" t="s">
        <v>515</v>
      </c>
    </row>
    <row r="546" spans="1:8">
      <c r="A546" s="125">
        <v>543</v>
      </c>
      <c r="B546" s="127" t="s">
        <v>297</v>
      </c>
      <c r="C546" s="126" t="s">
        <v>1601</v>
      </c>
      <c r="D546" s="128" t="s">
        <v>1192</v>
      </c>
      <c r="E546" s="130" t="s">
        <v>1002</v>
      </c>
      <c r="F546" s="130">
        <v>0</v>
      </c>
      <c r="G546" s="4" t="s">
        <v>1139</v>
      </c>
      <c r="H546" s="129" t="s">
        <v>516</v>
      </c>
    </row>
    <row r="547" spans="1:8">
      <c r="A547" s="125">
        <v>544</v>
      </c>
      <c r="B547" s="127" t="s">
        <v>82</v>
      </c>
      <c r="C547" s="126" t="s">
        <v>426</v>
      </c>
      <c r="D547" s="128" t="s">
        <v>1192</v>
      </c>
      <c r="E547" s="130" t="s">
        <v>1002</v>
      </c>
      <c r="F547" s="130">
        <v>0</v>
      </c>
      <c r="G547" s="4" t="s">
        <v>822</v>
      </c>
      <c r="H547" s="129" t="s">
        <v>338</v>
      </c>
    </row>
    <row r="548" spans="1:8">
      <c r="A548" s="125">
        <v>545</v>
      </c>
      <c r="B548" s="127" t="s">
        <v>1234</v>
      </c>
      <c r="C548" s="126" t="s">
        <v>1601</v>
      </c>
      <c r="D548" s="128" t="s">
        <v>1192</v>
      </c>
      <c r="E548" s="130" t="s">
        <v>1002</v>
      </c>
      <c r="F548" s="130">
        <v>0</v>
      </c>
      <c r="G548" s="4" t="s">
        <v>825</v>
      </c>
      <c r="H548" s="129" t="s">
        <v>341</v>
      </c>
    </row>
    <row r="549" spans="1:8">
      <c r="A549" s="125">
        <v>546</v>
      </c>
      <c r="B549" s="127" t="s">
        <v>298</v>
      </c>
      <c r="C549" s="126" t="s">
        <v>426</v>
      </c>
      <c r="D549" s="128" t="s">
        <v>1192</v>
      </c>
      <c r="E549" s="130" t="s">
        <v>1002</v>
      </c>
      <c r="F549" s="130">
        <v>0</v>
      </c>
      <c r="G549" s="4" t="s">
        <v>829</v>
      </c>
      <c r="H549" s="129" t="s">
        <v>546</v>
      </c>
    </row>
    <row r="550" spans="1:8">
      <c r="A550" s="125">
        <v>547</v>
      </c>
      <c r="B550" s="127" t="s">
        <v>1235</v>
      </c>
      <c r="C550" s="126" t="s">
        <v>586</v>
      </c>
      <c r="D550" s="128" t="s">
        <v>1192</v>
      </c>
      <c r="E550" s="130" t="s">
        <v>1002</v>
      </c>
      <c r="F550" s="130">
        <v>0</v>
      </c>
      <c r="G550" s="4" t="s">
        <v>1142</v>
      </c>
      <c r="H550" s="129" t="s">
        <v>1143</v>
      </c>
    </row>
    <row r="551" spans="1:8">
      <c r="A551" s="125">
        <v>548</v>
      </c>
      <c r="B551" s="127" t="s">
        <v>299</v>
      </c>
      <c r="C551" s="126" t="s">
        <v>1601</v>
      </c>
      <c r="D551" s="128" t="s">
        <v>1192</v>
      </c>
      <c r="E551" s="130" t="s">
        <v>1002</v>
      </c>
      <c r="F551" s="130">
        <v>0</v>
      </c>
      <c r="G551" s="4" t="s">
        <v>1144</v>
      </c>
      <c r="H551" s="129" t="s">
        <v>547</v>
      </c>
    </row>
    <row r="552" spans="1:8">
      <c r="A552" s="125">
        <v>549</v>
      </c>
      <c r="B552" s="127" t="s">
        <v>1236</v>
      </c>
      <c r="C552" s="126" t="s">
        <v>586</v>
      </c>
      <c r="D552" s="128" t="s">
        <v>1192</v>
      </c>
      <c r="E552" s="130" t="s">
        <v>1002</v>
      </c>
      <c r="F552" s="130">
        <v>0</v>
      </c>
      <c r="G552" s="4" t="s">
        <v>1146</v>
      </c>
      <c r="H552" s="129" t="s">
        <v>645</v>
      </c>
    </row>
    <row r="553" spans="1:8">
      <c r="A553" s="125">
        <v>550</v>
      </c>
      <c r="B553" s="127" t="s">
        <v>1237</v>
      </c>
      <c r="C553" s="126" t="s">
        <v>426</v>
      </c>
      <c r="D553" s="128" t="s">
        <v>1192</v>
      </c>
      <c r="E553" s="130" t="s">
        <v>1002</v>
      </c>
      <c r="F553" s="130">
        <v>0</v>
      </c>
      <c r="G553" s="4" t="s">
        <v>1148</v>
      </c>
      <c r="H553" s="129" t="s">
        <v>1149</v>
      </c>
    </row>
    <row r="554" spans="1:8">
      <c r="A554" s="125">
        <v>551</v>
      </c>
      <c r="B554" s="127" t="s">
        <v>1238</v>
      </c>
      <c r="C554" s="126" t="s">
        <v>426</v>
      </c>
      <c r="D554" s="128" t="s">
        <v>1192</v>
      </c>
      <c r="E554" s="130" t="s">
        <v>1002</v>
      </c>
      <c r="F554" s="130">
        <v>0</v>
      </c>
      <c r="G554" s="4" t="s">
        <v>1151</v>
      </c>
      <c r="H554" s="129" t="s">
        <v>1152</v>
      </c>
    </row>
    <row r="555" spans="1:8">
      <c r="A555" s="125">
        <v>552</v>
      </c>
      <c r="B555" s="127" t="s">
        <v>300</v>
      </c>
      <c r="C555" s="126" t="s">
        <v>125</v>
      </c>
      <c r="D555" s="128" t="s">
        <v>1192</v>
      </c>
      <c r="E555" s="130" t="s">
        <v>1002</v>
      </c>
      <c r="F555" s="130">
        <v>0</v>
      </c>
      <c r="G555" s="4" t="s">
        <v>1153</v>
      </c>
      <c r="H555" s="129" t="s">
        <v>548</v>
      </c>
    </row>
    <row r="556" spans="1:8">
      <c r="A556" s="125">
        <v>553</v>
      </c>
      <c r="B556" s="127" t="s">
        <v>1239</v>
      </c>
      <c r="C556" s="126" t="s">
        <v>125</v>
      </c>
      <c r="D556" s="128" t="s">
        <v>1192</v>
      </c>
      <c r="E556" s="130" t="s">
        <v>1002</v>
      </c>
      <c r="F556" s="130">
        <v>0</v>
      </c>
      <c r="G556" s="4" t="s">
        <v>1155</v>
      </c>
      <c r="H556" s="129" t="s">
        <v>661</v>
      </c>
    </row>
    <row r="557" spans="1:8">
      <c r="A557" s="125">
        <v>554</v>
      </c>
      <c r="B557" s="127" t="s">
        <v>1240</v>
      </c>
      <c r="C557" s="126" t="s">
        <v>125</v>
      </c>
      <c r="D557" s="128" t="s">
        <v>1192</v>
      </c>
      <c r="E557" s="130" t="s">
        <v>1002</v>
      </c>
      <c r="F557" s="130">
        <v>0</v>
      </c>
      <c r="G557" s="4" t="s">
        <v>833</v>
      </c>
      <c r="H557" s="129" t="s">
        <v>1157</v>
      </c>
    </row>
    <row r="558" spans="1:8">
      <c r="A558" s="125">
        <v>555</v>
      </c>
      <c r="B558" s="127" t="s">
        <v>83</v>
      </c>
      <c r="C558" s="126" t="s">
        <v>426</v>
      </c>
      <c r="D558" s="128" t="s">
        <v>1192</v>
      </c>
      <c r="E558" s="130" t="s">
        <v>1002</v>
      </c>
      <c r="F558" s="130">
        <v>0</v>
      </c>
      <c r="G558" s="4" t="s">
        <v>840</v>
      </c>
      <c r="H558" s="129" t="s">
        <v>345</v>
      </c>
    </row>
    <row r="559" spans="1:8">
      <c r="A559" s="125">
        <v>556</v>
      </c>
      <c r="B559" s="127" t="s">
        <v>1241</v>
      </c>
      <c r="C559" s="126" t="s">
        <v>1601</v>
      </c>
      <c r="D559" s="128" t="s">
        <v>1192</v>
      </c>
      <c r="E559" s="130" t="s">
        <v>1002</v>
      </c>
      <c r="F559" s="130">
        <v>0</v>
      </c>
      <c r="G559" s="4" t="s">
        <v>842</v>
      </c>
      <c r="H559" s="129" t="s">
        <v>671</v>
      </c>
    </row>
    <row r="560" spans="1:8">
      <c r="A560" s="125">
        <v>557</v>
      </c>
      <c r="B560" s="127" t="s">
        <v>1242</v>
      </c>
      <c r="C560" s="126" t="s">
        <v>1601</v>
      </c>
      <c r="D560" s="128" t="s">
        <v>1192</v>
      </c>
      <c r="E560" s="130" t="s">
        <v>1002</v>
      </c>
      <c r="F560" s="130">
        <v>0</v>
      </c>
      <c r="G560" s="4" t="s">
        <v>1160</v>
      </c>
      <c r="H560" s="129" t="s">
        <v>675</v>
      </c>
    </row>
    <row r="561" spans="1:8">
      <c r="A561" s="125">
        <v>558</v>
      </c>
      <c r="B561" s="127" t="s">
        <v>84</v>
      </c>
      <c r="C561" s="126" t="s">
        <v>426</v>
      </c>
      <c r="D561" s="128" t="s">
        <v>1192</v>
      </c>
      <c r="E561" s="130" t="s">
        <v>1002</v>
      </c>
      <c r="F561" s="130">
        <v>0</v>
      </c>
      <c r="G561" s="4" t="s">
        <v>1161</v>
      </c>
      <c r="H561" s="129" t="s">
        <v>346</v>
      </c>
    </row>
    <row r="562" spans="1:8">
      <c r="A562" s="125">
        <v>559</v>
      </c>
      <c r="B562" s="127" t="s">
        <v>1243</v>
      </c>
      <c r="C562" s="126" t="s">
        <v>586</v>
      </c>
      <c r="D562" s="128" t="s">
        <v>1192</v>
      </c>
      <c r="E562" s="130" t="s">
        <v>1002</v>
      </c>
      <c r="F562" s="130">
        <v>0</v>
      </c>
      <c r="G562" s="4" t="s">
        <v>1163</v>
      </c>
      <c r="H562" s="129" t="s">
        <v>1164</v>
      </c>
    </row>
    <row r="563" spans="1:8">
      <c r="A563" s="125">
        <v>560</v>
      </c>
      <c r="B563" s="127" t="s">
        <v>1244</v>
      </c>
      <c r="C563" s="126" t="s">
        <v>586</v>
      </c>
      <c r="D563" s="128" t="s">
        <v>1192</v>
      </c>
      <c r="E563" s="130" t="s">
        <v>1002</v>
      </c>
      <c r="F563" s="130">
        <v>0</v>
      </c>
      <c r="G563" s="4" t="s">
        <v>1166</v>
      </c>
      <c r="H563" s="129" t="s">
        <v>1167</v>
      </c>
    </row>
    <row r="564" spans="1:8">
      <c r="A564" s="125">
        <v>561</v>
      </c>
      <c r="B564" s="127" t="s">
        <v>1245</v>
      </c>
      <c r="C564" s="126" t="s">
        <v>426</v>
      </c>
      <c r="D564" s="128" t="s">
        <v>1192</v>
      </c>
      <c r="E564" s="130" t="s">
        <v>1002</v>
      </c>
      <c r="F564" s="130">
        <v>0</v>
      </c>
      <c r="G564" s="4" t="s">
        <v>1169</v>
      </c>
      <c r="H564" s="129" t="s">
        <v>1170</v>
      </c>
    </row>
    <row r="565" spans="1:8">
      <c r="A565" s="125">
        <v>562</v>
      </c>
      <c r="B565" s="127" t="s">
        <v>1246</v>
      </c>
      <c r="C565" s="126" t="s">
        <v>426</v>
      </c>
      <c r="D565" s="128" t="s">
        <v>1192</v>
      </c>
      <c r="E565" s="130" t="s">
        <v>1002</v>
      </c>
      <c r="F565" s="130">
        <v>0</v>
      </c>
      <c r="G565" s="4" t="s">
        <v>1172</v>
      </c>
      <c r="H565" s="129" t="s">
        <v>1173</v>
      </c>
    </row>
    <row r="566" spans="1:8">
      <c r="A566" s="125">
        <v>563</v>
      </c>
      <c r="B566" s="127" t="s">
        <v>301</v>
      </c>
      <c r="C566" s="126" t="s">
        <v>125</v>
      </c>
      <c r="D566" s="128" t="s">
        <v>1192</v>
      </c>
      <c r="E566" s="130" t="s">
        <v>1002</v>
      </c>
      <c r="F566" s="130">
        <v>0</v>
      </c>
      <c r="G566" s="4" t="s">
        <v>1174</v>
      </c>
      <c r="H566" s="129" t="s">
        <v>494</v>
      </c>
    </row>
    <row r="567" spans="1:8">
      <c r="A567" s="125">
        <v>564</v>
      </c>
      <c r="B567" s="127" t="s">
        <v>1247</v>
      </c>
      <c r="C567" s="126" t="s">
        <v>125</v>
      </c>
      <c r="D567" s="128" t="s">
        <v>1192</v>
      </c>
      <c r="E567" s="130" t="s">
        <v>1002</v>
      </c>
      <c r="F567" s="130">
        <v>0</v>
      </c>
      <c r="G567" s="4" t="s">
        <v>1176</v>
      </c>
      <c r="H567" s="129" t="s">
        <v>1177</v>
      </c>
    </row>
    <row r="568" spans="1:8">
      <c r="A568" s="125">
        <v>565</v>
      </c>
      <c r="B568" s="127" t="s">
        <v>1248</v>
      </c>
      <c r="C568" s="126" t="s">
        <v>125</v>
      </c>
      <c r="D568" s="128" t="s">
        <v>1192</v>
      </c>
      <c r="E568" s="130" t="s">
        <v>1002</v>
      </c>
      <c r="F568" s="130">
        <v>0</v>
      </c>
      <c r="G568" s="4" t="s">
        <v>844</v>
      </c>
      <c r="H568" s="129" t="s">
        <v>699</v>
      </c>
    </row>
    <row r="569" spans="1:8">
      <c r="A569" s="125">
        <v>566</v>
      </c>
      <c r="B569" s="127" t="s">
        <v>302</v>
      </c>
      <c r="C569" s="126" t="s">
        <v>426</v>
      </c>
      <c r="D569" s="128" t="s">
        <v>1192</v>
      </c>
      <c r="E569" s="130" t="s">
        <v>1002</v>
      </c>
      <c r="F569" s="130">
        <v>0</v>
      </c>
      <c r="G569" s="4" t="s">
        <v>847</v>
      </c>
      <c r="H569" s="129" t="s">
        <v>495</v>
      </c>
    </row>
    <row r="570" spans="1:8">
      <c r="A570" s="125">
        <v>567</v>
      </c>
      <c r="B570" s="127" t="s">
        <v>85</v>
      </c>
      <c r="C570" s="126" t="s">
        <v>426</v>
      </c>
      <c r="D570" s="128" t="s">
        <v>1192</v>
      </c>
      <c r="E570" s="130" t="s">
        <v>1002</v>
      </c>
      <c r="F570" s="130">
        <v>0</v>
      </c>
      <c r="G570" s="4" t="s">
        <v>1179</v>
      </c>
      <c r="H570" s="129" t="s">
        <v>348</v>
      </c>
    </row>
    <row r="571" spans="1:8">
      <c r="A571" s="125">
        <v>568</v>
      </c>
      <c r="B571" s="127" t="s">
        <v>132</v>
      </c>
      <c r="C571" s="126" t="s">
        <v>325</v>
      </c>
      <c r="D571" s="128" t="s">
        <v>1192</v>
      </c>
      <c r="E571" s="130" t="s">
        <v>1002</v>
      </c>
      <c r="F571" s="130">
        <v>0</v>
      </c>
      <c r="G571" s="4" t="s">
        <v>853</v>
      </c>
      <c r="H571" s="129" t="s">
        <v>324</v>
      </c>
    </row>
    <row r="572" spans="1:8">
      <c r="A572" s="125">
        <v>569</v>
      </c>
      <c r="B572" s="127" t="s">
        <v>133</v>
      </c>
      <c r="C572" s="126" t="s">
        <v>325</v>
      </c>
      <c r="D572" s="128" t="s">
        <v>1192</v>
      </c>
      <c r="E572" s="130" t="s">
        <v>1002</v>
      </c>
      <c r="F572" s="130">
        <v>0</v>
      </c>
      <c r="G572" s="4" t="s">
        <v>1180</v>
      </c>
      <c r="H572" s="129" t="s">
        <v>333</v>
      </c>
    </row>
    <row r="573" spans="1:8">
      <c r="A573" s="125">
        <v>570</v>
      </c>
      <c r="B573" s="127" t="s">
        <v>1249</v>
      </c>
      <c r="C573" s="126" t="s">
        <v>325</v>
      </c>
      <c r="D573" s="128" t="s">
        <v>1192</v>
      </c>
      <c r="E573" s="130" t="s">
        <v>1002</v>
      </c>
      <c r="F573" s="130">
        <v>0</v>
      </c>
      <c r="G573" s="4" t="s">
        <v>1182</v>
      </c>
      <c r="H573" s="129" t="s">
        <v>602</v>
      </c>
    </row>
    <row r="574" spans="1:8">
      <c r="A574" s="125">
        <v>571</v>
      </c>
      <c r="B574" s="127" t="s">
        <v>1250</v>
      </c>
      <c r="C574" s="126" t="s">
        <v>325</v>
      </c>
      <c r="D574" s="128" t="s">
        <v>1192</v>
      </c>
      <c r="E574" s="130" t="s">
        <v>1002</v>
      </c>
      <c r="F574" s="130">
        <v>0</v>
      </c>
      <c r="G574" s="4" t="s">
        <v>1183</v>
      </c>
      <c r="H574" s="129" t="s">
        <v>336</v>
      </c>
    </row>
    <row r="575" spans="1:8">
      <c r="A575" s="125">
        <v>572</v>
      </c>
      <c r="B575" s="127" t="s">
        <v>1251</v>
      </c>
      <c r="C575" s="126" t="s">
        <v>325</v>
      </c>
      <c r="D575" s="128" t="s">
        <v>1192</v>
      </c>
      <c r="E575" s="130" t="s">
        <v>1002</v>
      </c>
      <c r="F575" s="130">
        <v>0</v>
      </c>
      <c r="G575" s="4" t="s">
        <v>1185</v>
      </c>
      <c r="H575" s="129" t="s">
        <v>581</v>
      </c>
    </row>
    <row r="576" spans="1:8">
      <c r="A576" s="125">
        <v>573</v>
      </c>
      <c r="B576" s="127" t="s">
        <v>371</v>
      </c>
      <c r="C576" s="126" t="s">
        <v>325</v>
      </c>
      <c r="D576" s="128" t="s">
        <v>1192</v>
      </c>
      <c r="E576" s="130" t="s">
        <v>1002</v>
      </c>
      <c r="F576" s="130">
        <v>0</v>
      </c>
      <c r="G576" s="4" t="s">
        <v>1186</v>
      </c>
      <c r="H576" s="129" t="s">
        <v>331</v>
      </c>
    </row>
    <row r="577" spans="1:8">
      <c r="A577" s="125">
        <v>574</v>
      </c>
      <c r="B577" s="127" t="s">
        <v>1252</v>
      </c>
      <c r="C577" s="126" t="s">
        <v>325</v>
      </c>
      <c r="D577" s="128" t="s">
        <v>1192</v>
      </c>
      <c r="E577" s="130" t="s">
        <v>1002</v>
      </c>
      <c r="F577" s="130">
        <v>0</v>
      </c>
      <c r="G577" s="4" t="s">
        <v>1188</v>
      </c>
      <c r="H577" s="129" t="s">
        <v>357</v>
      </c>
    </row>
    <row r="578" spans="1:8">
      <c r="A578" s="125">
        <v>575</v>
      </c>
      <c r="B578" s="127" t="s">
        <v>134</v>
      </c>
      <c r="C578" s="126" t="s">
        <v>325</v>
      </c>
      <c r="D578" s="128" t="s">
        <v>1192</v>
      </c>
      <c r="E578" s="130" t="s">
        <v>1002</v>
      </c>
      <c r="F578" s="130">
        <v>0</v>
      </c>
      <c r="G578" s="4" t="s">
        <v>1189</v>
      </c>
      <c r="H578" s="129" t="s">
        <v>361</v>
      </c>
    </row>
    <row r="579" spans="1:8">
      <c r="A579" s="125">
        <v>576</v>
      </c>
      <c r="B579" s="127" t="s">
        <v>303</v>
      </c>
      <c r="C579" s="126" t="s">
        <v>1601</v>
      </c>
      <c r="D579" s="128" t="s">
        <v>1192</v>
      </c>
      <c r="E579" s="130" t="s">
        <v>1002</v>
      </c>
      <c r="F579" s="130">
        <v>0</v>
      </c>
      <c r="G579" s="4" t="s">
        <v>871</v>
      </c>
      <c r="H579" s="129" t="s">
        <v>549</v>
      </c>
    </row>
    <row r="580" spans="1:8">
      <c r="A580" s="125">
        <v>577</v>
      </c>
      <c r="B580" s="127" t="s">
        <v>86</v>
      </c>
      <c r="C580" s="126" t="s">
        <v>1601</v>
      </c>
      <c r="D580" s="128" t="s">
        <v>1192</v>
      </c>
      <c r="E580" s="130" t="s">
        <v>1002</v>
      </c>
      <c r="F580" s="130">
        <v>0</v>
      </c>
      <c r="G580" s="4" t="s">
        <v>1190</v>
      </c>
      <c r="H580" s="129" t="s">
        <v>362</v>
      </c>
    </row>
    <row r="581" spans="1:8">
      <c r="A581" s="125">
        <v>578</v>
      </c>
      <c r="B581" s="127" t="s">
        <v>1253</v>
      </c>
      <c r="C581" s="126" t="s">
        <v>1602</v>
      </c>
      <c r="D581" s="128" t="s">
        <v>1254</v>
      </c>
      <c r="E581" s="130" t="s">
        <v>1255</v>
      </c>
      <c r="F581" s="130">
        <v>0</v>
      </c>
      <c r="G581" s="4" t="s">
        <v>1006</v>
      </c>
      <c r="H581" s="129" t="s">
        <v>1256</v>
      </c>
    </row>
    <row r="582" spans="1:8">
      <c r="A582" s="125">
        <v>579</v>
      </c>
      <c r="B582" s="127" t="s">
        <v>1257</v>
      </c>
      <c r="C582" s="126" t="s">
        <v>1602</v>
      </c>
      <c r="D582" s="128" t="s">
        <v>1254</v>
      </c>
      <c r="E582" s="130" t="s">
        <v>1255</v>
      </c>
      <c r="F582" s="130">
        <v>0</v>
      </c>
      <c r="G582" s="4" t="s">
        <v>1009</v>
      </c>
      <c r="H582" s="129" t="s">
        <v>386</v>
      </c>
    </row>
    <row r="583" spans="1:8">
      <c r="A583" s="125">
        <v>580</v>
      </c>
      <c r="B583" s="127" t="s">
        <v>1258</v>
      </c>
      <c r="C583" s="126" t="s">
        <v>1602</v>
      </c>
      <c r="D583" s="128" t="s">
        <v>1254</v>
      </c>
      <c r="E583" s="130" t="s">
        <v>1255</v>
      </c>
      <c r="F583" s="130">
        <v>0</v>
      </c>
      <c r="G583" s="4" t="s">
        <v>1012</v>
      </c>
      <c r="H583" s="129" t="s">
        <v>1259</v>
      </c>
    </row>
    <row r="584" spans="1:8">
      <c r="A584" s="125">
        <v>581</v>
      </c>
      <c r="B584" s="127" t="s">
        <v>1260</v>
      </c>
      <c r="C584" s="126" t="s">
        <v>1602</v>
      </c>
      <c r="D584" s="128" t="s">
        <v>1254</v>
      </c>
      <c r="E584" s="130" t="s">
        <v>1255</v>
      </c>
      <c r="F584" s="130">
        <v>0</v>
      </c>
      <c r="G584" s="4" t="s">
        <v>1015</v>
      </c>
      <c r="H584" s="129" t="s">
        <v>1261</v>
      </c>
    </row>
    <row r="585" spans="1:8">
      <c r="A585" s="125">
        <v>582</v>
      </c>
      <c r="B585" s="127" t="s">
        <v>1262</v>
      </c>
      <c r="C585" s="126" t="s">
        <v>1602</v>
      </c>
      <c r="D585" s="128" t="s">
        <v>1254</v>
      </c>
      <c r="E585" s="130" t="s">
        <v>1255</v>
      </c>
      <c r="F585" s="130">
        <v>0</v>
      </c>
      <c r="G585" s="4" t="s">
        <v>1018</v>
      </c>
      <c r="H585" s="129" t="s">
        <v>1263</v>
      </c>
    </row>
    <row r="586" spans="1:8">
      <c r="A586" s="125">
        <v>583</v>
      </c>
      <c r="B586" s="127" t="s">
        <v>1264</v>
      </c>
      <c r="C586" s="126" t="s">
        <v>1602</v>
      </c>
      <c r="D586" s="128" t="s">
        <v>1254</v>
      </c>
      <c r="E586" s="130" t="s">
        <v>1255</v>
      </c>
      <c r="F586" s="130">
        <v>0</v>
      </c>
      <c r="G586" s="4" t="s">
        <v>1020</v>
      </c>
      <c r="H586" s="129" t="s">
        <v>1265</v>
      </c>
    </row>
    <row r="587" spans="1:8">
      <c r="A587" s="125">
        <v>584</v>
      </c>
      <c r="B587" s="127" t="s">
        <v>1266</v>
      </c>
      <c r="C587" s="126" t="s">
        <v>124</v>
      </c>
      <c r="D587" s="128" t="s">
        <v>1254</v>
      </c>
      <c r="E587" s="130" t="s">
        <v>1255</v>
      </c>
      <c r="F587" s="130">
        <v>0</v>
      </c>
      <c r="G587" s="4" t="s">
        <v>575</v>
      </c>
      <c r="H587" s="129" t="s">
        <v>1267</v>
      </c>
    </row>
    <row r="588" spans="1:8">
      <c r="A588" s="125">
        <v>585</v>
      </c>
      <c r="B588" s="127" t="s">
        <v>1269</v>
      </c>
      <c r="C588" s="126" t="s">
        <v>1268</v>
      </c>
      <c r="D588" s="128" t="s">
        <v>1254</v>
      </c>
      <c r="E588" s="130" t="s">
        <v>1255</v>
      </c>
      <c r="F588" s="130">
        <v>0</v>
      </c>
      <c r="G588" s="4" t="s">
        <v>577</v>
      </c>
      <c r="H588" s="129" t="s">
        <v>1270</v>
      </c>
    </row>
    <row r="589" spans="1:8">
      <c r="A589" s="125">
        <v>586</v>
      </c>
      <c r="B589" s="127" t="s">
        <v>1271</v>
      </c>
      <c r="C589" s="126" t="s">
        <v>1268</v>
      </c>
      <c r="D589" s="128" t="s">
        <v>1254</v>
      </c>
      <c r="E589" s="130" t="s">
        <v>1255</v>
      </c>
      <c r="F589" s="130">
        <v>0</v>
      </c>
      <c r="G589" s="4" t="s">
        <v>580</v>
      </c>
      <c r="H589" s="129" t="s">
        <v>1272</v>
      </c>
    </row>
    <row r="590" spans="1:8">
      <c r="A590" s="125">
        <v>587</v>
      </c>
      <c r="B590" s="127" t="s">
        <v>87</v>
      </c>
      <c r="C590" s="126" t="s">
        <v>373</v>
      </c>
      <c r="D590" s="128" t="s">
        <v>1254</v>
      </c>
      <c r="E590" s="130" t="s">
        <v>1255</v>
      </c>
      <c r="F590" s="130">
        <v>0</v>
      </c>
      <c r="G590" s="4" t="s">
        <v>584</v>
      </c>
      <c r="H590" s="129" t="s">
        <v>372</v>
      </c>
    </row>
    <row r="591" spans="1:8">
      <c r="A591" s="125">
        <v>588</v>
      </c>
      <c r="B591" s="127" t="s">
        <v>88</v>
      </c>
      <c r="C591" s="126" t="s">
        <v>1602</v>
      </c>
      <c r="D591" s="128" t="s">
        <v>1254</v>
      </c>
      <c r="E591" s="130" t="s">
        <v>1255</v>
      </c>
      <c r="F591" s="130">
        <v>0</v>
      </c>
      <c r="G591" s="4" t="s">
        <v>589</v>
      </c>
      <c r="H591" s="129" t="s">
        <v>374</v>
      </c>
    </row>
    <row r="592" spans="1:8">
      <c r="A592" s="125">
        <v>589</v>
      </c>
      <c r="B592" s="127" t="s">
        <v>89</v>
      </c>
      <c r="C592" s="126" t="s">
        <v>377</v>
      </c>
      <c r="D592" s="128" t="s">
        <v>1254</v>
      </c>
      <c r="E592" s="130" t="s">
        <v>1255</v>
      </c>
      <c r="F592" s="130">
        <v>0</v>
      </c>
      <c r="G592" s="4" t="s">
        <v>1273</v>
      </c>
      <c r="H592" s="129" t="s">
        <v>376</v>
      </c>
    </row>
    <row r="593" spans="1:8">
      <c r="A593" s="125">
        <v>590</v>
      </c>
      <c r="B593" s="127" t="s">
        <v>1274</v>
      </c>
      <c r="C593" s="126" t="s">
        <v>124</v>
      </c>
      <c r="D593" s="128" t="s">
        <v>1254</v>
      </c>
      <c r="E593" s="130" t="s">
        <v>1255</v>
      </c>
      <c r="F593" s="130">
        <v>0</v>
      </c>
      <c r="G593" s="4" t="s">
        <v>1275</v>
      </c>
      <c r="H593" s="129" t="s">
        <v>1276</v>
      </c>
    </row>
    <row r="594" spans="1:8">
      <c r="A594" s="125">
        <v>591</v>
      </c>
      <c r="B594" s="127" t="s">
        <v>1277</v>
      </c>
      <c r="C594" s="126" t="s">
        <v>124</v>
      </c>
      <c r="D594" s="128" t="s">
        <v>1254</v>
      </c>
      <c r="E594" s="130" t="s">
        <v>1255</v>
      </c>
      <c r="F594" s="130">
        <v>0</v>
      </c>
      <c r="G594" s="4" t="s">
        <v>1278</v>
      </c>
      <c r="H594" s="129" t="s">
        <v>1279</v>
      </c>
    </row>
    <row r="595" spans="1:8">
      <c r="A595" s="125">
        <v>592</v>
      </c>
      <c r="B595" s="127" t="s">
        <v>1280</v>
      </c>
      <c r="C595" s="126" t="s">
        <v>124</v>
      </c>
      <c r="D595" s="128" t="s">
        <v>1254</v>
      </c>
      <c r="E595" s="130" t="s">
        <v>1255</v>
      </c>
      <c r="F595" s="130">
        <v>0</v>
      </c>
      <c r="G595" s="4" t="s">
        <v>1281</v>
      </c>
      <c r="H595" s="129" t="s">
        <v>1282</v>
      </c>
    </row>
    <row r="596" spans="1:8">
      <c r="A596" s="125">
        <v>593</v>
      </c>
      <c r="B596" s="127" t="s">
        <v>304</v>
      </c>
      <c r="C596" s="126" t="s">
        <v>124</v>
      </c>
      <c r="D596" s="128" t="s">
        <v>1254</v>
      </c>
      <c r="E596" s="130" t="s">
        <v>1255</v>
      </c>
      <c r="F596" s="130">
        <v>0</v>
      </c>
      <c r="G596" s="4" t="s">
        <v>1283</v>
      </c>
      <c r="H596" s="129" t="s">
        <v>550</v>
      </c>
    </row>
    <row r="597" spans="1:8">
      <c r="A597" s="125">
        <v>594</v>
      </c>
      <c r="B597" s="127" t="s">
        <v>309</v>
      </c>
      <c r="C597" s="126" t="s">
        <v>124</v>
      </c>
      <c r="D597" s="128" t="s">
        <v>1254</v>
      </c>
      <c r="E597" s="130" t="s">
        <v>1255</v>
      </c>
      <c r="F597" s="130">
        <v>0</v>
      </c>
      <c r="G597" s="4" t="s">
        <v>591</v>
      </c>
      <c r="H597" s="129" t="s">
        <v>385</v>
      </c>
    </row>
    <row r="598" spans="1:8">
      <c r="A598" s="125">
        <v>595</v>
      </c>
      <c r="B598" s="127" t="s">
        <v>90</v>
      </c>
      <c r="C598" s="126" t="s">
        <v>124</v>
      </c>
      <c r="D598" s="128" t="s">
        <v>1254</v>
      </c>
      <c r="E598" s="130" t="s">
        <v>1255</v>
      </c>
      <c r="F598" s="130">
        <v>0</v>
      </c>
      <c r="G598" s="4" t="s">
        <v>592</v>
      </c>
      <c r="H598" s="129" t="s">
        <v>378</v>
      </c>
    </row>
    <row r="599" spans="1:8">
      <c r="A599" s="125">
        <v>596</v>
      </c>
      <c r="B599" s="127" t="s">
        <v>91</v>
      </c>
      <c r="C599" s="126" t="s">
        <v>124</v>
      </c>
      <c r="D599" s="128" t="s">
        <v>1254</v>
      </c>
      <c r="E599" s="130" t="s">
        <v>1255</v>
      </c>
      <c r="F599" s="130">
        <v>0</v>
      </c>
      <c r="G599" s="4" t="s">
        <v>596</v>
      </c>
      <c r="H599" s="129" t="s">
        <v>379</v>
      </c>
    </row>
    <row r="600" spans="1:8">
      <c r="A600" s="125">
        <v>597</v>
      </c>
      <c r="B600" s="127" t="s">
        <v>1284</v>
      </c>
      <c r="C600" s="126" t="s">
        <v>124</v>
      </c>
      <c r="D600" s="128" t="s">
        <v>1254</v>
      </c>
      <c r="E600" s="130" t="s">
        <v>1255</v>
      </c>
      <c r="F600" s="130">
        <v>0</v>
      </c>
      <c r="G600" s="4" t="s">
        <v>598</v>
      </c>
      <c r="H600" s="129" t="s">
        <v>1285</v>
      </c>
    </row>
    <row r="601" spans="1:8">
      <c r="A601" s="125">
        <v>598</v>
      </c>
      <c r="B601" s="127" t="s">
        <v>1286</v>
      </c>
      <c r="C601" s="126" t="s">
        <v>124</v>
      </c>
      <c r="D601" s="128" t="s">
        <v>1254</v>
      </c>
      <c r="E601" s="130" t="s">
        <v>1255</v>
      </c>
      <c r="F601" s="130">
        <v>0</v>
      </c>
      <c r="G601" s="4" t="s">
        <v>1287</v>
      </c>
      <c r="H601" s="129" t="s">
        <v>1288</v>
      </c>
    </row>
    <row r="602" spans="1:8">
      <c r="A602" s="125">
        <v>599</v>
      </c>
      <c r="B602" s="127" t="s">
        <v>1289</v>
      </c>
      <c r="C602" s="126" t="s">
        <v>124</v>
      </c>
      <c r="D602" s="128" t="s">
        <v>1254</v>
      </c>
      <c r="E602" s="130" t="s">
        <v>1255</v>
      </c>
      <c r="F602" s="130">
        <v>0</v>
      </c>
      <c r="G602" s="4" t="s">
        <v>1290</v>
      </c>
      <c r="H602" s="129" t="s">
        <v>487</v>
      </c>
    </row>
    <row r="603" spans="1:8">
      <c r="A603" s="125">
        <v>600</v>
      </c>
      <c r="B603" s="127" t="s">
        <v>1291</v>
      </c>
      <c r="C603" s="126" t="s">
        <v>1602</v>
      </c>
      <c r="D603" s="128" t="s">
        <v>1254</v>
      </c>
      <c r="E603" s="130" t="s">
        <v>1255</v>
      </c>
      <c r="F603" s="130">
        <v>0</v>
      </c>
      <c r="G603" s="4" t="s">
        <v>605</v>
      </c>
      <c r="H603" s="129" t="s">
        <v>1292</v>
      </c>
    </row>
    <row r="604" spans="1:8">
      <c r="A604" s="125">
        <v>601</v>
      </c>
      <c r="B604" s="127" t="s">
        <v>1293</v>
      </c>
      <c r="C604" s="126" t="s">
        <v>1602</v>
      </c>
      <c r="D604" s="128" t="s">
        <v>1254</v>
      </c>
      <c r="E604" s="130" t="s">
        <v>1255</v>
      </c>
      <c r="F604" s="130">
        <v>0</v>
      </c>
      <c r="G604" s="4" t="s">
        <v>1294</v>
      </c>
      <c r="H604" s="129" t="s">
        <v>1295</v>
      </c>
    </row>
    <row r="605" spans="1:8">
      <c r="A605" s="125">
        <v>602</v>
      </c>
      <c r="B605" s="127" t="s">
        <v>1296</v>
      </c>
      <c r="C605" s="126" t="s">
        <v>124</v>
      </c>
      <c r="D605" s="128" t="s">
        <v>1254</v>
      </c>
      <c r="E605" s="130" t="s">
        <v>1255</v>
      </c>
      <c r="F605" s="130">
        <v>0</v>
      </c>
      <c r="G605" s="4" t="s">
        <v>1297</v>
      </c>
      <c r="H605" s="129" t="s">
        <v>1298</v>
      </c>
    </row>
    <row r="606" spans="1:8">
      <c r="A606" s="125">
        <v>603</v>
      </c>
      <c r="B606" s="127" t="s">
        <v>1299</v>
      </c>
      <c r="C606" s="126" t="s">
        <v>1268</v>
      </c>
      <c r="D606" s="128" t="s">
        <v>1254</v>
      </c>
      <c r="E606" s="130" t="s">
        <v>1255</v>
      </c>
      <c r="F606" s="130">
        <v>0</v>
      </c>
      <c r="G606" s="4" t="s">
        <v>1300</v>
      </c>
      <c r="H606" s="129" t="s">
        <v>1301</v>
      </c>
    </row>
    <row r="607" spans="1:8">
      <c r="A607" s="125">
        <v>604</v>
      </c>
      <c r="B607" s="127" t="s">
        <v>1302</v>
      </c>
      <c r="C607" s="126" t="s">
        <v>1268</v>
      </c>
      <c r="D607" s="128" t="s">
        <v>1254</v>
      </c>
      <c r="E607" s="130" t="s">
        <v>1255</v>
      </c>
      <c r="F607" s="130">
        <v>0</v>
      </c>
      <c r="G607" s="4" t="s">
        <v>1303</v>
      </c>
      <c r="H607" s="129" t="s">
        <v>1304</v>
      </c>
    </row>
    <row r="608" spans="1:8">
      <c r="A608" s="125">
        <v>605</v>
      </c>
      <c r="B608" s="127" t="s">
        <v>92</v>
      </c>
      <c r="C608" s="126" t="s">
        <v>373</v>
      </c>
      <c r="D608" s="128" t="s">
        <v>1254</v>
      </c>
      <c r="E608" s="130" t="s">
        <v>1255</v>
      </c>
      <c r="F608" s="130">
        <v>0</v>
      </c>
      <c r="G608" s="4" t="s">
        <v>1305</v>
      </c>
      <c r="H608" s="129" t="s">
        <v>380</v>
      </c>
    </row>
    <row r="609" spans="1:8">
      <c r="A609" s="125">
        <v>606</v>
      </c>
      <c r="B609" s="127" t="s">
        <v>93</v>
      </c>
      <c r="C609" s="126" t="s">
        <v>1602</v>
      </c>
      <c r="D609" s="128" t="s">
        <v>1254</v>
      </c>
      <c r="E609" s="130" t="s">
        <v>1255</v>
      </c>
      <c r="F609" s="130">
        <v>0</v>
      </c>
      <c r="G609" s="4" t="s">
        <v>607</v>
      </c>
      <c r="H609" s="129" t="s">
        <v>374</v>
      </c>
    </row>
    <row r="610" spans="1:8">
      <c r="A610" s="125">
        <v>607</v>
      </c>
      <c r="B610" s="127" t="s">
        <v>94</v>
      </c>
      <c r="C610" s="126" t="s">
        <v>377</v>
      </c>
      <c r="D610" s="128" t="s">
        <v>1254</v>
      </c>
      <c r="E610" s="130" t="s">
        <v>1255</v>
      </c>
      <c r="F610" s="130">
        <v>0</v>
      </c>
      <c r="G610" s="4" t="s">
        <v>1306</v>
      </c>
      <c r="H610" s="129" t="s">
        <v>381</v>
      </c>
    </row>
    <row r="611" spans="1:8">
      <c r="A611" s="125">
        <v>608</v>
      </c>
      <c r="B611" s="127" t="s">
        <v>1307</v>
      </c>
      <c r="C611" s="126" t="s">
        <v>124</v>
      </c>
      <c r="D611" s="128" t="s">
        <v>1254</v>
      </c>
      <c r="E611" s="130" t="s">
        <v>1255</v>
      </c>
      <c r="F611" s="130">
        <v>0</v>
      </c>
      <c r="G611" s="4" t="s">
        <v>1308</v>
      </c>
      <c r="H611" s="129" t="s">
        <v>1309</v>
      </c>
    </row>
    <row r="612" spans="1:8">
      <c r="A612" s="125">
        <v>609</v>
      </c>
      <c r="B612" s="127" t="s">
        <v>1310</v>
      </c>
      <c r="C612" s="126" t="s">
        <v>124</v>
      </c>
      <c r="D612" s="128" t="s">
        <v>1254</v>
      </c>
      <c r="E612" s="130" t="s">
        <v>1255</v>
      </c>
      <c r="F612" s="130">
        <v>0</v>
      </c>
      <c r="G612" s="4" t="s">
        <v>1311</v>
      </c>
      <c r="H612" s="129" t="s">
        <v>1312</v>
      </c>
    </row>
    <row r="613" spans="1:8">
      <c r="A613" s="125">
        <v>610</v>
      </c>
      <c r="B613" s="127" t="s">
        <v>1313</v>
      </c>
      <c r="C613" s="126" t="s">
        <v>124</v>
      </c>
      <c r="D613" s="128" t="s">
        <v>1254</v>
      </c>
      <c r="E613" s="130" t="s">
        <v>1255</v>
      </c>
      <c r="F613" s="130">
        <v>0</v>
      </c>
      <c r="G613" s="4" t="s">
        <v>1314</v>
      </c>
      <c r="H613" s="129" t="s">
        <v>1315</v>
      </c>
    </row>
    <row r="614" spans="1:8">
      <c r="A614" s="125">
        <v>611</v>
      </c>
      <c r="B614" s="127" t="s">
        <v>305</v>
      </c>
      <c r="C614" s="126" t="s">
        <v>124</v>
      </c>
      <c r="D614" s="128" t="s">
        <v>1254</v>
      </c>
      <c r="E614" s="130" t="s">
        <v>1255</v>
      </c>
      <c r="F614" s="130">
        <v>0</v>
      </c>
      <c r="G614" s="4" t="s">
        <v>610</v>
      </c>
      <c r="H614" s="129" t="s">
        <v>551</v>
      </c>
    </row>
    <row r="615" spans="1:8">
      <c r="A615" s="125">
        <v>612</v>
      </c>
      <c r="B615" s="127" t="s">
        <v>310</v>
      </c>
      <c r="C615" s="126" t="s">
        <v>124</v>
      </c>
      <c r="D615" s="128" t="s">
        <v>1254</v>
      </c>
      <c r="E615" s="130" t="s">
        <v>1255</v>
      </c>
      <c r="F615" s="130">
        <v>0</v>
      </c>
      <c r="G615" s="4" t="s">
        <v>1316</v>
      </c>
      <c r="H615" s="129" t="s">
        <v>552</v>
      </c>
    </row>
    <row r="616" spans="1:8">
      <c r="A616" s="125">
        <v>613</v>
      </c>
      <c r="B616" s="127" t="s">
        <v>95</v>
      </c>
      <c r="C616" s="126" t="s">
        <v>124</v>
      </c>
      <c r="D616" s="128" t="s">
        <v>1254</v>
      </c>
      <c r="E616" s="130" t="s">
        <v>1255</v>
      </c>
      <c r="F616" s="130">
        <v>0</v>
      </c>
      <c r="G616" s="4" t="s">
        <v>1317</v>
      </c>
      <c r="H616" s="129" t="s">
        <v>382</v>
      </c>
    </row>
    <row r="617" spans="1:8">
      <c r="A617" s="125">
        <v>614</v>
      </c>
      <c r="B617" s="127" t="s">
        <v>96</v>
      </c>
      <c r="C617" s="126" t="s">
        <v>124</v>
      </c>
      <c r="D617" s="128" t="s">
        <v>1254</v>
      </c>
      <c r="E617" s="130" t="s">
        <v>1255</v>
      </c>
      <c r="F617" s="130">
        <v>0</v>
      </c>
      <c r="G617" s="4" t="s">
        <v>1318</v>
      </c>
      <c r="H617" s="129" t="s">
        <v>383</v>
      </c>
    </row>
    <row r="618" spans="1:8">
      <c r="A618" s="125">
        <v>615</v>
      </c>
      <c r="B618" s="127" t="s">
        <v>1319</v>
      </c>
      <c r="C618" s="126" t="s">
        <v>124</v>
      </c>
      <c r="D618" s="128" t="s">
        <v>1254</v>
      </c>
      <c r="E618" s="130" t="s">
        <v>1255</v>
      </c>
      <c r="F618" s="130">
        <v>0</v>
      </c>
      <c r="G618" s="4" t="s">
        <v>613</v>
      </c>
      <c r="H618" s="129" t="s">
        <v>1320</v>
      </c>
    </row>
    <row r="619" spans="1:8">
      <c r="A619" s="125">
        <v>616</v>
      </c>
      <c r="B619" s="127" t="s">
        <v>1321</v>
      </c>
      <c r="C619" s="126" t="s">
        <v>124</v>
      </c>
      <c r="D619" s="128" t="s">
        <v>1254</v>
      </c>
      <c r="E619" s="130" t="s">
        <v>1255</v>
      </c>
      <c r="F619" s="130">
        <v>0</v>
      </c>
      <c r="G619" s="4" t="s">
        <v>1322</v>
      </c>
      <c r="H619" s="129" t="s">
        <v>1323</v>
      </c>
    </row>
    <row r="620" spans="1:8">
      <c r="A620" s="125">
        <v>617</v>
      </c>
      <c r="B620" s="127" t="s">
        <v>1324</v>
      </c>
      <c r="C620" s="126" t="s">
        <v>124</v>
      </c>
      <c r="D620" s="128" t="s">
        <v>1254</v>
      </c>
      <c r="E620" s="130" t="s">
        <v>1255</v>
      </c>
      <c r="F620" s="130">
        <v>0</v>
      </c>
      <c r="G620" s="4" t="s">
        <v>615</v>
      </c>
      <c r="H620" s="129" t="s">
        <v>488</v>
      </c>
    </row>
    <row r="621" spans="1:8">
      <c r="A621" s="125">
        <v>618</v>
      </c>
      <c r="B621" s="127" t="s">
        <v>1325</v>
      </c>
      <c r="C621" s="126" t="s">
        <v>1602</v>
      </c>
      <c r="D621" s="128" t="s">
        <v>1254</v>
      </c>
      <c r="E621" s="130" t="s">
        <v>1255</v>
      </c>
      <c r="F621" s="130">
        <v>0</v>
      </c>
      <c r="G621" s="4" t="s">
        <v>1326</v>
      </c>
      <c r="H621" s="129" t="s">
        <v>1327</v>
      </c>
    </row>
    <row r="622" spans="1:8">
      <c r="A622" s="125">
        <v>619</v>
      </c>
      <c r="B622" s="127" t="s">
        <v>1328</v>
      </c>
      <c r="C622" s="126" t="s">
        <v>1602</v>
      </c>
      <c r="D622" s="128" t="s">
        <v>1254</v>
      </c>
      <c r="E622" s="130" t="s">
        <v>1255</v>
      </c>
      <c r="F622" s="130">
        <v>0</v>
      </c>
      <c r="G622" s="4" t="s">
        <v>1329</v>
      </c>
      <c r="H622" s="129" t="s">
        <v>1330</v>
      </c>
    </row>
    <row r="623" spans="1:8">
      <c r="A623" s="125">
        <v>620</v>
      </c>
      <c r="B623" s="127" t="s">
        <v>1331</v>
      </c>
      <c r="C623" s="126" t="s">
        <v>124</v>
      </c>
      <c r="D623" s="128" t="s">
        <v>1254</v>
      </c>
      <c r="E623" s="130" t="s">
        <v>1255</v>
      </c>
      <c r="F623" s="130">
        <v>0</v>
      </c>
      <c r="G623" s="4" t="s">
        <v>1332</v>
      </c>
      <c r="H623" s="129" t="s">
        <v>1333</v>
      </c>
    </row>
    <row r="624" spans="1:8">
      <c r="A624" s="125">
        <v>621</v>
      </c>
      <c r="B624" s="127" t="s">
        <v>1334</v>
      </c>
      <c r="C624" s="126" t="s">
        <v>124</v>
      </c>
      <c r="D624" s="128" t="s">
        <v>1254</v>
      </c>
      <c r="E624" s="130" t="s">
        <v>1255</v>
      </c>
      <c r="F624" s="130">
        <v>0</v>
      </c>
      <c r="G624" s="4" t="s">
        <v>1335</v>
      </c>
      <c r="H624" s="129" t="s">
        <v>1336</v>
      </c>
    </row>
    <row r="625" spans="1:8">
      <c r="A625" s="125">
        <v>622</v>
      </c>
      <c r="B625" s="127" t="s">
        <v>1337</v>
      </c>
      <c r="C625" s="126" t="s">
        <v>124</v>
      </c>
      <c r="D625" s="128" t="s">
        <v>1254</v>
      </c>
      <c r="E625" s="130" t="s">
        <v>1255</v>
      </c>
      <c r="F625" s="130">
        <v>0</v>
      </c>
      <c r="G625" s="4" t="s">
        <v>1338</v>
      </c>
      <c r="H625" s="129" t="s">
        <v>1339</v>
      </c>
    </row>
    <row r="626" spans="1:8">
      <c r="A626" s="125">
        <v>623</v>
      </c>
      <c r="B626" s="127" t="s">
        <v>1340</v>
      </c>
      <c r="C626" s="126" t="s">
        <v>124</v>
      </c>
      <c r="D626" s="128" t="s">
        <v>1254</v>
      </c>
      <c r="E626" s="130" t="s">
        <v>1255</v>
      </c>
      <c r="F626" s="130">
        <v>0</v>
      </c>
      <c r="G626" s="4" t="s">
        <v>1341</v>
      </c>
      <c r="H626" s="129" t="s">
        <v>1342</v>
      </c>
    </row>
    <row r="627" spans="1:8">
      <c r="A627" s="125">
        <v>624</v>
      </c>
      <c r="B627" s="127" t="s">
        <v>1343</v>
      </c>
      <c r="C627" s="126" t="s">
        <v>124</v>
      </c>
      <c r="D627" s="128" t="s">
        <v>1254</v>
      </c>
      <c r="E627" s="130" t="s">
        <v>1255</v>
      </c>
      <c r="F627" s="130">
        <v>0</v>
      </c>
      <c r="G627" s="4" t="s">
        <v>1344</v>
      </c>
      <c r="H627" s="129" t="s">
        <v>1345</v>
      </c>
    </row>
    <row r="628" spans="1:8">
      <c r="A628" s="125">
        <v>625</v>
      </c>
      <c r="B628" s="127" t="s">
        <v>97</v>
      </c>
      <c r="C628" s="126" t="s">
        <v>124</v>
      </c>
      <c r="D628" s="128" t="s">
        <v>1254</v>
      </c>
      <c r="E628" s="130" t="s">
        <v>1255</v>
      </c>
      <c r="F628" s="130">
        <v>0</v>
      </c>
      <c r="G628" s="4" t="s">
        <v>626</v>
      </c>
      <c r="H628" s="129" t="s">
        <v>384</v>
      </c>
    </row>
    <row r="629" spans="1:8">
      <c r="A629" s="125">
        <v>626</v>
      </c>
      <c r="B629" s="127" t="s">
        <v>1346</v>
      </c>
      <c r="C629" s="126" t="s">
        <v>124</v>
      </c>
      <c r="D629" s="128" t="s">
        <v>1254</v>
      </c>
      <c r="E629" s="130" t="s">
        <v>1255</v>
      </c>
      <c r="F629" s="130">
        <v>0</v>
      </c>
      <c r="G629" s="4" t="s">
        <v>628</v>
      </c>
      <c r="H629" s="129" t="s">
        <v>1347</v>
      </c>
    </row>
    <row r="630" spans="1:8">
      <c r="A630" s="125">
        <v>627</v>
      </c>
      <c r="B630" s="127" t="s">
        <v>1348</v>
      </c>
      <c r="C630" s="126" t="s">
        <v>124</v>
      </c>
      <c r="D630" s="128" t="s">
        <v>1254</v>
      </c>
      <c r="E630" s="130" t="s">
        <v>1255</v>
      </c>
      <c r="F630" s="130">
        <v>0</v>
      </c>
      <c r="G630" s="4" t="s">
        <v>1033</v>
      </c>
      <c r="H630" s="129" t="s">
        <v>1349</v>
      </c>
    </row>
    <row r="631" spans="1:8">
      <c r="A631" s="125">
        <v>628</v>
      </c>
      <c r="B631" s="127" t="s">
        <v>1350</v>
      </c>
      <c r="C631" s="126" t="s">
        <v>124</v>
      </c>
      <c r="D631" s="128" t="s">
        <v>1254</v>
      </c>
      <c r="E631" s="130" t="s">
        <v>1255</v>
      </c>
      <c r="F631" s="130">
        <v>0</v>
      </c>
      <c r="G631" s="4" t="s">
        <v>1036</v>
      </c>
      <c r="H631" s="129" t="s">
        <v>489</v>
      </c>
    </row>
    <row r="632" spans="1:8">
      <c r="A632" s="125">
        <v>629</v>
      </c>
      <c r="B632" s="127" t="s">
        <v>1352</v>
      </c>
      <c r="C632" s="126" t="s">
        <v>1351</v>
      </c>
      <c r="D632" s="128" t="s">
        <v>1254</v>
      </c>
      <c r="E632" s="130" t="s">
        <v>1255</v>
      </c>
      <c r="F632" s="130">
        <v>0</v>
      </c>
      <c r="G632" s="4" t="s">
        <v>1353</v>
      </c>
      <c r="H632" s="129" t="s">
        <v>1354</v>
      </c>
    </row>
    <row r="633" spans="1:8">
      <c r="A633" s="125">
        <v>630</v>
      </c>
      <c r="B633" s="127" t="s">
        <v>1355</v>
      </c>
      <c r="C633" s="126" t="s">
        <v>1351</v>
      </c>
      <c r="D633" s="128" t="s">
        <v>1254</v>
      </c>
      <c r="E633" s="130" t="s">
        <v>1255</v>
      </c>
      <c r="F633" s="130">
        <v>0</v>
      </c>
      <c r="G633" s="4" t="s">
        <v>1356</v>
      </c>
      <c r="H633" s="129" t="s">
        <v>1357</v>
      </c>
    </row>
    <row r="634" spans="1:8">
      <c r="A634" s="125">
        <v>631</v>
      </c>
      <c r="B634" s="127" t="s">
        <v>1358</v>
      </c>
      <c r="C634" s="126" t="s">
        <v>1351</v>
      </c>
      <c r="D634" s="128" t="s">
        <v>1254</v>
      </c>
      <c r="E634" s="130" t="s">
        <v>1255</v>
      </c>
      <c r="F634" s="130">
        <v>0</v>
      </c>
      <c r="G634" s="4" t="s">
        <v>1359</v>
      </c>
      <c r="H634" s="129" t="s">
        <v>1360</v>
      </c>
    </row>
    <row r="635" spans="1:8">
      <c r="A635" s="125">
        <v>632</v>
      </c>
      <c r="B635" s="127" t="s">
        <v>1361</v>
      </c>
      <c r="C635" s="126" t="s">
        <v>1351</v>
      </c>
      <c r="D635" s="128" t="s">
        <v>1254</v>
      </c>
      <c r="E635" s="130" t="s">
        <v>1255</v>
      </c>
      <c r="F635" s="130">
        <v>0</v>
      </c>
      <c r="G635" s="4" t="s">
        <v>1362</v>
      </c>
      <c r="H635" s="129" t="s">
        <v>1363</v>
      </c>
    </row>
    <row r="636" spans="1:8">
      <c r="A636" s="125">
        <v>633</v>
      </c>
      <c r="B636" s="127" t="s">
        <v>1364</v>
      </c>
      <c r="C636" s="126" t="s">
        <v>1351</v>
      </c>
      <c r="D636" s="128" t="s">
        <v>1254</v>
      </c>
      <c r="E636" s="130" t="s">
        <v>1255</v>
      </c>
      <c r="F636" s="130">
        <v>0</v>
      </c>
      <c r="G636" s="4" t="s">
        <v>1365</v>
      </c>
      <c r="H636" s="129" t="s">
        <v>1366</v>
      </c>
    </row>
    <row r="637" spans="1:8">
      <c r="A637" s="125">
        <v>634</v>
      </c>
      <c r="B637" s="127" t="s">
        <v>1367</v>
      </c>
      <c r="C637" s="126" t="s">
        <v>1351</v>
      </c>
      <c r="D637" s="128" t="s">
        <v>1254</v>
      </c>
      <c r="E637" s="130" t="s">
        <v>1255</v>
      </c>
      <c r="F637" s="130">
        <v>0</v>
      </c>
      <c r="G637" s="4" t="s">
        <v>1368</v>
      </c>
      <c r="H637" s="129" t="s">
        <v>1369</v>
      </c>
    </row>
    <row r="638" spans="1:8">
      <c r="A638" s="125">
        <v>635</v>
      </c>
      <c r="B638" s="127" t="s">
        <v>1370</v>
      </c>
      <c r="C638" s="126" t="s">
        <v>1351</v>
      </c>
      <c r="D638" s="128" t="s">
        <v>1254</v>
      </c>
      <c r="E638" s="130" t="s">
        <v>1255</v>
      </c>
      <c r="F638" s="130">
        <v>0</v>
      </c>
      <c r="G638" s="4" t="s">
        <v>1371</v>
      </c>
      <c r="H638" s="129" t="s">
        <v>1372</v>
      </c>
    </row>
    <row r="639" spans="1:8">
      <c r="A639" s="125">
        <v>636</v>
      </c>
      <c r="B639" s="127" t="s">
        <v>1373</v>
      </c>
      <c r="C639" s="126" t="s">
        <v>1351</v>
      </c>
      <c r="D639" s="128" t="s">
        <v>1254</v>
      </c>
      <c r="E639" s="130" t="s">
        <v>1255</v>
      </c>
      <c r="F639" s="130">
        <v>0</v>
      </c>
      <c r="G639" s="4" t="s">
        <v>1374</v>
      </c>
      <c r="H639" s="129" t="s">
        <v>1375</v>
      </c>
    </row>
    <row r="640" spans="1:8">
      <c r="A640" s="125">
        <v>637</v>
      </c>
      <c r="B640" s="127" t="s">
        <v>1376</v>
      </c>
      <c r="C640" s="126" t="s">
        <v>1351</v>
      </c>
      <c r="D640" s="128" t="s">
        <v>1254</v>
      </c>
      <c r="E640" s="130" t="s">
        <v>1255</v>
      </c>
      <c r="F640" s="130">
        <v>0</v>
      </c>
      <c r="G640" s="4" t="s">
        <v>1377</v>
      </c>
      <c r="H640" s="129" t="s">
        <v>1378</v>
      </c>
    </row>
    <row r="641" spans="1:8">
      <c r="A641" s="125">
        <v>638</v>
      </c>
      <c r="B641" s="127" t="s">
        <v>1380</v>
      </c>
      <c r="C641" s="126" t="s">
        <v>1379</v>
      </c>
      <c r="D641" s="128" t="s">
        <v>1254</v>
      </c>
      <c r="E641" s="130" t="s">
        <v>1255</v>
      </c>
      <c r="F641" s="130">
        <v>0</v>
      </c>
      <c r="G641" s="4" t="s">
        <v>633</v>
      </c>
      <c r="H641" s="129" t="s">
        <v>1381</v>
      </c>
    </row>
    <row r="642" spans="1:8">
      <c r="A642" s="125">
        <v>639</v>
      </c>
      <c r="B642" s="127" t="s">
        <v>1382</v>
      </c>
      <c r="C642" s="126" t="s">
        <v>1379</v>
      </c>
      <c r="D642" s="128" t="s">
        <v>1254</v>
      </c>
      <c r="E642" s="130" t="s">
        <v>1255</v>
      </c>
      <c r="F642" s="130">
        <v>0</v>
      </c>
      <c r="G642" s="4" t="s">
        <v>635</v>
      </c>
      <c r="H642" s="129" t="s">
        <v>1383</v>
      </c>
    </row>
    <row r="643" spans="1:8">
      <c r="A643" s="125">
        <v>640</v>
      </c>
      <c r="B643" s="127" t="s">
        <v>1384</v>
      </c>
      <c r="C643" s="126" t="s">
        <v>1600</v>
      </c>
      <c r="D643" s="128" t="s">
        <v>1254</v>
      </c>
      <c r="E643" s="130" t="s">
        <v>1255</v>
      </c>
      <c r="F643" s="130">
        <v>0</v>
      </c>
      <c r="G643" s="4" t="s">
        <v>719</v>
      </c>
      <c r="H643" s="129" t="s">
        <v>1385</v>
      </c>
    </row>
    <row r="644" spans="1:8">
      <c r="A644" s="125">
        <v>641</v>
      </c>
      <c r="B644" s="127" t="s">
        <v>1386</v>
      </c>
      <c r="C644" s="126" t="s">
        <v>1379</v>
      </c>
      <c r="D644" s="128" t="s">
        <v>1254</v>
      </c>
      <c r="E644" s="130" t="s">
        <v>1255</v>
      </c>
      <c r="F644" s="130">
        <v>0</v>
      </c>
      <c r="G644" s="4" t="s">
        <v>1387</v>
      </c>
      <c r="H644" s="129" t="s">
        <v>1388</v>
      </c>
    </row>
    <row r="645" spans="1:8">
      <c r="A645" s="125">
        <v>642</v>
      </c>
      <c r="B645" s="127" t="s">
        <v>1389</v>
      </c>
      <c r="C645" s="126" t="s">
        <v>1600</v>
      </c>
      <c r="D645" s="128" t="s">
        <v>1254</v>
      </c>
      <c r="E645" s="130" t="s">
        <v>1255</v>
      </c>
      <c r="F645" s="130">
        <v>0</v>
      </c>
      <c r="G645" s="4" t="s">
        <v>728</v>
      </c>
      <c r="H645" s="129" t="s">
        <v>1390</v>
      </c>
    </row>
    <row r="646" spans="1:8">
      <c r="A646" s="125">
        <v>643</v>
      </c>
      <c r="B646" s="127" t="s">
        <v>1391</v>
      </c>
      <c r="C646" s="126" t="s">
        <v>1600</v>
      </c>
      <c r="D646" s="128" t="s">
        <v>1254</v>
      </c>
      <c r="E646" s="130" t="s">
        <v>1255</v>
      </c>
      <c r="F646" s="130">
        <v>0</v>
      </c>
      <c r="G646" s="4" t="s">
        <v>736</v>
      </c>
      <c r="H646" s="129" t="s">
        <v>1392</v>
      </c>
    </row>
    <row r="647" spans="1:8">
      <c r="A647" s="125">
        <v>644</v>
      </c>
      <c r="B647" s="127" t="s">
        <v>1394</v>
      </c>
      <c r="C647" s="126" t="s">
        <v>1393</v>
      </c>
      <c r="D647" s="128" t="s">
        <v>1254</v>
      </c>
      <c r="E647" s="130" t="s">
        <v>1255</v>
      </c>
      <c r="F647" s="130">
        <v>0</v>
      </c>
      <c r="G647" s="4" t="s">
        <v>738</v>
      </c>
      <c r="H647" s="129" t="s">
        <v>1395</v>
      </c>
    </row>
    <row r="648" spans="1:8">
      <c r="A648" s="125">
        <v>645</v>
      </c>
      <c r="B648" s="127" t="s">
        <v>1396</v>
      </c>
      <c r="C648" s="126" t="s">
        <v>1393</v>
      </c>
      <c r="D648" s="128" t="s">
        <v>1254</v>
      </c>
      <c r="E648" s="130" t="s">
        <v>1255</v>
      </c>
      <c r="F648" s="130">
        <v>0</v>
      </c>
      <c r="G648" s="4" t="s">
        <v>740</v>
      </c>
      <c r="H648" s="129" t="s">
        <v>1397</v>
      </c>
    </row>
    <row r="649" spans="1:8">
      <c r="A649" s="125">
        <v>646</v>
      </c>
      <c r="B649" s="127" t="s">
        <v>1398</v>
      </c>
      <c r="C649" s="126" t="s">
        <v>1393</v>
      </c>
      <c r="D649" s="128" t="s">
        <v>1254</v>
      </c>
      <c r="E649" s="130" t="s">
        <v>1255</v>
      </c>
      <c r="F649" s="130">
        <v>0</v>
      </c>
      <c r="G649" s="4" t="s">
        <v>743</v>
      </c>
      <c r="H649" s="129" t="s">
        <v>1399</v>
      </c>
    </row>
    <row r="650" spans="1:8">
      <c r="A650" s="125">
        <v>647</v>
      </c>
      <c r="B650" s="127" t="s">
        <v>1400</v>
      </c>
      <c r="C650" s="126" t="s">
        <v>1393</v>
      </c>
      <c r="D650" s="128" t="s">
        <v>1254</v>
      </c>
      <c r="E650" s="130" t="s">
        <v>1255</v>
      </c>
      <c r="F650" s="130">
        <v>0</v>
      </c>
      <c r="G650" s="4" t="s">
        <v>1085</v>
      </c>
      <c r="H650" s="129" t="s">
        <v>1401</v>
      </c>
    </row>
    <row r="651" spans="1:8">
      <c r="A651" s="125">
        <v>648</v>
      </c>
      <c r="B651" s="127" t="s">
        <v>1402</v>
      </c>
      <c r="C651" s="126" t="s">
        <v>1600</v>
      </c>
      <c r="D651" s="128" t="s">
        <v>1254</v>
      </c>
      <c r="E651" s="130" t="s">
        <v>1255</v>
      </c>
      <c r="F651" s="130">
        <v>0</v>
      </c>
      <c r="G651" s="4" t="s">
        <v>1087</v>
      </c>
      <c r="H651" s="129" t="s">
        <v>1403</v>
      </c>
    </row>
    <row r="652" spans="1:8">
      <c r="A652" s="125">
        <v>649</v>
      </c>
      <c r="B652" s="127" t="s">
        <v>1404</v>
      </c>
      <c r="C652" s="126" t="s">
        <v>1600</v>
      </c>
      <c r="D652" s="128" t="s">
        <v>1254</v>
      </c>
      <c r="E652" s="130" t="s">
        <v>1255</v>
      </c>
      <c r="F652" s="130">
        <v>0</v>
      </c>
      <c r="G652" s="4" t="s">
        <v>1089</v>
      </c>
      <c r="H652" s="129" t="s">
        <v>1405</v>
      </c>
    </row>
    <row r="653" spans="1:8">
      <c r="A653" s="125">
        <v>650</v>
      </c>
      <c r="B653" s="127" t="s">
        <v>1406</v>
      </c>
      <c r="C653" s="126" t="s">
        <v>1600</v>
      </c>
      <c r="D653" s="128" t="s">
        <v>1254</v>
      </c>
      <c r="E653" s="130" t="s">
        <v>1255</v>
      </c>
      <c r="F653" s="130">
        <v>0</v>
      </c>
      <c r="G653" s="4" t="s">
        <v>1091</v>
      </c>
      <c r="H653" s="129" t="s">
        <v>507</v>
      </c>
    </row>
    <row r="654" spans="1:8">
      <c r="A654" s="125">
        <v>651</v>
      </c>
      <c r="B654" s="127" t="s">
        <v>1407</v>
      </c>
      <c r="C654" s="126" t="s">
        <v>1600</v>
      </c>
      <c r="D654" s="128" t="s">
        <v>1254</v>
      </c>
      <c r="E654" s="130" t="s">
        <v>1255</v>
      </c>
      <c r="F654" s="130">
        <v>0</v>
      </c>
      <c r="G654" s="4" t="s">
        <v>749</v>
      </c>
      <c r="H654" s="129" t="s">
        <v>1408</v>
      </c>
    </row>
    <row r="655" spans="1:8">
      <c r="A655" s="125">
        <v>652</v>
      </c>
      <c r="B655" s="127" t="s">
        <v>1409</v>
      </c>
      <c r="C655" s="126" t="s">
        <v>1600</v>
      </c>
      <c r="D655" s="128" t="s">
        <v>1254</v>
      </c>
      <c r="E655" s="130" t="s">
        <v>1255</v>
      </c>
      <c r="F655" s="130">
        <v>0</v>
      </c>
      <c r="G655" s="4" t="s">
        <v>753</v>
      </c>
      <c r="H655" s="129" t="s">
        <v>1410</v>
      </c>
    </row>
    <row r="656" spans="1:8">
      <c r="A656" s="125">
        <v>653</v>
      </c>
      <c r="B656" s="127" t="s">
        <v>1411</v>
      </c>
      <c r="C656" s="126" t="s">
        <v>1600</v>
      </c>
      <c r="D656" s="128" t="s">
        <v>1254</v>
      </c>
      <c r="E656" s="130" t="s">
        <v>1255</v>
      </c>
      <c r="F656" s="130">
        <v>0</v>
      </c>
      <c r="G656" s="4" t="s">
        <v>809</v>
      </c>
      <c r="H656" s="129" t="s">
        <v>1412</v>
      </c>
    </row>
    <row r="657" spans="1:8">
      <c r="A657" s="125">
        <v>654</v>
      </c>
      <c r="B657" s="127" t="s">
        <v>1413</v>
      </c>
      <c r="C657" s="126" t="s">
        <v>1600</v>
      </c>
      <c r="D657" s="128" t="s">
        <v>1254</v>
      </c>
      <c r="E657" s="130" t="s">
        <v>1255</v>
      </c>
      <c r="F657" s="130">
        <v>0</v>
      </c>
      <c r="G657" s="4" t="s">
        <v>822</v>
      </c>
      <c r="H657" s="129" t="s">
        <v>1414</v>
      </c>
    </row>
    <row r="658" spans="1:8">
      <c r="A658" s="125">
        <v>655</v>
      </c>
      <c r="B658" s="127" t="s">
        <v>1415</v>
      </c>
      <c r="C658" s="126" t="s">
        <v>1600</v>
      </c>
      <c r="D658" s="128" t="s">
        <v>1254</v>
      </c>
      <c r="E658" s="130" t="s">
        <v>1255</v>
      </c>
      <c r="F658" s="130">
        <v>0</v>
      </c>
      <c r="G658" s="4" t="s">
        <v>871</v>
      </c>
      <c r="H658" s="129" t="s">
        <v>1416</v>
      </c>
    </row>
    <row r="659" spans="1:8">
      <c r="A659" s="125">
        <v>656</v>
      </c>
      <c r="B659" s="127" t="s">
        <v>1417</v>
      </c>
      <c r="C659" s="126" t="s">
        <v>1600</v>
      </c>
      <c r="D659" s="128" t="s">
        <v>1254</v>
      </c>
      <c r="E659" s="130" t="s">
        <v>1255</v>
      </c>
      <c r="F659" s="130">
        <v>0</v>
      </c>
      <c r="G659" s="4" t="s">
        <v>1418</v>
      </c>
      <c r="H659" s="129" t="s">
        <v>1419</v>
      </c>
    </row>
    <row r="660" spans="1:8">
      <c r="A660" s="125">
        <v>657</v>
      </c>
      <c r="B660" s="127" t="s">
        <v>1420</v>
      </c>
      <c r="C660" s="126" t="s">
        <v>1600</v>
      </c>
      <c r="D660" s="128" t="s">
        <v>1254</v>
      </c>
      <c r="E660" s="130" t="s">
        <v>1255</v>
      </c>
      <c r="F660" s="130">
        <v>0</v>
      </c>
      <c r="G660" s="4" t="s">
        <v>1421</v>
      </c>
      <c r="H660" s="129" t="s">
        <v>1422</v>
      </c>
    </row>
    <row r="661" spans="1:8">
      <c r="A661" s="125">
        <v>658</v>
      </c>
      <c r="B661" s="127" t="s">
        <v>1423</v>
      </c>
      <c r="C661" s="126" t="s">
        <v>1600</v>
      </c>
      <c r="D661" s="128" t="s">
        <v>1254</v>
      </c>
      <c r="E661" s="130" t="s">
        <v>1255</v>
      </c>
      <c r="F661" s="130">
        <v>0</v>
      </c>
      <c r="G661" s="4" t="s">
        <v>1424</v>
      </c>
      <c r="H661" s="129" t="s">
        <v>1425</v>
      </c>
    </row>
    <row r="662" spans="1:8">
      <c r="A662" s="125">
        <v>659</v>
      </c>
      <c r="B662" s="127" t="s">
        <v>1426</v>
      </c>
      <c r="C662" s="126" t="s">
        <v>1600</v>
      </c>
      <c r="D662" s="128" t="s">
        <v>1254</v>
      </c>
      <c r="E662" s="130" t="s">
        <v>1255</v>
      </c>
      <c r="F662" s="130">
        <v>0</v>
      </c>
      <c r="G662" s="4" t="s">
        <v>1427</v>
      </c>
      <c r="H662" s="129" t="s">
        <v>1428</v>
      </c>
    </row>
    <row r="663" spans="1:8">
      <c r="A663" s="125">
        <v>660</v>
      </c>
      <c r="B663" s="127" t="s">
        <v>1429</v>
      </c>
      <c r="C663" s="126" t="s">
        <v>1600</v>
      </c>
      <c r="D663" s="128" t="s">
        <v>1254</v>
      </c>
      <c r="E663" s="130" t="s">
        <v>1255</v>
      </c>
      <c r="F663" s="130">
        <v>0</v>
      </c>
      <c r="G663" s="4" t="s">
        <v>1430</v>
      </c>
      <c r="H663" s="129" t="s">
        <v>1431</v>
      </c>
    </row>
    <row r="664" spans="1:8">
      <c r="A664" s="125">
        <v>661</v>
      </c>
      <c r="B664" s="127" t="s">
        <v>1432</v>
      </c>
      <c r="C664" s="126" t="s">
        <v>1600</v>
      </c>
      <c r="D664" s="128" t="s">
        <v>1254</v>
      </c>
      <c r="E664" s="130" t="s">
        <v>1255</v>
      </c>
      <c r="F664" s="130">
        <v>0</v>
      </c>
      <c r="G664" s="4" t="s">
        <v>1433</v>
      </c>
      <c r="H664" s="129" t="s">
        <v>1434</v>
      </c>
    </row>
    <row r="665" spans="1:8">
      <c r="A665" s="125">
        <v>662</v>
      </c>
      <c r="B665" s="127" t="s">
        <v>1435</v>
      </c>
      <c r="C665" s="126" t="s">
        <v>1379</v>
      </c>
      <c r="D665" s="128" t="s">
        <v>1254</v>
      </c>
      <c r="E665" s="130" t="s">
        <v>1255</v>
      </c>
      <c r="F665" s="130">
        <v>0</v>
      </c>
      <c r="G665" s="4" t="s">
        <v>1436</v>
      </c>
      <c r="H665" s="129" t="s">
        <v>1437</v>
      </c>
    </row>
    <row r="666" spans="1:8">
      <c r="A666" s="125">
        <v>663</v>
      </c>
      <c r="B666" s="127" t="s">
        <v>1438</v>
      </c>
      <c r="C666" s="126" t="s">
        <v>1602</v>
      </c>
      <c r="D666" s="128" t="s">
        <v>1439</v>
      </c>
      <c r="E666" s="130" t="s">
        <v>1440</v>
      </c>
      <c r="F666" s="130">
        <v>0</v>
      </c>
      <c r="G666" s="4" t="s">
        <v>1006</v>
      </c>
      <c r="H666" s="129" t="s">
        <v>1256</v>
      </c>
    </row>
    <row r="667" spans="1:8">
      <c r="A667" s="125">
        <v>664</v>
      </c>
      <c r="B667" s="127" t="s">
        <v>1441</v>
      </c>
      <c r="C667" s="126" t="s">
        <v>1602</v>
      </c>
      <c r="D667" s="128" t="s">
        <v>1439</v>
      </c>
      <c r="E667" s="130" t="s">
        <v>1440</v>
      </c>
      <c r="F667" s="130">
        <v>0</v>
      </c>
      <c r="G667" s="4" t="s">
        <v>1009</v>
      </c>
      <c r="H667" s="129" t="s">
        <v>386</v>
      </c>
    </row>
    <row r="668" spans="1:8">
      <c r="A668" s="125">
        <v>665</v>
      </c>
      <c r="B668" s="127" t="s">
        <v>1442</v>
      </c>
      <c r="C668" s="126" t="s">
        <v>1602</v>
      </c>
      <c r="D668" s="128" t="s">
        <v>1439</v>
      </c>
      <c r="E668" s="130" t="s">
        <v>1440</v>
      </c>
      <c r="F668" s="130">
        <v>0</v>
      </c>
      <c r="G668" s="4" t="s">
        <v>1012</v>
      </c>
      <c r="H668" s="129" t="s">
        <v>1259</v>
      </c>
    </row>
    <row r="669" spans="1:8">
      <c r="A669" s="125">
        <v>666</v>
      </c>
      <c r="B669" s="127" t="s">
        <v>1443</v>
      </c>
      <c r="C669" s="126" t="s">
        <v>1602</v>
      </c>
      <c r="D669" s="128" t="s">
        <v>1439</v>
      </c>
      <c r="E669" s="130" t="s">
        <v>1440</v>
      </c>
      <c r="F669" s="130">
        <v>0</v>
      </c>
      <c r="G669" s="4" t="s">
        <v>1015</v>
      </c>
      <c r="H669" s="129" t="s">
        <v>1261</v>
      </c>
    </row>
    <row r="670" spans="1:8">
      <c r="A670" s="125">
        <v>667</v>
      </c>
      <c r="B670" s="127" t="s">
        <v>1444</v>
      </c>
      <c r="C670" s="126" t="s">
        <v>1602</v>
      </c>
      <c r="D670" s="128" t="s">
        <v>1439</v>
      </c>
      <c r="E670" s="130" t="s">
        <v>1440</v>
      </c>
      <c r="F670" s="130">
        <v>0</v>
      </c>
      <c r="G670" s="4" t="s">
        <v>1018</v>
      </c>
      <c r="H670" s="129" t="s">
        <v>1263</v>
      </c>
    </row>
    <row r="671" spans="1:8">
      <c r="A671" s="125">
        <v>668</v>
      </c>
      <c r="B671" s="127" t="s">
        <v>1445</v>
      </c>
      <c r="C671" s="126" t="s">
        <v>1602</v>
      </c>
      <c r="D671" s="128" t="s">
        <v>1439</v>
      </c>
      <c r="E671" s="130" t="s">
        <v>1440</v>
      </c>
      <c r="F671" s="130">
        <v>0</v>
      </c>
      <c r="G671" s="4" t="s">
        <v>1020</v>
      </c>
      <c r="H671" s="129" t="s">
        <v>1265</v>
      </c>
    </row>
    <row r="672" spans="1:8">
      <c r="A672" s="125">
        <v>669</v>
      </c>
      <c r="B672" s="127" t="s">
        <v>1446</v>
      </c>
      <c r="C672" s="126" t="s">
        <v>124</v>
      </c>
      <c r="D672" s="128" t="s">
        <v>1439</v>
      </c>
      <c r="E672" s="130" t="s">
        <v>1440</v>
      </c>
      <c r="F672" s="130">
        <v>0</v>
      </c>
      <c r="G672" s="4" t="s">
        <v>575</v>
      </c>
      <c r="H672" s="129" t="s">
        <v>1267</v>
      </c>
    </row>
    <row r="673" spans="1:8">
      <c r="A673" s="125">
        <v>670</v>
      </c>
      <c r="B673" s="127" t="s">
        <v>1447</v>
      </c>
      <c r="C673" s="126" t="s">
        <v>1268</v>
      </c>
      <c r="D673" s="128" t="s">
        <v>1439</v>
      </c>
      <c r="E673" s="130" t="s">
        <v>1440</v>
      </c>
      <c r="F673" s="130">
        <v>0</v>
      </c>
      <c r="G673" s="4" t="s">
        <v>577</v>
      </c>
      <c r="H673" s="129" t="s">
        <v>1270</v>
      </c>
    </row>
    <row r="674" spans="1:8">
      <c r="A674" s="125">
        <v>671</v>
      </c>
      <c r="B674" s="127" t="s">
        <v>1448</v>
      </c>
      <c r="C674" s="126" t="s">
        <v>1268</v>
      </c>
      <c r="D674" s="128" t="s">
        <v>1439</v>
      </c>
      <c r="E674" s="130" t="s">
        <v>1440</v>
      </c>
      <c r="F674" s="130">
        <v>0</v>
      </c>
      <c r="G674" s="4" t="s">
        <v>580</v>
      </c>
      <c r="H674" s="129" t="s">
        <v>1272</v>
      </c>
    </row>
    <row r="675" spans="1:8">
      <c r="A675" s="125">
        <v>672</v>
      </c>
      <c r="B675" s="127" t="s">
        <v>98</v>
      </c>
      <c r="C675" s="126" t="s">
        <v>373</v>
      </c>
      <c r="D675" s="128" t="s">
        <v>1439</v>
      </c>
      <c r="E675" s="130" t="s">
        <v>1440</v>
      </c>
      <c r="F675" s="130">
        <v>0</v>
      </c>
      <c r="G675" s="4" t="s">
        <v>584</v>
      </c>
      <c r="H675" s="129" t="s">
        <v>372</v>
      </c>
    </row>
    <row r="676" spans="1:8">
      <c r="A676" s="125">
        <v>673</v>
      </c>
      <c r="B676" s="127" t="s">
        <v>99</v>
      </c>
      <c r="C676" s="126" t="s">
        <v>1602</v>
      </c>
      <c r="D676" s="128" t="s">
        <v>1439</v>
      </c>
      <c r="E676" s="130" t="s">
        <v>1440</v>
      </c>
      <c r="F676" s="130">
        <v>0</v>
      </c>
      <c r="G676" s="4" t="s">
        <v>589</v>
      </c>
      <c r="H676" s="129" t="s">
        <v>374</v>
      </c>
    </row>
    <row r="677" spans="1:8">
      <c r="A677" s="125">
        <v>674</v>
      </c>
      <c r="B677" s="127" t="s">
        <v>1449</v>
      </c>
      <c r="C677" s="126" t="s">
        <v>377</v>
      </c>
      <c r="D677" s="128" t="s">
        <v>1439</v>
      </c>
      <c r="E677" s="130" t="s">
        <v>1440</v>
      </c>
      <c r="F677" s="130">
        <v>0</v>
      </c>
      <c r="G677" s="4" t="s">
        <v>1273</v>
      </c>
      <c r="H677" s="129" t="s">
        <v>376</v>
      </c>
    </row>
    <row r="678" spans="1:8">
      <c r="A678" s="125">
        <v>675</v>
      </c>
      <c r="B678" s="127" t="s">
        <v>1450</v>
      </c>
      <c r="C678" s="126" t="s">
        <v>124</v>
      </c>
      <c r="D678" s="128" t="s">
        <v>1439</v>
      </c>
      <c r="E678" s="130" t="s">
        <v>1440</v>
      </c>
      <c r="F678" s="130">
        <v>0</v>
      </c>
      <c r="G678" s="4" t="s">
        <v>1275</v>
      </c>
      <c r="H678" s="129" t="s">
        <v>1276</v>
      </c>
    </row>
    <row r="679" spans="1:8">
      <c r="A679" s="125">
        <v>676</v>
      </c>
      <c r="B679" s="127" t="s">
        <v>1451</v>
      </c>
      <c r="C679" s="126" t="s">
        <v>124</v>
      </c>
      <c r="D679" s="128" t="s">
        <v>1439</v>
      </c>
      <c r="E679" s="130" t="s">
        <v>1440</v>
      </c>
      <c r="F679" s="130">
        <v>0</v>
      </c>
      <c r="G679" s="4" t="s">
        <v>1278</v>
      </c>
      <c r="H679" s="129" t="s">
        <v>1279</v>
      </c>
    </row>
    <row r="680" spans="1:8">
      <c r="A680" s="125">
        <v>677</v>
      </c>
      <c r="B680" s="127" t="s">
        <v>1452</v>
      </c>
      <c r="C680" s="126" t="s">
        <v>124</v>
      </c>
      <c r="D680" s="128" t="s">
        <v>1439</v>
      </c>
      <c r="E680" s="130" t="s">
        <v>1440</v>
      </c>
      <c r="F680" s="130">
        <v>0</v>
      </c>
      <c r="G680" s="4" t="s">
        <v>1281</v>
      </c>
      <c r="H680" s="129" t="s">
        <v>1282</v>
      </c>
    </row>
    <row r="681" spans="1:8">
      <c r="A681" s="125">
        <v>678</v>
      </c>
      <c r="B681" s="127" t="s">
        <v>1453</v>
      </c>
      <c r="C681" s="126" t="s">
        <v>124</v>
      </c>
      <c r="D681" s="128" t="s">
        <v>1439</v>
      </c>
      <c r="E681" s="130" t="s">
        <v>1440</v>
      </c>
      <c r="F681" s="130">
        <v>0</v>
      </c>
      <c r="G681" s="4" t="s">
        <v>1283</v>
      </c>
      <c r="H681" s="129" t="s">
        <v>550</v>
      </c>
    </row>
    <row r="682" spans="1:8">
      <c r="A682" s="125">
        <v>679</v>
      </c>
      <c r="B682" s="127" t="s">
        <v>135</v>
      </c>
      <c r="C682" s="126" t="s">
        <v>124</v>
      </c>
      <c r="D682" s="128" t="s">
        <v>1439</v>
      </c>
      <c r="E682" s="130" t="s">
        <v>1440</v>
      </c>
      <c r="F682" s="130">
        <v>0</v>
      </c>
      <c r="G682" s="4" t="s">
        <v>591</v>
      </c>
      <c r="H682" s="129" t="s">
        <v>385</v>
      </c>
    </row>
    <row r="683" spans="1:8">
      <c r="A683" s="125">
        <v>680</v>
      </c>
      <c r="B683" s="127" t="s">
        <v>1454</v>
      </c>
      <c r="C683" s="126" t="s">
        <v>124</v>
      </c>
      <c r="D683" s="128" t="s">
        <v>1439</v>
      </c>
      <c r="E683" s="130" t="s">
        <v>1440</v>
      </c>
      <c r="F683" s="130">
        <v>0</v>
      </c>
      <c r="G683" s="4" t="s">
        <v>592</v>
      </c>
      <c r="H683" s="129" t="s">
        <v>378</v>
      </c>
    </row>
    <row r="684" spans="1:8">
      <c r="A684" s="125">
        <v>681</v>
      </c>
      <c r="B684" s="127" t="s">
        <v>100</v>
      </c>
      <c r="C684" s="126" t="s">
        <v>124</v>
      </c>
      <c r="D684" s="128" t="s">
        <v>1439</v>
      </c>
      <c r="E684" s="130" t="s">
        <v>1440</v>
      </c>
      <c r="F684" s="130">
        <v>0</v>
      </c>
      <c r="G684" s="4" t="s">
        <v>596</v>
      </c>
      <c r="H684" s="129" t="s">
        <v>379</v>
      </c>
    </row>
    <row r="685" spans="1:8">
      <c r="A685" s="125">
        <v>682</v>
      </c>
      <c r="B685" s="127" t="s">
        <v>1455</v>
      </c>
      <c r="C685" s="126" t="s">
        <v>124</v>
      </c>
      <c r="D685" s="128" t="s">
        <v>1439</v>
      </c>
      <c r="E685" s="130" t="s">
        <v>1440</v>
      </c>
      <c r="F685" s="130">
        <v>0</v>
      </c>
      <c r="G685" s="4" t="s">
        <v>598</v>
      </c>
      <c r="H685" s="129" t="s">
        <v>1285</v>
      </c>
    </row>
    <row r="686" spans="1:8">
      <c r="A686" s="125">
        <v>683</v>
      </c>
      <c r="B686" s="127" t="s">
        <v>1456</v>
      </c>
      <c r="C686" s="126" t="s">
        <v>124</v>
      </c>
      <c r="D686" s="128" t="s">
        <v>1439</v>
      </c>
      <c r="E686" s="130" t="s">
        <v>1440</v>
      </c>
      <c r="F686" s="130">
        <v>0</v>
      </c>
      <c r="G686" s="4" t="s">
        <v>1287</v>
      </c>
      <c r="H686" s="129" t="s">
        <v>1288</v>
      </c>
    </row>
    <row r="687" spans="1:8">
      <c r="A687" s="125">
        <v>684</v>
      </c>
      <c r="B687" s="127" t="s">
        <v>1457</v>
      </c>
      <c r="C687" s="126" t="s">
        <v>124</v>
      </c>
      <c r="D687" s="128" t="s">
        <v>1439</v>
      </c>
      <c r="E687" s="130" t="s">
        <v>1440</v>
      </c>
      <c r="F687" s="130">
        <v>0</v>
      </c>
      <c r="G687" s="4" t="s">
        <v>1290</v>
      </c>
      <c r="H687" s="129" t="s">
        <v>487</v>
      </c>
    </row>
    <row r="688" spans="1:8">
      <c r="A688" s="125">
        <v>685</v>
      </c>
      <c r="B688" s="127" t="s">
        <v>1458</v>
      </c>
      <c r="C688" s="126" t="s">
        <v>1602</v>
      </c>
      <c r="D688" s="128" t="s">
        <v>1439</v>
      </c>
      <c r="E688" s="130" t="s">
        <v>1440</v>
      </c>
      <c r="F688" s="130">
        <v>0</v>
      </c>
      <c r="G688" s="4" t="s">
        <v>605</v>
      </c>
      <c r="H688" s="129" t="s">
        <v>1292</v>
      </c>
    </row>
    <row r="689" spans="1:8">
      <c r="A689" s="125">
        <v>686</v>
      </c>
      <c r="B689" s="127" t="s">
        <v>1459</v>
      </c>
      <c r="C689" s="126" t="s">
        <v>1602</v>
      </c>
      <c r="D689" s="128" t="s">
        <v>1439</v>
      </c>
      <c r="E689" s="130" t="s">
        <v>1440</v>
      </c>
      <c r="F689" s="130">
        <v>0</v>
      </c>
      <c r="G689" s="4" t="s">
        <v>1294</v>
      </c>
      <c r="H689" s="129" t="s">
        <v>1295</v>
      </c>
    </row>
    <row r="690" spans="1:8">
      <c r="A690" s="125">
        <v>687</v>
      </c>
      <c r="B690" s="127" t="s">
        <v>1460</v>
      </c>
      <c r="C690" s="126" t="s">
        <v>124</v>
      </c>
      <c r="D690" s="128" t="s">
        <v>1439</v>
      </c>
      <c r="E690" s="130" t="s">
        <v>1440</v>
      </c>
      <c r="F690" s="130">
        <v>0</v>
      </c>
      <c r="G690" s="4" t="s">
        <v>1297</v>
      </c>
      <c r="H690" s="129" t="s">
        <v>1298</v>
      </c>
    </row>
    <row r="691" spans="1:8">
      <c r="A691" s="125">
        <v>688</v>
      </c>
      <c r="B691" s="127" t="s">
        <v>1461</v>
      </c>
      <c r="C691" s="126" t="s">
        <v>1268</v>
      </c>
      <c r="D691" s="128" t="s">
        <v>1439</v>
      </c>
      <c r="E691" s="130" t="s">
        <v>1440</v>
      </c>
      <c r="F691" s="130">
        <v>0</v>
      </c>
      <c r="G691" s="4" t="s">
        <v>1300</v>
      </c>
      <c r="H691" s="129" t="s">
        <v>1301</v>
      </c>
    </row>
    <row r="692" spans="1:8">
      <c r="A692" s="125">
        <v>689</v>
      </c>
      <c r="B692" s="127" t="s">
        <v>1462</v>
      </c>
      <c r="C692" s="126" t="s">
        <v>1268</v>
      </c>
      <c r="D692" s="128" t="s">
        <v>1439</v>
      </c>
      <c r="E692" s="130" t="s">
        <v>1440</v>
      </c>
      <c r="F692" s="130">
        <v>0</v>
      </c>
      <c r="G692" s="4" t="s">
        <v>1303</v>
      </c>
      <c r="H692" s="129" t="s">
        <v>1304</v>
      </c>
    </row>
    <row r="693" spans="1:8">
      <c r="A693" s="125">
        <v>690</v>
      </c>
      <c r="B693" s="127" t="s">
        <v>101</v>
      </c>
      <c r="C693" s="126" t="s">
        <v>373</v>
      </c>
      <c r="D693" s="128" t="s">
        <v>1439</v>
      </c>
      <c r="E693" s="130" t="s">
        <v>1440</v>
      </c>
      <c r="F693" s="130">
        <v>0</v>
      </c>
      <c r="G693" s="4" t="s">
        <v>1305</v>
      </c>
      <c r="H693" s="129" t="s">
        <v>380</v>
      </c>
    </row>
    <row r="694" spans="1:8">
      <c r="A694" s="125">
        <v>691</v>
      </c>
      <c r="B694" s="127" t="s">
        <v>102</v>
      </c>
      <c r="C694" s="126" t="s">
        <v>1602</v>
      </c>
      <c r="D694" s="128" t="s">
        <v>1439</v>
      </c>
      <c r="E694" s="130" t="s">
        <v>1440</v>
      </c>
      <c r="F694" s="130">
        <v>0</v>
      </c>
      <c r="G694" s="4" t="s">
        <v>607</v>
      </c>
      <c r="H694" s="129" t="s">
        <v>374</v>
      </c>
    </row>
    <row r="695" spans="1:8">
      <c r="A695" s="125">
        <v>692</v>
      </c>
      <c r="B695" s="127" t="s">
        <v>1463</v>
      </c>
      <c r="C695" s="126" t="s">
        <v>377</v>
      </c>
      <c r="D695" s="128" t="s">
        <v>1439</v>
      </c>
      <c r="E695" s="130" t="s">
        <v>1440</v>
      </c>
      <c r="F695" s="130">
        <v>0</v>
      </c>
      <c r="G695" s="4" t="s">
        <v>1306</v>
      </c>
      <c r="H695" s="129" t="s">
        <v>381</v>
      </c>
    </row>
    <row r="696" spans="1:8">
      <c r="A696" s="125">
        <v>693</v>
      </c>
      <c r="B696" s="127" t="s">
        <v>1464</v>
      </c>
      <c r="C696" s="126" t="s">
        <v>124</v>
      </c>
      <c r="D696" s="128" t="s">
        <v>1439</v>
      </c>
      <c r="E696" s="130" t="s">
        <v>1440</v>
      </c>
      <c r="F696" s="130">
        <v>0</v>
      </c>
      <c r="G696" s="4" t="s">
        <v>1308</v>
      </c>
      <c r="H696" s="129" t="s">
        <v>1309</v>
      </c>
    </row>
    <row r="697" spans="1:8">
      <c r="A697" s="125">
        <v>694</v>
      </c>
      <c r="B697" s="127" t="s">
        <v>1465</v>
      </c>
      <c r="C697" s="126" t="s">
        <v>124</v>
      </c>
      <c r="D697" s="128" t="s">
        <v>1439</v>
      </c>
      <c r="E697" s="130" t="s">
        <v>1440</v>
      </c>
      <c r="F697" s="130">
        <v>0</v>
      </c>
      <c r="G697" s="4" t="s">
        <v>1311</v>
      </c>
      <c r="H697" s="129" t="s">
        <v>1312</v>
      </c>
    </row>
    <row r="698" spans="1:8">
      <c r="A698" s="125">
        <v>695</v>
      </c>
      <c r="B698" s="127" t="s">
        <v>1466</v>
      </c>
      <c r="C698" s="126" t="s">
        <v>124</v>
      </c>
      <c r="D698" s="128" t="s">
        <v>1439</v>
      </c>
      <c r="E698" s="130" t="s">
        <v>1440</v>
      </c>
      <c r="F698" s="130">
        <v>0</v>
      </c>
      <c r="G698" s="4" t="s">
        <v>1314</v>
      </c>
      <c r="H698" s="129" t="s">
        <v>1315</v>
      </c>
    </row>
    <row r="699" spans="1:8">
      <c r="A699" s="125">
        <v>696</v>
      </c>
      <c r="B699" s="127" t="s">
        <v>1467</v>
      </c>
      <c r="C699" s="126" t="s">
        <v>124</v>
      </c>
      <c r="D699" s="128" t="s">
        <v>1439</v>
      </c>
      <c r="E699" s="130" t="s">
        <v>1440</v>
      </c>
      <c r="F699" s="130">
        <v>0</v>
      </c>
      <c r="G699" s="4" t="s">
        <v>610</v>
      </c>
      <c r="H699" s="129" t="s">
        <v>551</v>
      </c>
    </row>
    <row r="700" spans="1:8">
      <c r="A700" s="125">
        <v>697</v>
      </c>
      <c r="B700" s="127" t="s">
        <v>1468</v>
      </c>
      <c r="C700" s="126" t="s">
        <v>124</v>
      </c>
      <c r="D700" s="128" t="s">
        <v>1439</v>
      </c>
      <c r="E700" s="130" t="s">
        <v>1440</v>
      </c>
      <c r="F700" s="130">
        <v>0</v>
      </c>
      <c r="G700" s="4" t="s">
        <v>1316</v>
      </c>
      <c r="H700" s="129" t="s">
        <v>552</v>
      </c>
    </row>
    <row r="701" spans="1:8">
      <c r="A701" s="125">
        <v>698</v>
      </c>
      <c r="B701" s="127" t="s">
        <v>1469</v>
      </c>
      <c r="C701" s="126" t="s">
        <v>124</v>
      </c>
      <c r="D701" s="128" t="s">
        <v>1439</v>
      </c>
      <c r="E701" s="130" t="s">
        <v>1440</v>
      </c>
      <c r="F701" s="130">
        <v>0</v>
      </c>
      <c r="G701" s="4" t="s">
        <v>1317</v>
      </c>
      <c r="H701" s="129" t="s">
        <v>382</v>
      </c>
    </row>
    <row r="702" spans="1:8">
      <c r="A702" s="125">
        <v>699</v>
      </c>
      <c r="B702" s="127" t="s">
        <v>103</v>
      </c>
      <c r="C702" s="126" t="s">
        <v>124</v>
      </c>
      <c r="D702" s="128" t="s">
        <v>1439</v>
      </c>
      <c r="E702" s="130" t="s">
        <v>1440</v>
      </c>
      <c r="F702" s="130">
        <v>0</v>
      </c>
      <c r="G702" s="4" t="s">
        <v>1318</v>
      </c>
      <c r="H702" s="129" t="s">
        <v>383</v>
      </c>
    </row>
    <row r="703" spans="1:8">
      <c r="A703" s="125">
        <v>700</v>
      </c>
      <c r="B703" s="127" t="s">
        <v>1470</v>
      </c>
      <c r="C703" s="126" t="s">
        <v>124</v>
      </c>
      <c r="D703" s="128" t="s">
        <v>1439</v>
      </c>
      <c r="E703" s="130" t="s">
        <v>1440</v>
      </c>
      <c r="F703" s="130">
        <v>0</v>
      </c>
      <c r="G703" s="4" t="s">
        <v>613</v>
      </c>
      <c r="H703" s="129" t="s">
        <v>1320</v>
      </c>
    </row>
    <row r="704" spans="1:8">
      <c r="A704" s="125">
        <v>701</v>
      </c>
      <c r="B704" s="127" t="s">
        <v>1471</v>
      </c>
      <c r="C704" s="126" t="s">
        <v>124</v>
      </c>
      <c r="D704" s="128" t="s">
        <v>1439</v>
      </c>
      <c r="E704" s="130" t="s">
        <v>1440</v>
      </c>
      <c r="F704" s="130">
        <v>0</v>
      </c>
      <c r="G704" s="4" t="s">
        <v>1322</v>
      </c>
      <c r="H704" s="129" t="s">
        <v>1323</v>
      </c>
    </row>
    <row r="705" spans="1:8">
      <c r="A705" s="125">
        <v>702</v>
      </c>
      <c r="B705" s="127" t="s">
        <v>1472</v>
      </c>
      <c r="C705" s="126" t="s">
        <v>124</v>
      </c>
      <c r="D705" s="128" t="s">
        <v>1439</v>
      </c>
      <c r="E705" s="130" t="s">
        <v>1440</v>
      </c>
      <c r="F705" s="130">
        <v>0</v>
      </c>
      <c r="G705" s="4" t="s">
        <v>615</v>
      </c>
      <c r="H705" s="129" t="s">
        <v>488</v>
      </c>
    </row>
    <row r="706" spans="1:8">
      <c r="A706" s="125">
        <v>703</v>
      </c>
      <c r="B706" s="127" t="s">
        <v>1473</v>
      </c>
      <c r="C706" s="126" t="s">
        <v>1602</v>
      </c>
      <c r="D706" s="128" t="s">
        <v>1439</v>
      </c>
      <c r="E706" s="130" t="s">
        <v>1440</v>
      </c>
      <c r="F706" s="130">
        <v>0</v>
      </c>
      <c r="G706" s="4" t="s">
        <v>1326</v>
      </c>
      <c r="H706" s="129" t="s">
        <v>1327</v>
      </c>
    </row>
    <row r="707" spans="1:8">
      <c r="A707" s="125">
        <v>704</v>
      </c>
      <c r="B707" s="127" t="s">
        <v>1474</v>
      </c>
      <c r="C707" s="126" t="s">
        <v>1602</v>
      </c>
      <c r="D707" s="128" t="s">
        <v>1439</v>
      </c>
      <c r="E707" s="130" t="s">
        <v>1440</v>
      </c>
      <c r="F707" s="130">
        <v>0</v>
      </c>
      <c r="G707" s="4" t="s">
        <v>1329</v>
      </c>
      <c r="H707" s="129" t="s">
        <v>1330</v>
      </c>
    </row>
    <row r="708" spans="1:8">
      <c r="A708" s="125">
        <v>705</v>
      </c>
      <c r="B708" s="127" t="s">
        <v>1475</v>
      </c>
      <c r="C708" s="126" t="s">
        <v>124</v>
      </c>
      <c r="D708" s="128" t="s">
        <v>1439</v>
      </c>
      <c r="E708" s="130" t="s">
        <v>1440</v>
      </c>
      <c r="F708" s="130">
        <v>0</v>
      </c>
      <c r="G708" s="4" t="s">
        <v>1332</v>
      </c>
      <c r="H708" s="129" t="s">
        <v>1333</v>
      </c>
    </row>
    <row r="709" spans="1:8">
      <c r="A709" s="125">
        <v>706</v>
      </c>
      <c r="B709" s="127" t="s">
        <v>1476</v>
      </c>
      <c r="C709" s="126" t="s">
        <v>124</v>
      </c>
      <c r="D709" s="128" t="s">
        <v>1439</v>
      </c>
      <c r="E709" s="130" t="s">
        <v>1440</v>
      </c>
      <c r="F709" s="130">
        <v>0</v>
      </c>
      <c r="G709" s="4" t="s">
        <v>1335</v>
      </c>
      <c r="H709" s="129" t="s">
        <v>1336</v>
      </c>
    </row>
    <row r="710" spans="1:8">
      <c r="A710" s="125">
        <v>707</v>
      </c>
      <c r="B710" s="127" t="s">
        <v>1477</v>
      </c>
      <c r="C710" s="126" t="s">
        <v>124</v>
      </c>
      <c r="D710" s="128" t="s">
        <v>1439</v>
      </c>
      <c r="E710" s="130" t="s">
        <v>1440</v>
      </c>
      <c r="F710" s="130">
        <v>0</v>
      </c>
      <c r="G710" s="4" t="s">
        <v>1338</v>
      </c>
      <c r="H710" s="129" t="s">
        <v>1339</v>
      </c>
    </row>
    <row r="711" spans="1:8">
      <c r="A711" s="125">
        <v>708</v>
      </c>
      <c r="B711" s="127" t="s">
        <v>1478</v>
      </c>
      <c r="C711" s="126" t="s">
        <v>124</v>
      </c>
      <c r="D711" s="128" t="s">
        <v>1439</v>
      </c>
      <c r="E711" s="130" t="s">
        <v>1440</v>
      </c>
      <c r="F711" s="130">
        <v>0</v>
      </c>
      <c r="G711" s="4" t="s">
        <v>1341</v>
      </c>
      <c r="H711" s="129" t="s">
        <v>1342</v>
      </c>
    </row>
    <row r="712" spans="1:8">
      <c r="A712" s="125">
        <v>709</v>
      </c>
      <c r="B712" s="127" t="s">
        <v>1479</v>
      </c>
      <c r="C712" s="126" t="s">
        <v>124</v>
      </c>
      <c r="D712" s="128" t="s">
        <v>1439</v>
      </c>
      <c r="E712" s="130" t="s">
        <v>1440</v>
      </c>
      <c r="F712" s="130">
        <v>0</v>
      </c>
      <c r="G712" s="4" t="s">
        <v>1344</v>
      </c>
      <c r="H712" s="129" t="s">
        <v>1345</v>
      </c>
    </row>
    <row r="713" spans="1:8">
      <c r="A713" s="125">
        <v>710</v>
      </c>
      <c r="B713" s="127" t="s">
        <v>104</v>
      </c>
      <c r="C713" s="126" t="s">
        <v>124</v>
      </c>
      <c r="D713" s="128" t="s">
        <v>1439</v>
      </c>
      <c r="E713" s="130" t="s">
        <v>1440</v>
      </c>
      <c r="F713" s="130">
        <v>0</v>
      </c>
      <c r="G713" s="4" t="s">
        <v>626</v>
      </c>
      <c r="H713" s="129" t="s">
        <v>384</v>
      </c>
    </row>
    <row r="714" spans="1:8">
      <c r="A714" s="125">
        <v>711</v>
      </c>
      <c r="B714" s="127" t="s">
        <v>1480</v>
      </c>
      <c r="C714" s="126" t="s">
        <v>124</v>
      </c>
      <c r="D714" s="128" t="s">
        <v>1439</v>
      </c>
      <c r="E714" s="130" t="s">
        <v>1440</v>
      </c>
      <c r="F714" s="130">
        <v>0</v>
      </c>
      <c r="G714" s="4" t="s">
        <v>628</v>
      </c>
      <c r="H714" s="129" t="s">
        <v>1347</v>
      </c>
    </row>
    <row r="715" spans="1:8">
      <c r="A715" s="125">
        <v>712</v>
      </c>
      <c r="B715" s="127" t="s">
        <v>1481</v>
      </c>
      <c r="C715" s="126" t="s">
        <v>124</v>
      </c>
      <c r="D715" s="128" t="s">
        <v>1439</v>
      </c>
      <c r="E715" s="130" t="s">
        <v>1440</v>
      </c>
      <c r="F715" s="130">
        <v>0</v>
      </c>
      <c r="G715" s="4" t="s">
        <v>1033</v>
      </c>
      <c r="H715" s="129" t="s">
        <v>1349</v>
      </c>
    </row>
    <row r="716" spans="1:8">
      <c r="A716" s="125">
        <v>713</v>
      </c>
      <c r="B716" s="127" t="s">
        <v>1482</v>
      </c>
      <c r="C716" s="126" t="s">
        <v>124</v>
      </c>
      <c r="D716" s="128" t="s">
        <v>1439</v>
      </c>
      <c r="E716" s="130" t="s">
        <v>1440</v>
      </c>
      <c r="F716" s="130">
        <v>0</v>
      </c>
      <c r="G716" s="4" t="s">
        <v>1036</v>
      </c>
      <c r="H716" s="129" t="s">
        <v>489</v>
      </c>
    </row>
    <row r="717" spans="1:8">
      <c r="A717" s="125">
        <v>714</v>
      </c>
      <c r="B717" s="127" t="s">
        <v>1483</v>
      </c>
      <c r="C717" s="126" t="s">
        <v>1351</v>
      </c>
      <c r="D717" s="128" t="s">
        <v>1439</v>
      </c>
      <c r="E717" s="130" t="s">
        <v>1440</v>
      </c>
      <c r="F717" s="130">
        <v>0</v>
      </c>
      <c r="G717" s="4" t="s">
        <v>1353</v>
      </c>
      <c r="H717" s="129" t="s">
        <v>1354</v>
      </c>
    </row>
    <row r="718" spans="1:8">
      <c r="A718" s="125">
        <v>715</v>
      </c>
      <c r="B718" s="127" t="s">
        <v>1484</v>
      </c>
      <c r="C718" s="126" t="s">
        <v>1351</v>
      </c>
      <c r="D718" s="128" t="s">
        <v>1439</v>
      </c>
      <c r="E718" s="130" t="s">
        <v>1440</v>
      </c>
      <c r="F718" s="130">
        <v>0</v>
      </c>
      <c r="G718" s="4" t="s">
        <v>1356</v>
      </c>
      <c r="H718" s="129" t="s">
        <v>1357</v>
      </c>
    </row>
    <row r="719" spans="1:8">
      <c r="A719" s="125">
        <v>716</v>
      </c>
      <c r="B719" s="127" t="s">
        <v>1485</v>
      </c>
      <c r="C719" s="126" t="s">
        <v>1351</v>
      </c>
      <c r="D719" s="128" t="s">
        <v>1439</v>
      </c>
      <c r="E719" s="130" t="s">
        <v>1440</v>
      </c>
      <c r="F719" s="130">
        <v>0</v>
      </c>
      <c r="G719" s="4" t="s">
        <v>1359</v>
      </c>
      <c r="H719" s="129" t="s">
        <v>1360</v>
      </c>
    </row>
    <row r="720" spans="1:8">
      <c r="A720" s="125">
        <v>717</v>
      </c>
      <c r="B720" s="127" t="s">
        <v>1486</v>
      </c>
      <c r="C720" s="126" t="s">
        <v>1351</v>
      </c>
      <c r="D720" s="128" t="s">
        <v>1439</v>
      </c>
      <c r="E720" s="130" t="s">
        <v>1440</v>
      </c>
      <c r="F720" s="130">
        <v>0</v>
      </c>
      <c r="G720" s="4" t="s">
        <v>1362</v>
      </c>
      <c r="H720" s="129" t="s">
        <v>1363</v>
      </c>
    </row>
    <row r="721" spans="1:8">
      <c r="A721" s="125">
        <v>718</v>
      </c>
      <c r="B721" s="127" t="s">
        <v>1487</v>
      </c>
      <c r="C721" s="126" t="s">
        <v>1351</v>
      </c>
      <c r="D721" s="128" t="s">
        <v>1439</v>
      </c>
      <c r="E721" s="130" t="s">
        <v>1440</v>
      </c>
      <c r="F721" s="130">
        <v>0</v>
      </c>
      <c r="G721" s="4" t="s">
        <v>1365</v>
      </c>
      <c r="H721" s="129" t="s">
        <v>1366</v>
      </c>
    </row>
    <row r="722" spans="1:8">
      <c r="A722" s="125">
        <v>719</v>
      </c>
      <c r="B722" s="127" t="s">
        <v>1488</v>
      </c>
      <c r="C722" s="126" t="s">
        <v>1351</v>
      </c>
      <c r="D722" s="128" t="s">
        <v>1439</v>
      </c>
      <c r="E722" s="130" t="s">
        <v>1440</v>
      </c>
      <c r="F722" s="130">
        <v>0</v>
      </c>
      <c r="G722" s="4" t="s">
        <v>1368</v>
      </c>
      <c r="H722" s="129" t="s">
        <v>1369</v>
      </c>
    </row>
    <row r="723" spans="1:8">
      <c r="A723" s="125">
        <v>720</v>
      </c>
      <c r="B723" s="127" t="s">
        <v>1489</v>
      </c>
      <c r="C723" s="126" t="s">
        <v>1351</v>
      </c>
      <c r="D723" s="128" t="s">
        <v>1439</v>
      </c>
      <c r="E723" s="130" t="s">
        <v>1440</v>
      </c>
      <c r="F723" s="130">
        <v>0</v>
      </c>
      <c r="G723" s="4" t="s">
        <v>1371</v>
      </c>
      <c r="H723" s="129" t="s">
        <v>1372</v>
      </c>
    </row>
    <row r="724" spans="1:8">
      <c r="A724" s="125">
        <v>721</v>
      </c>
      <c r="B724" s="127" t="s">
        <v>1490</v>
      </c>
      <c r="C724" s="126" t="s">
        <v>1351</v>
      </c>
      <c r="D724" s="128" t="s">
        <v>1439</v>
      </c>
      <c r="E724" s="130" t="s">
        <v>1440</v>
      </c>
      <c r="F724" s="130">
        <v>0</v>
      </c>
      <c r="G724" s="4" t="s">
        <v>1374</v>
      </c>
      <c r="H724" s="129" t="s">
        <v>1372</v>
      </c>
    </row>
    <row r="725" spans="1:8">
      <c r="A725" s="125">
        <v>722</v>
      </c>
      <c r="B725" s="127" t="s">
        <v>1491</v>
      </c>
      <c r="C725" s="126" t="s">
        <v>1351</v>
      </c>
      <c r="D725" s="128" t="s">
        <v>1439</v>
      </c>
      <c r="E725" s="130" t="s">
        <v>1440</v>
      </c>
      <c r="F725" s="130">
        <v>0</v>
      </c>
      <c r="G725" s="4" t="s">
        <v>1377</v>
      </c>
      <c r="H725" s="129" t="s">
        <v>1378</v>
      </c>
    </row>
    <row r="726" spans="1:8">
      <c r="A726" s="125">
        <v>723</v>
      </c>
      <c r="B726" s="127" t="s">
        <v>1492</v>
      </c>
      <c r="C726" s="126" t="s">
        <v>1379</v>
      </c>
      <c r="D726" s="128" t="s">
        <v>1439</v>
      </c>
      <c r="E726" s="130" t="s">
        <v>1440</v>
      </c>
      <c r="F726" s="130">
        <v>0</v>
      </c>
      <c r="G726" s="4" t="s">
        <v>633</v>
      </c>
      <c r="H726" s="129" t="s">
        <v>1381</v>
      </c>
    </row>
    <row r="727" spans="1:8">
      <c r="A727" s="125">
        <v>724</v>
      </c>
      <c r="B727" s="127" t="s">
        <v>1493</v>
      </c>
      <c r="C727" s="126" t="s">
        <v>1379</v>
      </c>
      <c r="D727" s="128" t="s">
        <v>1439</v>
      </c>
      <c r="E727" s="130" t="s">
        <v>1440</v>
      </c>
      <c r="F727" s="130">
        <v>0</v>
      </c>
      <c r="G727" s="4" t="s">
        <v>635</v>
      </c>
      <c r="H727" s="129" t="s">
        <v>1383</v>
      </c>
    </row>
    <row r="728" spans="1:8">
      <c r="A728" s="125">
        <v>725</v>
      </c>
      <c r="B728" s="127" t="s">
        <v>1494</v>
      </c>
      <c r="C728" s="126" t="s">
        <v>1600</v>
      </c>
      <c r="D728" s="128" t="s">
        <v>1439</v>
      </c>
      <c r="E728" s="130" t="s">
        <v>1440</v>
      </c>
      <c r="F728" s="130">
        <v>0</v>
      </c>
      <c r="G728" s="4" t="s">
        <v>719</v>
      </c>
      <c r="H728" s="129" t="s">
        <v>1385</v>
      </c>
    </row>
    <row r="729" spans="1:8">
      <c r="A729" s="125">
        <v>726</v>
      </c>
      <c r="B729" s="127" t="s">
        <v>1495</v>
      </c>
      <c r="C729" s="126" t="s">
        <v>1379</v>
      </c>
      <c r="D729" s="128" t="s">
        <v>1439</v>
      </c>
      <c r="E729" s="130" t="s">
        <v>1440</v>
      </c>
      <c r="F729" s="130">
        <v>0</v>
      </c>
      <c r="G729" s="4" t="s">
        <v>1387</v>
      </c>
      <c r="H729" s="129" t="s">
        <v>1388</v>
      </c>
    </row>
    <row r="730" spans="1:8">
      <c r="A730" s="125">
        <v>727</v>
      </c>
      <c r="B730" s="127" t="s">
        <v>1496</v>
      </c>
      <c r="C730" s="126" t="s">
        <v>1600</v>
      </c>
      <c r="D730" s="128" t="s">
        <v>1439</v>
      </c>
      <c r="E730" s="130" t="s">
        <v>1440</v>
      </c>
      <c r="F730" s="130">
        <v>0</v>
      </c>
      <c r="G730" s="4" t="s">
        <v>728</v>
      </c>
      <c r="H730" s="129" t="s">
        <v>1390</v>
      </c>
    </row>
    <row r="731" spans="1:8">
      <c r="A731" s="125">
        <v>728</v>
      </c>
      <c r="B731" s="127" t="s">
        <v>1497</v>
      </c>
      <c r="C731" s="126" t="s">
        <v>1600</v>
      </c>
      <c r="D731" s="128" t="s">
        <v>1439</v>
      </c>
      <c r="E731" s="130" t="s">
        <v>1440</v>
      </c>
      <c r="F731" s="130">
        <v>0</v>
      </c>
      <c r="G731" s="4" t="s">
        <v>736</v>
      </c>
      <c r="H731" s="129" t="s">
        <v>1392</v>
      </c>
    </row>
    <row r="732" spans="1:8">
      <c r="A732" s="125">
        <v>729</v>
      </c>
      <c r="B732" s="127" t="s">
        <v>1498</v>
      </c>
      <c r="C732" s="126" t="s">
        <v>1393</v>
      </c>
      <c r="D732" s="128" t="s">
        <v>1439</v>
      </c>
      <c r="E732" s="130" t="s">
        <v>1440</v>
      </c>
      <c r="F732" s="130">
        <v>0</v>
      </c>
      <c r="G732" s="4" t="s">
        <v>738</v>
      </c>
      <c r="H732" s="129" t="s">
        <v>1395</v>
      </c>
    </row>
    <row r="733" spans="1:8">
      <c r="A733" s="125">
        <v>730</v>
      </c>
      <c r="B733" s="127" t="s">
        <v>1499</v>
      </c>
      <c r="C733" s="126" t="s">
        <v>1393</v>
      </c>
      <c r="D733" s="128" t="s">
        <v>1439</v>
      </c>
      <c r="E733" s="130" t="s">
        <v>1440</v>
      </c>
      <c r="F733" s="130">
        <v>0</v>
      </c>
      <c r="G733" s="4" t="s">
        <v>740</v>
      </c>
      <c r="H733" s="129" t="s">
        <v>1397</v>
      </c>
    </row>
    <row r="734" spans="1:8">
      <c r="A734" s="125">
        <v>731</v>
      </c>
      <c r="B734" s="127" t="s">
        <v>1500</v>
      </c>
      <c r="C734" s="126" t="s">
        <v>1393</v>
      </c>
      <c r="D734" s="128" t="s">
        <v>1439</v>
      </c>
      <c r="E734" s="130" t="s">
        <v>1440</v>
      </c>
      <c r="F734" s="130">
        <v>0</v>
      </c>
      <c r="G734" s="4" t="s">
        <v>743</v>
      </c>
      <c r="H734" s="129" t="s">
        <v>1399</v>
      </c>
    </row>
    <row r="735" spans="1:8">
      <c r="A735" s="125">
        <v>732</v>
      </c>
      <c r="B735" s="127" t="s">
        <v>1501</v>
      </c>
      <c r="C735" s="126" t="s">
        <v>1393</v>
      </c>
      <c r="D735" s="128" t="s">
        <v>1439</v>
      </c>
      <c r="E735" s="130" t="s">
        <v>1440</v>
      </c>
      <c r="F735" s="130">
        <v>0</v>
      </c>
      <c r="G735" s="4" t="s">
        <v>1085</v>
      </c>
      <c r="H735" s="129" t="s">
        <v>1401</v>
      </c>
    </row>
    <row r="736" spans="1:8">
      <c r="A736" s="125">
        <v>733</v>
      </c>
      <c r="B736" s="127" t="s">
        <v>1502</v>
      </c>
      <c r="C736" s="126" t="s">
        <v>1393</v>
      </c>
      <c r="D736" s="128" t="s">
        <v>1439</v>
      </c>
      <c r="E736" s="130" t="s">
        <v>1440</v>
      </c>
      <c r="F736" s="130">
        <v>0</v>
      </c>
      <c r="G736" s="4" t="s">
        <v>1087</v>
      </c>
      <c r="H736" s="129" t="s">
        <v>1403</v>
      </c>
    </row>
    <row r="737" spans="1:8">
      <c r="A737" s="125">
        <v>734</v>
      </c>
      <c r="B737" s="127" t="s">
        <v>1503</v>
      </c>
      <c r="C737" s="126" t="s">
        <v>1393</v>
      </c>
      <c r="D737" s="128" t="s">
        <v>1439</v>
      </c>
      <c r="E737" s="130" t="s">
        <v>1440</v>
      </c>
      <c r="F737" s="130">
        <v>0</v>
      </c>
      <c r="G737" s="4" t="s">
        <v>1089</v>
      </c>
      <c r="H737" s="129" t="s">
        <v>1405</v>
      </c>
    </row>
    <row r="738" spans="1:8">
      <c r="A738" s="125">
        <v>735</v>
      </c>
      <c r="B738" s="127" t="s">
        <v>1504</v>
      </c>
      <c r="C738" s="126" t="s">
        <v>1600</v>
      </c>
      <c r="D738" s="128" t="s">
        <v>1439</v>
      </c>
      <c r="E738" s="130" t="s">
        <v>1440</v>
      </c>
      <c r="F738" s="130">
        <v>0</v>
      </c>
      <c r="G738" s="4" t="s">
        <v>1091</v>
      </c>
      <c r="H738" s="129" t="s">
        <v>507</v>
      </c>
    </row>
    <row r="739" spans="1:8">
      <c r="A739" s="125">
        <v>736</v>
      </c>
      <c r="B739" s="127" t="s">
        <v>1505</v>
      </c>
      <c r="C739" s="126" t="s">
        <v>1600</v>
      </c>
      <c r="D739" s="128" t="s">
        <v>1439</v>
      </c>
      <c r="E739" s="130" t="s">
        <v>1440</v>
      </c>
      <c r="F739" s="130">
        <v>0</v>
      </c>
      <c r="G739" s="4" t="s">
        <v>749</v>
      </c>
      <c r="H739" s="129" t="s">
        <v>1408</v>
      </c>
    </row>
    <row r="740" spans="1:8">
      <c r="A740" s="125">
        <v>737</v>
      </c>
      <c r="B740" s="127" t="s">
        <v>1506</v>
      </c>
      <c r="C740" s="126" t="s">
        <v>1600</v>
      </c>
      <c r="D740" s="128" t="s">
        <v>1439</v>
      </c>
      <c r="E740" s="130" t="s">
        <v>1440</v>
      </c>
      <c r="F740" s="130">
        <v>0</v>
      </c>
      <c r="G740" s="4" t="s">
        <v>753</v>
      </c>
      <c r="H740" s="129" t="s">
        <v>1410</v>
      </c>
    </row>
    <row r="741" spans="1:8">
      <c r="A741" s="125">
        <v>738</v>
      </c>
      <c r="B741" s="127" t="s">
        <v>1507</v>
      </c>
      <c r="C741" s="126" t="s">
        <v>1600</v>
      </c>
      <c r="D741" s="128" t="s">
        <v>1439</v>
      </c>
      <c r="E741" s="130" t="s">
        <v>1440</v>
      </c>
      <c r="F741" s="130">
        <v>0</v>
      </c>
      <c r="G741" s="4" t="s">
        <v>809</v>
      </c>
      <c r="H741" s="129" t="s">
        <v>1412</v>
      </c>
    </row>
    <row r="742" spans="1:8">
      <c r="A742" s="125">
        <v>739</v>
      </c>
      <c r="B742" s="127" t="s">
        <v>1508</v>
      </c>
      <c r="C742" s="126" t="s">
        <v>1600</v>
      </c>
      <c r="D742" s="128" t="s">
        <v>1439</v>
      </c>
      <c r="E742" s="130" t="s">
        <v>1440</v>
      </c>
      <c r="F742" s="130">
        <v>0</v>
      </c>
      <c r="G742" s="4" t="s">
        <v>822</v>
      </c>
      <c r="H742" s="129" t="s">
        <v>1414</v>
      </c>
    </row>
    <row r="743" spans="1:8">
      <c r="A743" s="125">
        <v>740</v>
      </c>
      <c r="B743" s="127" t="s">
        <v>1509</v>
      </c>
      <c r="C743" s="126" t="s">
        <v>1600</v>
      </c>
      <c r="D743" s="128" t="s">
        <v>1439</v>
      </c>
      <c r="E743" s="130" t="s">
        <v>1440</v>
      </c>
      <c r="F743" s="130">
        <v>0</v>
      </c>
      <c r="G743" s="4" t="s">
        <v>871</v>
      </c>
      <c r="H743" s="129" t="s">
        <v>1416</v>
      </c>
    </row>
    <row r="744" spans="1:8">
      <c r="A744" s="125">
        <v>741</v>
      </c>
      <c r="B744" s="127" t="s">
        <v>1510</v>
      </c>
      <c r="C744" s="126" t="s">
        <v>1600</v>
      </c>
      <c r="D744" s="128" t="s">
        <v>1439</v>
      </c>
      <c r="E744" s="130" t="s">
        <v>1440</v>
      </c>
      <c r="F744" s="130">
        <v>0</v>
      </c>
      <c r="G744" s="4" t="s">
        <v>1418</v>
      </c>
      <c r="H744" s="129" t="s">
        <v>1419</v>
      </c>
    </row>
    <row r="745" spans="1:8">
      <c r="A745" s="125">
        <v>742</v>
      </c>
      <c r="B745" s="127" t="s">
        <v>1511</v>
      </c>
      <c r="C745" s="126" t="s">
        <v>1600</v>
      </c>
      <c r="D745" s="128" t="s">
        <v>1439</v>
      </c>
      <c r="E745" s="130" t="s">
        <v>1440</v>
      </c>
      <c r="F745" s="130">
        <v>0</v>
      </c>
      <c r="G745" s="4" t="s">
        <v>1421</v>
      </c>
      <c r="H745" s="129" t="s">
        <v>1422</v>
      </c>
    </row>
    <row r="746" spans="1:8">
      <c r="A746" s="125">
        <v>743</v>
      </c>
      <c r="B746" s="127" t="s">
        <v>1512</v>
      </c>
      <c r="C746" s="126" t="s">
        <v>1600</v>
      </c>
      <c r="D746" s="128" t="s">
        <v>1439</v>
      </c>
      <c r="E746" s="130" t="s">
        <v>1440</v>
      </c>
      <c r="F746" s="130">
        <v>0</v>
      </c>
      <c r="G746" s="4" t="s">
        <v>1424</v>
      </c>
      <c r="H746" s="129" t="s">
        <v>1425</v>
      </c>
    </row>
    <row r="747" spans="1:8">
      <c r="A747" s="125">
        <v>744</v>
      </c>
      <c r="B747" s="127" t="s">
        <v>1513</v>
      </c>
      <c r="C747" s="126" t="s">
        <v>1600</v>
      </c>
      <c r="D747" s="128" t="s">
        <v>1439</v>
      </c>
      <c r="E747" s="130" t="s">
        <v>1440</v>
      </c>
      <c r="F747" s="130">
        <v>0</v>
      </c>
      <c r="G747" s="4" t="s">
        <v>1427</v>
      </c>
      <c r="H747" s="129" t="s">
        <v>1428</v>
      </c>
    </row>
    <row r="748" spans="1:8">
      <c r="A748" s="125">
        <v>745</v>
      </c>
      <c r="B748" s="127" t="s">
        <v>1514</v>
      </c>
      <c r="C748" s="126" t="s">
        <v>1600</v>
      </c>
      <c r="D748" s="128" t="s">
        <v>1439</v>
      </c>
      <c r="E748" s="130" t="s">
        <v>1440</v>
      </c>
      <c r="F748" s="130">
        <v>0</v>
      </c>
      <c r="G748" s="4" t="s">
        <v>1430</v>
      </c>
      <c r="H748" s="129" t="s">
        <v>1431</v>
      </c>
    </row>
    <row r="749" spans="1:8">
      <c r="A749" s="125">
        <v>746</v>
      </c>
      <c r="B749" s="127" t="s">
        <v>1515</v>
      </c>
      <c r="C749" s="126" t="s">
        <v>1600</v>
      </c>
      <c r="D749" s="128" t="s">
        <v>1439</v>
      </c>
      <c r="E749" s="130" t="s">
        <v>1440</v>
      </c>
      <c r="F749" s="130">
        <v>0</v>
      </c>
      <c r="G749" s="4" t="s">
        <v>1433</v>
      </c>
      <c r="H749" s="129" t="s">
        <v>1434</v>
      </c>
    </row>
    <row r="750" spans="1:8">
      <c r="A750" s="125">
        <v>747</v>
      </c>
      <c r="B750" s="127" t="s">
        <v>1516</v>
      </c>
      <c r="C750" s="126" t="s">
        <v>1379</v>
      </c>
      <c r="D750" s="128" t="s">
        <v>1439</v>
      </c>
      <c r="E750" s="130" t="s">
        <v>1440</v>
      </c>
      <c r="F750" s="130">
        <v>0</v>
      </c>
      <c r="G750" s="4" t="s">
        <v>1436</v>
      </c>
      <c r="H750" s="129" t="s">
        <v>1437</v>
      </c>
    </row>
    <row r="751" spans="1:8">
      <c r="A751" s="125">
        <v>748</v>
      </c>
      <c r="B751" s="127" t="s">
        <v>1517</v>
      </c>
      <c r="C751" s="126" t="s">
        <v>1602</v>
      </c>
      <c r="D751" s="128" t="s">
        <v>1518</v>
      </c>
      <c r="E751" s="130" t="s">
        <v>1519</v>
      </c>
      <c r="F751" s="130">
        <v>0</v>
      </c>
      <c r="G751" s="4" t="s">
        <v>1006</v>
      </c>
      <c r="H751" s="129" t="s">
        <v>1256</v>
      </c>
    </row>
    <row r="752" spans="1:8">
      <c r="A752" s="125">
        <v>749</v>
      </c>
      <c r="B752" s="127" t="s">
        <v>105</v>
      </c>
      <c r="C752" s="126" t="s">
        <v>1602</v>
      </c>
      <c r="D752" s="128" t="s">
        <v>1518</v>
      </c>
      <c r="E752" s="130" t="s">
        <v>1519</v>
      </c>
      <c r="F752" s="130">
        <v>0</v>
      </c>
      <c r="G752" s="4" t="s">
        <v>1009</v>
      </c>
      <c r="H752" s="129" t="s">
        <v>386</v>
      </c>
    </row>
    <row r="753" spans="1:8">
      <c r="A753" s="125">
        <v>750</v>
      </c>
      <c r="B753" s="127" t="s">
        <v>1520</v>
      </c>
      <c r="C753" s="126" t="s">
        <v>1602</v>
      </c>
      <c r="D753" s="128" t="s">
        <v>1518</v>
      </c>
      <c r="E753" s="130" t="s">
        <v>1519</v>
      </c>
      <c r="F753" s="130">
        <v>0</v>
      </c>
      <c r="G753" s="4" t="s">
        <v>1012</v>
      </c>
      <c r="H753" s="129" t="s">
        <v>1521</v>
      </c>
    </row>
    <row r="754" spans="1:8">
      <c r="A754" s="125">
        <v>751</v>
      </c>
      <c r="B754" s="127" t="s">
        <v>1522</v>
      </c>
      <c r="C754" s="126" t="s">
        <v>1602</v>
      </c>
      <c r="D754" s="128" t="s">
        <v>1518</v>
      </c>
      <c r="E754" s="130" t="s">
        <v>1519</v>
      </c>
      <c r="F754" s="130">
        <v>0</v>
      </c>
      <c r="G754" s="4" t="s">
        <v>1015</v>
      </c>
      <c r="H754" s="129" t="s">
        <v>1261</v>
      </c>
    </row>
    <row r="755" spans="1:8">
      <c r="A755" s="125">
        <v>752</v>
      </c>
      <c r="B755" s="127" t="s">
        <v>1523</v>
      </c>
      <c r="C755" s="126" t="s">
        <v>1602</v>
      </c>
      <c r="D755" s="128" t="s">
        <v>1518</v>
      </c>
      <c r="E755" s="130" t="s">
        <v>1519</v>
      </c>
      <c r="F755" s="130">
        <v>0</v>
      </c>
      <c r="G755" s="4" t="s">
        <v>1018</v>
      </c>
      <c r="H755" s="129" t="s">
        <v>1263</v>
      </c>
    </row>
    <row r="756" spans="1:8">
      <c r="A756" s="125">
        <v>753</v>
      </c>
      <c r="B756" s="127" t="s">
        <v>1524</v>
      </c>
      <c r="C756" s="126" t="s">
        <v>1602</v>
      </c>
      <c r="D756" s="128" t="s">
        <v>1518</v>
      </c>
      <c r="E756" s="130" t="s">
        <v>1519</v>
      </c>
      <c r="F756" s="130">
        <v>0</v>
      </c>
      <c r="G756" s="4" t="s">
        <v>1020</v>
      </c>
      <c r="H756" s="129" t="s">
        <v>1525</v>
      </c>
    </row>
    <row r="757" spans="1:8">
      <c r="A757" s="125">
        <v>754</v>
      </c>
      <c r="B757" s="127" t="s">
        <v>1526</v>
      </c>
      <c r="C757" s="126" t="s">
        <v>124</v>
      </c>
      <c r="D757" s="128" t="s">
        <v>1518</v>
      </c>
      <c r="E757" s="130" t="s">
        <v>1519</v>
      </c>
      <c r="F757" s="130">
        <v>0</v>
      </c>
      <c r="G757" s="4" t="s">
        <v>575</v>
      </c>
      <c r="H757" s="129" t="s">
        <v>1267</v>
      </c>
    </row>
    <row r="758" spans="1:8">
      <c r="A758" s="125">
        <v>755</v>
      </c>
      <c r="B758" s="127" t="s">
        <v>1527</v>
      </c>
      <c r="C758" s="126" t="s">
        <v>1268</v>
      </c>
      <c r="D758" s="128" t="s">
        <v>1518</v>
      </c>
      <c r="E758" s="130" t="s">
        <v>1519</v>
      </c>
      <c r="F758" s="130">
        <v>0</v>
      </c>
      <c r="G758" s="4" t="s">
        <v>577</v>
      </c>
      <c r="H758" s="129" t="s">
        <v>1270</v>
      </c>
    </row>
    <row r="759" spans="1:8">
      <c r="A759" s="125">
        <v>756</v>
      </c>
      <c r="B759" s="127" t="s">
        <v>1528</v>
      </c>
      <c r="C759" s="126" t="s">
        <v>1268</v>
      </c>
      <c r="D759" s="128" t="s">
        <v>1518</v>
      </c>
      <c r="E759" s="130" t="s">
        <v>1519</v>
      </c>
      <c r="F759" s="130">
        <v>0</v>
      </c>
      <c r="G759" s="4" t="s">
        <v>580</v>
      </c>
      <c r="H759" s="129" t="s">
        <v>1272</v>
      </c>
    </row>
    <row r="760" spans="1:8">
      <c r="A760" s="125">
        <v>757</v>
      </c>
      <c r="B760" s="127" t="s">
        <v>1529</v>
      </c>
      <c r="C760" s="126" t="s">
        <v>373</v>
      </c>
      <c r="D760" s="128" t="s">
        <v>1518</v>
      </c>
      <c r="E760" s="130" t="s">
        <v>1519</v>
      </c>
      <c r="F760" s="130">
        <v>0</v>
      </c>
      <c r="G760" s="4" t="s">
        <v>584</v>
      </c>
      <c r="H760" s="129" t="s">
        <v>372</v>
      </c>
    </row>
    <row r="761" spans="1:8">
      <c r="A761" s="125">
        <v>758</v>
      </c>
      <c r="B761" s="127" t="s">
        <v>106</v>
      </c>
      <c r="C761" s="126" t="s">
        <v>1602</v>
      </c>
      <c r="D761" s="128" t="s">
        <v>1518</v>
      </c>
      <c r="E761" s="130" t="s">
        <v>1519</v>
      </c>
      <c r="F761" s="130">
        <v>0</v>
      </c>
      <c r="G761" s="4" t="s">
        <v>589</v>
      </c>
      <c r="H761" s="129" t="s">
        <v>374</v>
      </c>
    </row>
    <row r="762" spans="1:8">
      <c r="A762" s="125">
        <v>759</v>
      </c>
      <c r="B762" s="127" t="s">
        <v>107</v>
      </c>
      <c r="C762" s="126" t="s">
        <v>377</v>
      </c>
      <c r="D762" s="128" t="s">
        <v>1518</v>
      </c>
      <c r="E762" s="130" t="s">
        <v>1519</v>
      </c>
      <c r="F762" s="130">
        <v>0</v>
      </c>
      <c r="G762" s="4" t="s">
        <v>1273</v>
      </c>
      <c r="H762" s="129" t="s">
        <v>376</v>
      </c>
    </row>
    <row r="763" spans="1:8">
      <c r="A763" s="125">
        <v>760</v>
      </c>
      <c r="B763" s="127" t="s">
        <v>1530</v>
      </c>
      <c r="C763" s="126" t="s">
        <v>124</v>
      </c>
      <c r="D763" s="128" t="s">
        <v>1518</v>
      </c>
      <c r="E763" s="130" t="s">
        <v>1519</v>
      </c>
      <c r="F763" s="130">
        <v>0</v>
      </c>
      <c r="G763" s="4" t="s">
        <v>1275</v>
      </c>
      <c r="H763" s="129" t="s">
        <v>1276</v>
      </c>
    </row>
    <row r="764" spans="1:8">
      <c r="A764" s="125">
        <v>761</v>
      </c>
      <c r="B764" s="127" t="s">
        <v>1531</v>
      </c>
      <c r="C764" s="126" t="s">
        <v>124</v>
      </c>
      <c r="D764" s="128" t="s">
        <v>1518</v>
      </c>
      <c r="E764" s="130" t="s">
        <v>1519</v>
      </c>
      <c r="F764" s="130">
        <v>0</v>
      </c>
      <c r="G764" s="4" t="s">
        <v>1278</v>
      </c>
      <c r="H764" s="129" t="s">
        <v>1279</v>
      </c>
    </row>
    <row r="765" spans="1:8">
      <c r="A765" s="125">
        <v>762</v>
      </c>
      <c r="B765" s="127" t="s">
        <v>1532</v>
      </c>
      <c r="C765" s="126" t="s">
        <v>124</v>
      </c>
      <c r="D765" s="128" t="s">
        <v>1518</v>
      </c>
      <c r="E765" s="130" t="s">
        <v>1519</v>
      </c>
      <c r="F765" s="130">
        <v>0</v>
      </c>
      <c r="G765" s="4" t="s">
        <v>1281</v>
      </c>
      <c r="H765" s="129" t="s">
        <v>1282</v>
      </c>
    </row>
    <row r="766" spans="1:8">
      <c r="A766" s="125">
        <v>763</v>
      </c>
      <c r="B766" s="127" t="s">
        <v>1533</v>
      </c>
      <c r="C766" s="126" t="s">
        <v>124</v>
      </c>
      <c r="D766" s="128" t="s">
        <v>1518</v>
      </c>
      <c r="E766" s="130" t="s">
        <v>1519</v>
      </c>
      <c r="F766" s="130">
        <v>0</v>
      </c>
      <c r="G766" s="4" t="s">
        <v>1283</v>
      </c>
      <c r="H766" s="129" t="s">
        <v>550</v>
      </c>
    </row>
    <row r="767" spans="1:8">
      <c r="A767" s="125">
        <v>764</v>
      </c>
      <c r="B767" s="127" t="s">
        <v>1534</v>
      </c>
      <c r="C767" s="126" t="s">
        <v>124</v>
      </c>
      <c r="D767" s="128" t="s">
        <v>1518</v>
      </c>
      <c r="E767" s="130" t="s">
        <v>1519</v>
      </c>
      <c r="F767" s="130">
        <v>0</v>
      </c>
      <c r="G767" s="4" t="s">
        <v>591</v>
      </c>
      <c r="H767" s="129" t="s">
        <v>385</v>
      </c>
    </row>
    <row r="768" spans="1:8">
      <c r="A768" s="125">
        <v>765</v>
      </c>
      <c r="B768" s="127" t="s">
        <v>1535</v>
      </c>
      <c r="C768" s="126" t="s">
        <v>124</v>
      </c>
      <c r="D768" s="128" t="s">
        <v>1518</v>
      </c>
      <c r="E768" s="130" t="s">
        <v>1519</v>
      </c>
      <c r="F768" s="130">
        <v>0</v>
      </c>
      <c r="G768" s="4" t="s">
        <v>592</v>
      </c>
      <c r="H768" s="129" t="s">
        <v>378</v>
      </c>
    </row>
    <row r="769" spans="1:8">
      <c r="A769" s="125">
        <v>766</v>
      </c>
      <c r="B769" s="127" t="s">
        <v>108</v>
      </c>
      <c r="C769" s="126" t="s">
        <v>124</v>
      </c>
      <c r="D769" s="128" t="s">
        <v>1518</v>
      </c>
      <c r="E769" s="130" t="s">
        <v>1519</v>
      </c>
      <c r="F769" s="130">
        <v>0</v>
      </c>
      <c r="G769" s="4" t="s">
        <v>596</v>
      </c>
      <c r="H769" s="129" t="s">
        <v>379</v>
      </c>
    </row>
    <row r="770" spans="1:8">
      <c r="A770" s="125">
        <v>767</v>
      </c>
      <c r="B770" s="127" t="s">
        <v>1536</v>
      </c>
      <c r="C770" s="126" t="s">
        <v>124</v>
      </c>
      <c r="D770" s="128" t="s">
        <v>1518</v>
      </c>
      <c r="E770" s="130" t="s">
        <v>1519</v>
      </c>
      <c r="F770" s="130">
        <v>0</v>
      </c>
      <c r="G770" s="4" t="s">
        <v>598</v>
      </c>
      <c r="H770" s="129" t="s">
        <v>1285</v>
      </c>
    </row>
    <row r="771" spans="1:8">
      <c r="A771" s="125">
        <v>768</v>
      </c>
      <c r="B771" s="127" t="s">
        <v>1537</v>
      </c>
      <c r="C771" s="126" t="s">
        <v>124</v>
      </c>
      <c r="D771" s="128" t="s">
        <v>1518</v>
      </c>
      <c r="E771" s="130" t="s">
        <v>1519</v>
      </c>
      <c r="F771" s="130">
        <v>0</v>
      </c>
      <c r="G771" s="4" t="s">
        <v>1287</v>
      </c>
      <c r="H771" s="129" t="s">
        <v>1288</v>
      </c>
    </row>
    <row r="772" spans="1:8">
      <c r="A772" s="125">
        <v>769</v>
      </c>
      <c r="B772" s="127" t="s">
        <v>109</v>
      </c>
      <c r="C772" s="126" t="s">
        <v>124</v>
      </c>
      <c r="D772" s="128" t="s">
        <v>1518</v>
      </c>
      <c r="E772" s="130" t="s">
        <v>1519</v>
      </c>
      <c r="F772" s="130">
        <v>0</v>
      </c>
      <c r="G772" s="4" t="s">
        <v>1290</v>
      </c>
      <c r="H772" s="129" t="s">
        <v>487</v>
      </c>
    </row>
    <row r="773" spans="1:8">
      <c r="A773" s="125">
        <v>770</v>
      </c>
      <c r="B773" s="127" t="s">
        <v>387</v>
      </c>
      <c r="C773" s="126" t="s">
        <v>1602</v>
      </c>
      <c r="D773" s="128" t="s">
        <v>1518</v>
      </c>
      <c r="E773" s="130" t="s">
        <v>1519</v>
      </c>
      <c r="F773" s="130">
        <v>0</v>
      </c>
      <c r="G773" s="4" t="s">
        <v>605</v>
      </c>
      <c r="H773" s="129" t="s">
        <v>388</v>
      </c>
    </row>
    <row r="774" spans="1:8">
      <c r="A774" s="125">
        <v>771</v>
      </c>
      <c r="B774" s="127" t="s">
        <v>1538</v>
      </c>
      <c r="C774" s="126" t="s">
        <v>1602</v>
      </c>
      <c r="D774" s="128" t="s">
        <v>1518</v>
      </c>
      <c r="E774" s="130" t="s">
        <v>1519</v>
      </c>
      <c r="F774" s="130">
        <v>0</v>
      </c>
      <c r="G774" s="4" t="s">
        <v>1294</v>
      </c>
      <c r="H774" s="129" t="s">
        <v>1539</v>
      </c>
    </row>
    <row r="775" spans="1:8">
      <c r="A775" s="125">
        <v>772</v>
      </c>
      <c r="B775" s="127" t="s">
        <v>1540</v>
      </c>
      <c r="C775" s="126" t="s">
        <v>124</v>
      </c>
      <c r="D775" s="128" t="s">
        <v>1518</v>
      </c>
      <c r="E775" s="130" t="s">
        <v>1519</v>
      </c>
      <c r="F775" s="130">
        <v>0</v>
      </c>
      <c r="G775" s="4" t="s">
        <v>1297</v>
      </c>
      <c r="H775" s="129" t="s">
        <v>1298</v>
      </c>
    </row>
    <row r="776" spans="1:8">
      <c r="A776" s="125">
        <v>773</v>
      </c>
      <c r="B776" s="127" t="s">
        <v>1541</v>
      </c>
      <c r="C776" s="126" t="s">
        <v>1268</v>
      </c>
      <c r="D776" s="128" t="s">
        <v>1518</v>
      </c>
      <c r="E776" s="130" t="s">
        <v>1519</v>
      </c>
      <c r="F776" s="130">
        <v>0</v>
      </c>
      <c r="G776" s="4" t="s">
        <v>1300</v>
      </c>
      <c r="H776" s="129" t="s">
        <v>1301</v>
      </c>
    </row>
    <row r="777" spans="1:8">
      <c r="A777" s="125">
        <v>774</v>
      </c>
      <c r="B777" s="127" t="s">
        <v>1542</v>
      </c>
      <c r="C777" s="126" t="s">
        <v>1268</v>
      </c>
      <c r="D777" s="128" t="s">
        <v>1518</v>
      </c>
      <c r="E777" s="130" t="s">
        <v>1519</v>
      </c>
      <c r="F777" s="130">
        <v>0</v>
      </c>
      <c r="G777" s="4" t="s">
        <v>1303</v>
      </c>
      <c r="H777" s="129" t="s">
        <v>1304</v>
      </c>
    </row>
    <row r="778" spans="1:8">
      <c r="A778" s="125">
        <v>775</v>
      </c>
      <c r="B778" s="127" t="s">
        <v>1543</v>
      </c>
      <c r="C778" s="126" t="s">
        <v>373</v>
      </c>
      <c r="D778" s="128" t="s">
        <v>1518</v>
      </c>
      <c r="E778" s="130" t="s">
        <v>1519</v>
      </c>
      <c r="F778" s="130">
        <v>0</v>
      </c>
      <c r="G778" s="4" t="s">
        <v>1305</v>
      </c>
      <c r="H778" s="129" t="s">
        <v>380</v>
      </c>
    </row>
    <row r="779" spans="1:8">
      <c r="A779" s="125">
        <v>776</v>
      </c>
      <c r="B779" s="127" t="s">
        <v>110</v>
      </c>
      <c r="C779" s="126" t="s">
        <v>1602</v>
      </c>
      <c r="D779" s="128" t="s">
        <v>1518</v>
      </c>
      <c r="E779" s="130" t="s">
        <v>1519</v>
      </c>
      <c r="F779" s="130">
        <v>0</v>
      </c>
      <c r="G779" s="4" t="s">
        <v>607</v>
      </c>
      <c r="H779" s="129" t="s">
        <v>374</v>
      </c>
    </row>
    <row r="780" spans="1:8">
      <c r="A780" s="125">
        <v>777</v>
      </c>
      <c r="B780" s="127" t="s">
        <v>111</v>
      </c>
      <c r="C780" s="126" t="s">
        <v>377</v>
      </c>
      <c r="D780" s="128" t="s">
        <v>1518</v>
      </c>
      <c r="E780" s="130" t="s">
        <v>1519</v>
      </c>
      <c r="F780" s="130">
        <v>0</v>
      </c>
      <c r="G780" s="4" t="s">
        <v>1306</v>
      </c>
      <c r="H780" s="129" t="s">
        <v>381</v>
      </c>
    </row>
    <row r="781" spans="1:8">
      <c r="A781" s="125">
        <v>778</v>
      </c>
      <c r="B781" s="127" t="s">
        <v>1544</v>
      </c>
      <c r="C781" s="126" t="s">
        <v>124</v>
      </c>
      <c r="D781" s="128" t="s">
        <v>1518</v>
      </c>
      <c r="E781" s="130" t="s">
        <v>1519</v>
      </c>
      <c r="F781" s="130">
        <v>0</v>
      </c>
      <c r="G781" s="4" t="s">
        <v>1308</v>
      </c>
      <c r="H781" s="129" t="s">
        <v>1309</v>
      </c>
    </row>
    <row r="782" spans="1:8">
      <c r="A782" s="125">
        <v>779</v>
      </c>
      <c r="B782" s="127" t="s">
        <v>1545</v>
      </c>
      <c r="C782" s="126" t="s">
        <v>124</v>
      </c>
      <c r="D782" s="128" t="s">
        <v>1518</v>
      </c>
      <c r="E782" s="130" t="s">
        <v>1519</v>
      </c>
      <c r="F782" s="130">
        <v>0</v>
      </c>
      <c r="G782" s="4" t="s">
        <v>1311</v>
      </c>
      <c r="H782" s="129" t="s">
        <v>1312</v>
      </c>
    </row>
    <row r="783" spans="1:8">
      <c r="A783" s="125">
        <v>780</v>
      </c>
      <c r="B783" s="127" t="s">
        <v>1546</v>
      </c>
      <c r="C783" s="126" t="s">
        <v>124</v>
      </c>
      <c r="D783" s="128" t="s">
        <v>1518</v>
      </c>
      <c r="E783" s="130" t="s">
        <v>1519</v>
      </c>
      <c r="F783" s="130">
        <v>0</v>
      </c>
      <c r="G783" s="4" t="s">
        <v>1314</v>
      </c>
      <c r="H783" s="129" t="s">
        <v>1315</v>
      </c>
    </row>
    <row r="784" spans="1:8">
      <c r="A784" s="125">
        <v>781</v>
      </c>
      <c r="B784" s="127" t="s">
        <v>1547</v>
      </c>
      <c r="C784" s="126" t="s">
        <v>124</v>
      </c>
      <c r="D784" s="128" t="s">
        <v>1518</v>
      </c>
      <c r="E784" s="130" t="s">
        <v>1519</v>
      </c>
      <c r="F784" s="130">
        <v>0</v>
      </c>
      <c r="G784" s="4" t="s">
        <v>610</v>
      </c>
      <c r="H784" s="129" t="s">
        <v>551</v>
      </c>
    </row>
    <row r="785" spans="1:8">
      <c r="A785" s="125">
        <v>782</v>
      </c>
      <c r="B785" s="127" t="s">
        <v>1548</v>
      </c>
      <c r="C785" s="126" t="s">
        <v>124</v>
      </c>
      <c r="D785" s="128" t="s">
        <v>1518</v>
      </c>
      <c r="E785" s="130" t="s">
        <v>1519</v>
      </c>
      <c r="F785" s="130">
        <v>0</v>
      </c>
      <c r="G785" s="4" t="s">
        <v>1316</v>
      </c>
      <c r="H785" s="129" t="s">
        <v>552</v>
      </c>
    </row>
    <row r="786" spans="1:8">
      <c r="A786" s="125">
        <v>783</v>
      </c>
      <c r="B786" s="127" t="s">
        <v>1549</v>
      </c>
      <c r="C786" s="126" t="s">
        <v>124</v>
      </c>
      <c r="D786" s="128" t="s">
        <v>1518</v>
      </c>
      <c r="E786" s="130" t="s">
        <v>1519</v>
      </c>
      <c r="F786" s="130">
        <v>0</v>
      </c>
      <c r="G786" s="4" t="s">
        <v>1317</v>
      </c>
      <c r="H786" s="129" t="s">
        <v>382</v>
      </c>
    </row>
    <row r="787" spans="1:8">
      <c r="A787" s="125">
        <v>784</v>
      </c>
      <c r="B787" s="127" t="s">
        <v>112</v>
      </c>
      <c r="C787" s="126" t="s">
        <v>124</v>
      </c>
      <c r="D787" s="128" t="s">
        <v>1518</v>
      </c>
      <c r="E787" s="130" t="s">
        <v>1519</v>
      </c>
      <c r="F787" s="130">
        <v>0</v>
      </c>
      <c r="G787" s="4" t="s">
        <v>1318</v>
      </c>
      <c r="H787" s="129" t="s">
        <v>383</v>
      </c>
    </row>
    <row r="788" spans="1:8">
      <c r="A788" s="125">
        <v>785</v>
      </c>
      <c r="B788" s="127" t="s">
        <v>1550</v>
      </c>
      <c r="C788" s="126" t="s">
        <v>124</v>
      </c>
      <c r="D788" s="128" t="s">
        <v>1518</v>
      </c>
      <c r="E788" s="130" t="s">
        <v>1519</v>
      </c>
      <c r="F788" s="130">
        <v>0</v>
      </c>
      <c r="G788" s="4" t="s">
        <v>613</v>
      </c>
      <c r="H788" s="129" t="s">
        <v>1320</v>
      </c>
    </row>
    <row r="789" spans="1:8">
      <c r="A789" s="125">
        <v>786</v>
      </c>
      <c r="B789" s="127" t="s">
        <v>1551</v>
      </c>
      <c r="C789" s="126" t="s">
        <v>124</v>
      </c>
      <c r="D789" s="128" t="s">
        <v>1518</v>
      </c>
      <c r="E789" s="130" t="s">
        <v>1519</v>
      </c>
      <c r="F789" s="130">
        <v>0</v>
      </c>
      <c r="G789" s="4" t="s">
        <v>1322</v>
      </c>
      <c r="H789" s="129" t="s">
        <v>1323</v>
      </c>
    </row>
    <row r="790" spans="1:8">
      <c r="A790" s="125">
        <v>787</v>
      </c>
      <c r="B790" s="127" t="s">
        <v>113</v>
      </c>
      <c r="C790" s="126" t="s">
        <v>124</v>
      </c>
      <c r="D790" s="128" t="s">
        <v>1518</v>
      </c>
      <c r="E790" s="130" t="s">
        <v>1519</v>
      </c>
      <c r="F790" s="130">
        <v>0</v>
      </c>
      <c r="G790" s="4" t="s">
        <v>615</v>
      </c>
      <c r="H790" s="129" t="s">
        <v>488</v>
      </c>
    </row>
    <row r="791" spans="1:8">
      <c r="A791" s="125">
        <v>788</v>
      </c>
      <c r="B791" s="127" t="s">
        <v>1552</v>
      </c>
      <c r="C791" s="126" t="s">
        <v>1602</v>
      </c>
      <c r="D791" s="128" t="s">
        <v>1518</v>
      </c>
      <c r="E791" s="130" t="s">
        <v>1519</v>
      </c>
      <c r="F791" s="130">
        <v>0</v>
      </c>
      <c r="G791" s="4" t="s">
        <v>1326</v>
      </c>
      <c r="H791" s="129" t="s">
        <v>1327</v>
      </c>
    </row>
    <row r="792" spans="1:8">
      <c r="A792" s="125">
        <v>789</v>
      </c>
      <c r="B792" s="127" t="s">
        <v>1553</v>
      </c>
      <c r="C792" s="126" t="s">
        <v>1602</v>
      </c>
      <c r="D792" s="128" t="s">
        <v>1518</v>
      </c>
      <c r="E792" s="130" t="s">
        <v>1519</v>
      </c>
      <c r="F792" s="130">
        <v>0</v>
      </c>
      <c r="G792" s="4" t="s">
        <v>1329</v>
      </c>
      <c r="H792" s="129" t="s">
        <v>1330</v>
      </c>
    </row>
    <row r="793" spans="1:8">
      <c r="A793" s="125">
        <v>790</v>
      </c>
      <c r="B793" s="127" t="s">
        <v>1554</v>
      </c>
      <c r="C793" s="126" t="s">
        <v>124</v>
      </c>
      <c r="D793" s="128" t="s">
        <v>1518</v>
      </c>
      <c r="E793" s="130" t="s">
        <v>1519</v>
      </c>
      <c r="F793" s="130">
        <v>0</v>
      </c>
      <c r="G793" s="4" t="s">
        <v>1332</v>
      </c>
      <c r="H793" s="129" t="s">
        <v>1333</v>
      </c>
    </row>
    <row r="794" spans="1:8">
      <c r="A794" s="125">
        <v>791</v>
      </c>
      <c r="B794" s="127" t="s">
        <v>1555</v>
      </c>
      <c r="C794" s="126" t="s">
        <v>124</v>
      </c>
      <c r="D794" s="128" t="s">
        <v>1518</v>
      </c>
      <c r="E794" s="130" t="s">
        <v>1519</v>
      </c>
      <c r="F794" s="130">
        <v>0</v>
      </c>
      <c r="G794" s="4" t="s">
        <v>1335</v>
      </c>
      <c r="H794" s="129" t="s">
        <v>1336</v>
      </c>
    </row>
    <row r="795" spans="1:8">
      <c r="A795" s="125">
        <v>792</v>
      </c>
      <c r="B795" s="127" t="s">
        <v>1556</v>
      </c>
      <c r="C795" s="126" t="s">
        <v>124</v>
      </c>
      <c r="D795" s="128" t="s">
        <v>1518</v>
      </c>
      <c r="E795" s="130" t="s">
        <v>1519</v>
      </c>
      <c r="F795" s="130">
        <v>0</v>
      </c>
      <c r="G795" s="4" t="s">
        <v>1338</v>
      </c>
      <c r="H795" s="129" t="s">
        <v>1339</v>
      </c>
    </row>
    <row r="796" spans="1:8">
      <c r="A796" s="125">
        <v>793</v>
      </c>
      <c r="B796" s="127" t="s">
        <v>1557</v>
      </c>
      <c r="C796" s="126" t="s">
        <v>124</v>
      </c>
      <c r="D796" s="128" t="s">
        <v>1518</v>
      </c>
      <c r="E796" s="130" t="s">
        <v>1519</v>
      </c>
      <c r="F796" s="130">
        <v>0</v>
      </c>
      <c r="G796" s="4" t="s">
        <v>1341</v>
      </c>
      <c r="H796" s="129" t="s">
        <v>1342</v>
      </c>
    </row>
    <row r="797" spans="1:8">
      <c r="A797" s="125">
        <v>794</v>
      </c>
      <c r="B797" s="127" t="s">
        <v>1558</v>
      </c>
      <c r="C797" s="126" t="s">
        <v>124</v>
      </c>
      <c r="D797" s="128" t="s">
        <v>1518</v>
      </c>
      <c r="E797" s="130" t="s">
        <v>1519</v>
      </c>
      <c r="F797" s="130">
        <v>0</v>
      </c>
      <c r="G797" s="4" t="s">
        <v>1344</v>
      </c>
      <c r="H797" s="129" t="s">
        <v>1345</v>
      </c>
    </row>
    <row r="798" spans="1:8">
      <c r="A798" s="125">
        <v>795</v>
      </c>
      <c r="B798" s="127" t="s">
        <v>114</v>
      </c>
      <c r="C798" s="126" t="s">
        <v>124</v>
      </c>
      <c r="D798" s="128" t="s">
        <v>1518</v>
      </c>
      <c r="E798" s="130" t="s">
        <v>1519</v>
      </c>
      <c r="F798" s="130">
        <v>0</v>
      </c>
      <c r="G798" s="4" t="s">
        <v>626</v>
      </c>
      <c r="H798" s="129" t="s">
        <v>384</v>
      </c>
    </row>
    <row r="799" spans="1:8">
      <c r="A799" s="125">
        <v>796</v>
      </c>
      <c r="B799" s="127" t="s">
        <v>1559</v>
      </c>
      <c r="C799" s="126" t="s">
        <v>124</v>
      </c>
      <c r="D799" s="128" t="s">
        <v>1518</v>
      </c>
      <c r="E799" s="130" t="s">
        <v>1519</v>
      </c>
      <c r="F799" s="130">
        <v>0</v>
      </c>
      <c r="G799" s="4" t="s">
        <v>628</v>
      </c>
      <c r="H799" s="129" t="s">
        <v>1347</v>
      </c>
    </row>
    <row r="800" spans="1:8">
      <c r="A800" s="125">
        <v>797</v>
      </c>
      <c r="B800" s="127" t="s">
        <v>1560</v>
      </c>
      <c r="C800" s="126" t="s">
        <v>124</v>
      </c>
      <c r="D800" s="128" t="s">
        <v>1518</v>
      </c>
      <c r="E800" s="130" t="s">
        <v>1519</v>
      </c>
      <c r="F800" s="130">
        <v>0</v>
      </c>
      <c r="G800" s="4" t="s">
        <v>1033</v>
      </c>
      <c r="H800" s="129" t="s">
        <v>1349</v>
      </c>
    </row>
    <row r="801" spans="1:8">
      <c r="A801" s="125">
        <v>798</v>
      </c>
      <c r="B801" s="127" t="s">
        <v>115</v>
      </c>
      <c r="C801" s="126" t="s">
        <v>124</v>
      </c>
      <c r="D801" s="128" t="s">
        <v>1518</v>
      </c>
      <c r="E801" s="130" t="s">
        <v>1519</v>
      </c>
      <c r="F801" s="130">
        <v>0</v>
      </c>
      <c r="G801" s="4" t="s">
        <v>1036</v>
      </c>
      <c r="H801" s="129" t="s">
        <v>489</v>
      </c>
    </row>
    <row r="802" spans="1:8">
      <c r="A802" s="125">
        <v>799</v>
      </c>
      <c r="B802" s="127" t="s">
        <v>1561</v>
      </c>
      <c r="C802" s="126" t="s">
        <v>1351</v>
      </c>
      <c r="D802" s="128" t="s">
        <v>1518</v>
      </c>
      <c r="E802" s="130" t="s">
        <v>1519</v>
      </c>
      <c r="F802" s="130">
        <v>0</v>
      </c>
      <c r="G802" s="4" t="s">
        <v>1353</v>
      </c>
      <c r="H802" s="129" t="s">
        <v>1354</v>
      </c>
    </row>
    <row r="803" spans="1:8">
      <c r="A803" s="125">
        <v>800</v>
      </c>
      <c r="B803" s="127" t="s">
        <v>1562</v>
      </c>
      <c r="C803" s="126" t="s">
        <v>1351</v>
      </c>
      <c r="D803" s="128" t="s">
        <v>1518</v>
      </c>
      <c r="E803" s="130" t="s">
        <v>1519</v>
      </c>
      <c r="F803" s="130">
        <v>0</v>
      </c>
      <c r="G803" s="4" t="s">
        <v>1356</v>
      </c>
      <c r="H803" s="129" t="s">
        <v>1357</v>
      </c>
    </row>
    <row r="804" spans="1:8">
      <c r="A804" s="125">
        <v>801</v>
      </c>
      <c r="B804" s="127" t="s">
        <v>1563</v>
      </c>
      <c r="C804" s="126" t="s">
        <v>1351</v>
      </c>
      <c r="D804" s="128" t="s">
        <v>1518</v>
      </c>
      <c r="E804" s="130" t="s">
        <v>1519</v>
      </c>
      <c r="F804" s="130">
        <v>0</v>
      </c>
      <c r="G804" s="4" t="s">
        <v>1359</v>
      </c>
      <c r="H804" s="129" t="s">
        <v>1360</v>
      </c>
    </row>
    <row r="805" spans="1:8">
      <c r="A805" s="125">
        <v>802</v>
      </c>
      <c r="B805" s="127" t="s">
        <v>1564</v>
      </c>
      <c r="C805" s="126" t="s">
        <v>1351</v>
      </c>
      <c r="D805" s="128" t="s">
        <v>1518</v>
      </c>
      <c r="E805" s="130" t="s">
        <v>1519</v>
      </c>
      <c r="F805" s="130">
        <v>0</v>
      </c>
      <c r="G805" s="4" t="s">
        <v>1362</v>
      </c>
      <c r="H805" s="129" t="s">
        <v>1363</v>
      </c>
    </row>
    <row r="806" spans="1:8">
      <c r="A806" s="125">
        <v>803</v>
      </c>
      <c r="B806" s="127" t="s">
        <v>1565</v>
      </c>
      <c r="C806" s="126" t="s">
        <v>1351</v>
      </c>
      <c r="D806" s="128" t="s">
        <v>1518</v>
      </c>
      <c r="E806" s="130" t="s">
        <v>1519</v>
      </c>
      <c r="F806" s="130">
        <v>0</v>
      </c>
      <c r="G806" s="4" t="s">
        <v>1365</v>
      </c>
      <c r="H806" s="129" t="s">
        <v>1366</v>
      </c>
    </row>
    <row r="807" spans="1:8">
      <c r="A807" s="125">
        <v>804</v>
      </c>
      <c r="B807" s="127" t="s">
        <v>1566</v>
      </c>
      <c r="C807" s="126" t="s">
        <v>1351</v>
      </c>
      <c r="D807" s="128" t="s">
        <v>1518</v>
      </c>
      <c r="E807" s="130" t="s">
        <v>1519</v>
      </c>
      <c r="F807" s="130">
        <v>0</v>
      </c>
      <c r="G807" s="4" t="s">
        <v>1368</v>
      </c>
      <c r="H807" s="129" t="s">
        <v>1369</v>
      </c>
    </row>
    <row r="808" spans="1:8">
      <c r="A808" s="125">
        <v>805</v>
      </c>
      <c r="B808" s="127" t="s">
        <v>1567</v>
      </c>
      <c r="C808" s="126" t="s">
        <v>1351</v>
      </c>
      <c r="D808" s="128" t="s">
        <v>1518</v>
      </c>
      <c r="E808" s="130" t="s">
        <v>1519</v>
      </c>
      <c r="F808" s="130">
        <v>0</v>
      </c>
      <c r="G808" s="4" t="s">
        <v>1371</v>
      </c>
      <c r="H808" s="129" t="s">
        <v>1372</v>
      </c>
    </row>
    <row r="809" spans="1:8">
      <c r="A809" s="125">
        <v>806</v>
      </c>
      <c r="B809" s="127" t="s">
        <v>1568</v>
      </c>
      <c r="C809" s="126" t="s">
        <v>1351</v>
      </c>
      <c r="D809" s="128" t="s">
        <v>1518</v>
      </c>
      <c r="E809" s="130" t="s">
        <v>1519</v>
      </c>
      <c r="F809" s="130">
        <v>0</v>
      </c>
      <c r="G809" s="4" t="s">
        <v>1374</v>
      </c>
      <c r="H809" s="129" t="s">
        <v>1375</v>
      </c>
    </row>
    <row r="810" spans="1:8">
      <c r="A810" s="125">
        <v>807</v>
      </c>
      <c r="B810" s="127" t="s">
        <v>1569</v>
      </c>
      <c r="C810" s="126" t="s">
        <v>1351</v>
      </c>
      <c r="D810" s="128" t="s">
        <v>1518</v>
      </c>
      <c r="E810" s="130" t="s">
        <v>1519</v>
      </c>
      <c r="F810" s="130">
        <v>0</v>
      </c>
      <c r="G810" s="4" t="s">
        <v>1377</v>
      </c>
      <c r="H810" s="129" t="s">
        <v>1378</v>
      </c>
    </row>
    <row r="811" spans="1:8">
      <c r="A811" s="125">
        <v>808</v>
      </c>
      <c r="B811" s="127" t="s">
        <v>1570</v>
      </c>
      <c r="C811" s="126" t="s">
        <v>1379</v>
      </c>
      <c r="D811" s="128" t="s">
        <v>1518</v>
      </c>
      <c r="E811" s="130" t="s">
        <v>1519</v>
      </c>
      <c r="F811" s="130">
        <v>0</v>
      </c>
      <c r="G811" s="4" t="s">
        <v>633</v>
      </c>
      <c r="H811" s="129" t="s">
        <v>1381</v>
      </c>
    </row>
    <row r="812" spans="1:8">
      <c r="A812" s="125">
        <v>809</v>
      </c>
      <c r="B812" s="127" t="s">
        <v>1571</v>
      </c>
      <c r="C812" s="126" t="s">
        <v>1379</v>
      </c>
      <c r="D812" s="128" t="s">
        <v>1518</v>
      </c>
      <c r="E812" s="130" t="s">
        <v>1519</v>
      </c>
      <c r="F812" s="130">
        <v>0</v>
      </c>
      <c r="G812" s="4" t="s">
        <v>635</v>
      </c>
      <c r="H812" s="129" t="s">
        <v>1383</v>
      </c>
    </row>
    <row r="813" spans="1:8">
      <c r="A813" s="125">
        <v>810</v>
      </c>
      <c r="B813" s="127" t="s">
        <v>1572</v>
      </c>
      <c r="C813" s="126" t="s">
        <v>1600</v>
      </c>
      <c r="D813" s="128" t="s">
        <v>1518</v>
      </c>
      <c r="E813" s="130" t="s">
        <v>1519</v>
      </c>
      <c r="F813" s="130">
        <v>0</v>
      </c>
      <c r="G813" s="4" t="s">
        <v>719</v>
      </c>
      <c r="H813" s="129" t="s">
        <v>1385</v>
      </c>
    </row>
    <row r="814" spans="1:8">
      <c r="A814" s="125">
        <v>811</v>
      </c>
      <c r="B814" s="127" t="s">
        <v>1573</v>
      </c>
      <c r="C814" s="126" t="s">
        <v>1379</v>
      </c>
      <c r="D814" s="128" t="s">
        <v>1518</v>
      </c>
      <c r="E814" s="130" t="s">
        <v>1519</v>
      </c>
      <c r="F814" s="130">
        <v>0</v>
      </c>
      <c r="G814" s="4" t="s">
        <v>1387</v>
      </c>
      <c r="H814" s="129" t="s">
        <v>1388</v>
      </c>
    </row>
    <row r="815" spans="1:8">
      <c r="A815" s="125">
        <v>812</v>
      </c>
      <c r="B815" s="127" t="s">
        <v>1574</v>
      </c>
      <c r="C815" s="126" t="s">
        <v>1600</v>
      </c>
      <c r="D815" s="128" t="s">
        <v>1518</v>
      </c>
      <c r="E815" s="130" t="s">
        <v>1519</v>
      </c>
      <c r="F815" s="130">
        <v>0</v>
      </c>
      <c r="G815" s="4" t="s">
        <v>728</v>
      </c>
      <c r="H815" s="129" t="s">
        <v>1390</v>
      </c>
    </row>
    <row r="816" spans="1:8">
      <c r="A816" s="125">
        <v>813</v>
      </c>
      <c r="B816" s="127" t="s">
        <v>1575</v>
      </c>
      <c r="C816" s="126" t="s">
        <v>1600</v>
      </c>
      <c r="D816" s="128" t="s">
        <v>1518</v>
      </c>
      <c r="E816" s="130" t="s">
        <v>1519</v>
      </c>
      <c r="F816" s="130">
        <v>0</v>
      </c>
      <c r="G816" s="4" t="s">
        <v>736</v>
      </c>
      <c r="H816" s="129" t="s">
        <v>1392</v>
      </c>
    </row>
    <row r="817" spans="1:8">
      <c r="A817" s="125">
        <v>814</v>
      </c>
      <c r="B817" s="127" t="s">
        <v>1576</v>
      </c>
      <c r="C817" s="126" t="s">
        <v>1393</v>
      </c>
      <c r="D817" s="128" t="s">
        <v>1518</v>
      </c>
      <c r="E817" s="130" t="s">
        <v>1519</v>
      </c>
      <c r="F817" s="130">
        <v>0</v>
      </c>
      <c r="G817" s="4" t="s">
        <v>738</v>
      </c>
      <c r="H817" s="129" t="s">
        <v>1395</v>
      </c>
    </row>
    <row r="818" spans="1:8">
      <c r="A818" s="125">
        <v>815</v>
      </c>
      <c r="B818" s="127" t="s">
        <v>1577</v>
      </c>
      <c r="C818" s="126" t="s">
        <v>1393</v>
      </c>
      <c r="D818" s="128" t="s">
        <v>1518</v>
      </c>
      <c r="E818" s="130" t="s">
        <v>1519</v>
      </c>
      <c r="F818" s="130">
        <v>0</v>
      </c>
      <c r="G818" s="4" t="s">
        <v>740</v>
      </c>
      <c r="H818" s="129" t="s">
        <v>1397</v>
      </c>
    </row>
    <row r="819" spans="1:8">
      <c r="A819" s="125">
        <v>816</v>
      </c>
      <c r="B819" s="127" t="s">
        <v>1578</v>
      </c>
      <c r="C819" s="126" t="s">
        <v>1393</v>
      </c>
      <c r="D819" s="128" t="s">
        <v>1518</v>
      </c>
      <c r="E819" s="130" t="s">
        <v>1519</v>
      </c>
      <c r="F819" s="130">
        <v>0</v>
      </c>
      <c r="G819" s="4" t="s">
        <v>743</v>
      </c>
      <c r="H819" s="129" t="s">
        <v>1399</v>
      </c>
    </row>
    <row r="820" spans="1:8">
      <c r="A820" s="125">
        <v>817</v>
      </c>
      <c r="B820" s="127" t="s">
        <v>1579</v>
      </c>
      <c r="C820" s="126" t="s">
        <v>1393</v>
      </c>
      <c r="D820" s="128" t="s">
        <v>1518</v>
      </c>
      <c r="E820" s="130" t="s">
        <v>1519</v>
      </c>
      <c r="F820" s="130">
        <v>0</v>
      </c>
      <c r="G820" s="4" t="s">
        <v>1085</v>
      </c>
      <c r="H820" s="129" t="s">
        <v>1401</v>
      </c>
    </row>
    <row r="821" spans="1:8">
      <c r="A821" s="125">
        <v>818</v>
      </c>
      <c r="B821" s="127" t="s">
        <v>1580</v>
      </c>
      <c r="C821" s="126" t="s">
        <v>1600</v>
      </c>
      <c r="D821" s="128" t="s">
        <v>1518</v>
      </c>
      <c r="E821" s="130" t="s">
        <v>1519</v>
      </c>
      <c r="F821" s="130">
        <v>0</v>
      </c>
      <c r="G821" s="4" t="s">
        <v>1087</v>
      </c>
      <c r="H821" s="129" t="s">
        <v>1403</v>
      </c>
    </row>
    <row r="822" spans="1:8">
      <c r="A822" s="125">
        <v>819</v>
      </c>
      <c r="B822" s="127" t="s">
        <v>1581</v>
      </c>
      <c r="C822" s="126" t="s">
        <v>1600</v>
      </c>
      <c r="D822" s="128" t="s">
        <v>1518</v>
      </c>
      <c r="E822" s="130" t="s">
        <v>1519</v>
      </c>
      <c r="F822" s="130">
        <v>0</v>
      </c>
      <c r="G822" s="4" t="s">
        <v>1089</v>
      </c>
      <c r="H822" s="129" t="s">
        <v>1405</v>
      </c>
    </row>
    <row r="823" spans="1:8">
      <c r="A823" s="125">
        <v>820</v>
      </c>
      <c r="B823" s="127" t="s">
        <v>1582</v>
      </c>
      <c r="C823" s="126" t="s">
        <v>1600</v>
      </c>
      <c r="D823" s="128" t="s">
        <v>1518</v>
      </c>
      <c r="E823" s="130" t="s">
        <v>1519</v>
      </c>
      <c r="F823" s="130">
        <v>0</v>
      </c>
      <c r="G823" s="4" t="s">
        <v>1091</v>
      </c>
      <c r="H823" s="129" t="s">
        <v>507</v>
      </c>
    </row>
    <row r="824" spans="1:8">
      <c r="A824" s="125">
        <v>821</v>
      </c>
      <c r="B824" s="127" t="s">
        <v>1583</v>
      </c>
      <c r="C824" s="126" t="s">
        <v>1600</v>
      </c>
      <c r="D824" s="128" t="s">
        <v>1518</v>
      </c>
      <c r="E824" s="130" t="s">
        <v>1519</v>
      </c>
      <c r="F824" s="130">
        <v>0</v>
      </c>
      <c r="G824" s="4" t="s">
        <v>749</v>
      </c>
      <c r="H824" s="129" t="s">
        <v>1408</v>
      </c>
    </row>
    <row r="825" spans="1:8">
      <c r="A825" s="125">
        <v>822</v>
      </c>
      <c r="B825" s="127" t="s">
        <v>1584</v>
      </c>
      <c r="C825" s="126" t="s">
        <v>1600</v>
      </c>
      <c r="D825" s="128" t="s">
        <v>1518</v>
      </c>
      <c r="E825" s="130" t="s">
        <v>1519</v>
      </c>
      <c r="F825" s="130">
        <v>0</v>
      </c>
      <c r="G825" s="4" t="s">
        <v>753</v>
      </c>
      <c r="H825" s="129" t="s">
        <v>1410</v>
      </c>
    </row>
    <row r="826" spans="1:8">
      <c r="A826" s="125">
        <v>823</v>
      </c>
      <c r="B826" s="127" t="s">
        <v>1585</v>
      </c>
      <c r="C826" s="126" t="s">
        <v>1600</v>
      </c>
      <c r="D826" s="128" t="s">
        <v>1518</v>
      </c>
      <c r="E826" s="130" t="s">
        <v>1519</v>
      </c>
      <c r="F826" s="130">
        <v>0</v>
      </c>
      <c r="G826" s="4" t="s">
        <v>809</v>
      </c>
      <c r="H826" s="129" t="s">
        <v>1412</v>
      </c>
    </row>
    <row r="827" spans="1:8">
      <c r="A827" s="125">
        <v>824</v>
      </c>
      <c r="B827" s="127" t="s">
        <v>1586</v>
      </c>
      <c r="C827" s="126" t="s">
        <v>1600</v>
      </c>
      <c r="D827" s="128" t="s">
        <v>1518</v>
      </c>
      <c r="E827" s="130" t="s">
        <v>1519</v>
      </c>
      <c r="F827" s="130">
        <v>0</v>
      </c>
      <c r="G827" s="4" t="s">
        <v>822</v>
      </c>
      <c r="H827" s="129" t="s">
        <v>1414</v>
      </c>
    </row>
    <row r="828" spans="1:8">
      <c r="A828" s="125">
        <v>825</v>
      </c>
      <c r="B828" s="127" t="s">
        <v>306</v>
      </c>
      <c r="C828" s="126" t="s">
        <v>1587</v>
      </c>
      <c r="D828" s="128" t="s">
        <v>1518</v>
      </c>
      <c r="E828" s="130" t="s">
        <v>1519</v>
      </c>
      <c r="F828" s="130">
        <v>0</v>
      </c>
      <c r="G828" s="4" t="s">
        <v>853</v>
      </c>
      <c r="H828" s="129" t="s">
        <v>553</v>
      </c>
    </row>
    <row r="829" spans="1:8">
      <c r="A829" s="125">
        <v>826</v>
      </c>
      <c r="B829" s="127" t="s">
        <v>1588</v>
      </c>
      <c r="C829" s="126" t="s">
        <v>1587</v>
      </c>
      <c r="D829" s="128" t="s">
        <v>1518</v>
      </c>
      <c r="E829" s="130" t="s">
        <v>1519</v>
      </c>
      <c r="F829" s="130">
        <v>0</v>
      </c>
      <c r="G829" s="4" t="s">
        <v>1180</v>
      </c>
      <c r="H829" s="129" t="s">
        <v>1589</v>
      </c>
    </row>
    <row r="830" spans="1:8">
      <c r="A830" s="125">
        <v>827</v>
      </c>
      <c r="B830" s="127" t="s">
        <v>307</v>
      </c>
      <c r="C830" s="126" t="s">
        <v>1587</v>
      </c>
      <c r="D830" s="128" t="s">
        <v>1518</v>
      </c>
      <c r="E830" s="130" t="s">
        <v>1519</v>
      </c>
      <c r="F830" s="130">
        <v>0</v>
      </c>
      <c r="G830" s="4" t="s">
        <v>1182</v>
      </c>
      <c r="H830" s="129" t="s">
        <v>554</v>
      </c>
    </row>
    <row r="831" spans="1:8">
      <c r="A831" s="125">
        <v>828</v>
      </c>
      <c r="B831" s="127" t="s">
        <v>1590</v>
      </c>
      <c r="C831" s="126" t="s">
        <v>1587</v>
      </c>
      <c r="D831" s="128" t="s">
        <v>1518</v>
      </c>
      <c r="E831" s="130" t="s">
        <v>1519</v>
      </c>
      <c r="F831" s="130">
        <v>0</v>
      </c>
      <c r="G831" s="4" t="s">
        <v>1183</v>
      </c>
      <c r="H831" s="129" t="s">
        <v>1591</v>
      </c>
    </row>
    <row r="832" spans="1:8">
      <c r="A832" s="125">
        <v>829</v>
      </c>
      <c r="B832" s="127" t="s">
        <v>1592</v>
      </c>
      <c r="C832" s="126" t="s">
        <v>1600</v>
      </c>
      <c r="D832" s="128" t="s">
        <v>1518</v>
      </c>
      <c r="E832" s="130" t="s">
        <v>1519</v>
      </c>
      <c r="F832" s="130">
        <v>0</v>
      </c>
      <c r="G832" s="4" t="s">
        <v>871</v>
      </c>
      <c r="H832" s="129" t="s">
        <v>1416</v>
      </c>
    </row>
    <row r="833" spans="1:8">
      <c r="A833" s="125">
        <v>830</v>
      </c>
      <c r="B833" s="127" t="s">
        <v>1593</v>
      </c>
      <c r="C833" s="126" t="s">
        <v>1600</v>
      </c>
      <c r="D833" s="128" t="s">
        <v>1518</v>
      </c>
      <c r="E833" s="130" t="s">
        <v>1519</v>
      </c>
      <c r="F833" s="130">
        <v>0</v>
      </c>
      <c r="G833" s="4" t="s">
        <v>1418</v>
      </c>
      <c r="H833" s="129" t="s">
        <v>1419</v>
      </c>
    </row>
    <row r="834" spans="1:8">
      <c r="A834" s="125">
        <v>831</v>
      </c>
      <c r="B834" s="127" t="s">
        <v>1594</v>
      </c>
      <c r="C834" s="126" t="s">
        <v>1600</v>
      </c>
      <c r="D834" s="128" t="s">
        <v>1518</v>
      </c>
      <c r="E834" s="130" t="s">
        <v>1519</v>
      </c>
      <c r="F834" s="130">
        <v>0</v>
      </c>
      <c r="G834" s="4" t="s">
        <v>1421</v>
      </c>
      <c r="H834" s="129" t="s">
        <v>1422</v>
      </c>
    </row>
    <row r="835" spans="1:8">
      <c r="A835" s="125">
        <v>832</v>
      </c>
      <c r="B835" s="127" t="s">
        <v>1595</v>
      </c>
      <c r="C835" s="126" t="s">
        <v>1600</v>
      </c>
      <c r="D835" s="128" t="s">
        <v>1518</v>
      </c>
      <c r="E835" s="130" t="s">
        <v>1519</v>
      </c>
      <c r="F835" s="130">
        <v>0</v>
      </c>
      <c r="G835" s="4" t="s">
        <v>1424</v>
      </c>
      <c r="H835" s="129" t="s">
        <v>1425</v>
      </c>
    </row>
    <row r="836" spans="1:8">
      <c r="A836" s="125">
        <v>833</v>
      </c>
      <c r="B836" s="127" t="s">
        <v>1596</v>
      </c>
      <c r="C836" s="126" t="s">
        <v>1600</v>
      </c>
      <c r="D836" s="128" t="s">
        <v>1518</v>
      </c>
      <c r="E836" s="130" t="s">
        <v>1519</v>
      </c>
      <c r="F836" s="130">
        <v>0</v>
      </c>
      <c r="G836" s="4" t="s">
        <v>1427</v>
      </c>
      <c r="H836" s="129" t="s">
        <v>1428</v>
      </c>
    </row>
    <row r="837" spans="1:8">
      <c r="A837" s="125">
        <v>834</v>
      </c>
      <c r="B837" s="127" t="s">
        <v>1597</v>
      </c>
      <c r="C837" s="126" t="s">
        <v>1600</v>
      </c>
      <c r="D837" s="128" t="s">
        <v>1518</v>
      </c>
      <c r="E837" s="130" t="s">
        <v>1519</v>
      </c>
      <c r="F837" s="130">
        <v>0</v>
      </c>
      <c r="G837" s="4" t="s">
        <v>1430</v>
      </c>
      <c r="H837" s="129" t="s">
        <v>1431</v>
      </c>
    </row>
    <row r="838" spans="1:8">
      <c r="A838" s="125">
        <v>835</v>
      </c>
      <c r="B838" s="127" t="s">
        <v>1598</v>
      </c>
      <c r="C838" s="126" t="s">
        <v>1600</v>
      </c>
      <c r="D838" s="128" t="s">
        <v>1518</v>
      </c>
      <c r="E838" s="130" t="s">
        <v>1519</v>
      </c>
      <c r="F838" s="130">
        <v>0</v>
      </c>
      <c r="G838" s="4" t="s">
        <v>1433</v>
      </c>
      <c r="H838" s="129" t="s">
        <v>1434</v>
      </c>
    </row>
    <row r="839" spans="1:8">
      <c r="A839" s="125">
        <v>836</v>
      </c>
      <c r="B839" s="127" t="s">
        <v>1599</v>
      </c>
      <c r="C839" s="126" t="s">
        <v>1379</v>
      </c>
      <c r="D839" s="128" t="s">
        <v>1518</v>
      </c>
      <c r="E839" s="130" t="s">
        <v>1519</v>
      </c>
      <c r="F839" s="130">
        <v>0</v>
      </c>
      <c r="G839" s="4" t="s">
        <v>1436</v>
      </c>
      <c r="H839" s="129" t="s">
        <v>1437</v>
      </c>
    </row>
    <row r="840" spans="1:8">
      <c r="B840" s="127"/>
      <c r="C840" s="126"/>
      <c r="D840" s="128"/>
      <c r="E840" s="130"/>
      <c r="F840" s="130"/>
      <c r="G840" s="4"/>
      <c r="H840" s="129"/>
    </row>
    <row r="841" spans="1:8">
      <c r="B841" s="127"/>
      <c r="C841" s="126"/>
      <c r="D841" s="128"/>
      <c r="E841" s="130"/>
      <c r="F841" s="130"/>
      <c r="G841" s="4"/>
      <c r="H841" s="129"/>
    </row>
    <row r="842" spans="1:8">
      <c r="B842" s="127"/>
      <c r="C842" s="126"/>
      <c r="D842" s="128"/>
      <c r="E842" s="130"/>
      <c r="F842" s="130"/>
      <c r="G842" s="4"/>
      <c r="H842" s="129"/>
    </row>
    <row r="843" spans="1:8">
      <c r="B843" s="127"/>
      <c r="C843" s="126"/>
      <c r="D843" s="128"/>
      <c r="E843" s="130"/>
      <c r="F843" s="130"/>
      <c r="G843" s="4"/>
      <c r="H843" s="129"/>
    </row>
    <row r="844" spans="1:8">
      <c r="B844" s="127"/>
      <c r="C844" s="126"/>
      <c r="D844" s="128"/>
      <c r="E844" s="130"/>
      <c r="F844" s="130"/>
      <c r="G844" s="4"/>
      <c r="H844" s="129"/>
    </row>
    <row r="845" spans="1:8">
      <c r="B845" s="127"/>
      <c r="C845" s="126"/>
      <c r="D845" s="128"/>
      <c r="E845" s="130"/>
      <c r="F845" s="130"/>
      <c r="G845" s="4"/>
      <c r="H845" s="129"/>
    </row>
    <row r="846" spans="1:8">
      <c r="B846" s="127"/>
      <c r="C846" s="126"/>
      <c r="D846" s="128"/>
      <c r="E846" s="130"/>
      <c r="F846" s="130"/>
      <c r="G846" s="4"/>
      <c r="H846" s="129"/>
    </row>
    <row r="847" spans="1:8">
      <c r="B847" s="127"/>
      <c r="C847" s="126"/>
      <c r="D847" s="128"/>
      <c r="E847" s="130"/>
      <c r="F847" s="130"/>
      <c r="G847" s="4"/>
      <c r="H847" s="129"/>
    </row>
    <row r="848" spans="1:8">
      <c r="B848" s="127"/>
      <c r="C848" s="126"/>
      <c r="D848" s="128"/>
      <c r="E848" s="130"/>
      <c r="F848" s="130"/>
      <c r="G848" s="4"/>
      <c r="H848" s="129"/>
    </row>
    <row r="849" spans="2:8">
      <c r="B849" s="127"/>
      <c r="C849" s="126"/>
      <c r="D849" s="128"/>
      <c r="E849" s="130"/>
      <c r="F849" s="130"/>
      <c r="G849" s="4"/>
      <c r="H849" s="129"/>
    </row>
    <row r="850" spans="2:8">
      <c r="B850" s="127"/>
      <c r="C850" s="126"/>
      <c r="D850" s="128"/>
      <c r="E850" s="130"/>
      <c r="F850" s="130"/>
      <c r="G850" s="4"/>
      <c r="H850" s="129"/>
    </row>
    <row r="851" spans="2:8">
      <c r="B851" s="127"/>
      <c r="C851" s="126"/>
      <c r="D851" s="128"/>
      <c r="E851" s="130"/>
      <c r="F851" s="130"/>
      <c r="G851" s="4"/>
      <c r="H851" s="129"/>
    </row>
    <row r="852" spans="2:8">
      <c r="B852" s="127"/>
      <c r="C852" s="126"/>
      <c r="D852" s="128"/>
      <c r="E852" s="130"/>
      <c r="F852" s="130"/>
      <c r="G852" s="4"/>
      <c r="H852" s="129"/>
    </row>
    <row r="853" spans="2:8">
      <c r="B853" s="127"/>
      <c r="C853" s="126"/>
      <c r="D853" s="128"/>
      <c r="E853" s="130"/>
      <c r="F853" s="130"/>
      <c r="G853" s="4"/>
      <c r="H853" s="129"/>
    </row>
    <row r="854" spans="2:8">
      <c r="B854" s="127"/>
      <c r="C854" s="126"/>
      <c r="D854" s="128"/>
      <c r="E854" s="130"/>
      <c r="F854" s="130"/>
      <c r="G854" s="4"/>
      <c r="H854" s="129"/>
    </row>
    <row r="855" spans="2:8">
      <c r="B855" s="127"/>
      <c r="C855" s="126"/>
      <c r="D855" s="128"/>
      <c r="E855" s="130"/>
      <c r="F855" s="130"/>
      <c r="G855" s="4"/>
      <c r="H855" s="129"/>
    </row>
    <row r="856" spans="2:8">
      <c r="B856" s="127"/>
      <c r="C856" s="126"/>
      <c r="D856" s="128"/>
      <c r="E856" s="130"/>
      <c r="F856" s="130"/>
      <c r="G856" s="4"/>
      <c r="H856" s="129"/>
    </row>
    <row r="857" spans="2:8">
      <c r="B857" s="127"/>
      <c r="C857" s="126"/>
      <c r="D857" s="128"/>
      <c r="E857" s="130"/>
      <c r="F857" s="130"/>
      <c r="G857" s="4"/>
      <c r="H857" s="129"/>
    </row>
    <row r="858" spans="2:8">
      <c r="B858" s="127"/>
      <c r="C858" s="126"/>
      <c r="D858" s="128"/>
      <c r="E858" s="130"/>
      <c r="F858" s="130"/>
      <c r="G858" s="4"/>
      <c r="H858" s="129"/>
    </row>
    <row r="859" spans="2:8">
      <c r="B859" s="127"/>
      <c r="C859" s="126"/>
      <c r="D859" s="128"/>
      <c r="E859" s="130"/>
      <c r="F859" s="130"/>
      <c r="G859" s="4"/>
      <c r="H859" s="129"/>
    </row>
    <row r="860" spans="2:8">
      <c r="B860" s="127"/>
      <c r="C860" s="126"/>
      <c r="D860" s="128"/>
      <c r="E860" s="130"/>
      <c r="F860" s="130"/>
      <c r="G860" s="4"/>
      <c r="H860" s="129"/>
    </row>
    <row r="861" spans="2:8">
      <c r="B861" s="127"/>
      <c r="C861" s="126"/>
      <c r="D861" s="128"/>
      <c r="E861" s="130"/>
      <c r="F861" s="130"/>
      <c r="G861" s="4"/>
      <c r="H861" s="129"/>
    </row>
    <row r="862" spans="2:8">
      <c r="B862" s="127"/>
      <c r="C862" s="126"/>
      <c r="D862" s="128"/>
      <c r="E862" s="130"/>
      <c r="F862" s="130"/>
      <c r="G862" s="4"/>
      <c r="H862" s="129"/>
    </row>
    <row r="863" spans="2:8">
      <c r="B863" s="127"/>
      <c r="C863" s="126"/>
      <c r="D863" s="128"/>
      <c r="E863" s="130"/>
      <c r="F863" s="130"/>
      <c r="G863" s="4"/>
      <c r="H863" s="129"/>
    </row>
    <row r="864" spans="2:8">
      <c r="B864" s="127"/>
      <c r="C864" s="126"/>
      <c r="D864" s="128"/>
      <c r="E864" s="130"/>
      <c r="F864" s="130"/>
      <c r="G864" s="4"/>
      <c r="H864" s="129"/>
    </row>
    <row r="865" spans="2:8">
      <c r="B865" s="127"/>
      <c r="C865" s="126"/>
      <c r="D865" s="128"/>
      <c r="E865" s="130"/>
      <c r="F865" s="130"/>
      <c r="G865" s="4"/>
      <c r="H865" s="129"/>
    </row>
    <row r="866" spans="2:8">
      <c r="B866" s="127"/>
      <c r="C866" s="126"/>
      <c r="D866" s="128"/>
      <c r="E866" s="130"/>
      <c r="F866" s="130"/>
      <c r="G866" s="4"/>
      <c r="H866" s="129"/>
    </row>
    <row r="867" spans="2:8">
      <c r="B867" s="127"/>
      <c r="C867" s="126"/>
      <c r="D867" s="128"/>
      <c r="E867" s="130"/>
      <c r="F867" s="130"/>
      <c r="G867" s="4"/>
      <c r="H867" s="129"/>
    </row>
    <row r="868" spans="2:8">
      <c r="B868" s="127"/>
      <c r="C868" s="126"/>
      <c r="D868" s="128"/>
      <c r="E868" s="130"/>
      <c r="F868" s="130"/>
      <c r="G868" s="4"/>
      <c r="H868" s="129"/>
    </row>
    <row r="869" spans="2:8">
      <c r="B869" s="127"/>
      <c r="C869" s="126"/>
      <c r="D869" s="128"/>
      <c r="E869" s="130"/>
      <c r="F869" s="130"/>
      <c r="G869" s="4"/>
      <c r="H869" s="129"/>
    </row>
    <row r="870" spans="2:8">
      <c r="B870" s="127"/>
      <c r="C870" s="126"/>
      <c r="D870" s="128"/>
      <c r="E870" s="130"/>
      <c r="F870" s="130"/>
      <c r="G870" s="4"/>
      <c r="H870" s="129"/>
    </row>
    <row r="871" spans="2:8">
      <c r="B871" s="127"/>
      <c r="C871" s="126"/>
      <c r="D871" s="128"/>
      <c r="E871" s="130"/>
      <c r="F871" s="130"/>
      <c r="G871" s="4"/>
      <c r="H871" s="129"/>
    </row>
    <row r="872" spans="2:8">
      <c r="B872" s="127"/>
      <c r="C872" s="126"/>
      <c r="D872" s="128"/>
      <c r="E872" s="130"/>
      <c r="F872" s="130"/>
      <c r="G872" s="4"/>
      <c r="H872" s="129"/>
    </row>
    <row r="873" spans="2:8">
      <c r="B873" s="127"/>
      <c r="C873" s="126"/>
      <c r="D873" s="128"/>
      <c r="E873" s="130"/>
      <c r="F873" s="130"/>
      <c r="G873" s="4"/>
      <c r="H873" s="129"/>
    </row>
    <row r="874" spans="2:8">
      <c r="B874" s="127"/>
      <c r="C874" s="126"/>
      <c r="D874" s="128"/>
      <c r="E874" s="130"/>
      <c r="F874" s="130"/>
      <c r="G874" s="4"/>
      <c r="H874" s="129"/>
    </row>
    <row r="875" spans="2:8">
      <c r="B875" s="127"/>
      <c r="C875" s="126"/>
      <c r="D875" s="128"/>
      <c r="E875" s="130"/>
      <c r="F875" s="130"/>
      <c r="G875" s="4"/>
      <c r="H875" s="129"/>
    </row>
    <row r="876" spans="2:8">
      <c r="B876" s="127"/>
      <c r="C876" s="126"/>
      <c r="D876" s="128"/>
      <c r="E876" s="130"/>
      <c r="F876" s="130"/>
      <c r="G876" s="4"/>
      <c r="H876" s="129"/>
    </row>
    <row r="877" spans="2:8">
      <c r="B877" s="127"/>
      <c r="C877" s="126"/>
      <c r="D877" s="128"/>
      <c r="E877" s="130"/>
      <c r="F877" s="130"/>
      <c r="G877" s="4"/>
      <c r="H877" s="129"/>
    </row>
    <row r="878" spans="2:8">
      <c r="B878" s="127"/>
      <c r="C878" s="126"/>
      <c r="D878" s="128"/>
      <c r="E878" s="130"/>
      <c r="F878" s="130"/>
      <c r="G878" s="4"/>
      <c r="H878" s="129"/>
    </row>
    <row r="879" spans="2:8">
      <c r="B879" s="127"/>
      <c r="C879" s="126"/>
      <c r="D879" s="128"/>
      <c r="E879" s="130"/>
      <c r="F879" s="130"/>
      <c r="G879" s="4"/>
      <c r="H879" s="129"/>
    </row>
    <row r="880" spans="2:8">
      <c r="B880" s="127"/>
      <c r="C880" s="126"/>
      <c r="D880" s="128"/>
      <c r="E880" s="130"/>
      <c r="F880" s="130"/>
      <c r="G880" s="4"/>
      <c r="H880" s="129"/>
    </row>
    <row r="881" spans="2:8">
      <c r="B881" s="127"/>
      <c r="C881" s="126"/>
      <c r="D881" s="128"/>
      <c r="E881" s="130"/>
      <c r="F881" s="130"/>
      <c r="G881" s="4"/>
      <c r="H881" s="129"/>
    </row>
    <row r="882" spans="2:8">
      <c r="B882" s="127"/>
      <c r="C882" s="126"/>
      <c r="D882" s="128"/>
      <c r="E882" s="130"/>
      <c r="F882" s="130"/>
      <c r="G882" s="4"/>
      <c r="H882" s="129"/>
    </row>
    <row r="883" spans="2:8">
      <c r="B883" s="127"/>
      <c r="C883" s="126"/>
      <c r="D883" s="128"/>
      <c r="E883" s="130"/>
      <c r="F883" s="130"/>
      <c r="G883" s="4"/>
      <c r="H883" s="129"/>
    </row>
    <row r="884" spans="2:8">
      <c r="B884" s="127"/>
      <c r="C884" s="126"/>
      <c r="D884" s="128"/>
      <c r="E884" s="130"/>
      <c r="F884" s="130"/>
      <c r="G884" s="4"/>
      <c r="H884" s="129"/>
    </row>
    <row r="885" spans="2:8">
      <c r="B885" s="127"/>
      <c r="C885" s="126"/>
      <c r="D885" s="128"/>
      <c r="E885" s="130"/>
      <c r="F885" s="130"/>
      <c r="G885" s="4"/>
      <c r="H885" s="129"/>
    </row>
    <row r="886" spans="2:8">
      <c r="B886" s="127"/>
      <c r="C886" s="126"/>
      <c r="D886" s="128"/>
      <c r="E886" s="130"/>
      <c r="F886" s="130"/>
      <c r="G886" s="4"/>
      <c r="H886" s="129"/>
    </row>
    <row r="887" spans="2:8">
      <c r="B887" s="127"/>
      <c r="C887" s="126"/>
      <c r="D887" s="128"/>
      <c r="E887" s="130"/>
      <c r="F887" s="130"/>
      <c r="G887" s="4"/>
      <c r="H887" s="129"/>
    </row>
    <row r="888" spans="2:8">
      <c r="B888" s="127"/>
      <c r="C888" s="126"/>
      <c r="D888" s="128"/>
      <c r="E888" s="130"/>
      <c r="F888" s="130"/>
      <c r="G888" s="4"/>
      <c r="H888" s="129"/>
    </row>
    <row r="889" spans="2:8">
      <c r="B889" s="127"/>
      <c r="C889" s="126"/>
      <c r="D889" s="128"/>
      <c r="E889" s="130"/>
      <c r="F889" s="130"/>
      <c r="G889" s="4"/>
      <c r="H889" s="129"/>
    </row>
    <row r="890" spans="2:8">
      <c r="B890" s="127"/>
      <c r="C890" s="126"/>
      <c r="D890" s="128"/>
      <c r="E890" s="130"/>
      <c r="F890" s="130"/>
      <c r="G890" s="4"/>
      <c r="H890" s="129"/>
    </row>
    <row r="891" spans="2:8">
      <c r="B891" s="127"/>
      <c r="C891" s="126"/>
      <c r="D891" s="128"/>
      <c r="E891" s="130"/>
      <c r="F891" s="130"/>
      <c r="G891" s="4"/>
      <c r="H891" s="129"/>
    </row>
    <row r="892" spans="2:8">
      <c r="B892" s="127"/>
      <c r="C892" s="126"/>
      <c r="D892" s="128"/>
      <c r="E892" s="130"/>
      <c r="F892" s="130"/>
      <c r="G892" s="4"/>
      <c r="H892" s="129"/>
    </row>
    <row r="893" spans="2:8">
      <c r="B893" s="127"/>
      <c r="C893" s="126"/>
      <c r="D893" s="128"/>
      <c r="E893" s="130"/>
      <c r="F893" s="130"/>
      <c r="G893" s="4"/>
      <c r="H893" s="129"/>
    </row>
    <row r="894" spans="2:8">
      <c r="B894" s="127"/>
      <c r="C894" s="126"/>
      <c r="D894" s="128"/>
      <c r="E894" s="130"/>
      <c r="F894" s="130"/>
      <c r="G894" s="4"/>
      <c r="H894" s="129"/>
    </row>
    <row r="895" spans="2:8">
      <c r="B895" s="127"/>
      <c r="C895" s="126"/>
      <c r="D895" s="128"/>
      <c r="E895" s="130"/>
      <c r="F895" s="130"/>
      <c r="G895" s="4"/>
      <c r="H895" s="129"/>
    </row>
    <row r="896" spans="2:8">
      <c r="B896" s="127"/>
      <c r="C896" s="126"/>
      <c r="D896" s="128"/>
      <c r="E896" s="130"/>
      <c r="F896" s="130"/>
      <c r="G896" s="4"/>
      <c r="H896" s="129"/>
    </row>
    <row r="897" spans="2:8">
      <c r="B897" s="127"/>
      <c r="C897" s="126"/>
      <c r="D897" s="128"/>
      <c r="E897" s="130"/>
      <c r="F897" s="130"/>
      <c r="G897" s="4"/>
      <c r="H897" s="129"/>
    </row>
    <row r="898" spans="2:8">
      <c r="B898" s="127"/>
      <c r="C898" s="126"/>
      <c r="D898" s="128"/>
      <c r="E898" s="130"/>
      <c r="F898" s="130"/>
      <c r="G898" s="4"/>
      <c r="H898" s="129"/>
    </row>
    <row r="899" spans="2:8">
      <c r="B899" s="127"/>
      <c r="C899" s="126"/>
      <c r="D899" s="128"/>
      <c r="E899" s="130"/>
      <c r="F899" s="130"/>
      <c r="G899" s="4"/>
      <c r="H899" s="129"/>
    </row>
    <row r="900" spans="2:8">
      <c r="B900" s="127"/>
      <c r="C900" s="126"/>
      <c r="D900" s="128"/>
      <c r="E900" s="130"/>
      <c r="F900" s="130"/>
      <c r="G900" s="4"/>
      <c r="H900" s="129"/>
    </row>
    <row r="901" spans="2:8">
      <c r="B901" s="127"/>
      <c r="C901" s="126"/>
      <c r="D901" s="128"/>
      <c r="E901" s="130"/>
      <c r="F901" s="130"/>
      <c r="G901" s="4"/>
      <c r="H901" s="129"/>
    </row>
    <row r="902" spans="2:8">
      <c r="B902" s="127"/>
      <c r="C902" s="126"/>
      <c r="D902" s="128"/>
      <c r="E902" s="130"/>
      <c r="F902" s="130"/>
      <c r="G902" s="4"/>
      <c r="H902" s="129"/>
    </row>
    <row r="903" spans="2:8">
      <c r="B903" s="127"/>
      <c r="C903" s="126"/>
      <c r="D903" s="128"/>
      <c r="E903" s="130"/>
      <c r="F903" s="130"/>
      <c r="G903" s="4"/>
      <c r="H903" s="129"/>
    </row>
    <row r="904" spans="2:8">
      <c r="B904" s="127"/>
      <c r="C904" s="126"/>
      <c r="D904" s="128"/>
      <c r="E904" s="130"/>
      <c r="F904" s="130"/>
      <c r="G904" s="4"/>
      <c r="H904" s="129"/>
    </row>
    <row r="905" spans="2:8">
      <c r="B905" s="127"/>
      <c r="C905" s="126"/>
      <c r="D905" s="128"/>
      <c r="E905" s="130"/>
      <c r="F905" s="130"/>
      <c r="G905" s="4"/>
      <c r="H905" s="129"/>
    </row>
    <row r="906" spans="2:8">
      <c r="B906" s="127"/>
      <c r="C906" s="126"/>
      <c r="D906" s="128"/>
      <c r="E906" s="130"/>
      <c r="F906" s="130"/>
      <c r="G906" s="4"/>
      <c r="H906" s="129"/>
    </row>
    <row r="907" spans="2:8">
      <c r="B907" s="127"/>
      <c r="C907" s="126"/>
      <c r="D907" s="128"/>
      <c r="E907" s="130"/>
      <c r="F907" s="130"/>
      <c r="G907" s="4"/>
      <c r="H907" s="129"/>
    </row>
    <row r="908" spans="2:8">
      <c r="B908" s="127"/>
      <c r="C908" s="126"/>
      <c r="D908" s="128"/>
      <c r="E908" s="130"/>
      <c r="F908" s="130"/>
      <c r="G908" s="4"/>
      <c r="H908" s="129"/>
    </row>
    <row r="909" spans="2:8">
      <c r="B909" s="127"/>
      <c r="C909" s="126"/>
      <c r="D909" s="128"/>
      <c r="E909" s="130"/>
      <c r="F909" s="130"/>
      <c r="G909" s="4"/>
      <c r="H909" s="129"/>
    </row>
    <row r="910" spans="2:8">
      <c r="B910" s="127"/>
      <c r="C910" s="126"/>
      <c r="D910" s="128"/>
      <c r="E910" s="130"/>
      <c r="F910" s="130"/>
      <c r="G910" s="4"/>
      <c r="H910" s="129"/>
    </row>
    <row r="911" spans="2:8">
      <c r="B911" s="127"/>
      <c r="C911" s="126"/>
      <c r="D911" s="128"/>
      <c r="E911" s="130"/>
      <c r="F911" s="130"/>
      <c r="G911" s="4"/>
      <c r="H911" s="129"/>
    </row>
    <row r="912" spans="2:8">
      <c r="B912" s="127"/>
      <c r="C912" s="126"/>
      <c r="D912" s="128"/>
      <c r="E912" s="130"/>
      <c r="F912" s="130"/>
      <c r="G912" s="4"/>
      <c r="H912" s="129"/>
    </row>
    <row r="913" spans="2:8">
      <c r="B913" s="127"/>
      <c r="C913" s="126"/>
      <c r="D913" s="128"/>
      <c r="E913" s="130"/>
      <c r="F913" s="130"/>
      <c r="G913" s="4"/>
      <c r="H913" s="129"/>
    </row>
    <row r="914" spans="2:8">
      <c r="B914" s="127"/>
      <c r="C914" s="126"/>
      <c r="D914" s="128"/>
      <c r="E914" s="130"/>
      <c r="F914" s="130"/>
      <c r="G914" s="4"/>
      <c r="H914" s="129"/>
    </row>
    <row r="915" spans="2:8">
      <c r="B915" s="127"/>
      <c r="C915" s="126"/>
      <c r="D915" s="128"/>
      <c r="E915" s="130"/>
      <c r="F915" s="130"/>
      <c r="G915" s="4"/>
      <c r="H915" s="129"/>
    </row>
    <row r="916" spans="2:8">
      <c r="B916" s="127"/>
      <c r="C916" s="126"/>
      <c r="D916" s="128"/>
      <c r="E916" s="130"/>
      <c r="F916" s="130"/>
      <c r="G916" s="4"/>
      <c r="H916" s="129"/>
    </row>
    <row r="917" spans="2:8">
      <c r="B917" s="127"/>
      <c r="C917" s="126"/>
      <c r="D917" s="128"/>
      <c r="E917" s="130"/>
      <c r="F917" s="130"/>
      <c r="G917" s="4"/>
      <c r="H917" s="129"/>
    </row>
    <row r="918" spans="2:8">
      <c r="B918" s="127"/>
      <c r="C918" s="126"/>
      <c r="D918" s="128"/>
      <c r="E918" s="130"/>
      <c r="F918" s="130"/>
      <c r="G918" s="4"/>
      <c r="H918" s="129"/>
    </row>
    <row r="919" spans="2:8">
      <c r="B919" s="127"/>
      <c r="C919" s="126"/>
      <c r="D919" s="128"/>
      <c r="E919" s="130"/>
      <c r="F919" s="130"/>
      <c r="G919" s="4"/>
      <c r="H919" s="129"/>
    </row>
    <row r="920" spans="2:8">
      <c r="B920" s="127"/>
      <c r="C920" s="126"/>
      <c r="D920" s="128"/>
      <c r="E920" s="130"/>
      <c r="F920" s="130"/>
      <c r="G920" s="4"/>
      <c r="H920" s="129"/>
    </row>
    <row r="921" spans="2:8">
      <c r="B921" s="127"/>
      <c r="C921" s="126"/>
      <c r="D921" s="128"/>
      <c r="E921" s="130"/>
      <c r="F921" s="130"/>
      <c r="G921" s="4"/>
      <c r="H921" s="129"/>
    </row>
    <row r="922" spans="2:8">
      <c r="B922" s="127"/>
      <c r="C922" s="126"/>
      <c r="D922" s="128"/>
      <c r="E922" s="130"/>
      <c r="F922" s="130"/>
      <c r="G922" s="4"/>
      <c r="H922" s="129"/>
    </row>
    <row r="923" spans="2:8">
      <c r="B923" s="127"/>
      <c r="C923" s="126"/>
      <c r="D923" s="128"/>
      <c r="E923" s="130"/>
      <c r="F923" s="130"/>
      <c r="G923" s="4"/>
      <c r="H923" s="129"/>
    </row>
    <row r="924" spans="2:8">
      <c r="B924" s="127"/>
      <c r="C924" s="126"/>
      <c r="D924" s="128"/>
      <c r="E924" s="130"/>
      <c r="F924" s="130"/>
      <c r="G924" s="4"/>
      <c r="H924" s="129"/>
    </row>
    <row r="925" spans="2:8">
      <c r="B925" s="127"/>
      <c r="C925" s="126"/>
      <c r="D925" s="128"/>
      <c r="E925" s="130"/>
      <c r="F925" s="130"/>
      <c r="G925" s="4"/>
      <c r="H925" s="129"/>
    </row>
    <row r="926" spans="2:8">
      <c r="B926" s="127"/>
      <c r="C926" s="126"/>
      <c r="D926" s="128"/>
      <c r="E926" s="130"/>
      <c r="F926" s="130"/>
      <c r="G926" s="4"/>
      <c r="H926" s="129"/>
    </row>
    <row r="927" spans="2:8">
      <c r="B927" s="127"/>
      <c r="C927" s="126"/>
      <c r="D927" s="128"/>
      <c r="E927" s="130"/>
      <c r="F927" s="130"/>
      <c r="G927" s="4"/>
      <c r="H927" s="129"/>
    </row>
    <row r="928" spans="2:8">
      <c r="B928" s="127"/>
      <c r="C928" s="126"/>
      <c r="D928" s="128"/>
      <c r="E928" s="130"/>
      <c r="F928" s="130"/>
      <c r="G928" s="4"/>
      <c r="H928" s="129"/>
    </row>
    <row r="929" spans="2:8">
      <c r="B929" s="127"/>
      <c r="C929" s="126"/>
      <c r="D929" s="128"/>
      <c r="E929" s="130"/>
      <c r="F929" s="130"/>
      <c r="G929" s="4"/>
      <c r="H929" s="129"/>
    </row>
    <row r="930" spans="2:8">
      <c r="B930" s="127"/>
      <c r="C930" s="126"/>
      <c r="D930" s="128"/>
      <c r="E930" s="130"/>
      <c r="F930" s="130"/>
      <c r="G930" s="4"/>
      <c r="H930" s="129"/>
    </row>
    <row r="931" spans="2:8">
      <c r="B931" s="127"/>
      <c r="C931" s="126"/>
      <c r="D931" s="128"/>
      <c r="E931" s="130"/>
      <c r="F931" s="130"/>
      <c r="G931" s="4"/>
      <c r="H931" s="129"/>
    </row>
    <row r="932" spans="2:8">
      <c r="B932" s="127"/>
      <c r="C932" s="126"/>
      <c r="D932" s="128"/>
      <c r="E932" s="130"/>
      <c r="F932" s="130"/>
      <c r="G932" s="4"/>
      <c r="H932" s="129"/>
    </row>
    <row r="933" spans="2:8">
      <c r="B933" s="127"/>
      <c r="C933" s="126"/>
      <c r="D933" s="128"/>
      <c r="E933" s="130"/>
      <c r="F933" s="130"/>
      <c r="G933" s="4"/>
      <c r="H933" s="129"/>
    </row>
    <row r="934" spans="2:8">
      <c r="B934" s="127"/>
      <c r="C934" s="126"/>
      <c r="D934" s="128"/>
      <c r="E934" s="130"/>
      <c r="F934" s="130"/>
      <c r="G934" s="4"/>
      <c r="H934" s="129"/>
    </row>
    <row r="935" spans="2:8">
      <c r="B935" s="127"/>
      <c r="C935" s="126"/>
      <c r="D935" s="128"/>
      <c r="E935" s="130"/>
      <c r="F935" s="130"/>
      <c r="G935" s="4"/>
      <c r="H935" s="129"/>
    </row>
    <row r="936" spans="2:8">
      <c r="B936" s="127"/>
      <c r="C936" s="126"/>
      <c r="D936" s="128"/>
      <c r="E936" s="130"/>
      <c r="F936" s="130"/>
      <c r="G936" s="4"/>
      <c r="H936" s="129"/>
    </row>
    <row r="937" spans="2:8">
      <c r="B937" s="127"/>
      <c r="C937" s="126"/>
      <c r="D937" s="128"/>
      <c r="E937" s="130"/>
      <c r="F937" s="130"/>
      <c r="G937" s="4"/>
      <c r="H937" s="129"/>
    </row>
    <row r="938" spans="2:8">
      <c r="B938" s="127"/>
      <c r="C938" s="126"/>
      <c r="D938" s="128"/>
      <c r="E938" s="130"/>
      <c r="F938" s="130"/>
      <c r="G938" s="4"/>
      <c r="H938" s="129"/>
    </row>
    <row r="939" spans="2:8">
      <c r="B939" s="127"/>
      <c r="C939" s="126"/>
      <c r="D939" s="128"/>
      <c r="E939" s="130"/>
      <c r="F939" s="130"/>
      <c r="G939" s="4"/>
      <c r="H939" s="129"/>
    </row>
    <row r="940" spans="2:8">
      <c r="B940" s="127"/>
      <c r="C940" s="126"/>
      <c r="D940" s="128"/>
      <c r="E940" s="130"/>
      <c r="F940" s="130"/>
      <c r="G940" s="4"/>
      <c r="H940" s="129"/>
    </row>
    <row r="941" spans="2:8">
      <c r="B941" s="127"/>
      <c r="C941" s="126"/>
      <c r="D941" s="128"/>
      <c r="E941" s="130"/>
      <c r="F941" s="130"/>
      <c r="G941" s="4"/>
      <c r="H941" s="129"/>
    </row>
    <row r="942" spans="2:8">
      <c r="B942" s="127"/>
      <c r="C942" s="126"/>
      <c r="D942" s="128"/>
      <c r="E942" s="130"/>
      <c r="F942" s="130"/>
      <c r="G942" s="4"/>
      <c r="H942" s="129"/>
    </row>
    <row r="943" spans="2:8">
      <c r="B943" s="127"/>
      <c r="C943" s="126"/>
      <c r="D943" s="128"/>
      <c r="E943" s="130"/>
      <c r="F943" s="130"/>
      <c r="G943" s="4"/>
      <c r="H943" s="129"/>
    </row>
    <row r="944" spans="2:8">
      <c r="B944" s="127"/>
      <c r="C944" s="126"/>
      <c r="D944" s="128"/>
      <c r="E944" s="130"/>
      <c r="F944" s="130"/>
      <c r="G944" s="4"/>
      <c r="H944" s="129"/>
    </row>
    <row r="945" spans="2:8">
      <c r="B945" s="127"/>
      <c r="C945" s="126"/>
      <c r="D945" s="128"/>
      <c r="E945" s="130"/>
      <c r="F945" s="130"/>
      <c r="G945" s="4"/>
      <c r="H945" s="129"/>
    </row>
    <row r="946" spans="2:8">
      <c r="B946" s="127"/>
      <c r="C946" s="126"/>
      <c r="D946" s="128"/>
      <c r="E946" s="130"/>
      <c r="F946" s="130"/>
      <c r="G946" s="4"/>
      <c r="H946" s="129"/>
    </row>
    <row r="947" spans="2:8">
      <c r="B947" s="127"/>
      <c r="C947" s="126"/>
      <c r="D947" s="128"/>
      <c r="E947" s="130"/>
      <c r="F947" s="130"/>
      <c r="G947" s="4"/>
      <c r="H947" s="129"/>
    </row>
    <row r="948" spans="2:8">
      <c r="B948" s="127"/>
      <c r="C948" s="126"/>
      <c r="D948" s="128"/>
      <c r="E948" s="130"/>
      <c r="F948" s="130"/>
      <c r="G948" s="4"/>
      <c r="H948" s="129"/>
    </row>
    <row r="949" spans="2:8">
      <c r="B949" s="127"/>
      <c r="C949" s="126"/>
      <c r="D949" s="128"/>
      <c r="E949" s="130"/>
      <c r="F949" s="130"/>
      <c r="G949" s="4"/>
      <c r="H949" s="129"/>
    </row>
    <row r="950" spans="2:8">
      <c r="B950" s="127"/>
      <c r="C950" s="126"/>
      <c r="D950" s="128"/>
      <c r="E950" s="130"/>
      <c r="F950" s="130"/>
      <c r="G950" s="4"/>
      <c r="H950" s="129"/>
    </row>
    <row r="951" spans="2:8">
      <c r="B951" s="127"/>
      <c r="C951" s="126"/>
      <c r="D951" s="128"/>
      <c r="E951" s="130"/>
      <c r="F951" s="130"/>
      <c r="G951" s="4"/>
      <c r="H951" s="129"/>
    </row>
    <row r="952" spans="2:8">
      <c r="B952" s="127"/>
      <c r="C952" s="126"/>
      <c r="D952" s="128"/>
      <c r="E952" s="130"/>
      <c r="F952" s="130"/>
      <c r="G952" s="4"/>
      <c r="H952" s="129"/>
    </row>
    <row r="953" spans="2:8">
      <c r="B953" s="127"/>
      <c r="C953" s="126"/>
      <c r="D953" s="128"/>
      <c r="E953" s="130"/>
      <c r="F953" s="130"/>
      <c r="G953" s="4"/>
      <c r="H953" s="129"/>
    </row>
    <row r="954" spans="2:8">
      <c r="B954" s="127"/>
      <c r="C954" s="126"/>
      <c r="D954" s="128"/>
      <c r="E954" s="130"/>
      <c r="F954" s="130"/>
      <c r="G954" s="4"/>
      <c r="H954" s="129"/>
    </row>
    <row r="955" spans="2:8">
      <c r="B955" s="127"/>
      <c r="C955" s="126"/>
      <c r="D955" s="128"/>
      <c r="E955" s="130"/>
      <c r="F955" s="130"/>
      <c r="G955" s="4"/>
      <c r="H955" s="129"/>
    </row>
    <row r="956" spans="2:8">
      <c r="B956" s="127"/>
      <c r="C956" s="126"/>
      <c r="D956" s="128"/>
      <c r="E956" s="130"/>
      <c r="F956" s="130"/>
      <c r="G956" s="4"/>
      <c r="H956" s="129"/>
    </row>
    <row r="957" spans="2:8">
      <c r="B957" s="127"/>
      <c r="C957" s="126"/>
      <c r="D957" s="128"/>
      <c r="E957" s="130"/>
      <c r="F957" s="130"/>
      <c r="G957" s="4"/>
      <c r="H957" s="129"/>
    </row>
    <row r="958" spans="2:8">
      <c r="B958" s="127"/>
      <c r="C958" s="126"/>
      <c r="D958" s="128"/>
      <c r="E958" s="130"/>
      <c r="F958" s="130"/>
      <c r="G958" s="4"/>
      <c r="H958" s="129"/>
    </row>
    <row r="959" spans="2:8">
      <c r="B959" s="127"/>
      <c r="C959" s="126"/>
      <c r="D959" s="128"/>
      <c r="E959" s="130"/>
      <c r="F959" s="130"/>
      <c r="G959" s="4"/>
      <c r="H959" s="129"/>
    </row>
    <row r="960" spans="2:8">
      <c r="B960" s="127"/>
      <c r="C960" s="126"/>
      <c r="D960" s="128"/>
      <c r="E960" s="130"/>
      <c r="F960" s="130"/>
      <c r="G960" s="4"/>
      <c r="H960" s="129"/>
    </row>
    <row r="961" spans="2:8">
      <c r="B961" s="127"/>
      <c r="C961" s="126"/>
      <c r="D961" s="128"/>
      <c r="E961" s="130"/>
      <c r="F961" s="130"/>
      <c r="G961" s="4"/>
      <c r="H961" s="129"/>
    </row>
    <row r="962" spans="2:8">
      <c r="B962" s="127"/>
      <c r="C962" s="126"/>
      <c r="D962" s="128"/>
      <c r="E962" s="130"/>
      <c r="F962" s="130"/>
      <c r="G962" s="4"/>
      <c r="H962" s="129"/>
    </row>
    <row r="963" spans="2:8">
      <c r="B963" s="127"/>
      <c r="C963" s="126"/>
      <c r="D963" s="128"/>
      <c r="E963" s="130"/>
      <c r="F963" s="130"/>
      <c r="G963" s="4"/>
      <c r="H963" s="129"/>
    </row>
    <row r="964" spans="2:8">
      <c r="B964" s="127"/>
      <c r="C964" s="126"/>
      <c r="D964" s="128"/>
      <c r="E964" s="130"/>
      <c r="F964" s="130"/>
      <c r="G964" s="4"/>
      <c r="H964" s="129"/>
    </row>
    <row r="965" spans="2:8">
      <c r="B965" s="127"/>
      <c r="C965" s="126"/>
      <c r="D965" s="128"/>
      <c r="E965" s="130"/>
      <c r="F965" s="130"/>
      <c r="G965" s="4"/>
      <c r="H965" s="129"/>
    </row>
    <row r="966" spans="2:8">
      <c r="B966" s="127"/>
      <c r="C966" s="126"/>
      <c r="D966" s="128"/>
      <c r="E966" s="130"/>
      <c r="F966" s="130"/>
      <c r="G966" s="4"/>
      <c r="H966" s="129"/>
    </row>
    <row r="967" spans="2:8">
      <c r="B967" s="127"/>
      <c r="C967" s="126"/>
      <c r="D967" s="128"/>
      <c r="E967" s="130"/>
      <c r="F967" s="130"/>
      <c r="G967" s="4"/>
      <c r="H967" s="129"/>
    </row>
    <row r="968" spans="2:8">
      <c r="B968" s="127"/>
      <c r="C968" s="126"/>
      <c r="D968" s="128"/>
      <c r="E968" s="130"/>
      <c r="F968" s="130"/>
      <c r="G968" s="4"/>
      <c r="H968" s="129"/>
    </row>
    <row r="969" spans="2:8">
      <c r="B969" s="127"/>
      <c r="C969" s="126"/>
      <c r="D969" s="128"/>
      <c r="E969" s="130"/>
      <c r="F969" s="130"/>
      <c r="G969" s="4"/>
      <c r="H969" s="129"/>
    </row>
    <row r="970" spans="2:8">
      <c r="B970" s="127"/>
      <c r="C970" s="126"/>
      <c r="D970" s="128"/>
      <c r="E970" s="130"/>
      <c r="F970" s="130"/>
      <c r="G970" s="4"/>
      <c r="H970" s="129"/>
    </row>
    <row r="971" spans="2:8">
      <c r="B971" s="127"/>
      <c r="C971" s="126"/>
      <c r="D971" s="128"/>
      <c r="E971" s="130"/>
      <c r="F971" s="130"/>
      <c r="G971" s="4"/>
      <c r="H971" s="129"/>
    </row>
    <row r="972" spans="2:8">
      <c r="B972" s="127"/>
      <c r="C972" s="126"/>
      <c r="D972" s="128"/>
      <c r="E972" s="130"/>
      <c r="F972" s="130"/>
      <c r="G972" s="4"/>
      <c r="H972" s="129"/>
    </row>
    <row r="973" spans="2:8">
      <c r="B973" s="127"/>
      <c r="C973" s="126"/>
      <c r="D973" s="128"/>
      <c r="E973" s="130"/>
      <c r="F973" s="130"/>
      <c r="G973" s="4"/>
      <c r="H973" s="129"/>
    </row>
    <row r="974" spans="2:8">
      <c r="B974" s="127"/>
      <c r="C974" s="126"/>
      <c r="D974" s="128"/>
      <c r="E974" s="130"/>
      <c r="F974" s="130"/>
      <c r="G974" s="4"/>
      <c r="H974" s="129"/>
    </row>
    <row r="975" spans="2:8">
      <c r="B975" s="127"/>
      <c r="C975" s="126"/>
      <c r="D975" s="128"/>
      <c r="E975" s="130"/>
      <c r="F975" s="130"/>
      <c r="G975" s="4"/>
      <c r="H975" s="129"/>
    </row>
    <row r="976" spans="2:8">
      <c r="B976" s="127"/>
      <c r="C976" s="126"/>
      <c r="D976" s="128"/>
      <c r="E976" s="130"/>
      <c r="F976" s="130"/>
      <c r="G976" s="4"/>
      <c r="H976" s="129"/>
    </row>
    <row r="977" spans="2:8">
      <c r="B977" s="127"/>
      <c r="C977" s="126"/>
      <c r="D977" s="128"/>
      <c r="E977" s="130"/>
      <c r="F977" s="130"/>
      <c r="G977" s="4"/>
      <c r="H977" s="129"/>
    </row>
    <row r="978" spans="2:8">
      <c r="B978" s="127"/>
      <c r="C978" s="126"/>
      <c r="D978" s="128"/>
      <c r="E978" s="130"/>
      <c r="F978" s="130"/>
      <c r="G978" s="4"/>
      <c r="H978" s="129"/>
    </row>
    <row r="979" spans="2:8">
      <c r="B979" s="127"/>
      <c r="C979" s="126"/>
      <c r="D979" s="128"/>
      <c r="E979" s="130"/>
      <c r="F979" s="130"/>
      <c r="G979" s="4"/>
      <c r="H979" s="129"/>
    </row>
    <row r="980" spans="2:8">
      <c r="B980" s="127"/>
      <c r="C980" s="126"/>
      <c r="D980" s="128"/>
      <c r="E980" s="130"/>
      <c r="F980" s="130"/>
      <c r="G980" s="4"/>
      <c r="H980" s="129"/>
    </row>
    <row r="981" spans="2:8">
      <c r="B981" s="127"/>
      <c r="C981" s="126"/>
      <c r="D981" s="128"/>
      <c r="E981" s="130"/>
      <c r="F981" s="130"/>
      <c r="G981" s="4"/>
      <c r="H981" s="129"/>
    </row>
    <row r="982" spans="2:8">
      <c r="B982" s="127"/>
      <c r="C982" s="126"/>
      <c r="D982" s="128"/>
      <c r="E982" s="130"/>
      <c r="F982" s="130"/>
      <c r="G982" s="4"/>
      <c r="H982" s="129"/>
    </row>
    <row r="983" spans="2:8">
      <c r="B983" s="127"/>
      <c r="C983" s="126"/>
      <c r="D983" s="128"/>
      <c r="E983" s="130"/>
      <c r="F983" s="130"/>
      <c r="G983" s="4"/>
      <c r="H983" s="129"/>
    </row>
    <row r="984" spans="2:8">
      <c r="B984" s="127"/>
      <c r="C984" s="126"/>
      <c r="D984" s="128"/>
      <c r="E984" s="130"/>
      <c r="F984" s="130"/>
      <c r="G984" s="4"/>
      <c r="H984" s="129"/>
    </row>
    <row r="985" spans="2:8">
      <c r="B985" s="127"/>
      <c r="C985" s="126"/>
      <c r="D985" s="128"/>
      <c r="E985" s="130"/>
      <c r="F985" s="130"/>
      <c r="G985" s="4"/>
      <c r="H985" s="129"/>
    </row>
    <row r="986" spans="2:8">
      <c r="B986" s="127"/>
      <c r="C986" s="126"/>
      <c r="D986" s="128"/>
      <c r="E986" s="130"/>
      <c r="F986" s="130"/>
      <c r="G986" s="4"/>
      <c r="H986" s="129"/>
    </row>
    <row r="987" spans="2:8">
      <c r="B987" s="127"/>
      <c r="C987" s="126"/>
      <c r="D987" s="128"/>
      <c r="E987" s="130"/>
      <c r="F987" s="130"/>
      <c r="G987" s="4"/>
      <c r="H987" s="129"/>
    </row>
    <row r="988" spans="2:8">
      <c r="B988" s="127"/>
      <c r="C988" s="126"/>
      <c r="D988" s="128"/>
      <c r="E988" s="130"/>
      <c r="F988" s="130"/>
      <c r="G988" s="4"/>
      <c r="H988" s="129"/>
    </row>
    <row r="989" spans="2:8">
      <c r="B989" s="127"/>
      <c r="C989" s="126"/>
      <c r="D989" s="128"/>
      <c r="E989" s="130"/>
      <c r="F989" s="130"/>
      <c r="G989" s="4"/>
      <c r="H989" s="129"/>
    </row>
    <row r="990" spans="2:8">
      <c r="B990" s="127"/>
      <c r="C990" s="126"/>
      <c r="D990" s="128"/>
      <c r="E990" s="130"/>
      <c r="F990" s="130"/>
      <c r="G990" s="4"/>
      <c r="H990" s="129"/>
    </row>
    <row r="991" spans="2:8">
      <c r="B991" s="127"/>
      <c r="C991" s="126"/>
      <c r="D991" s="128"/>
      <c r="E991" s="130"/>
      <c r="F991" s="130"/>
      <c r="G991" s="4"/>
      <c r="H991" s="129"/>
    </row>
    <row r="992" spans="2:8">
      <c r="B992" s="127"/>
      <c r="C992" s="126"/>
      <c r="D992" s="128"/>
      <c r="E992" s="130"/>
      <c r="F992" s="130"/>
      <c r="G992" s="4"/>
      <c r="H992" s="129"/>
    </row>
    <row r="993" spans="2:8">
      <c r="B993" s="127"/>
      <c r="C993" s="126"/>
      <c r="D993" s="128"/>
      <c r="E993" s="130"/>
      <c r="F993" s="130"/>
      <c r="G993" s="4"/>
      <c r="H993" s="129"/>
    </row>
    <row r="994" spans="2:8">
      <c r="B994" s="127"/>
      <c r="C994" s="126"/>
      <c r="D994" s="128"/>
      <c r="E994" s="130"/>
      <c r="F994" s="130"/>
      <c r="G994" s="4"/>
      <c r="H994" s="129"/>
    </row>
    <row r="995" spans="2:8">
      <c r="B995" s="127"/>
      <c r="C995" s="126"/>
      <c r="D995" s="128"/>
      <c r="E995" s="130"/>
      <c r="F995" s="130"/>
      <c r="G995" s="4"/>
      <c r="H995" s="129"/>
    </row>
    <row r="996" spans="2:8">
      <c r="B996" s="127"/>
      <c r="C996" s="126"/>
      <c r="D996" s="128"/>
      <c r="E996" s="130"/>
      <c r="F996" s="130"/>
      <c r="G996" s="4"/>
      <c r="H996" s="129"/>
    </row>
    <row r="997" spans="2:8">
      <c r="B997" s="127"/>
      <c r="C997" s="126"/>
      <c r="D997" s="128"/>
      <c r="E997" s="130"/>
      <c r="F997" s="130"/>
      <c r="G997" s="4"/>
      <c r="H997" s="129"/>
    </row>
    <row r="998" spans="2:8">
      <c r="B998" s="127"/>
      <c r="C998" s="126"/>
      <c r="D998" s="128"/>
      <c r="E998" s="130"/>
      <c r="F998" s="130"/>
      <c r="G998" s="4"/>
      <c r="H998" s="129"/>
    </row>
    <row r="999" spans="2:8">
      <c r="B999" s="127"/>
      <c r="C999" s="126"/>
      <c r="D999" s="128"/>
      <c r="E999" s="130"/>
      <c r="F999" s="130"/>
      <c r="G999" s="4"/>
      <c r="H999" s="129"/>
    </row>
    <row r="1000" spans="2:8">
      <c r="B1000" s="127"/>
      <c r="C1000" s="126"/>
      <c r="D1000" s="128"/>
      <c r="E1000" s="130"/>
      <c r="F1000" s="130"/>
      <c r="G1000" s="4"/>
      <c r="H1000" s="129"/>
    </row>
    <row r="1001" spans="2:8">
      <c r="B1001" s="127"/>
      <c r="C1001" s="126"/>
      <c r="D1001" s="128"/>
      <c r="E1001" s="130"/>
      <c r="F1001" s="130"/>
      <c r="G1001" s="4"/>
      <c r="H1001" s="129"/>
    </row>
    <row r="1002" spans="2:8">
      <c r="B1002" s="127"/>
      <c r="C1002" s="126"/>
      <c r="D1002" s="128"/>
      <c r="E1002" s="130"/>
      <c r="F1002" s="130"/>
      <c r="G1002" s="4"/>
      <c r="H1002" s="129"/>
    </row>
    <row r="1003" spans="2:8">
      <c r="B1003" s="127"/>
      <c r="C1003" s="126"/>
      <c r="D1003" s="128"/>
      <c r="E1003" s="130"/>
      <c r="F1003" s="130"/>
      <c r="G1003" s="4"/>
      <c r="H1003" s="129"/>
    </row>
    <row r="1004" spans="2:8">
      <c r="B1004" s="127"/>
      <c r="C1004" s="126"/>
      <c r="D1004" s="128"/>
      <c r="E1004" s="130"/>
      <c r="F1004" s="130"/>
      <c r="G1004" s="4"/>
      <c r="H1004" s="129"/>
    </row>
    <row r="1005" spans="2:8">
      <c r="B1005" s="127"/>
      <c r="C1005" s="126"/>
      <c r="D1005" s="128"/>
      <c r="E1005" s="130"/>
      <c r="F1005" s="130"/>
      <c r="G1005" s="4"/>
      <c r="H1005" s="129"/>
    </row>
    <row r="1006" spans="2:8">
      <c r="B1006" s="127"/>
      <c r="C1006" s="126"/>
      <c r="D1006" s="128"/>
      <c r="E1006" s="130"/>
      <c r="F1006" s="130"/>
      <c r="G1006" s="4"/>
      <c r="H1006" s="129"/>
    </row>
    <row r="1007" spans="2:8">
      <c r="B1007" s="127"/>
      <c r="C1007" s="126"/>
      <c r="D1007" s="128"/>
      <c r="E1007" s="130"/>
      <c r="F1007" s="130"/>
      <c r="G1007" s="4"/>
      <c r="H1007" s="129"/>
    </row>
    <row r="1008" spans="2:8">
      <c r="B1008" s="127"/>
      <c r="C1008" s="126"/>
      <c r="D1008" s="128"/>
      <c r="E1008" s="130"/>
      <c r="F1008" s="130"/>
      <c r="G1008" s="4"/>
      <c r="H1008" s="129"/>
    </row>
    <row r="1009" spans="2:8">
      <c r="B1009" s="127"/>
      <c r="C1009" s="126"/>
      <c r="D1009" s="128"/>
      <c r="E1009" s="130"/>
      <c r="F1009" s="130"/>
      <c r="G1009" s="4"/>
      <c r="H1009" s="129"/>
    </row>
    <row r="1010" spans="2:8">
      <c r="B1010" s="127"/>
      <c r="C1010" s="126"/>
      <c r="D1010" s="128"/>
      <c r="E1010" s="130"/>
      <c r="F1010" s="130"/>
      <c r="G1010" s="4"/>
      <c r="H1010" s="129"/>
    </row>
    <row r="1011" spans="2:8">
      <c r="B1011" s="127"/>
      <c r="C1011" s="126"/>
      <c r="D1011" s="128"/>
      <c r="E1011" s="130"/>
      <c r="F1011" s="130"/>
      <c r="G1011" s="4"/>
      <c r="H1011" s="129"/>
    </row>
    <row r="1012" spans="2:8">
      <c r="B1012" s="127"/>
      <c r="C1012" s="126"/>
      <c r="D1012" s="128"/>
      <c r="E1012" s="130"/>
      <c r="F1012" s="130"/>
      <c r="G1012" s="4"/>
      <c r="H1012" s="129"/>
    </row>
    <row r="1013" spans="2:8">
      <c r="B1013" s="127"/>
      <c r="C1013" s="126"/>
      <c r="D1013" s="128"/>
      <c r="E1013" s="130"/>
      <c r="F1013" s="130"/>
      <c r="G1013" s="4"/>
      <c r="H1013" s="129"/>
    </row>
    <row r="1014" spans="2:8">
      <c r="B1014" s="127"/>
      <c r="C1014" s="126"/>
      <c r="D1014" s="128"/>
      <c r="E1014" s="130"/>
      <c r="F1014" s="130"/>
      <c r="G1014" s="4"/>
      <c r="H1014" s="129"/>
    </row>
    <row r="1015" spans="2:8">
      <c r="B1015" s="127"/>
      <c r="C1015" s="126"/>
      <c r="D1015" s="128"/>
      <c r="E1015" s="130"/>
      <c r="F1015" s="130"/>
      <c r="G1015" s="4"/>
      <c r="H1015" s="129"/>
    </row>
    <row r="1016" spans="2:8">
      <c r="B1016" s="127"/>
      <c r="C1016" s="126"/>
      <c r="D1016" s="128"/>
      <c r="E1016" s="130"/>
      <c r="F1016" s="130"/>
      <c r="G1016" s="4"/>
      <c r="H1016" s="129"/>
    </row>
    <row r="1017" spans="2:8">
      <c r="B1017" s="127"/>
      <c r="C1017" s="126"/>
      <c r="D1017" s="128"/>
      <c r="E1017" s="130"/>
      <c r="F1017" s="130"/>
      <c r="G1017" s="4"/>
      <c r="H1017" s="129"/>
    </row>
    <row r="1018" spans="2:8">
      <c r="B1018" s="127"/>
      <c r="C1018" s="126"/>
      <c r="D1018" s="128"/>
      <c r="E1018" s="130"/>
      <c r="F1018" s="130"/>
      <c r="G1018" s="4"/>
      <c r="H1018" s="129"/>
    </row>
    <row r="1019" spans="2:8">
      <c r="B1019" s="127"/>
      <c r="C1019" s="126"/>
      <c r="D1019" s="128"/>
      <c r="E1019" s="130"/>
      <c r="F1019" s="130"/>
      <c r="G1019" s="4"/>
      <c r="H1019" s="129"/>
    </row>
    <row r="1020" spans="2:8">
      <c r="B1020" s="127"/>
      <c r="C1020" s="126"/>
      <c r="D1020" s="128"/>
      <c r="E1020" s="130"/>
      <c r="F1020" s="130"/>
      <c r="G1020" s="4"/>
      <c r="H1020" s="129"/>
    </row>
    <row r="1021" spans="2:8">
      <c r="B1021" s="127"/>
      <c r="C1021" s="126"/>
      <c r="D1021" s="128"/>
      <c r="E1021" s="130"/>
      <c r="F1021" s="130"/>
      <c r="G1021" s="4"/>
      <c r="H1021" s="129"/>
    </row>
    <row r="1022" spans="2:8">
      <c r="B1022" s="127"/>
      <c r="C1022" s="126"/>
      <c r="D1022" s="128"/>
      <c r="E1022" s="130"/>
      <c r="F1022" s="130"/>
      <c r="G1022" s="4"/>
      <c r="H1022" s="129"/>
    </row>
    <row r="1023" spans="2:8">
      <c r="B1023" s="127"/>
      <c r="C1023" s="126"/>
      <c r="D1023" s="128"/>
      <c r="E1023" s="130"/>
      <c r="F1023" s="130"/>
      <c r="G1023" s="4"/>
      <c r="H1023" s="129"/>
    </row>
    <row r="1024" spans="2:8">
      <c r="B1024" s="127"/>
      <c r="C1024" s="126"/>
      <c r="D1024" s="128"/>
      <c r="E1024" s="130"/>
      <c r="F1024" s="130"/>
      <c r="G1024" s="4"/>
      <c r="H1024" s="129"/>
    </row>
    <row r="1025" spans="2:8">
      <c r="B1025" s="127"/>
      <c r="C1025" s="126"/>
      <c r="D1025" s="128"/>
      <c r="E1025" s="130"/>
      <c r="F1025" s="130"/>
      <c r="G1025" s="4"/>
      <c r="H1025" s="129"/>
    </row>
    <row r="1026" spans="2:8">
      <c r="B1026" s="127"/>
      <c r="C1026" s="126"/>
      <c r="D1026" s="128"/>
      <c r="E1026" s="130"/>
      <c r="F1026" s="130"/>
      <c r="G1026" s="4"/>
      <c r="H1026" s="129"/>
    </row>
    <row r="1027" spans="2:8">
      <c r="B1027" s="127"/>
      <c r="C1027" s="126"/>
      <c r="D1027" s="128"/>
      <c r="E1027" s="130"/>
      <c r="F1027" s="130"/>
      <c r="G1027" s="4"/>
      <c r="H1027" s="129"/>
    </row>
    <row r="1028" spans="2:8">
      <c r="B1028" s="127"/>
      <c r="C1028" s="126"/>
      <c r="D1028" s="128"/>
      <c r="E1028" s="130"/>
      <c r="F1028" s="130"/>
      <c r="G1028" s="4"/>
      <c r="H1028" s="129"/>
    </row>
    <row r="1029" spans="2:8">
      <c r="B1029" s="127"/>
      <c r="C1029" s="126"/>
      <c r="D1029" s="128"/>
      <c r="E1029" s="130"/>
      <c r="F1029" s="130"/>
      <c r="G1029" s="4"/>
      <c r="H1029" s="129"/>
    </row>
    <row r="1030" spans="2:8">
      <c r="B1030" s="127"/>
      <c r="C1030" s="126"/>
      <c r="D1030" s="128"/>
      <c r="E1030" s="130"/>
      <c r="F1030" s="130"/>
      <c r="G1030" s="4"/>
      <c r="H1030" s="129"/>
    </row>
    <row r="1031" spans="2:8">
      <c r="B1031" s="127"/>
      <c r="C1031" s="126"/>
      <c r="D1031" s="128"/>
      <c r="E1031" s="130"/>
      <c r="F1031" s="130"/>
      <c r="G1031" s="4"/>
      <c r="H1031" s="129"/>
    </row>
    <row r="1032" spans="2:8">
      <c r="B1032" s="127"/>
      <c r="C1032" s="126"/>
      <c r="D1032" s="128"/>
      <c r="E1032" s="130"/>
      <c r="F1032" s="130"/>
      <c r="G1032" s="4"/>
      <c r="H1032" s="129"/>
    </row>
    <row r="1033" spans="2:8">
      <c r="B1033" s="127"/>
      <c r="C1033" s="126"/>
      <c r="D1033" s="128"/>
      <c r="E1033" s="130"/>
      <c r="F1033" s="130"/>
      <c r="G1033" s="4"/>
      <c r="H1033" s="129"/>
    </row>
    <row r="1034" spans="2:8">
      <c r="B1034" s="127"/>
      <c r="C1034" s="126"/>
      <c r="D1034" s="128"/>
      <c r="E1034" s="130"/>
      <c r="F1034" s="130"/>
      <c r="G1034" s="4"/>
      <c r="H1034" s="129"/>
    </row>
    <row r="1035" spans="2:8">
      <c r="B1035" s="127"/>
      <c r="C1035" s="126"/>
      <c r="D1035" s="128"/>
      <c r="E1035" s="130"/>
      <c r="F1035" s="130"/>
      <c r="G1035" s="4"/>
      <c r="H1035" s="129"/>
    </row>
    <row r="1036" spans="2:8">
      <c r="B1036" s="127"/>
      <c r="C1036" s="126"/>
      <c r="D1036" s="128"/>
      <c r="E1036" s="130"/>
      <c r="F1036" s="130"/>
      <c r="G1036" s="4"/>
      <c r="H1036" s="129"/>
    </row>
    <row r="1037" spans="2:8">
      <c r="B1037" s="127"/>
      <c r="C1037" s="126"/>
      <c r="D1037" s="128"/>
      <c r="E1037" s="130"/>
      <c r="F1037" s="130"/>
      <c r="G1037" s="4"/>
      <c r="H1037" s="129"/>
    </row>
    <row r="1038" spans="2:8">
      <c r="B1038" s="127"/>
      <c r="C1038" s="126"/>
      <c r="D1038" s="128"/>
      <c r="E1038" s="130"/>
      <c r="F1038" s="130"/>
      <c r="G1038" s="4"/>
      <c r="H1038" s="129"/>
    </row>
    <row r="1039" spans="2:8">
      <c r="B1039" s="127"/>
      <c r="C1039" s="126"/>
      <c r="D1039" s="128"/>
      <c r="E1039" s="130"/>
      <c r="F1039" s="130"/>
      <c r="G1039" s="4"/>
      <c r="H1039" s="129"/>
    </row>
    <row r="1040" spans="2:8">
      <c r="B1040" s="127"/>
      <c r="C1040" s="126"/>
      <c r="D1040" s="128"/>
      <c r="E1040" s="130"/>
      <c r="F1040" s="130"/>
      <c r="G1040" s="4"/>
      <c r="H1040" s="129"/>
    </row>
    <row r="1041" spans="2:8">
      <c r="B1041" s="127"/>
      <c r="C1041" s="126"/>
      <c r="D1041" s="128"/>
      <c r="E1041" s="130"/>
      <c r="F1041" s="130"/>
      <c r="G1041" s="4"/>
      <c r="H1041" s="129"/>
    </row>
    <row r="1042" spans="2:8">
      <c r="B1042" s="127"/>
      <c r="C1042" s="126"/>
      <c r="D1042" s="128"/>
      <c r="E1042" s="130"/>
      <c r="F1042" s="130"/>
      <c r="G1042" s="4"/>
      <c r="H1042" s="129"/>
    </row>
    <row r="1043" spans="2:8">
      <c r="B1043" s="127"/>
      <c r="C1043" s="126"/>
      <c r="D1043" s="128"/>
      <c r="E1043" s="130"/>
      <c r="F1043" s="130"/>
      <c r="G1043" s="4"/>
      <c r="H1043" s="129"/>
    </row>
    <row r="1044" spans="2:8">
      <c r="B1044" s="127"/>
      <c r="C1044" s="126"/>
      <c r="D1044" s="128"/>
      <c r="E1044" s="130"/>
      <c r="F1044" s="130"/>
      <c r="G1044" s="4"/>
      <c r="H1044" s="129"/>
    </row>
    <row r="1045" spans="2:8">
      <c r="B1045" s="127"/>
      <c r="C1045" s="126"/>
      <c r="D1045" s="128"/>
      <c r="E1045" s="130"/>
      <c r="F1045" s="130"/>
      <c r="G1045" s="4"/>
      <c r="H1045" s="129"/>
    </row>
    <row r="1046" spans="2:8">
      <c r="B1046" s="127"/>
      <c r="C1046" s="126"/>
      <c r="D1046" s="128"/>
      <c r="E1046" s="130"/>
      <c r="F1046" s="130"/>
      <c r="G1046" s="4"/>
      <c r="H1046" s="129"/>
    </row>
    <row r="1047" spans="2:8">
      <c r="B1047" s="127"/>
      <c r="C1047" s="126"/>
      <c r="D1047" s="128"/>
      <c r="E1047" s="130"/>
      <c r="F1047" s="130"/>
      <c r="G1047" s="4"/>
      <c r="H1047" s="129"/>
    </row>
    <row r="1048" spans="2:8">
      <c r="B1048" s="127"/>
      <c r="C1048" s="126"/>
      <c r="D1048" s="128"/>
      <c r="E1048" s="130"/>
      <c r="F1048" s="130"/>
      <c r="G1048" s="4"/>
      <c r="H1048" s="129"/>
    </row>
    <row r="1049" spans="2:8">
      <c r="B1049" s="127"/>
      <c r="C1049" s="126"/>
      <c r="D1049" s="128"/>
      <c r="E1049" s="130"/>
      <c r="F1049" s="130"/>
      <c r="G1049" s="4"/>
      <c r="H1049" s="129"/>
    </row>
    <row r="1050" spans="2:8">
      <c r="B1050" s="127"/>
      <c r="C1050" s="126"/>
      <c r="D1050" s="128"/>
      <c r="E1050" s="130"/>
      <c r="F1050" s="130"/>
      <c r="G1050" s="4"/>
      <c r="H1050" s="129"/>
    </row>
    <row r="1051" spans="2:8">
      <c r="B1051" s="127"/>
      <c r="C1051" s="126"/>
      <c r="D1051" s="128"/>
      <c r="E1051" s="130"/>
      <c r="F1051" s="130"/>
      <c r="G1051" s="4"/>
      <c r="H1051" s="129"/>
    </row>
    <row r="1052" spans="2:8">
      <c r="B1052" s="127"/>
      <c r="C1052" s="126"/>
      <c r="D1052" s="128"/>
      <c r="E1052" s="130"/>
      <c r="F1052" s="129"/>
      <c r="H1052" s="129"/>
    </row>
    <row r="1053" spans="2:8">
      <c r="B1053" s="127"/>
      <c r="C1053" s="126"/>
      <c r="D1053" s="128"/>
      <c r="E1053" s="130"/>
      <c r="F1053" s="130"/>
      <c r="G1053" s="4"/>
      <c r="H1053" s="129"/>
    </row>
    <row r="1054" spans="2:8">
      <c r="B1054" s="127"/>
      <c r="C1054" s="126"/>
      <c r="D1054" s="128"/>
      <c r="E1054" s="130"/>
      <c r="F1054" s="130"/>
      <c r="G1054" s="4"/>
      <c r="H1054" s="129"/>
    </row>
    <row r="1055" spans="2:8">
      <c r="B1055" s="127"/>
      <c r="C1055" s="126"/>
      <c r="D1055" s="128"/>
      <c r="E1055" s="130"/>
      <c r="F1055" s="130"/>
      <c r="G1055" s="4"/>
      <c r="H1055" s="129"/>
    </row>
    <row r="1056" spans="2:8">
      <c r="B1056" s="127"/>
      <c r="C1056" s="126"/>
      <c r="D1056" s="128"/>
      <c r="E1056" s="130"/>
      <c r="F1056" s="130"/>
      <c r="G1056" s="4"/>
      <c r="H1056" s="129"/>
    </row>
    <row r="1057" spans="1:8">
      <c r="B1057" s="127"/>
      <c r="C1057" s="126"/>
      <c r="D1057" s="128"/>
      <c r="E1057" s="130"/>
      <c r="F1057" s="130"/>
      <c r="G1057" s="4"/>
      <c r="H1057" s="129"/>
    </row>
    <row r="1058" spans="1:8">
      <c r="B1058" s="127"/>
      <c r="C1058" s="126"/>
      <c r="D1058" s="128"/>
      <c r="E1058" s="130"/>
      <c r="F1058" s="130"/>
      <c r="G1058" s="4"/>
      <c r="H1058" s="129"/>
    </row>
    <row r="1059" spans="1:8">
      <c r="B1059" s="127"/>
      <c r="C1059" s="126"/>
      <c r="D1059" s="128"/>
      <c r="E1059" s="130"/>
      <c r="F1059" s="130"/>
      <c r="G1059" s="4"/>
      <c r="H1059" s="129"/>
    </row>
    <row r="1060" spans="1:8">
      <c r="B1060" s="127"/>
      <c r="C1060" s="126"/>
      <c r="D1060" s="128"/>
      <c r="E1060" s="130"/>
      <c r="F1060" s="130"/>
      <c r="G1060" s="4"/>
      <c r="H1060" s="129"/>
    </row>
    <row r="1061" spans="1:8">
      <c r="B1061" s="127"/>
      <c r="C1061" s="126"/>
      <c r="D1061" s="128"/>
      <c r="E1061" s="130"/>
      <c r="F1061" s="130"/>
      <c r="G1061" s="4"/>
      <c r="H1061" s="129"/>
    </row>
    <row r="1062" spans="1:8">
      <c r="B1062" s="127"/>
      <c r="C1062" s="126"/>
      <c r="D1062" s="128"/>
      <c r="E1062" s="130"/>
      <c r="F1062" s="130"/>
      <c r="G1062" s="4"/>
      <c r="H1062" s="129"/>
    </row>
    <row r="1063" spans="1:8">
      <c r="B1063" s="127"/>
      <c r="C1063" s="126"/>
      <c r="D1063" s="128"/>
      <c r="E1063" s="130"/>
      <c r="F1063" s="130"/>
      <c r="G1063" s="4"/>
      <c r="H1063" s="129"/>
    </row>
    <row r="1064" spans="1:8">
      <c r="B1064" s="127"/>
      <c r="C1064" s="126"/>
      <c r="D1064" s="128"/>
      <c r="E1064" s="130"/>
      <c r="F1064" s="130"/>
      <c r="G1064" s="4"/>
      <c r="H1064" s="129"/>
    </row>
    <row r="1065" spans="1:8">
      <c r="B1065" s="127"/>
      <c r="C1065" s="126"/>
      <c r="D1065" s="128"/>
      <c r="E1065" s="130"/>
      <c r="F1065" s="130"/>
      <c r="G1065" s="4"/>
      <c r="H1065" s="129"/>
    </row>
    <row r="1066" spans="1:8">
      <c r="B1066" s="127"/>
      <c r="C1066" s="126"/>
      <c r="D1066" s="128"/>
      <c r="E1066" s="130"/>
      <c r="F1066" s="130"/>
      <c r="G1066" s="4"/>
      <c r="H1066" s="129"/>
    </row>
    <row r="1067" spans="1:8">
      <c r="B1067" s="127"/>
      <c r="C1067" s="126"/>
      <c r="D1067" s="128"/>
      <c r="E1067" s="130"/>
      <c r="F1067" s="130"/>
      <c r="G1067" s="4"/>
      <c r="H1067" s="129"/>
    </row>
    <row r="1068" spans="1:8" ht="15.75" thickBot="1">
      <c r="B1068" s="127"/>
      <c r="C1068" s="126"/>
      <c r="D1068" s="128"/>
      <c r="E1068" s="130"/>
      <c r="F1068" s="130"/>
      <c r="G1068" s="4"/>
      <c r="H1068" s="129"/>
    </row>
    <row r="1069" spans="1:8" ht="15.75" thickBot="1">
      <c r="A1069" s="132"/>
      <c r="B1069" s="134"/>
      <c r="C1069" s="133"/>
      <c r="D1069" s="135"/>
      <c r="E1069" s="136"/>
      <c r="F1069" s="136"/>
      <c r="G1069" s="136"/>
      <c r="H1069" s="137"/>
    </row>
    <row r="1070" spans="1:8">
      <c r="H1070" s="129"/>
    </row>
    <row r="1071" spans="1:8">
      <c r="H1071" s="129"/>
    </row>
    <row r="1072" spans="1:8">
      <c r="H1072" s="129"/>
    </row>
    <row r="1073" spans="1:8">
      <c r="A1073" s="131"/>
      <c r="B1073" s="131"/>
      <c r="C1073" s="131"/>
      <c r="D1073" s="131"/>
      <c r="H1073" s="129"/>
    </row>
  </sheetData>
  <conditionalFormatting sqref="D4:H1068 A4:B1068">
    <cfRule type="expression" dxfId="1" priority="33">
      <formula>AND($B4="Enter Program Number for the 'Tech ID'",$F4="")</formula>
    </cfRule>
  </conditionalFormatting>
  <dataValidations count="1">
    <dataValidation type="list" allowBlank="1" showInputMessage="1" showErrorMessage="1" sqref="C4:C1068">
      <formula1>Program_Names_Nonblank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1" id="{C1AC80D6-3502-4D97-BA72-0139E8E98730}">
            <xm:f>HLOOKUP($F4,'\\MyDataFPL\user$\Goals DSM\2015 Goals\Final\Participation Tools\[TRC Participation (No CO2) 3-5-2014.xlsx]One-off Program Inputs'!#REF!,'\\MyDataFPL\user$\Goals DSM\2015 Goals\Final\Participation Tools\[TRC Participation (No CO2) 3-5-2014.xlsx]One-off Program Inputs'!#REF!,FALSE)&lt;&gt;$C4</xm:f>
            <x14:dxf>
              <fill>
                <patternFill>
                  <bgColor rgb="FFFF0000"/>
                </patternFill>
              </fill>
            </x14:dxf>
          </x14:cfRule>
          <xm:sqref>C4:C1068 F4:F1068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4"/>
  <sheetViews>
    <sheetView zoomScaleNormal="100" workbookViewId="0">
      <pane ySplit="10" topLeftCell="A11" activePane="bottomLeft" state="frozen"/>
      <selection activeCell="I5" sqref="I5"/>
      <selection pane="bottomLeft" activeCell="A6" sqref="A6"/>
    </sheetView>
  </sheetViews>
  <sheetFormatPr defaultColWidth="9.140625" defaultRowHeight="13.5"/>
  <cols>
    <col min="1" max="1" width="8.28515625" style="144" customWidth="1"/>
    <col min="2" max="2" width="37.5703125" style="152" customWidth="1"/>
    <col min="3" max="3" width="9" style="145" customWidth="1"/>
    <col min="4" max="4" width="7.5703125" style="145" customWidth="1"/>
    <col min="5" max="5" width="8" style="153" customWidth="1"/>
    <col min="6" max="16384" width="9.140625" style="144"/>
  </cols>
  <sheetData>
    <row r="1" spans="1:5">
      <c r="A1" s="186" t="s">
        <v>1605</v>
      </c>
    </row>
    <row r="2" spans="1:5">
      <c r="A2" s="186" t="s">
        <v>1606</v>
      </c>
    </row>
    <row r="3" spans="1:5">
      <c r="A3" s="186" t="s">
        <v>1607</v>
      </c>
    </row>
    <row r="4" spans="1:5">
      <c r="A4" s="186" t="s">
        <v>1608</v>
      </c>
    </row>
    <row r="5" spans="1:5">
      <c r="A5" s="186" t="s">
        <v>1612</v>
      </c>
    </row>
    <row r="6" spans="1:5">
      <c r="A6" s="186" t="s">
        <v>1611</v>
      </c>
    </row>
    <row r="8" spans="1:5" ht="14.25" customHeight="1">
      <c r="A8" s="141"/>
      <c r="B8" s="142"/>
      <c r="C8" s="143" t="s">
        <v>312</v>
      </c>
      <c r="D8" s="143" t="s">
        <v>313</v>
      </c>
      <c r="E8" s="143" t="s">
        <v>314</v>
      </c>
    </row>
    <row r="9" spans="1:5">
      <c r="A9" s="155" t="s">
        <v>316</v>
      </c>
      <c r="B9" s="156"/>
      <c r="C9" s="157" t="s">
        <v>1604</v>
      </c>
      <c r="D9" s="157" t="s">
        <v>1604</v>
      </c>
      <c r="E9" s="157" t="s">
        <v>1604</v>
      </c>
    </row>
    <row r="10" spans="1:5" s="160" customFormat="1" ht="14.25" customHeight="1" thickBot="1">
      <c r="A10" s="158" t="s">
        <v>320</v>
      </c>
      <c r="B10" s="159" t="s">
        <v>321</v>
      </c>
      <c r="C10" s="159" t="s">
        <v>323</v>
      </c>
      <c r="D10" s="159" t="s">
        <v>323</v>
      </c>
      <c r="E10" s="159" t="s">
        <v>323</v>
      </c>
    </row>
    <row r="11" spans="1:5" s="154" customFormat="1" ht="14.25" customHeight="1">
      <c r="A11" s="161" t="s">
        <v>0</v>
      </c>
      <c r="B11" s="162" t="s">
        <v>324</v>
      </c>
      <c r="C11" s="163">
        <v>1</v>
      </c>
      <c r="D11" s="163">
        <v>0.62</v>
      </c>
      <c r="E11" s="164">
        <v>3311</v>
      </c>
    </row>
    <row r="12" spans="1:5">
      <c r="A12" s="146" t="s">
        <v>1</v>
      </c>
      <c r="B12" s="150" t="s">
        <v>327</v>
      </c>
      <c r="C12" s="148">
        <v>1</v>
      </c>
      <c r="D12" s="148">
        <v>0.62</v>
      </c>
      <c r="E12" s="149">
        <v>3311</v>
      </c>
    </row>
    <row r="13" spans="1:5">
      <c r="A13" s="146" t="s">
        <v>578</v>
      </c>
      <c r="B13" s="150" t="s">
        <v>581</v>
      </c>
      <c r="C13" s="148">
        <v>1</v>
      </c>
      <c r="D13" s="148">
        <v>0.62</v>
      </c>
      <c r="E13" s="149">
        <v>3311</v>
      </c>
    </row>
    <row r="14" spans="1:5">
      <c r="A14" s="146" t="s">
        <v>582</v>
      </c>
      <c r="B14" s="150" t="s">
        <v>585</v>
      </c>
      <c r="C14" s="148">
        <v>1</v>
      </c>
      <c r="D14" s="148">
        <v>0.62</v>
      </c>
      <c r="E14" s="149">
        <v>3311</v>
      </c>
    </row>
    <row r="15" spans="1:5">
      <c r="A15" s="146" t="s">
        <v>587</v>
      </c>
      <c r="B15" s="150" t="s">
        <v>590</v>
      </c>
      <c r="C15" s="148">
        <v>1</v>
      </c>
      <c r="D15" s="148">
        <v>0.62</v>
      </c>
      <c r="E15" s="149">
        <v>3311</v>
      </c>
    </row>
    <row r="16" spans="1:5">
      <c r="A16" s="146" t="s">
        <v>2</v>
      </c>
      <c r="B16" s="150" t="s">
        <v>328</v>
      </c>
      <c r="C16" s="148">
        <v>1</v>
      </c>
      <c r="D16" s="148">
        <v>0.62</v>
      </c>
      <c r="E16" s="149">
        <v>3311</v>
      </c>
    </row>
    <row r="17" spans="1:5">
      <c r="A17" s="146" t="s">
        <v>3</v>
      </c>
      <c r="B17" s="150" t="s">
        <v>329</v>
      </c>
      <c r="C17" s="148">
        <v>1</v>
      </c>
      <c r="D17" s="148">
        <v>0.62</v>
      </c>
      <c r="E17" s="149">
        <v>3311</v>
      </c>
    </row>
    <row r="18" spans="1:5">
      <c r="A18" s="146" t="s">
        <v>593</v>
      </c>
      <c r="B18" s="150" t="s">
        <v>581</v>
      </c>
      <c r="C18" s="148">
        <v>1</v>
      </c>
      <c r="D18" s="148">
        <v>0.62</v>
      </c>
      <c r="E18" s="149">
        <v>3311</v>
      </c>
    </row>
    <row r="19" spans="1:5">
      <c r="A19" s="146" t="s">
        <v>595</v>
      </c>
      <c r="B19" s="150" t="s">
        <v>590</v>
      </c>
      <c r="C19" s="148">
        <v>1</v>
      </c>
      <c r="D19" s="148">
        <v>0.62</v>
      </c>
      <c r="E19" s="149">
        <v>3311</v>
      </c>
    </row>
    <row r="20" spans="1:5">
      <c r="A20" s="146" t="s">
        <v>330</v>
      </c>
      <c r="B20" s="147" t="s">
        <v>331</v>
      </c>
      <c r="C20" s="148">
        <v>1</v>
      </c>
      <c r="D20" s="148">
        <v>0.64</v>
      </c>
      <c r="E20" s="149">
        <v>3311</v>
      </c>
    </row>
    <row r="21" spans="1:5">
      <c r="A21" s="146" t="s">
        <v>599</v>
      </c>
      <c r="B21" s="150" t="s">
        <v>602</v>
      </c>
      <c r="C21" s="148">
        <v>1</v>
      </c>
      <c r="D21" s="148">
        <v>0.62</v>
      </c>
      <c r="E21" s="149">
        <v>3311</v>
      </c>
    </row>
    <row r="22" spans="1:5">
      <c r="A22" s="146" t="s">
        <v>603</v>
      </c>
      <c r="B22" s="147" t="s">
        <v>357</v>
      </c>
      <c r="C22" s="148">
        <v>1</v>
      </c>
      <c r="D22" s="148">
        <v>0.64</v>
      </c>
      <c r="E22" s="149">
        <v>3311</v>
      </c>
    </row>
    <row r="23" spans="1:5">
      <c r="A23" s="146" t="s">
        <v>4</v>
      </c>
      <c r="B23" s="150" t="s">
        <v>333</v>
      </c>
      <c r="C23" s="148">
        <v>1</v>
      </c>
      <c r="D23" s="148">
        <v>0.62</v>
      </c>
      <c r="E23" s="149">
        <v>3311</v>
      </c>
    </row>
    <row r="24" spans="1:5">
      <c r="A24" s="146" t="s">
        <v>608</v>
      </c>
      <c r="B24" s="147" t="s">
        <v>611</v>
      </c>
      <c r="C24" s="148">
        <v>1</v>
      </c>
      <c r="D24" s="148">
        <v>0.64</v>
      </c>
      <c r="E24" s="149">
        <v>3311</v>
      </c>
    </row>
    <row r="25" spans="1:5">
      <c r="A25" s="146" t="s">
        <v>5</v>
      </c>
      <c r="B25" s="150" t="s">
        <v>334</v>
      </c>
      <c r="C25" s="148">
        <v>1</v>
      </c>
      <c r="D25" s="148">
        <v>0.62</v>
      </c>
      <c r="E25" s="149">
        <v>3311</v>
      </c>
    </row>
    <row r="26" spans="1:5">
      <c r="A26" s="146" t="s">
        <v>6</v>
      </c>
      <c r="B26" s="150" t="s">
        <v>336</v>
      </c>
      <c r="C26" s="148">
        <v>1</v>
      </c>
      <c r="D26" s="148">
        <v>0.62</v>
      </c>
      <c r="E26" s="149">
        <v>3311</v>
      </c>
    </row>
    <row r="27" spans="1:5">
      <c r="A27" s="146" t="s">
        <v>7</v>
      </c>
      <c r="B27" s="147" t="s">
        <v>337</v>
      </c>
      <c r="C27" s="148">
        <v>1</v>
      </c>
      <c r="D27" s="148">
        <v>0.64</v>
      </c>
      <c r="E27" s="149">
        <v>3311</v>
      </c>
    </row>
    <row r="28" spans="1:5">
      <c r="A28" s="146" t="s">
        <v>618</v>
      </c>
      <c r="B28" s="150" t="s">
        <v>481</v>
      </c>
      <c r="C28" s="148">
        <v>1</v>
      </c>
      <c r="D28" s="148">
        <v>1.1100000000000001</v>
      </c>
      <c r="E28" s="149">
        <v>7418</v>
      </c>
    </row>
    <row r="29" spans="1:5">
      <c r="A29" s="146" t="s">
        <v>621</v>
      </c>
      <c r="B29" s="150" t="s">
        <v>624</v>
      </c>
      <c r="C29" s="148">
        <v>1</v>
      </c>
      <c r="D29" s="148">
        <v>0.73</v>
      </c>
      <c r="E29" s="149">
        <v>22098</v>
      </c>
    </row>
    <row r="30" spans="1:5">
      <c r="A30" s="146" t="s">
        <v>136</v>
      </c>
      <c r="B30" s="150" t="s">
        <v>490</v>
      </c>
      <c r="C30" s="148">
        <v>1</v>
      </c>
      <c r="D30" s="148">
        <v>0.73</v>
      </c>
      <c r="E30" s="149">
        <v>22098</v>
      </c>
    </row>
    <row r="31" spans="1:5">
      <c r="A31" s="146" t="s">
        <v>137</v>
      </c>
      <c r="B31" s="147" t="s">
        <v>491</v>
      </c>
      <c r="C31" s="148">
        <v>0</v>
      </c>
      <c r="D31" s="148">
        <v>0</v>
      </c>
      <c r="E31" s="149">
        <v>3311</v>
      </c>
    </row>
    <row r="32" spans="1:5">
      <c r="A32" s="146" t="s">
        <v>629</v>
      </c>
      <c r="B32" s="150" t="s">
        <v>631</v>
      </c>
      <c r="C32" s="148">
        <v>1</v>
      </c>
      <c r="D32" s="148">
        <v>0</v>
      </c>
      <c r="E32" s="149">
        <v>22097</v>
      </c>
    </row>
    <row r="33" spans="1:5">
      <c r="A33" s="146" t="s">
        <v>8</v>
      </c>
      <c r="B33" s="150" t="s">
        <v>338</v>
      </c>
      <c r="C33" s="148">
        <v>1</v>
      </c>
      <c r="D33" s="148">
        <v>0.03</v>
      </c>
      <c r="E33" s="149">
        <v>4249</v>
      </c>
    </row>
    <row r="34" spans="1:5">
      <c r="A34" s="146" t="s">
        <v>9</v>
      </c>
      <c r="B34" s="150" t="s">
        <v>341</v>
      </c>
      <c r="C34" s="148">
        <v>1</v>
      </c>
      <c r="D34" s="148">
        <v>0</v>
      </c>
      <c r="E34" s="149">
        <v>4825</v>
      </c>
    </row>
    <row r="35" spans="1:5">
      <c r="A35" s="146" t="s">
        <v>138</v>
      </c>
      <c r="B35" s="150" t="s">
        <v>355</v>
      </c>
      <c r="C35" s="148">
        <v>1</v>
      </c>
      <c r="D35" s="148">
        <v>0.15</v>
      </c>
      <c r="E35" s="149">
        <v>5069</v>
      </c>
    </row>
    <row r="36" spans="1:5">
      <c r="A36" s="146" t="s">
        <v>10</v>
      </c>
      <c r="B36" s="150" t="s">
        <v>343</v>
      </c>
      <c r="C36" s="148">
        <v>1</v>
      </c>
      <c r="D36" s="148">
        <v>0.05</v>
      </c>
      <c r="E36" s="149">
        <v>3429</v>
      </c>
    </row>
    <row r="37" spans="1:5">
      <c r="A37" s="146" t="s">
        <v>139</v>
      </c>
      <c r="B37" s="150" t="s">
        <v>492</v>
      </c>
      <c r="C37" s="148">
        <v>1</v>
      </c>
      <c r="D37" s="148">
        <v>0.04</v>
      </c>
      <c r="E37" s="149">
        <v>5069</v>
      </c>
    </row>
    <row r="38" spans="1:5">
      <c r="A38" s="146" t="s">
        <v>642</v>
      </c>
      <c r="B38" s="150" t="s">
        <v>645</v>
      </c>
      <c r="C38" s="148">
        <v>1</v>
      </c>
      <c r="D38" s="148">
        <v>0.15</v>
      </c>
      <c r="E38" s="149">
        <v>20272</v>
      </c>
    </row>
    <row r="39" spans="1:5">
      <c r="A39" s="146" t="s">
        <v>646</v>
      </c>
      <c r="B39" s="150" t="s">
        <v>649</v>
      </c>
      <c r="C39" s="148">
        <v>1</v>
      </c>
      <c r="D39" s="148">
        <v>0.04</v>
      </c>
      <c r="E39" s="149">
        <v>5069</v>
      </c>
    </row>
    <row r="40" spans="1:5">
      <c r="A40" s="146" t="s">
        <v>650</v>
      </c>
      <c r="B40" s="150" t="s">
        <v>653</v>
      </c>
      <c r="C40" s="148">
        <v>1</v>
      </c>
      <c r="D40" s="148">
        <v>0.04</v>
      </c>
      <c r="E40" s="149">
        <v>5069</v>
      </c>
    </row>
    <row r="41" spans="1:5">
      <c r="A41" s="146" t="s">
        <v>140</v>
      </c>
      <c r="B41" s="150" t="s">
        <v>493</v>
      </c>
      <c r="C41" s="148">
        <v>1</v>
      </c>
      <c r="D41" s="148">
        <v>-0.83</v>
      </c>
      <c r="E41" s="149">
        <v>4318</v>
      </c>
    </row>
    <row r="42" spans="1:5">
      <c r="A42" s="146" t="s">
        <v>11</v>
      </c>
      <c r="B42" s="150" t="s">
        <v>344</v>
      </c>
      <c r="C42" s="148">
        <v>1</v>
      </c>
      <c r="D42" s="148">
        <v>0.87</v>
      </c>
      <c r="E42" s="149">
        <v>1846</v>
      </c>
    </row>
    <row r="43" spans="1:5">
      <c r="A43" s="146" t="s">
        <v>658</v>
      </c>
      <c r="B43" s="150" t="s">
        <v>661</v>
      </c>
      <c r="C43" s="148">
        <v>1</v>
      </c>
      <c r="D43" s="148">
        <v>1.1299999999999999</v>
      </c>
      <c r="E43" s="149">
        <v>2166</v>
      </c>
    </row>
    <row r="44" spans="1:5">
      <c r="A44" s="146" t="s">
        <v>662</v>
      </c>
      <c r="B44" s="150" t="s">
        <v>665</v>
      </c>
      <c r="C44" s="148">
        <v>1</v>
      </c>
      <c r="D44" s="148">
        <v>0</v>
      </c>
      <c r="E44" s="149">
        <v>1953</v>
      </c>
    </row>
    <row r="45" spans="1:5">
      <c r="A45" s="146" t="s">
        <v>12</v>
      </c>
      <c r="B45" s="150" t="s">
        <v>345</v>
      </c>
      <c r="C45" s="148">
        <v>1</v>
      </c>
      <c r="D45" s="148">
        <v>0</v>
      </c>
      <c r="E45" s="149">
        <v>3861</v>
      </c>
    </row>
    <row r="46" spans="1:5">
      <c r="A46" s="146" t="s">
        <v>668</v>
      </c>
      <c r="B46" s="150" t="s">
        <v>671</v>
      </c>
      <c r="C46" s="148">
        <v>1</v>
      </c>
      <c r="D46" s="148">
        <v>0</v>
      </c>
      <c r="E46" s="149">
        <v>3861</v>
      </c>
    </row>
    <row r="47" spans="1:5">
      <c r="A47" s="146" t="s">
        <v>672</v>
      </c>
      <c r="B47" s="150" t="s">
        <v>675</v>
      </c>
      <c r="C47" s="148">
        <v>1</v>
      </c>
      <c r="D47" s="148">
        <v>7.0000000000000007E-2</v>
      </c>
      <c r="E47" s="149">
        <v>3861</v>
      </c>
    </row>
    <row r="48" spans="1:5">
      <c r="A48" s="146" t="s">
        <v>13</v>
      </c>
      <c r="B48" s="150" t="s">
        <v>346</v>
      </c>
      <c r="C48" s="148">
        <v>1</v>
      </c>
      <c r="D48" s="148">
        <v>0</v>
      </c>
      <c r="E48" s="149">
        <v>3429</v>
      </c>
    </row>
    <row r="49" spans="1:5">
      <c r="A49" s="146" t="s">
        <v>678</v>
      </c>
      <c r="B49" s="150" t="s">
        <v>681</v>
      </c>
      <c r="C49" s="148">
        <v>1</v>
      </c>
      <c r="D49" s="148">
        <v>0</v>
      </c>
      <c r="E49" s="149">
        <v>3429</v>
      </c>
    </row>
    <row r="50" spans="1:5">
      <c r="A50" s="146" t="s">
        <v>682</v>
      </c>
      <c r="B50" s="150" t="s">
        <v>685</v>
      </c>
      <c r="C50" s="148">
        <v>1</v>
      </c>
      <c r="D50" s="148">
        <v>0.15</v>
      </c>
      <c r="E50" s="149">
        <v>20272</v>
      </c>
    </row>
    <row r="51" spans="1:5">
      <c r="A51" s="146" t="s">
        <v>686</v>
      </c>
      <c r="B51" s="150" t="s">
        <v>688</v>
      </c>
      <c r="C51" s="148">
        <v>1</v>
      </c>
      <c r="D51" s="148">
        <v>0</v>
      </c>
      <c r="E51" s="149">
        <v>5069</v>
      </c>
    </row>
    <row r="52" spans="1:5">
      <c r="A52" s="146" t="s">
        <v>689</v>
      </c>
      <c r="B52" s="150" t="s">
        <v>691</v>
      </c>
      <c r="C52" s="148">
        <v>1</v>
      </c>
      <c r="D52" s="148">
        <v>0</v>
      </c>
      <c r="E52" s="149">
        <v>5069</v>
      </c>
    </row>
    <row r="53" spans="1:5">
      <c r="A53" s="146" t="s">
        <v>141</v>
      </c>
      <c r="B53" s="150" t="s">
        <v>494</v>
      </c>
      <c r="C53" s="148">
        <v>1</v>
      </c>
      <c r="D53" s="148">
        <v>-0.83</v>
      </c>
      <c r="E53" s="149">
        <v>4318</v>
      </c>
    </row>
    <row r="54" spans="1:5">
      <c r="A54" s="146" t="s">
        <v>14</v>
      </c>
      <c r="B54" s="150" t="s">
        <v>347</v>
      </c>
      <c r="C54" s="148">
        <v>1</v>
      </c>
      <c r="D54" s="148">
        <v>0.87</v>
      </c>
      <c r="E54" s="149">
        <v>1846</v>
      </c>
    </row>
    <row r="55" spans="1:5">
      <c r="A55" s="146" t="s">
        <v>694</v>
      </c>
      <c r="B55" s="150" t="s">
        <v>696</v>
      </c>
      <c r="C55" s="148">
        <v>1</v>
      </c>
      <c r="D55" s="148">
        <v>1.1299999999999999</v>
      </c>
      <c r="E55" s="149">
        <v>2166</v>
      </c>
    </row>
    <row r="56" spans="1:5">
      <c r="A56" s="146" t="s">
        <v>697</v>
      </c>
      <c r="B56" s="150" t="s">
        <v>699</v>
      </c>
      <c r="C56" s="148">
        <v>1</v>
      </c>
      <c r="D56" s="148">
        <v>0</v>
      </c>
      <c r="E56" s="149">
        <v>1953</v>
      </c>
    </row>
    <row r="57" spans="1:5">
      <c r="A57" s="146" t="s">
        <v>142</v>
      </c>
      <c r="B57" s="147" t="s">
        <v>495</v>
      </c>
      <c r="C57" s="148">
        <v>1</v>
      </c>
      <c r="D57" s="148">
        <v>0</v>
      </c>
      <c r="E57" s="149">
        <v>6421</v>
      </c>
    </row>
    <row r="58" spans="1:5">
      <c r="A58" s="146" t="s">
        <v>15</v>
      </c>
      <c r="B58" s="147" t="s">
        <v>348</v>
      </c>
      <c r="C58" s="148">
        <v>1</v>
      </c>
      <c r="D58" s="148">
        <v>1.4</v>
      </c>
      <c r="E58" s="149">
        <v>4029</v>
      </c>
    </row>
    <row r="59" spans="1:5">
      <c r="A59" s="146" t="s">
        <v>16</v>
      </c>
      <c r="B59" s="150" t="s">
        <v>349</v>
      </c>
      <c r="C59" s="148">
        <v>1</v>
      </c>
      <c r="D59" s="148">
        <v>0</v>
      </c>
      <c r="E59" s="149">
        <v>3861</v>
      </c>
    </row>
    <row r="60" spans="1:5">
      <c r="A60" s="146" t="s">
        <v>705</v>
      </c>
      <c r="B60" s="150" t="s">
        <v>675</v>
      </c>
      <c r="C60" s="148">
        <v>1</v>
      </c>
      <c r="D60" s="148">
        <v>0</v>
      </c>
      <c r="E60" s="149">
        <v>3861</v>
      </c>
    </row>
    <row r="61" spans="1:5">
      <c r="A61" s="146" t="s">
        <v>707</v>
      </c>
      <c r="B61" s="150" t="s">
        <v>709</v>
      </c>
      <c r="C61" s="148">
        <v>1</v>
      </c>
      <c r="D61" s="148">
        <v>0.04</v>
      </c>
      <c r="E61" s="149">
        <v>5069</v>
      </c>
    </row>
    <row r="62" spans="1:5">
      <c r="A62" s="146" t="s">
        <v>710</v>
      </c>
      <c r="B62" s="150" t="s">
        <v>712</v>
      </c>
      <c r="C62" s="148">
        <v>1</v>
      </c>
      <c r="D62" s="148">
        <v>0.04</v>
      </c>
      <c r="E62" s="149">
        <v>5069</v>
      </c>
    </row>
    <row r="63" spans="1:5">
      <c r="A63" s="146" t="s">
        <v>143</v>
      </c>
      <c r="B63" s="150" t="s">
        <v>496</v>
      </c>
      <c r="C63" s="148">
        <v>1</v>
      </c>
      <c r="D63" s="148">
        <v>-0.83</v>
      </c>
      <c r="E63" s="149">
        <v>4318</v>
      </c>
    </row>
    <row r="64" spans="1:5">
      <c r="A64" s="146" t="s">
        <v>17</v>
      </c>
      <c r="B64" s="150" t="s">
        <v>350</v>
      </c>
      <c r="C64" s="148">
        <v>1</v>
      </c>
      <c r="D64" s="148">
        <v>0.87</v>
      </c>
      <c r="E64" s="149">
        <v>1846</v>
      </c>
    </row>
    <row r="65" spans="1:5">
      <c r="A65" s="146" t="s">
        <v>715</v>
      </c>
      <c r="B65" s="150" t="s">
        <v>717</v>
      </c>
      <c r="C65" s="148">
        <v>1</v>
      </c>
      <c r="D65" s="148">
        <v>1.1299999999999999</v>
      </c>
      <c r="E65" s="149">
        <v>2166</v>
      </c>
    </row>
    <row r="66" spans="1:5">
      <c r="A66" s="146" t="s">
        <v>718</v>
      </c>
      <c r="B66" s="150" t="s">
        <v>720</v>
      </c>
      <c r="C66" s="148">
        <v>1</v>
      </c>
      <c r="D66" s="148">
        <v>0</v>
      </c>
      <c r="E66" s="149">
        <v>1953</v>
      </c>
    </row>
    <row r="67" spans="1:5">
      <c r="A67" s="146" t="s">
        <v>721</v>
      </c>
      <c r="B67" s="150" t="s">
        <v>724</v>
      </c>
      <c r="C67" s="148">
        <v>1</v>
      </c>
      <c r="D67" s="148">
        <v>0</v>
      </c>
      <c r="E67" s="149">
        <v>3861</v>
      </c>
    </row>
    <row r="68" spans="1:5">
      <c r="A68" s="146" t="s">
        <v>18</v>
      </c>
      <c r="B68" s="150" t="s">
        <v>351</v>
      </c>
      <c r="C68" s="148">
        <v>1</v>
      </c>
      <c r="D68" s="148">
        <v>0.57999999999999996</v>
      </c>
      <c r="E68" s="149">
        <v>3558</v>
      </c>
    </row>
    <row r="69" spans="1:5">
      <c r="A69" s="146" t="s">
        <v>727</v>
      </c>
      <c r="B69" s="150" t="s">
        <v>729</v>
      </c>
      <c r="C69" s="148">
        <v>1</v>
      </c>
      <c r="D69" s="148">
        <v>1.82</v>
      </c>
      <c r="E69" s="149">
        <v>7903</v>
      </c>
    </row>
    <row r="70" spans="1:5">
      <c r="A70" s="146" t="s">
        <v>144</v>
      </c>
      <c r="B70" s="150" t="s">
        <v>497</v>
      </c>
      <c r="C70" s="148">
        <v>1</v>
      </c>
      <c r="D70" s="148">
        <v>1.82</v>
      </c>
      <c r="E70" s="149">
        <v>31603</v>
      </c>
    </row>
    <row r="71" spans="1:5">
      <c r="A71" s="146" t="s">
        <v>731</v>
      </c>
      <c r="B71" s="150" t="s">
        <v>508</v>
      </c>
      <c r="C71" s="148">
        <v>1</v>
      </c>
      <c r="D71" s="148">
        <v>1.82</v>
      </c>
      <c r="E71" s="149">
        <v>31603</v>
      </c>
    </row>
    <row r="72" spans="1:5">
      <c r="A72" s="146" t="s">
        <v>734</v>
      </c>
      <c r="B72" s="150" t="s">
        <v>374</v>
      </c>
      <c r="C72" s="148">
        <v>1</v>
      </c>
      <c r="D72" s="148">
        <v>0</v>
      </c>
      <c r="E72" s="149">
        <v>3861</v>
      </c>
    </row>
    <row r="73" spans="1:5">
      <c r="A73" s="146" t="s">
        <v>19</v>
      </c>
      <c r="B73" s="150" t="s">
        <v>352</v>
      </c>
      <c r="C73" s="148">
        <v>1</v>
      </c>
      <c r="D73" s="148">
        <v>5.63</v>
      </c>
      <c r="E73" s="149">
        <v>2066</v>
      </c>
    </row>
    <row r="74" spans="1:5">
      <c r="A74" s="146" t="s">
        <v>20</v>
      </c>
      <c r="B74" s="150" t="s">
        <v>353</v>
      </c>
      <c r="C74" s="148">
        <v>1</v>
      </c>
      <c r="D74" s="148">
        <v>2.96</v>
      </c>
      <c r="E74" s="149">
        <v>1517</v>
      </c>
    </row>
    <row r="75" spans="1:5">
      <c r="A75" s="146" t="s">
        <v>741</v>
      </c>
      <c r="B75" s="150" t="s">
        <v>744</v>
      </c>
      <c r="C75" s="148">
        <v>1</v>
      </c>
      <c r="D75" s="148">
        <v>0.2</v>
      </c>
      <c r="E75" s="149">
        <v>8315</v>
      </c>
    </row>
    <row r="76" spans="1:5">
      <c r="A76" s="146" t="s">
        <v>145</v>
      </c>
      <c r="B76" s="150" t="s">
        <v>498</v>
      </c>
      <c r="C76" s="148">
        <v>1</v>
      </c>
      <c r="D76" s="148">
        <v>0.82</v>
      </c>
      <c r="E76" s="149">
        <v>8067</v>
      </c>
    </row>
    <row r="77" spans="1:5">
      <c r="A77" s="146" t="s">
        <v>747</v>
      </c>
      <c r="B77" s="150" t="s">
        <v>750</v>
      </c>
      <c r="C77" s="148">
        <v>1</v>
      </c>
      <c r="D77" s="148">
        <v>0.82</v>
      </c>
      <c r="E77" s="149">
        <v>8067</v>
      </c>
    </row>
    <row r="78" spans="1:5">
      <c r="A78" s="146" t="s">
        <v>751</v>
      </c>
      <c r="B78" s="150" t="s">
        <v>754</v>
      </c>
      <c r="C78" s="148">
        <v>0</v>
      </c>
      <c r="D78" s="148">
        <v>1.77</v>
      </c>
      <c r="E78" s="149">
        <v>17378</v>
      </c>
    </row>
    <row r="79" spans="1:5">
      <c r="A79" s="146" t="s">
        <v>146</v>
      </c>
      <c r="B79" s="150" t="s">
        <v>499</v>
      </c>
      <c r="C79" s="148">
        <v>1</v>
      </c>
      <c r="D79" s="148">
        <v>0.82</v>
      </c>
      <c r="E79" s="149">
        <v>8067</v>
      </c>
    </row>
    <row r="80" spans="1:5">
      <c r="A80" s="146" t="s">
        <v>757</v>
      </c>
      <c r="B80" s="150" t="s">
        <v>759</v>
      </c>
      <c r="C80" s="148">
        <v>1</v>
      </c>
      <c r="D80" s="148">
        <v>0.82</v>
      </c>
      <c r="E80" s="149">
        <v>8067</v>
      </c>
    </row>
    <row r="81" spans="1:5">
      <c r="A81" s="146" t="s">
        <v>147</v>
      </c>
      <c r="B81" s="150" t="s">
        <v>500</v>
      </c>
      <c r="C81" s="148">
        <v>1</v>
      </c>
      <c r="D81" s="148">
        <v>0.82</v>
      </c>
      <c r="E81" s="149">
        <v>16131</v>
      </c>
    </row>
    <row r="82" spans="1:5">
      <c r="A82" s="146" t="s">
        <v>762</v>
      </c>
      <c r="B82" s="150" t="s">
        <v>765</v>
      </c>
      <c r="C82" s="148">
        <v>1</v>
      </c>
      <c r="D82" s="148">
        <v>0.82</v>
      </c>
      <c r="E82" s="149">
        <v>8067</v>
      </c>
    </row>
    <row r="83" spans="1:5">
      <c r="A83" s="146" t="s">
        <v>766</v>
      </c>
      <c r="B83" s="150" t="s">
        <v>509</v>
      </c>
      <c r="C83" s="148">
        <v>1</v>
      </c>
      <c r="D83" s="148">
        <v>0.82</v>
      </c>
      <c r="E83" s="149">
        <v>8067</v>
      </c>
    </row>
    <row r="84" spans="1:5">
      <c r="A84" s="146" t="s">
        <v>148</v>
      </c>
      <c r="B84" s="150" t="s">
        <v>501</v>
      </c>
      <c r="C84" s="148">
        <v>1</v>
      </c>
      <c r="D84" s="148">
        <v>0.86</v>
      </c>
      <c r="E84" s="149">
        <v>4872</v>
      </c>
    </row>
    <row r="85" spans="1:5">
      <c r="A85" s="146" t="s">
        <v>771</v>
      </c>
      <c r="B85" s="150" t="s">
        <v>774</v>
      </c>
      <c r="C85" s="148">
        <v>1</v>
      </c>
      <c r="D85" s="148">
        <v>0.82</v>
      </c>
      <c r="E85" s="149">
        <v>8067</v>
      </c>
    </row>
    <row r="86" spans="1:5">
      <c r="A86" s="146" t="s">
        <v>775</v>
      </c>
      <c r="B86" s="150" t="s">
        <v>778</v>
      </c>
      <c r="C86" s="148">
        <v>1</v>
      </c>
      <c r="D86" s="148">
        <v>0.86</v>
      </c>
      <c r="E86" s="149">
        <v>4872</v>
      </c>
    </row>
    <row r="87" spans="1:5">
      <c r="A87" s="146" t="s">
        <v>149</v>
      </c>
      <c r="B87" s="150" t="s">
        <v>502</v>
      </c>
      <c r="C87" s="148">
        <v>1</v>
      </c>
      <c r="D87" s="148">
        <v>0.86</v>
      </c>
      <c r="E87" s="149">
        <v>4872</v>
      </c>
    </row>
    <row r="88" spans="1:5">
      <c r="A88" s="146" t="s">
        <v>150</v>
      </c>
      <c r="B88" s="150" t="s">
        <v>503</v>
      </c>
      <c r="C88" s="148">
        <v>1</v>
      </c>
      <c r="D88" s="148">
        <v>0.82</v>
      </c>
      <c r="E88" s="149">
        <v>8067</v>
      </c>
    </row>
    <row r="89" spans="1:5">
      <c r="A89" s="146" t="s">
        <v>151</v>
      </c>
      <c r="B89" s="150" t="s">
        <v>504</v>
      </c>
      <c r="C89" s="148">
        <v>1</v>
      </c>
      <c r="D89" s="148">
        <v>0.82</v>
      </c>
      <c r="E89" s="149">
        <v>8067</v>
      </c>
    </row>
    <row r="90" spans="1:5">
      <c r="A90" s="146" t="s">
        <v>785</v>
      </c>
      <c r="B90" s="150" t="s">
        <v>788</v>
      </c>
      <c r="C90" s="148">
        <v>1</v>
      </c>
      <c r="D90" s="148">
        <v>0.82</v>
      </c>
      <c r="E90" s="149">
        <v>8067</v>
      </c>
    </row>
    <row r="91" spans="1:5">
      <c r="A91" s="146" t="s">
        <v>789</v>
      </c>
      <c r="B91" s="150" t="s">
        <v>792</v>
      </c>
      <c r="C91" s="148">
        <v>1</v>
      </c>
      <c r="D91" s="148">
        <v>0.82</v>
      </c>
      <c r="E91" s="149">
        <v>8067</v>
      </c>
    </row>
    <row r="92" spans="1:5">
      <c r="A92" s="146" t="s">
        <v>793</v>
      </c>
      <c r="B92" s="147" t="s">
        <v>796</v>
      </c>
      <c r="C92" s="148">
        <v>1</v>
      </c>
      <c r="D92" s="148">
        <v>1</v>
      </c>
      <c r="E92" s="149">
        <v>8985</v>
      </c>
    </row>
    <row r="93" spans="1:5">
      <c r="A93" s="146" t="s">
        <v>798</v>
      </c>
      <c r="B93" s="150" t="s">
        <v>801</v>
      </c>
      <c r="C93" s="148">
        <v>1</v>
      </c>
      <c r="D93" s="148">
        <v>0.62</v>
      </c>
      <c r="E93" s="149">
        <v>4304</v>
      </c>
    </row>
    <row r="94" spans="1:5">
      <c r="A94" s="146" t="s">
        <v>152</v>
      </c>
      <c r="B94" s="150" t="s">
        <v>505</v>
      </c>
      <c r="C94" s="148">
        <v>1</v>
      </c>
      <c r="D94" s="148">
        <v>0.69</v>
      </c>
      <c r="E94" s="149">
        <v>11048</v>
      </c>
    </row>
    <row r="95" spans="1:5">
      <c r="A95" s="146" t="s">
        <v>153</v>
      </c>
      <c r="B95" s="150" t="s">
        <v>506</v>
      </c>
      <c r="C95" s="148">
        <v>1</v>
      </c>
      <c r="D95" s="148">
        <v>0.62</v>
      </c>
      <c r="E95" s="149">
        <v>4304</v>
      </c>
    </row>
    <row r="96" spans="1:5">
      <c r="A96" s="146" t="s">
        <v>154</v>
      </c>
      <c r="B96" s="150" t="s">
        <v>507</v>
      </c>
      <c r="C96" s="148">
        <v>1</v>
      </c>
      <c r="D96" s="148">
        <v>0.69</v>
      </c>
      <c r="E96" s="149">
        <v>11048</v>
      </c>
    </row>
    <row r="97" spans="1:5">
      <c r="A97" s="146" t="s">
        <v>155</v>
      </c>
      <c r="B97" s="150" t="s">
        <v>510</v>
      </c>
      <c r="C97" s="148">
        <v>1</v>
      </c>
      <c r="D97" s="148">
        <v>0.69</v>
      </c>
      <c r="E97" s="149">
        <v>11048</v>
      </c>
    </row>
    <row r="98" spans="1:5">
      <c r="A98" s="146" t="s">
        <v>810</v>
      </c>
      <c r="B98" s="150" t="s">
        <v>813</v>
      </c>
      <c r="C98" s="148">
        <v>1</v>
      </c>
      <c r="D98" s="148">
        <v>1</v>
      </c>
      <c r="E98" s="149">
        <v>49103</v>
      </c>
    </row>
    <row r="99" spans="1:5">
      <c r="A99" s="146" t="s">
        <v>814</v>
      </c>
      <c r="B99" s="147" t="s">
        <v>816</v>
      </c>
      <c r="C99" s="148">
        <v>1</v>
      </c>
      <c r="D99" s="148">
        <v>0.8</v>
      </c>
      <c r="E99" s="149">
        <v>7050</v>
      </c>
    </row>
    <row r="100" spans="1:5">
      <c r="A100" s="146" t="s">
        <v>817</v>
      </c>
      <c r="B100" s="147" t="s">
        <v>819</v>
      </c>
      <c r="C100" s="148">
        <v>1</v>
      </c>
      <c r="D100" s="148">
        <v>1</v>
      </c>
      <c r="E100" s="149">
        <v>13222</v>
      </c>
    </row>
    <row r="101" spans="1:5">
      <c r="A101" s="146" t="s">
        <v>820</v>
      </c>
      <c r="B101" s="147" t="s">
        <v>823</v>
      </c>
      <c r="C101" s="148">
        <v>1</v>
      </c>
      <c r="D101" s="148">
        <v>2.72</v>
      </c>
      <c r="E101" s="149">
        <v>11611</v>
      </c>
    </row>
    <row r="102" spans="1:5">
      <c r="A102" s="146" t="s">
        <v>824</v>
      </c>
      <c r="B102" s="150" t="s">
        <v>826</v>
      </c>
      <c r="C102" s="148">
        <v>1</v>
      </c>
      <c r="D102" s="148">
        <v>2.72</v>
      </c>
      <c r="E102" s="149">
        <v>11611</v>
      </c>
    </row>
    <row r="103" spans="1:5">
      <c r="A103" s="146" t="s">
        <v>827</v>
      </c>
      <c r="B103" s="150" t="s">
        <v>830</v>
      </c>
      <c r="C103" s="148">
        <v>1</v>
      </c>
      <c r="D103" s="148">
        <v>0</v>
      </c>
      <c r="E103" s="149">
        <v>8768</v>
      </c>
    </row>
    <row r="104" spans="1:5">
      <c r="A104" s="146" t="s">
        <v>831</v>
      </c>
      <c r="B104" s="147" t="s">
        <v>834</v>
      </c>
      <c r="C104" s="148">
        <v>1</v>
      </c>
      <c r="D104" s="148">
        <v>1.79</v>
      </c>
      <c r="E104" s="149">
        <v>7644</v>
      </c>
    </row>
    <row r="105" spans="1:5">
      <c r="A105" s="146" t="s">
        <v>835</v>
      </c>
      <c r="B105" s="150" t="s">
        <v>838</v>
      </c>
      <c r="C105" s="148">
        <v>1</v>
      </c>
      <c r="D105" s="148">
        <v>2.72</v>
      </c>
      <c r="E105" s="149">
        <v>11611</v>
      </c>
    </row>
    <row r="106" spans="1:5">
      <c r="A106" s="146" t="s">
        <v>839</v>
      </c>
      <c r="B106" s="150" t="s">
        <v>834</v>
      </c>
      <c r="C106" s="148">
        <v>1</v>
      </c>
      <c r="D106" s="148">
        <v>1.79</v>
      </c>
      <c r="E106" s="149">
        <v>7644</v>
      </c>
    </row>
    <row r="107" spans="1:5">
      <c r="A107" s="146" t="s">
        <v>841</v>
      </c>
      <c r="B107" s="150" t="s">
        <v>838</v>
      </c>
      <c r="C107" s="148">
        <v>1</v>
      </c>
      <c r="D107" s="148">
        <v>2.72</v>
      </c>
      <c r="E107" s="149">
        <v>12085</v>
      </c>
    </row>
    <row r="108" spans="1:5">
      <c r="A108" s="146" t="s">
        <v>843</v>
      </c>
      <c r="B108" s="150" t="s">
        <v>845</v>
      </c>
      <c r="C108" s="148">
        <v>1</v>
      </c>
      <c r="D108" s="148">
        <v>1.79</v>
      </c>
      <c r="E108" s="149">
        <v>7644</v>
      </c>
    </row>
    <row r="109" spans="1:5">
      <c r="A109" s="146" t="s">
        <v>156</v>
      </c>
      <c r="B109" s="150" t="s">
        <v>482</v>
      </c>
      <c r="C109" s="148">
        <v>1</v>
      </c>
      <c r="D109" s="148">
        <v>2.72</v>
      </c>
      <c r="E109" s="149">
        <v>11611</v>
      </c>
    </row>
    <row r="110" spans="1:5">
      <c r="A110" s="146" t="s">
        <v>848</v>
      </c>
      <c r="B110" s="150" t="s">
        <v>850</v>
      </c>
      <c r="C110" s="148">
        <v>1</v>
      </c>
      <c r="D110" s="148">
        <v>2.72</v>
      </c>
      <c r="E110" s="149">
        <v>11611</v>
      </c>
    </row>
    <row r="111" spans="1:5">
      <c r="A111" s="146" t="s">
        <v>851</v>
      </c>
      <c r="B111" s="150" t="s">
        <v>854</v>
      </c>
      <c r="C111" s="148">
        <v>1</v>
      </c>
      <c r="D111" s="148">
        <v>0.37</v>
      </c>
      <c r="E111" s="149">
        <v>8760</v>
      </c>
    </row>
    <row r="112" spans="1:5">
      <c r="A112" s="146" t="s">
        <v>855</v>
      </c>
      <c r="B112" s="150" t="s">
        <v>858</v>
      </c>
      <c r="C112" s="148">
        <v>1</v>
      </c>
      <c r="D112" s="148">
        <v>0.39</v>
      </c>
      <c r="E112" s="149">
        <v>8971</v>
      </c>
    </row>
    <row r="113" spans="1:5">
      <c r="A113" s="146" t="s">
        <v>859</v>
      </c>
      <c r="B113" s="150" t="s">
        <v>862</v>
      </c>
      <c r="C113" s="148">
        <v>1</v>
      </c>
      <c r="D113" s="148">
        <v>1</v>
      </c>
      <c r="E113" s="149">
        <v>5046</v>
      </c>
    </row>
    <row r="114" spans="1:5">
      <c r="A114" s="146" t="s">
        <v>863</v>
      </c>
      <c r="B114" s="147" t="s">
        <v>865</v>
      </c>
      <c r="C114" s="148">
        <v>1</v>
      </c>
      <c r="D114" s="148">
        <v>1</v>
      </c>
      <c r="E114" s="149">
        <v>4357</v>
      </c>
    </row>
    <row r="115" spans="1:5">
      <c r="A115" s="146" t="s">
        <v>866</v>
      </c>
      <c r="B115" s="147" t="s">
        <v>868</v>
      </c>
      <c r="C115" s="148">
        <v>1</v>
      </c>
      <c r="D115" s="148">
        <v>1</v>
      </c>
      <c r="E115" s="149">
        <v>5445</v>
      </c>
    </row>
    <row r="116" spans="1:5">
      <c r="A116" s="146" t="s">
        <v>869</v>
      </c>
      <c r="B116" s="147" t="s">
        <v>872</v>
      </c>
      <c r="C116" s="148">
        <v>1</v>
      </c>
      <c r="D116" s="148">
        <v>1.45</v>
      </c>
      <c r="E116" s="149">
        <v>13428</v>
      </c>
    </row>
    <row r="117" spans="1:5">
      <c r="A117" s="146" t="s">
        <v>126</v>
      </c>
      <c r="B117" s="150" t="s">
        <v>324</v>
      </c>
      <c r="C117" s="148">
        <v>1</v>
      </c>
      <c r="D117" s="148">
        <v>0.64</v>
      </c>
      <c r="E117" s="149">
        <v>3311</v>
      </c>
    </row>
    <row r="118" spans="1:5">
      <c r="A118" s="146" t="s">
        <v>127</v>
      </c>
      <c r="B118" s="150" t="s">
        <v>327</v>
      </c>
      <c r="C118" s="148">
        <v>1</v>
      </c>
      <c r="D118" s="148">
        <v>0.64</v>
      </c>
      <c r="E118" s="149">
        <v>3311</v>
      </c>
    </row>
    <row r="119" spans="1:5">
      <c r="A119" s="146" t="s">
        <v>874</v>
      </c>
      <c r="B119" s="150" t="s">
        <v>581</v>
      </c>
      <c r="C119" s="148">
        <v>1</v>
      </c>
      <c r="D119" s="148">
        <v>0.64</v>
      </c>
      <c r="E119" s="149">
        <v>3311</v>
      </c>
    </row>
    <row r="120" spans="1:5">
      <c r="A120" s="146" t="s">
        <v>875</v>
      </c>
      <c r="B120" s="150" t="s">
        <v>585</v>
      </c>
      <c r="C120" s="148">
        <v>1</v>
      </c>
      <c r="D120" s="148">
        <v>0.64</v>
      </c>
      <c r="E120" s="149">
        <v>3311</v>
      </c>
    </row>
    <row r="121" spans="1:5">
      <c r="A121" s="146" t="s">
        <v>876</v>
      </c>
      <c r="B121" s="150" t="s">
        <v>590</v>
      </c>
      <c r="C121" s="148">
        <v>1</v>
      </c>
      <c r="D121" s="148">
        <v>0.64</v>
      </c>
      <c r="E121" s="149">
        <v>3311</v>
      </c>
    </row>
    <row r="122" spans="1:5">
      <c r="A122" s="146" t="s">
        <v>128</v>
      </c>
      <c r="B122" s="150" t="s">
        <v>328</v>
      </c>
      <c r="C122" s="148">
        <v>1</v>
      </c>
      <c r="D122" s="148">
        <v>0.64</v>
      </c>
      <c r="E122" s="149">
        <v>3311</v>
      </c>
    </row>
    <row r="123" spans="1:5">
      <c r="A123" s="146" t="s">
        <v>129</v>
      </c>
      <c r="B123" s="150" t="s">
        <v>329</v>
      </c>
      <c r="C123" s="148">
        <v>1</v>
      </c>
      <c r="D123" s="148">
        <v>0.64</v>
      </c>
      <c r="E123" s="149">
        <v>3311</v>
      </c>
    </row>
    <row r="124" spans="1:5">
      <c r="A124" s="146" t="s">
        <v>877</v>
      </c>
      <c r="B124" s="150" t="s">
        <v>581</v>
      </c>
      <c r="C124" s="148">
        <v>1</v>
      </c>
      <c r="D124" s="148">
        <v>0.64</v>
      </c>
      <c r="E124" s="149">
        <v>3311</v>
      </c>
    </row>
    <row r="125" spans="1:5">
      <c r="A125" s="146" t="s">
        <v>878</v>
      </c>
      <c r="B125" s="150" t="s">
        <v>590</v>
      </c>
      <c r="C125" s="148">
        <v>1</v>
      </c>
      <c r="D125" s="148">
        <v>0.64</v>
      </c>
      <c r="E125" s="149">
        <v>3311</v>
      </c>
    </row>
    <row r="126" spans="1:5">
      <c r="A126" s="146" t="s">
        <v>354</v>
      </c>
      <c r="B126" s="150" t="s">
        <v>331</v>
      </c>
      <c r="C126" s="148">
        <v>1</v>
      </c>
      <c r="D126" s="148">
        <v>0.64</v>
      </c>
      <c r="E126" s="149">
        <v>3311</v>
      </c>
    </row>
    <row r="127" spans="1:5">
      <c r="A127" s="146" t="s">
        <v>879</v>
      </c>
      <c r="B127" s="147" t="s">
        <v>602</v>
      </c>
      <c r="C127" s="148">
        <v>1</v>
      </c>
      <c r="D127" s="148">
        <v>0.64</v>
      </c>
      <c r="E127" s="149">
        <v>3311</v>
      </c>
    </row>
    <row r="128" spans="1:5">
      <c r="A128" s="146" t="s">
        <v>880</v>
      </c>
      <c r="B128" s="150" t="s">
        <v>357</v>
      </c>
      <c r="C128" s="148">
        <v>1</v>
      </c>
      <c r="D128" s="148">
        <v>0.64</v>
      </c>
      <c r="E128" s="149">
        <v>3311</v>
      </c>
    </row>
    <row r="129" spans="1:5">
      <c r="A129" s="146" t="s">
        <v>130</v>
      </c>
      <c r="B129" s="147" t="s">
        <v>333</v>
      </c>
      <c r="C129" s="148">
        <v>1</v>
      </c>
      <c r="D129" s="148">
        <v>0.64</v>
      </c>
      <c r="E129" s="149">
        <v>3311</v>
      </c>
    </row>
    <row r="130" spans="1:5">
      <c r="A130" s="146" t="s">
        <v>881</v>
      </c>
      <c r="B130" s="150" t="s">
        <v>611</v>
      </c>
      <c r="C130" s="148">
        <v>1</v>
      </c>
      <c r="D130" s="148">
        <v>0.64</v>
      </c>
      <c r="E130" s="149">
        <v>3311</v>
      </c>
    </row>
    <row r="131" spans="1:5">
      <c r="A131" s="146" t="s">
        <v>21</v>
      </c>
      <c r="B131" s="147" t="s">
        <v>334</v>
      </c>
      <c r="C131" s="148">
        <v>1</v>
      </c>
      <c r="D131" s="148">
        <v>0.64</v>
      </c>
      <c r="E131" s="149">
        <v>3311</v>
      </c>
    </row>
    <row r="132" spans="1:5">
      <c r="A132" s="146" t="s">
        <v>882</v>
      </c>
      <c r="B132" s="150" t="s">
        <v>336</v>
      </c>
      <c r="C132" s="148">
        <v>1</v>
      </c>
      <c r="D132" s="148">
        <v>0.64</v>
      </c>
      <c r="E132" s="149">
        <v>3311</v>
      </c>
    </row>
    <row r="133" spans="1:5">
      <c r="A133" s="146" t="s">
        <v>131</v>
      </c>
      <c r="B133" s="150" t="s">
        <v>337</v>
      </c>
      <c r="C133" s="148">
        <v>1</v>
      </c>
      <c r="D133" s="148">
        <v>0.64</v>
      </c>
      <c r="E133" s="149">
        <v>3311</v>
      </c>
    </row>
    <row r="134" spans="1:5">
      <c r="A134" s="146" t="s">
        <v>22</v>
      </c>
      <c r="B134" s="147" t="s">
        <v>481</v>
      </c>
      <c r="C134" s="148">
        <v>1</v>
      </c>
      <c r="D134" s="148">
        <v>1.1100000000000001</v>
      </c>
      <c r="E134" s="149">
        <v>7418</v>
      </c>
    </row>
    <row r="135" spans="1:5">
      <c r="A135" s="146" t="s">
        <v>883</v>
      </c>
      <c r="B135" s="150" t="s">
        <v>624</v>
      </c>
      <c r="C135" s="148">
        <v>1</v>
      </c>
      <c r="D135" s="148">
        <v>0.73</v>
      </c>
      <c r="E135" s="149">
        <v>22098</v>
      </c>
    </row>
    <row r="136" spans="1:5">
      <c r="A136" s="146" t="s">
        <v>157</v>
      </c>
      <c r="B136" s="150" t="s">
        <v>490</v>
      </c>
      <c r="C136" s="148">
        <v>1</v>
      </c>
      <c r="D136" s="148">
        <v>0.73</v>
      </c>
      <c r="E136" s="149">
        <v>22098</v>
      </c>
    </row>
    <row r="137" spans="1:5">
      <c r="A137" s="146" t="s">
        <v>158</v>
      </c>
      <c r="B137" s="150" t="s">
        <v>491</v>
      </c>
      <c r="C137" s="148">
        <v>0</v>
      </c>
      <c r="D137" s="148">
        <v>0</v>
      </c>
      <c r="E137" s="149">
        <v>3311</v>
      </c>
    </row>
    <row r="138" spans="1:5">
      <c r="A138" s="146" t="s">
        <v>884</v>
      </c>
      <c r="B138" s="147" t="s">
        <v>631</v>
      </c>
      <c r="C138" s="148">
        <v>1</v>
      </c>
      <c r="D138" s="148">
        <v>0</v>
      </c>
      <c r="E138" s="149">
        <v>22097</v>
      </c>
    </row>
    <row r="139" spans="1:5">
      <c r="A139" s="146" t="s">
        <v>23</v>
      </c>
      <c r="B139" s="150" t="s">
        <v>338</v>
      </c>
      <c r="C139" s="148">
        <v>1</v>
      </c>
      <c r="D139" s="148">
        <v>0.03</v>
      </c>
      <c r="E139" s="149">
        <v>4128</v>
      </c>
    </row>
    <row r="140" spans="1:5">
      <c r="A140" s="146" t="s">
        <v>24</v>
      </c>
      <c r="B140" s="150" t="s">
        <v>341</v>
      </c>
      <c r="C140" s="148">
        <v>1</v>
      </c>
      <c r="D140" s="148">
        <v>0</v>
      </c>
      <c r="E140" s="149">
        <v>4825</v>
      </c>
    </row>
    <row r="141" spans="1:5">
      <c r="A141" s="146" t="s">
        <v>25</v>
      </c>
      <c r="B141" s="150" t="s">
        <v>355</v>
      </c>
      <c r="C141" s="148">
        <v>1</v>
      </c>
      <c r="D141" s="148">
        <v>0.15</v>
      </c>
      <c r="E141" s="149">
        <v>5069</v>
      </c>
    </row>
    <row r="142" spans="1:5">
      <c r="A142" s="146" t="s">
        <v>26</v>
      </c>
      <c r="B142" s="150" t="s">
        <v>343</v>
      </c>
      <c r="C142" s="148">
        <v>1</v>
      </c>
      <c r="D142" s="148">
        <v>0.05</v>
      </c>
      <c r="E142" s="149">
        <v>3429</v>
      </c>
    </row>
    <row r="143" spans="1:5">
      <c r="A143" s="146" t="s">
        <v>159</v>
      </c>
      <c r="B143" s="150" t="s">
        <v>492</v>
      </c>
      <c r="C143" s="148">
        <v>1</v>
      </c>
      <c r="D143" s="148">
        <v>0.04</v>
      </c>
      <c r="E143" s="149">
        <v>5069</v>
      </c>
    </row>
    <row r="144" spans="1:5">
      <c r="A144" s="146" t="s">
        <v>885</v>
      </c>
      <c r="B144" s="150" t="s">
        <v>645</v>
      </c>
      <c r="C144" s="148">
        <v>1</v>
      </c>
      <c r="D144" s="148">
        <v>0.15</v>
      </c>
      <c r="E144" s="149">
        <v>20272</v>
      </c>
    </row>
    <row r="145" spans="1:5">
      <c r="A145" s="146" t="s">
        <v>886</v>
      </c>
      <c r="B145" s="150" t="s">
        <v>649</v>
      </c>
      <c r="C145" s="148">
        <v>1</v>
      </c>
      <c r="D145" s="148">
        <v>0.04</v>
      </c>
      <c r="E145" s="149">
        <v>5069</v>
      </c>
    </row>
    <row r="146" spans="1:5">
      <c r="A146" s="146" t="s">
        <v>887</v>
      </c>
      <c r="B146" s="150" t="s">
        <v>653</v>
      </c>
      <c r="C146" s="148">
        <v>1</v>
      </c>
      <c r="D146" s="148">
        <v>0.04</v>
      </c>
      <c r="E146" s="149">
        <v>5069</v>
      </c>
    </row>
    <row r="147" spans="1:5">
      <c r="A147" s="146" t="s">
        <v>160</v>
      </c>
      <c r="B147" s="150" t="s">
        <v>493</v>
      </c>
      <c r="C147" s="148">
        <v>1</v>
      </c>
      <c r="D147" s="148">
        <v>-0.73</v>
      </c>
      <c r="E147" s="149">
        <v>4245</v>
      </c>
    </row>
    <row r="148" spans="1:5">
      <c r="A148" s="146" t="s">
        <v>27</v>
      </c>
      <c r="B148" s="150" t="s">
        <v>344</v>
      </c>
      <c r="C148" s="148">
        <v>1</v>
      </c>
      <c r="D148" s="148">
        <v>0.69</v>
      </c>
      <c r="E148" s="149">
        <v>1825</v>
      </c>
    </row>
    <row r="149" spans="1:5">
      <c r="A149" s="146" t="s">
        <v>888</v>
      </c>
      <c r="B149" s="150" t="s">
        <v>661</v>
      </c>
      <c r="C149" s="148">
        <v>1</v>
      </c>
      <c r="D149" s="148">
        <v>1.42</v>
      </c>
      <c r="E149" s="149">
        <v>2026</v>
      </c>
    </row>
    <row r="150" spans="1:5">
      <c r="A150" s="146" t="s">
        <v>889</v>
      </c>
      <c r="B150" s="150" t="s">
        <v>665</v>
      </c>
      <c r="C150" s="148">
        <v>1</v>
      </c>
      <c r="D150" s="148">
        <v>0</v>
      </c>
      <c r="E150" s="149">
        <v>1968</v>
      </c>
    </row>
    <row r="151" spans="1:5">
      <c r="A151" s="146" t="s">
        <v>28</v>
      </c>
      <c r="B151" s="150" t="s">
        <v>345</v>
      </c>
      <c r="C151" s="148">
        <v>1</v>
      </c>
      <c r="D151" s="148">
        <v>0</v>
      </c>
      <c r="E151" s="149">
        <v>3710</v>
      </c>
    </row>
    <row r="152" spans="1:5">
      <c r="A152" s="146" t="s">
        <v>890</v>
      </c>
      <c r="B152" s="150" t="s">
        <v>671</v>
      </c>
      <c r="C152" s="148">
        <v>1</v>
      </c>
      <c r="D152" s="148">
        <v>0</v>
      </c>
      <c r="E152" s="149">
        <v>3710</v>
      </c>
    </row>
    <row r="153" spans="1:5">
      <c r="A153" s="146" t="s">
        <v>891</v>
      </c>
      <c r="B153" s="150" t="s">
        <v>675</v>
      </c>
      <c r="C153" s="148">
        <v>1</v>
      </c>
      <c r="D153" s="148">
        <v>7.0000000000000007E-2</v>
      </c>
      <c r="E153" s="149">
        <v>3710</v>
      </c>
    </row>
    <row r="154" spans="1:5">
      <c r="A154" s="146" t="s">
        <v>29</v>
      </c>
      <c r="B154" s="150" t="s">
        <v>346</v>
      </c>
      <c r="C154" s="148">
        <v>1</v>
      </c>
      <c r="D154" s="148">
        <v>0</v>
      </c>
      <c r="E154" s="149">
        <v>3429</v>
      </c>
    </row>
    <row r="155" spans="1:5">
      <c r="A155" s="146" t="s">
        <v>892</v>
      </c>
      <c r="B155" s="150" t="s">
        <v>681</v>
      </c>
      <c r="C155" s="148">
        <v>1</v>
      </c>
      <c r="D155" s="148">
        <v>0</v>
      </c>
      <c r="E155" s="149">
        <v>3429</v>
      </c>
    </row>
    <row r="156" spans="1:5">
      <c r="A156" s="146" t="s">
        <v>893</v>
      </c>
      <c r="B156" s="150" t="s">
        <v>685</v>
      </c>
      <c r="C156" s="148">
        <v>1</v>
      </c>
      <c r="D156" s="148">
        <v>0.15</v>
      </c>
      <c r="E156" s="149">
        <v>20272</v>
      </c>
    </row>
    <row r="157" spans="1:5">
      <c r="A157" s="146" t="s">
        <v>894</v>
      </c>
      <c r="B157" s="150" t="s">
        <v>688</v>
      </c>
      <c r="C157" s="148">
        <v>1</v>
      </c>
      <c r="D157" s="148">
        <v>0</v>
      </c>
      <c r="E157" s="149">
        <v>5069</v>
      </c>
    </row>
    <row r="158" spans="1:5">
      <c r="A158" s="146" t="s">
        <v>895</v>
      </c>
      <c r="B158" s="150" t="s">
        <v>691</v>
      </c>
      <c r="C158" s="148">
        <v>1</v>
      </c>
      <c r="D158" s="148">
        <v>0</v>
      </c>
      <c r="E158" s="149">
        <v>5069</v>
      </c>
    </row>
    <row r="159" spans="1:5">
      <c r="A159" s="146" t="s">
        <v>161</v>
      </c>
      <c r="B159" s="150" t="s">
        <v>494</v>
      </c>
      <c r="C159" s="148">
        <v>1</v>
      </c>
      <c r="D159" s="148">
        <v>-0.73</v>
      </c>
      <c r="E159" s="149">
        <v>4245</v>
      </c>
    </row>
    <row r="160" spans="1:5">
      <c r="A160" s="146" t="s">
        <v>30</v>
      </c>
      <c r="B160" s="150" t="s">
        <v>347</v>
      </c>
      <c r="C160" s="148">
        <v>1</v>
      </c>
      <c r="D160" s="148">
        <v>0.69</v>
      </c>
      <c r="E160" s="149">
        <v>1825</v>
      </c>
    </row>
    <row r="161" spans="1:5">
      <c r="A161" s="146" t="s">
        <v>896</v>
      </c>
      <c r="B161" s="150" t="s">
        <v>696</v>
      </c>
      <c r="C161" s="148">
        <v>1</v>
      </c>
      <c r="D161" s="148">
        <v>1.42</v>
      </c>
      <c r="E161" s="149">
        <v>2026</v>
      </c>
    </row>
    <row r="162" spans="1:5">
      <c r="A162" s="146" t="s">
        <v>897</v>
      </c>
      <c r="B162" s="150" t="s">
        <v>699</v>
      </c>
      <c r="C162" s="148">
        <v>1</v>
      </c>
      <c r="D162" s="148">
        <v>0</v>
      </c>
      <c r="E162" s="149">
        <v>1968</v>
      </c>
    </row>
    <row r="163" spans="1:5">
      <c r="A163" s="146" t="s">
        <v>162</v>
      </c>
      <c r="B163" s="150" t="s">
        <v>495</v>
      </c>
      <c r="C163" s="148">
        <v>1</v>
      </c>
      <c r="D163" s="148">
        <v>0</v>
      </c>
      <c r="E163" s="149">
        <v>6421</v>
      </c>
    </row>
    <row r="164" spans="1:5">
      <c r="A164" s="146" t="s">
        <v>31</v>
      </c>
      <c r="B164" s="147" t="s">
        <v>348</v>
      </c>
      <c r="C164" s="148">
        <v>1</v>
      </c>
      <c r="D164" s="148">
        <v>1.4</v>
      </c>
      <c r="E164" s="149">
        <v>4029</v>
      </c>
    </row>
    <row r="165" spans="1:5">
      <c r="A165" s="146" t="s">
        <v>32</v>
      </c>
      <c r="B165" s="147" t="s">
        <v>349</v>
      </c>
      <c r="C165" s="148">
        <v>1</v>
      </c>
      <c r="D165" s="148">
        <v>0</v>
      </c>
      <c r="E165" s="149">
        <v>3710</v>
      </c>
    </row>
    <row r="166" spans="1:5">
      <c r="A166" s="146" t="s">
        <v>898</v>
      </c>
      <c r="B166" s="150" t="s">
        <v>675</v>
      </c>
      <c r="C166" s="148">
        <v>1</v>
      </c>
      <c r="D166" s="148">
        <v>0</v>
      </c>
      <c r="E166" s="149">
        <v>3710</v>
      </c>
    </row>
    <row r="167" spans="1:5">
      <c r="A167" s="146" t="s">
        <v>899</v>
      </c>
      <c r="B167" s="150" t="s">
        <v>709</v>
      </c>
      <c r="C167" s="148">
        <v>1</v>
      </c>
      <c r="D167" s="148">
        <v>0.04</v>
      </c>
      <c r="E167" s="149">
        <v>5069</v>
      </c>
    </row>
    <row r="168" spans="1:5">
      <c r="A168" s="146" t="s">
        <v>900</v>
      </c>
      <c r="B168" s="150" t="s">
        <v>712</v>
      </c>
      <c r="C168" s="148">
        <v>1</v>
      </c>
      <c r="D168" s="148">
        <v>0.04</v>
      </c>
      <c r="E168" s="149">
        <v>5069</v>
      </c>
    </row>
    <row r="169" spans="1:5">
      <c r="A169" s="146" t="s">
        <v>163</v>
      </c>
      <c r="B169" s="150" t="s">
        <v>496</v>
      </c>
      <c r="C169" s="148">
        <v>1</v>
      </c>
      <c r="D169" s="148">
        <v>-0.73</v>
      </c>
      <c r="E169" s="149">
        <v>4245</v>
      </c>
    </row>
    <row r="170" spans="1:5">
      <c r="A170" s="146" t="s">
        <v>33</v>
      </c>
      <c r="B170" s="150" t="s">
        <v>350</v>
      </c>
      <c r="C170" s="148">
        <v>1</v>
      </c>
      <c r="D170" s="148">
        <v>0.69</v>
      </c>
      <c r="E170" s="149">
        <v>1825</v>
      </c>
    </row>
    <row r="171" spans="1:5">
      <c r="A171" s="146" t="s">
        <v>901</v>
      </c>
      <c r="B171" s="150" t="s">
        <v>717</v>
      </c>
      <c r="C171" s="148">
        <v>1</v>
      </c>
      <c r="D171" s="148">
        <v>1.42</v>
      </c>
      <c r="E171" s="149">
        <v>2026</v>
      </c>
    </row>
    <row r="172" spans="1:5">
      <c r="A172" s="146" t="s">
        <v>902</v>
      </c>
      <c r="B172" s="150" t="s">
        <v>720</v>
      </c>
      <c r="C172" s="148">
        <v>1</v>
      </c>
      <c r="D172" s="148">
        <v>0</v>
      </c>
      <c r="E172" s="149">
        <v>1968</v>
      </c>
    </row>
    <row r="173" spans="1:5">
      <c r="A173" s="146" t="s">
        <v>903</v>
      </c>
      <c r="B173" s="150" t="s">
        <v>724</v>
      </c>
      <c r="C173" s="148">
        <v>1</v>
      </c>
      <c r="D173" s="148">
        <v>0</v>
      </c>
      <c r="E173" s="149">
        <v>3710</v>
      </c>
    </row>
    <row r="174" spans="1:5">
      <c r="A174" s="146" t="s">
        <v>34</v>
      </c>
      <c r="B174" s="150" t="s">
        <v>351</v>
      </c>
      <c r="C174" s="148">
        <v>1</v>
      </c>
      <c r="D174" s="148">
        <v>0.57999999999999996</v>
      </c>
      <c r="E174" s="149">
        <v>3558</v>
      </c>
    </row>
    <row r="175" spans="1:5">
      <c r="A175" s="146" t="s">
        <v>904</v>
      </c>
      <c r="B175" s="150" t="s">
        <v>729</v>
      </c>
      <c r="C175" s="148">
        <v>1</v>
      </c>
      <c r="D175" s="148">
        <v>1.82</v>
      </c>
      <c r="E175" s="149">
        <v>7903</v>
      </c>
    </row>
    <row r="176" spans="1:5">
      <c r="A176" s="146" t="s">
        <v>164</v>
      </c>
      <c r="B176" s="150" t="s">
        <v>497</v>
      </c>
      <c r="C176" s="148">
        <v>1</v>
      </c>
      <c r="D176" s="148">
        <v>1.82</v>
      </c>
      <c r="E176" s="149">
        <v>31603</v>
      </c>
    </row>
    <row r="177" spans="1:5">
      <c r="A177" s="146" t="s">
        <v>165</v>
      </c>
      <c r="B177" s="150" t="s">
        <v>508</v>
      </c>
      <c r="C177" s="148">
        <v>1</v>
      </c>
      <c r="D177" s="148">
        <v>1.82</v>
      </c>
      <c r="E177" s="149">
        <v>31603</v>
      </c>
    </row>
    <row r="178" spans="1:5">
      <c r="A178" s="146" t="s">
        <v>905</v>
      </c>
      <c r="B178" s="150" t="s">
        <v>374</v>
      </c>
      <c r="C178" s="148">
        <v>1</v>
      </c>
      <c r="D178" s="148">
        <v>0</v>
      </c>
      <c r="E178" s="149">
        <v>3710</v>
      </c>
    </row>
    <row r="179" spans="1:5">
      <c r="A179" s="146" t="s">
        <v>35</v>
      </c>
      <c r="B179" s="150" t="s">
        <v>352</v>
      </c>
      <c r="C179" s="148">
        <v>1</v>
      </c>
      <c r="D179" s="148">
        <v>5.63</v>
      </c>
      <c r="E179" s="149">
        <v>2066</v>
      </c>
    </row>
    <row r="180" spans="1:5">
      <c r="A180" s="146" t="s">
        <v>36</v>
      </c>
      <c r="B180" s="150" t="s">
        <v>353</v>
      </c>
      <c r="C180" s="148">
        <v>1</v>
      </c>
      <c r="D180" s="148">
        <v>2.96</v>
      </c>
      <c r="E180" s="149">
        <v>1517</v>
      </c>
    </row>
    <row r="181" spans="1:5">
      <c r="A181" s="146" t="s">
        <v>906</v>
      </c>
      <c r="B181" s="150" t="s">
        <v>744</v>
      </c>
      <c r="C181" s="148">
        <v>1</v>
      </c>
      <c r="D181" s="148">
        <v>0.2</v>
      </c>
      <c r="E181" s="149">
        <v>8315</v>
      </c>
    </row>
    <row r="182" spans="1:5">
      <c r="A182" s="146" t="s">
        <v>166</v>
      </c>
      <c r="B182" s="150" t="s">
        <v>498</v>
      </c>
      <c r="C182" s="148">
        <v>1</v>
      </c>
      <c r="D182" s="148">
        <v>0.82</v>
      </c>
      <c r="E182" s="149">
        <v>8067</v>
      </c>
    </row>
    <row r="183" spans="1:5">
      <c r="A183" s="146" t="s">
        <v>907</v>
      </c>
      <c r="B183" s="150" t="s">
        <v>750</v>
      </c>
      <c r="C183" s="148">
        <v>1</v>
      </c>
      <c r="D183" s="148">
        <v>0.82</v>
      </c>
      <c r="E183" s="149">
        <v>8067</v>
      </c>
    </row>
    <row r="184" spans="1:5">
      <c r="A184" s="146" t="s">
        <v>908</v>
      </c>
      <c r="B184" s="150" t="s">
        <v>754</v>
      </c>
      <c r="C184" s="148">
        <v>0</v>
      </c>
      <c r="D184" s="148">
        <v>1.77</v>
      </c>
      <c r="E184" s="149">
        <v>17378</v>
      </c>
    </row>
    <row r="185" spans="1:5">
      <c r="A185" s="146" t="s">
        <v>167</v>
      </c>
      <c r="B185" s="150" t="s">
        <v>499</v>
      </c>
      <c r="C185" s="148">
        <v>1</v>
      </c>
      <c r="D185" s="148">
        <v>0.82</v>
      </c>
      <c r="E185" s="149">
        <v>8067</v>
      </c>
    </row>
    <row r="186" spans="1:5">
      <c r="A186" s="146" t="s">
        <v>909</v>
      </c>
      <c r="B186" s="150" t="s">
        <v>759</v>
      </c>
      <c r="C186" s="148">
        <v>1</v>
      </c>
      <c r="D186" s="148">
        <v>0.82</v>
      </c>
      <c r="E186" s="149">
        <v>8067</v>
      </c>
    </row>
    <row r="187" spans="1:5">
      <c r="A187" s="146" t="s">
        <v>168</v>
      </c>
      <c r="B187" s="150" t="s">
        <v>500</v>
      </c>
      <c r="C187" s="148">
        <v>1</v>
      </c>
      <c r="D187" s="148">
        <v>0.82</v>
      </c>
      <c r="E187" s="149">
        <v>16131</v>
      </c>
    </row>
    <row r="188" spans="1:5">
      <c r="A188" s="146" t="s">
        <v>910</v>
      </c>
      <c r="B188" s="150" t="s">
        <v>765</v>
      </c>
      <c r="C188" s="148">
        <v>1</v>
      </c>
      <c r="D188" s="148">
        <v>0.82</v>
      </c>
      <c r="E188" s="149">
        <v>8067</v>
      </c>
    </row>
    <row r="189" spans="1:5">
      <c r="A189" s="146" t="s">
        <v>169</v>
      </c>
      <c r="B189" s="150" t="s">
        <v>509</v>
      </c>
      <c r="C189" s="148">
        <v>1</v>
      </c>
      <c r="D189" s="148">
        <v>0.82</v>
      </c>
      <c r="E189" s="149">
        <v>8067</v>
      </c>
    </row>
    <row r="190" spans="1:5">
      <c r="A190" s="146" t="s">
        <v>170</v>
      </c>
      <c r="B190" s="150" t="s">
        <v>501</v>
      </c>
      <c r="C190" s="148">
        <v>1</v>
      </c>
      <c r="D190" s="148">
        <v>0.86</v>
      </c>
      <c r="E190" s="149">
        <v>4872</v>
      </c>
    </row>
    <row r="191" spans="1:5">
      <c r="A191" s="146" t="s">
        <v>911</v>
      </c>
      <c r="B191" s="150" t="s">
        <v>774</v>
      </c>
      <c r="C191" s="148">
        <v>1</v>
      </c>
      <c r="D191" s="148">
        <v>0.82</v>
      </c>
      <c r="E191" s="149">
        <v>8067</v>
      </c>
    </row>
    <row r="192" spans="1:5">
      <c r="A192" s="146" t="s">
        <v>912</v>
      </c>
      <c r="B192" s="150" t="s">
        <v>778</v>
      </c>
      <c r="C192" s="148">
        <v>1</v>
      </c>
      <c r="D192" s="148">
        <v>0.86</v>
      </c>
      <c r="E192" s="149">
        <v>4872</v>
      </c>
    </row>
    <row r="193" spans="1:5">
      <c r="A193" s="146" t="s">
        <v>171</v>
      </c>
      <c r="B193" s="150" t="s">
        <v>502</v>
      </c>
      <c r="C193" s="148">
        <v>1</v>
      </c>
      <c r="D193" s="148">
        <v>0.86</v>
      </c>
      <c r="E193" s="149">
        <v>4872</v>
      </c>
    </row>
    <row r="194" spans="1:5">
      <c r="A194" s="146" t="s">
        <v>172</v>
      </c>
      <c r="B194" s="150" t="s">
        <v>503</v>
      </c>
      <c r="C194" s="148">
        <v>1</v>
      </c>
      <c r="D194" s="148">
        <v>0.82</v>
      </c>
      <c r="E194" s="149">
        <v>8067</v>
      </c>
    </row>
    <row r="195" spans="1:5">
      <c r="A195" s="146" t="s">
        <v>173</v>
      </c>
      <c r="B195" s="150" t="s">
        <v>504</v>
      </c>
      <c r="C195" s="148">
        <v>1</v>
      </c>
      <c r="D195" s="148">
        <v>0.82</v>
      </c>
      <c r="E195" s="149">
        <v>8067</v>
      </c>
    </row>
    <row r="196" spans="1:5">
      <c r="A196" s="146" t="s">
        <v>913</v>
      </c>
      <c r="B196" s="150" t="s">
        <v>788</v>
      </c>
      <c r="C196" s="148">
        <v>1</v>
      </c>
      <c r="D196" s="148">
        <v>0.82</v>
      </c>
      <c r="E196" s="149">
        <v>8067</v>
      </c>
    </row>
    <row r="197" spans="1:5">
      <c r="A197" s="146" t="s">
        <v>914</v>
      </c>
      <c r="B197" s="150" t="s">
        <v>792</v>
      </c>
      <c r="C197" s="148">
        <v>1</v>
      </c>
      <c r="D197" s="148">
        <v>0.82</v>
      </c>
      <c r="E197" s="149">
        <v>8067</v>
      </c>
    </row>
    <row r="198" spans="1:5">
      <c r="A198" s="146" t="s">
        <v>915</v>
      </c>
      <c r="B198" s="150" t="s">
        <v>796</v>
      </c>
      <c r="C198" s="148">
        <v>1</v>
      </c>
      <c r="D198" s="148">
        <v>1</v>
      </c>
      <c r="E198" s="149">
        <v>8985</v>
      </c>
    </row>
    <row r="199" spans="1:5">
      <c r="A199" s="146" t="s">
        <v>916</v>
      </c>
      <c r="B199" s="147" t="s">
        <v>801</v>
      </c>
      <c r="C199" s="148">
        <v>1</v>
      </c>
      <c r="D199" s="148">
        <v>0.62</v>
      </c>
      <c r="E199" s="149">
        <v>4304</v>
      </c>
    </row>
    <row r="200" spans="1:5">
      <c r="A200" s="146" t="s">
        <v>174</v>
      </c>
      <c r="B200" s="150" t="s">
        <v>505</v>
      </c>
      <c r="C200" s="148">
        <v>1</v>
      </c>
      <c r="D200" s="148">
        <v>0.69</v>
      </c>
      <c r="E200" s="149">
        <v>11048</v>
      </c>
    </row>
    <row r="201" spans="1:5">
      <c r="A201" s="146" t="s">
        <v>175</v>
      </c>
      <c r="B201" s="150" t="s">
        <v>506</v>
      </c>
      <c r="C201" s="148">
        <v>1</v>
      </c>
      <c r="D201" s="148">
        <v>0.62</v>
      </c>
      <c r="E201" s="149">
        <v>4304</v>
      </c>
    </row>
    <row r="202" spans="1:5">
      <c r="A202" s="146" t="s">
        <v>176</v>
      </c>
      <c r="B202" s="150" t="s">
        <v>507</v>
      </c>
      <c r="C202" s="148">
        <v>1</v>
      </c>
      <c r="D202" s="148">
        <v>0.69</v>
      </c>
      <c r="E202" s="149">
        <v>11048</v>
      </c>
    </row>
    <row r="203" spans="1:5">
      <c r="A203" s="146" t="s">
        <v>177</v>
      </c>
      <c r="B203" s="150" t="s">
        <v>510</v>
      </c>
      <c r="C203" s="148">
        <v>1</v>
      </c>
      <c r="D203" s="148">
        <v>0.69</v>
      </c>
      <c r="E203" s="149">
        <v>11048</v>
      </c>
    </row>
    <row r="204" spans="1:5">
      <c r="A204" s="146" t="s">
        <v>917</v>
      </c>
      <c r="B204" s="150" t="s">
        <v>813</v>
      </c>
      <c r="C204" s="148">
        <v>1</v>
      </c>
      <c r="D204" s="148">
        <v>1</v>
      </c>
      <c r="E204" s="149">
        <v>49103</v>
      </c>
    </row>
    <row r="205" spans="1:5">
      <c r="A205" s="146" t="s">
        <v>918</v>
      </c>
      <c r="B205" s="150" t="s">
        <v>816</v>
      </c>
      <c r="C205" s="148">
        <v>1</v>
      </c>
      <c r="D205" s="148">
        <v>0.8</v>
      </c>
      <c r="E205" s="149">
        <v>7050</v>
      </c>
    </row>
    <row r="206" spans="1:5">
      <c r="A206" s="146" t="s">
        <v>919</v>
      </c>
      <c r="B206" s="147" t="s">
        <v>819</v>
      </c>
      <c r="C206" s="148">
        <v>1</v>
      </c>
      <c r="D206" s="148">
        <v>1</v>
      </c>
      <c r="E206" s="149">
        <v>13222</v>
      </c>
    </row>
    <row r="207" spans="1:5">
      <c r="A207" s="146" t="s">
        <v>920</v>
      </c>
      <c r="B207" s="147" t="s">
        <v>823</v>
      </c>
      <c r="C207" s="148">
        <v>1</v>
      </c>
      <c r="D207" s="148">
        <v>2.72</v>
      </c>
      <c r="E207" s="149">
        <v>11611</v>
      </c>
    </row>
    <row r="208" spans="1:5">
      <c r="A208" s="146" t="s">
        <v>921</v>
      </c>
      <c r="B208" s="147" t="s">
        <v>826</v>
      </c>
      <c r="C208" s="148">
        <v>1</v>
      </c>
      <c r="D208" s="148">
        <v>2.72</v>
      </c>
      <c r="E208" s="149">
        <v>11611</v>
      </c>
    </row>
    <row r="209" spans="1:5">
      <c r="A209" s="146" t="s">
        <v>922</v>
      </c>
      <c r="B209" s="150" t="s">
        <v>830</v>
      </c>
      <c r="C209" s="148">
        <v>1</v>
      </c>
      <c r="D209" s="148">
        <v>0</v>
      </c>
      <c r="E209" s="149">
        <v>8768</v>
      </c>
    </row>
    <row r="210" spans="1:5">
      <c r="A210" s="146" t="s">
        <v>923</v>
      </c>
      <c r="B210" s="150" t="s">
        <v>834</v>
      </c>
      <c r="C210" s="148">
        <v>1</v>
      </c>
      <c r="D210" s="148">
        <v>1.79</v>
      </c>
      <c r="E210" s="149">
        <v>7644</v>
      </c>
    </row>
    <row r="211" spans="1:5">
      <c r="A211" s="146" t="s">
        <v>924</v>
      </c>
      <c r="B211" s="147" t="s">
        <v>838</v>
      </c>
      <c r="C211" s="148">
        <v>1</v>
      </c>
      <c r="D211" s="148">
        <v>2.72</v>
      </c>
      <c r="E211" s="149">
        <v>11611</v>
      </c>
    </row>
    <row r="212" spans="1:5">
      <c r="A212" s="146" t="s">
        <v>925</v>
      </c>
      <c r="B212" s="150" t="s">
        <v>834</v>
      </c>
      <c r="C212" s="148">
        <v>1</v>
      </c>
      <c r="D212" s="148">
        <v>1.79</v>
      </c>
      <c r="E212" s="149">
        <v>7644</v>
      </c>
    </row>
    <row r="213" spans="1:5">
      <c r="A213" s="146" t="s">
        <v>926</v>
      </c>
      <c r="B213" s="150" t="s">
        <v>838</v>
      </c>
      <c r="C213" s="148">
        <v>1</v>
      </c>
      <c r="D213" s="148">
        <v>2.72</v>
      </c>
      <c r="E213" s="149">
        <v>12085</v>
      </c>
    </row>
    <row r="214" spans="1:5">
      <c r="A214" s="146" t="s">
        <v>927</v>
      </c>
      <c r="B214" s="150" t="s">
        <v>845</v>
      </c>
      <c r="C214" s="148">
        <v>1</v>
      </c>
      <c r="D214" s="148">
        <v>1.79</v>
      </c>
      <c r="E214" s="149">
        <v>7644</v>
      </c>
    </row>
    <row r="215" spans="1:5">
      <c r="A215" s="146" t="s">
        <v>37</v>
      </c>
      <c r="B215" s="150" t="s">
        <v>482</v>
      </c>
      <c r="C215" s="148">
        <v>1</v>
      </c>
      <c r="D215" s="148">
        <v>2.72</v>
      </c>
      <c r="E215" s="149">
        <v>11611</v>
      </c>
    </row>
    <row r="216" spans="1:5">
      <c r="A216" s="146" t="s">
        <v>928</v>
      </c>
      <c r="B216" s="150" t="s">
        <v>850</v>
      </c>
      <c r="C216" s="148">
        <v>1</v>
      </c>
      <c r="D216" s="148">
        <v>2.72</v>
      </c>
      <c r="E216" s="149">
        <v>11611</v>
      </c>
    </row>
    <row r="217" spans="1:5">
      <c r="A217" s="146" t="s">
        <v>929</v>
      </c>
      <c r="B217" s="150" t="s">
        <v>854</v>
      </c>
      <c r="C217" s="148">
        <v>1</v>
      </c>
      <c r="D217" s="148">
        <v>0.37</v>
      </c>
      <c r="E217" s="149">
        <v>8760</v>
      </c>
    </row>
    <row r="218" spans="1:5">
      <c r="A218" s="146" t="s">
        <v>930</v>
      </c>
      <c r="B218" s="150" t="s">
        <v>858</v>
      </c>
      <c r="C218" s="148">
        <v>1</v>
      </c>
      <c r="D218" s="148">
        <v>0.39</v>
      </c>
      <c r="E218" s="149">
        <v>8971</v>
      </c>
    </row>
    <row r="219" spans="1:5">
      <c r="A219" s="146" t="s">
        <v>931</v>
      </c>
      <c r="B219" s="150" t="s">
        <v>862</v>
      </c>
      <c r="C219" s="148">
        <v>1</v>
      </c>
      <c r="D219" s="148">
        <v>1</v>
      </c>
      <c r="E219" s="149">
        <v>5046</v>
      </c>
    </row>
    <row r="220" spans="1:5">
      <c r="A220" s="146" t="s">
        <v>932</v>
      </c>
      <c r="B220" s="150" t="s">
        <v>865</v>
      </c>
      <c r="C220" s="148">
        <v>1</v>
      </c>
      <c r="D220" s="148">
        <v>1</v>
      </c>
      <c r="E220" s="149">
        <v>4357</v>
      </c>
    </row>
    <row r="221" spans="1:5">
      <c r="A221" s="146" t="s">
        <v>933</v>
      </c>
      <c r="B221" s="147" t="s">
        <v>868</v>
      </c>
      <c r="C221" s="148">
        <v>1</v>
      </c>
      <c r="D221" s="148">
        <v>1</v>
      </c>
      <c r="E221" s="149">
        <v>5445</v>
      </c>
    </row>
    <row r="222" spans="1:5">
      <c r="A222" s="146" t="s">
        <v>934</v>
      </c>
      <c r="B222" s="147" t="s">
        <v>872</v>
      </c>
      <c r="C222" s="148">
        <v>1</v>
      </c>
      <c r="D222" s="148">
        <v>1.45</v>
      </c>
      <c r="E222" s="149">
        <v>13428</v>
      </c>
    </row>
    <row r="223" spans="1:5">
      <c r="A223" s="146" t="s">
        <v>38</v>
      </c>
      <c r="B223" s="147" t="s">
        <v>324</v>
      </c>
      <c r="C223" s="148">
        <v>1</v>
      </c>
      <c r="D223" s="148">
        <v>0.66</v>
      </c>
      <c r="E223" s="149">
        <v>3311</v>
      </c>
    </row>
    <row r="224" spans="1:5">
      <c r="A224" s="146" t="s">
        <v>39</v>
      </c>
      <c r="B224" s="150" t="s">
        <v>327</v>
      </c>
      <c r="C224" s="148">
        <v>1</v>
      </c>
      <c r="D224" s="148">
        <v>0.66</v>
      </c>
      <c r="E224" s="149">
        <v>3311</v>
      </c>
    </row>
    <row r="225" spans="1:5">
      <c r="A225" s="146" t="s">
        <v>936</v>
      </c>
      <c r="B225" s="150" t="s">
        <v>581</v>
      </c>
      <c r="C225" s="148">
        <v>1</v>
      </c>
      <c r="D225" s="148">
        <v>0.66</v>
      </c>
      <c r="E225" s="149">
        <v>3311</v>
      </c>
    </row>
    <row r="226" spans="1:5">
      <c r="A226" s="146" t="s">
        <v>937</v>
      </c>
      <c r="B226" s="150" t="s">
        <v>585</v>
      </c>
      <c r="C226" s="148">
        <v>1</v>
      </c>
      <c r="D226" s="148">
        <v>0.66</v>
      </c>
      <c r="E226" s="149">
        <v>3311</v>
      </c>
    </row>
    <row r="227" spans="1:5">
      <c r="A227" s="146" t="s">
        <v>938</v>
      </c>
      <c r="B227" s="150" t="s">
        <v>590</v>
      </c>
      <c r="C227" s="148">
        <v>1</v>
      </c>
      <c r="D227" s="148">
        <v>0.66</v>
      </c>
      <c r="E227" s="149">
        <v>3311</v>
      </c>
    </row>
    <row r="228" spans="1:5">
      <c r="A228" s="146" t="s">
        <v>40</v>
      </c>
      <c r="B228" s="150" t="s">
        <v>328</v>
      </c>
      <c r="C228" s="148">
        <v>1</v>
      </c>
      <c r="D228" s="148">
        <v>0.66</v>
      </c>
      <c r="E228" s="149">
        <v>3311</v>
      </c>
    </row>
    <row r="229" spans="1:5">
      <c r="A229" s="146" t="s">
        <v>41</v>
      </c>
      <c r="B229" s="150" t="s">
        <v>329</v>
      </c>
      <c r="C229" s="148">
        <v>1</v>
      </c>
      <c r="D229" s="148">
        <v>0.66</v>
      </c>
      <c r="E229" s="149">
        <v>3311</v>
      </c>
    </row>
    <row r="230" spans="1:5">
      <c r="A230" s="146" t="s">
        <v>939</v>
      </c>
      <c r="B230" s="150" t="s">
        <v>581</v>
      </c>
      <c r="C230" s="148">
        <v>1</v>
      </c>
      <c r="D230" s="148">
        <v>0.66</v>
      </c>
      <c r="E230" s="149">
        <v>3311</v>
      </c>
    </row>
    <row r="231" spans="1:5">
      <c r="A231" s="146" t="s">
        <v>940</v>
      </c>
      <c r="B231" s="150" t="s">
        <v>590</v>
      </c>
      <c r="C231" s="148">
        <v>1</v>
      </c>
      <c r="D231" s="148">
        <v>0.66</v>
      </c>
      <c r="E231" s="149">
        <v>3311</v>
      </c>
    </row>
    <row r="232" spans="1:5">
      <c r="A232" s="146" t="s">
        <v>356</v>
      </c>
      <c r="B232" s="150" t="s">
        <v>331</v>
      </c>
      <c r="C232" s="148">
        <v>1</v>
      </c>
      <c r="D232" s="148">
        <v>0.64</v>
      </c>
      <c r="E232" s="149">
        <v>3311</v>
      </c>
    </row>
    <row r="233" spans="1:5">
      <c r="A233" s="146" t="s">
        <v>941</v>
      </c>
      <c r="B233" s="150" t="s">
        <v>602</v>
      </c>
      <c r="C233" s="148">
        <v>1</v>
      </c>
      <c r="D233" s="148">
        <v>0.66</v>
      </c>
      <c r="E233" s="149">
        <v>3311</v>
      </c>
    </row>
    <row r="234" spans="1:5">
      <c r="A234" s="146" t="s">
        <v>42</v>
      </c>
      <c r="B234" s="147" t="s">
        <v>357</v>
      </c>
      <c r="C234" s="148">
        <v>1</v>
      </c>
      <c r="D234" s="148">
        <v>0.64</v>
      </c>
      <c r="E234" s="149">
        <v>3311</v>
      </c>
    </row>
    <row r="235" spans="1:5">
      <c r="A235" s="146" t="s">
        <v>43</v>
      </c>
      <c r="B235" s="150" t="s">
        <v>333</v>
      </c>
      <c r="C235" s="148">
        <v>1</v>
      </c>
      <c r="D235" s="148">
        <v>0.66</v>
      </c>
      <c r="E235" s="149">
        <v>3311</v>
      </c>
    </row>
    <row r="236" spans="1:5">
      <c r="A236" s="146" t="s">
        <v>942</v>
      </c>
      <c r="B236" s="147" t="s">
        <v>611</v>
      </c>
      <c r="C236" s="148">
        <v>1</v>
      </c>
      <c r="D236" s="148">
        <v>0.64</v>
      </c>
      <c r="E236" s="149">
        <v>3311</v>
      </c>
    </row>
    <row r="237" spans="1:5">
      <c r="A237" s="146" t="s">
        <v>44</v>
      </c>
      <c r="B237" s="150" t="s">
        <v>334</v>
      </c>
      <c r="C237" s="148">
        <v>1</v>
      </c>
      <c r="D237" s="148">
        <v>0.66</v>
      </c>
      <c r="E237" s="149">
        <v>3311</v>
      </c>
    </row>
    <row r="238" spans="1:5">
      <c r="A238" s="146" t="s">
        <v>45</v>
      </c>
      <c r="B238" s="147" t="s">
        <v>336</v>
      </c>
      <c r="C238" s="148">
        <v>1</v>
      </c>
      <c r="D238" s="148">
        <v>0.66</v>
      </c>
      <c r="E238" s="149">
        <v>3311</v>
      </c>
    </row>
    <row r="239" spans="1:5">
      <c r="A239" s="146" t="s">
        <v>46</v>
      </c>
      <c r="B239" s="150" t="s">
        <v>337</v>
      </c>
      <c r="C239" s="148">
        <v>1</v>
      </c>
      <c r="D239" s="148">
        <v>0.64</v>
      </c>
      <c r="E239" s="149">
        <v>3311</v>
      </c>
    </row>
    <row r="240" spans="1:5">
      <c r="A240" s="146" t="s">
        <v>943</v>
      </c>
      <c r="B240" s="150" t="s">
        <v>481</v>
      </c>
      <c r="C240" s="148">
        <v>1</v>
      </c>
      <c r="D240" s="148">
        <v>1.1100000000000001</v>
      </c>
      <c r="E240" s="149">
        <v>7418</v>
      </c>
    </row>
    <row r="241" spans="1:5">
      <c r="A241" s="146" t="s">
        <v>944</v>
      </c>
      <c r="B241" s="147" t="s">
        <v>624</v>
      </c>
      <c r="C241" s="148">
        <v>1</v>
      </c>
      <c r="D241" s="148">
        <v>0.73</v>
      </c>
      <c r="E241" s="149">
        <v>22098</v>
      </c>
    </row>
    <row r="242" spans="1:5">
      <c r="A242" s="146" t="s">
        <v>178</v>
      </c>
      <c r="B242" s="150" t="s">
        <v>490</v>
      </c>
      <c r="C242" s="148">
        <v>1</v>
      </c>
      <c r="D242" s="148">
        <v>0.73</v>
      </c>
      <c r="E242" s="149">
        <v>22098</v>
      </c>
    </row>
    <row r="243" spans="1:5">
      <c r="A243" s="146" t="s">
        <v>179</v>
      </c>
      <c r="B243" s="150" t="s">
        <v>491</v>
      </c>
      <c r="C243" s="148">
        <v>0</v>
      </c>
      <c r="D243" s="148">
        <v>0</v>
      </c>
      <c r="E243" s="149">
        <v>3311</v>
      </c>
    </row>
    <row r="244" spans="1:5">
      <c r="A244" s="146" t="s">
        <v>945</v>
      </c>
      <c r="B244" s="150" t="s">
        <v>631</v>
      </c>
      <c r="C244" s="148">
        <v>1</v>
      </c>
      <c r="D244" s="148">
        <v>0</v>
      </c>
      <c r="E244" s="149">
        <v>22097</v>
      </c>
    </row>
    <row r="245" spans="1:5">
      <c r="A245" s="146" t="s">
        <v>180</v>
      </c>
      <c r="B245" s="147" t="s">
        <v>341</v>
      </c>
      <c r="C245" s="148">
        <v>1</v>
      </c>
      <c r="D245" s="148">
        <v>0</v>
      </c>
      <c r="E245" s="149">
        <v>4825</v>
      </c>
    </row>
    <row r="246" spans="1:5">
      <c r="A246" s="146" t="s">
        <v>181</v>
      </c>
      <c r="B246" s="150" t="s">
        <v>355</v>
      </c>
      <c r="C246" s="148">
        <v>1</v>
      </c>
      <c r="D246" s="148">
        <v>0.15</v>
      </c>
      <c r="E246" s="149">
        <v>5069</v>
      </c>
    </row>
    <row r="247" spans="1:5">
      <c r="A247" s="146" t="s">
        <v>182</v>
      </c>
      <c r="B247" s="150" t="s">
        <v>343</v>
      </c>
      <c r="C247" s="148">
        <v>1</v>
      </c>
      <c r="D247" s="148">
        <v>0.05</v>
      </c>
      <c r="E247" s="149">
        <v>3429</v>
      </c>
    </row>
    <row r="248" spans="1:5">
      <c r="A248" s="146" t="s">
        <v>183</v>
      </c>
      <c r="B248" s="150" t="s">
        <v>492</v>
      </c>
      <c r="C248" s="148">
        <v>1</v>
      </c>
      <c r="D248" s="148">
        <v>0.04</v>
      </c>
      <c r="E248" s="149">
        <v>5069</v>
      </c>
    </row>
    <row r="249" spans="1:5">
      <c r="A249" s="146" t="s">
        <v>946</v>
      </c>
      <c r="B249" s="150" t="s">
        <v>645</v>
      </c>
      <c r="C249" s="148">
        <v>1</v>
      </c>
      <c r="D249" s="148">
        <v>0.15</v>
      </c>
      <c r="E249" s="149">
        <v>20272</v>
      </c>
    </row>
    <row r="250" spans="1:5">
      <c r="A250" s="146" t="s">
        <v>947</v>
      </c>
      <c r="B250" s="150" t="s">
        <v>649</v>
      </c>
      <c r="C250" s="148">
        <v>1</v>
      </c>
      <c r="D250" s="148">
        <v>0.04</v>
      </c>
      <c r="E250" s="149">
        <v>5069</v>
      </c>
    </row>
    <row r="251" spans="1:5">
      <c r="A251" s="146" t="s">
        <v>948</v>
      </c>
      <c r="B251" s="150" t="s">
        <v>653</v>
      </c>
      <c r="C251" s="148">
        <v>1</v>
      </c>
      <c r="D251" s="148">
        <v>0.04</v>
      </c>
      <c r="E251" s="149">
        <v>5069</v>
      </c>
    </row>
    <row r="252" spans="1:5">
      <c r="A252" s="146" t="s">
        <v>184</v>
      </c>
      <c r="B252" s="150" t="s">
        <v>493</v>
      </c>
      <c r="C252" s="148">
        <v>1</v>
      </c>
      <c r="D252" s="148">
        <v>-0.83</v>
      </c>
      <c r="E252" s="149">
        <v>4210</v>
      </c>
    </row>
    <row r="253" spans="1:5">
      <c r="A253" s="146" t="s">
        <v>47</v>
      </c>
      <c r="B253" s="150" t="s">
        <v>344</v>
      </c>
      <c r="C253" s="148">
        <v>1</v>
      </c>
      <c r="D253" s="148">
        <v>1.17</v>
      </c>
      <c r="E253" s="149">
        <v>1836</v>
      </c>
    </row>
    <row r="254" spans="1:5">
      <c r="A254" s="146" t="s">
        <v>949</v>
      </c>
      <c r="B254" s="150" t="s">
        <v>661</v>
      </c>
      <c r="C254" s="148">
        <v>1</v>
      </c>
      <c r="D254" s="148">
        <v>0.97</v>
      </c>
      <c r="E254" s="149">
        <v>2274</v>
      </c>
    </row>
    <row r="255" spans="1:5">
      <c r="A255" s="146" t="s">
        <v>950</v>
      </c>
      <c r="B255" s="150" t="s">
        <v>665</v>
      </c>
      <c r="C255" s="148">
        <v>1</v>
      </c>
      <c r="D255" s="148">
        <v>0</v>
      </c>
      <c r="E255" s="149">
        <v>1833</v>
      </c>
    </row>
    <row r="256" spans="1:5">
      <c r="A256" s="146" t="s">
        <v>185</v>
      </c>
      <c r="B256" s="150" t="s">
        <v>345</v>
      </c>
      <c r="C256" s="148">
        <v>1</v>
      </c>
      <c r="D256" s="148">
        <v>0</v>
      </c>
      <c r="E256" s="149">
        <v>3666</v>
      </c>
    </row>
    <row r="257" spans="1:5">
      <c r="A257" s="146" t="s">
        <v>951</v>
      </c>
      <c r="B257" s="150" t="s">
        <v>671</v>
      </c>
      <c r="C257" s="148">
        <v>1</v>
      </c>
      <c r="D257" s="148">
        <v>0</v>
      </c>
      <c r="E257" s="149">
        <v>3666</v>
      </c>
    </row>
    <row r="258" spans="1:5">
      <c r="A258" s="146" t="s">
        <v>952</v>
      </c>
      <c r="B258" s="150" t="s">
        <v>675</v>
      </c>
      <c r="C258" s="148">
        <v>1</v>
      </c>
      <c r="D258" s="148">
        <v>7.0000000000000007E-2</v>
      </c>
      <c r="E258" s="149">
        <v>3666</v>
      </c>
    </row>
    <row r="259" spans="1:5">
      <c r="A259" s="146" t="s">
        <v>48</v>
      </c>
      <c r="B259" s="150" t="s">
        <v>346</v>
      </c>
      <c r="C259" s="148">
        <v>1</v>
      </c>
      <c r="D259" s="148">
        <v>0</v>
      </c>
      <c r="E259" s="149">
        <v>3429</v>
      </c>
    </row>
    <row r="260" spans="1:5">
      <c r="A260" s="146" t="s">
        <v>953</v>
      </c>
      <c r="B260" s="150" t="s">
        <v>681</v>
      </c>
      <c r="C260" s="148">
        <v>1</v>
      </c>
      <c r="D260" s="148">
        <v>0</v>
      </c>
      <c r="E260" s="149">
        <v>3429</v>
      </c>
    </row>
    <row r="261" spans="1:5">
      <c r="A261" s="146" t="s">
        <v>954</v>
      </c>
      <c r="B261" s="150" t="s">
        <v>685</v>
      </c>
      <c r="C261" s="148">
        <v>1</v>
      </c>
      <c r="D261" s="148">
        <v>0.15</v>
      </c>
      <c r="E261" s="149">
        <v>20272</v>
      </c>
    </row>
    <row r="262" spans="1:5">
      <c r="A262" s="146" t="s">
        <v>955</v>
      </c>
      <c r="B262" s="150" t="s">
        <v>688</v>
      </c>
      <c r="C262" s="148">
        <v>1</v>
      </c>
      <c r="D262" s="148">
        <v>0</v>
      </c>
      <c r="E262" s="149">
        <v>5069</v>
      </c>
    </row>
    <row r="263" spans="1:5">
      <c r="A263" s="146" t="s">
        <v>956</v>
      </c>
      <c r="B263" s="150" t="s">
        <v>957</v>
      </c>
      <c r="C263" s="148">
        <v>1</v>
      </c>
      <c r="D263" s="148">
        <v>0</v>
      </c>
      <c r="E263" s="149">
        <v>5069</v>
      </c>
    </row>
    <row r="264" spans="1:5">
      <c r="A264" s="146" t="s">
        <v>186</v>
      </c>
      <c r="B264" s="150" t="s">
        <v>494</v>
      </c>
      <c r="C264" s="148">
        <v>1</v>
      </c>
      <c r="D264" s="148">
        <v>-0.83</v>
      </c>
      <c r="E264" s="149">
        <v>4210</v>
      </c>
    </row>
    <row r="265" spans="1:5">
      <c r="A265" s="146" t="s">
        <v>49</v>
      </c>
      <c r="B265" s="150" t="s">
        <v>347</v>
      </c>
      <c r="C265" s="148">
        <v>1</v>
      </c>
      <c r="D265" s="148">
        <v>1.17</v>
      </c>
      <c r="E265" s="149">
        <v>1836</v>
      </c>
    </row>
    <row r="266" spans="1:5">
      <c r="A266" s="146" t="s">
        <v>958</v>
      </c>
      <c r="B266" s="150" t="s">
        <v>696</v>
      </c>
      <c r="C266" s="148">
        <v>1</v>
      </c>
      <c r="D266" s="148">
        <v>0.97</v>
      </c>
      <c r="E266" s="149">
        <v>2274</v>
      </c>
    </row>
    <row r="267" spans="1:5">
      <c r="A267" s="146" t="s">
        <v>959</v>
      </c>
      <c r="B267" s="150" t="s">
        <v>699</v>
      </c>
      <c r="C267" s="148">
        <v>1</v>
      </c>
      <c r="D267" s="148">
        <v>0</v>
      </c>
      <c r="E267" s="149">
        <v>1833</v>
      </c>
    </row>
    <row r="268" spans="1:5">
      <c r="A268" s="146" t="s">
        <v>187</v>
      </c>
      <c r="B268" s="150" t="s">
        <v>495</v>
      </c>
      <c r="C268" s="148">
        <v>1</v>
      </c>
      <c r="D268" s="148">
        <v>0</v>
      </c>
      <c r="E268" s="149">
        <v>6421</v>
      </c>
    </row>
    <row r="269" spans="1:5">
      <c r="A269" s="146" t="s">
        <v>50</v>
      </c>
      <c r="B269" s="150" t="s">
        <v>348</v>
      </c>
      <c r="C269" s="148">
        <v>1</v>
      </c>
      <c r="D269" s="148">
        <v>1.4</v>
      </c>
      <c r="E269" s="149">
        <v>4029</v>
      </c>
    </row>
    <row r="270" spans="1:5">
      <c r="A270" s="146" t="s">
        <v>188</v>
      </c>
      <c r="B270" s="147" t="s">
        <v>349</v>
      </c>
      <c r="C270" s="148">
        <v>1</v>
      </c>
      <c r="D270" s="148">
        <v>0</v>
      </c>
      <c r="E270" s="149">
        <v>3666</v>
      </c>
    </row>
    <row r="271" spans="1:5">
      <c r="A271" s="146" t="s">
        <v>960</v>
      </c>
      <c r="B271" s="147" t="s">
        <v>675</v>
      </c>
      <c r="C271" s="148">
        <v>1</v>
      </c>
      <c r="D271" s="148">
        <v>0</v>
      </c>
      <c r="E271" s="149">
        <v>3666</v>
      </c>
    </row>
    <row r="272" spans="1:5">
      <c r="A272" s="146" t="s">
        <v>961</v>
      </c>
      <c r="B272" s="150" t="s">
        <v>709</v>
      </c>
      <c r="C272" s="148">
        <v>1</v>
      </c>
      <c r="D272" s="148">
        <v>0.04</v>
      </c>
      <c r="E272" s="149">
        <v>5069</v>
      </c>
    </row>
    <row r="273" spans="1:5">
      <c r="A273" s="146" t="s">
        <v>962</v>
      </c>
      <c r="B273" s="150" t="s">
        <v>712</v>
      </c>
      <c r="C273" s="148">
        <v>1</v>
      </c>
      <c r="D273" s="148">
        <v>0.04</v>
      </c>
      <c r="E273" s="149">
        <v>5069</v>
      </c>
    </row>
    <row r="274" spans="1:5">
      <c r="A274" s="146" t="s">
        <v>189</v>
      </c>
      <c r="B274" s="150" t="s">
        <v>496</v>
      </c>
      <c r="C274" s="148">
        <v>1</v>
      </c>
      <c r="D274" s="148">
        <v>-0.83</v>
      </c>
      <c r="E274" s="149">
        <v>4210</v>
      </c>
    </row>
    <row r="275" spans="1:5">
      <c r="A275" s="146" t="s">
        <v>51</v>
      </c>
      <c r="B275" s="150" t="s">
        <v>350</v>
      </c>
      <c r="C275" s="148">
        <v>1</v>
      </c>
      <c r="D275" s="148">
        <v>1.17</v>
      </c>
      <c r="E275" s="149">
        <v>1836</v>
      </c>
    </row>
    <row r="276" spans="1:5">
      <c r="A276" s="146" t="s">
        <v>963</v>
      </c>
      <c r="B276" s="150" t="s">
        <v>717</v>
      </c>
      <c r="C276" s="148">
        <v>1</v>
      </c>
      <c r="D276" s="148">
        <v>0.97</v>
      </c>
      <c r="E276" s="149">
        <v>2274</v>
      </c>
    </row>
    <row r="277" spans="1:5">
      <c r="A277" s="146" t="s">
        <v>964</v>
      </c>
      <c r="B277" s="150" t="s">
        <v>720</v>
      </c>
      <c r="C277" s="148">
        <v>1</v>
      </c>
      <c r="D277" s="148">
        <v>0</v>
      </c>
      <c r="E277" s="149">
        <v>1833</v>
      </c>
    </row>
    <row r="278" spans="1:5">
      <c r="A278" s="146" t="s">
        <v>965</v>
      </c>
      <c r="B278" s="150" t="s">
        <v>724</v>
      </c>
      <c r="C278" s="148">
        <v>1</v>
      </c>
      <c r="D278" s="148">
        <v>0</v>
      </c>
      <c r="E278" s="149">
        <v>3666</v>
      </c>
    </row>
    <row r="279" spans="1:5">
      <c r="A279" s="146" t="s">
        <v>190</v>
      </c>
      <c r="B279" s="150" t="s">
        <v>351</v>
      </c>
      <c r="C279" s="148">
        <v>1</v>
      </c>
      <c r="D279" s="148">
        <v>0.57999999999999996</v>
      </c>
      <c r="E279" s="149">
        <v>3558</v>
      </c>
    </row>
    <row r="280" spans="1:5">
      <c r="A280" s="146" t="s">
        <v>966</v>
      </c>
      <c r="B280" s="150" t="s">
        <v>729</v>
      </c>
      <c r="C280" s="148">
        <v>1</v>
      </c>
      <c r="D280" s="148">
        <v>1.82</v>
      </c>
      <c r="E280" s="149">
        <v>7903</v>
      </c>
    </row>
    <row r="281" spans="1:5">
      <c r="A281" s="146" t="s">
        <v>191</v>
      </c>
      <c r="B281" s="150" t="s">
        <v>497</v>
      </c>
      <c r="C281" s="148">
        <v>1</v>
      </c>
      <c r="D281" s="148">
        <v>1.82</v>
      </c>
      <c r="E281" s="149">
        <v>31603</v>
      </c>
    </row>
    <row r="282" spans="1:5">
      <c r="A282" s="146" t="s">
        <v>967</v>
      </c>
      <c r="B282" s="150" t="s">
        <v>508</v>
      </c>
      <c r="C282" s="148">
        <v>1</v>
      </c>
      <c r="D282" s="148">
        <v>1.82</v>
      </c>
      <c r="E282" s="149">
        <v>31603</v>
      </c>
    </row>
    <row r="283" spans="1:5">
      <c r="A283" s="146" t="s">
        <v>968</v>
      </c>
      <c r="B283" s="150" t="s">
        <v>374</v>
      </c>
      <c r="C283" s="148">
        <v>1</v>
      </c>
      <c r="D283" s="148">
        <v>0</v>
      </c>
      <c r="E283" s="149">
        <v>3666</v>
      </c>
    </row>
    <row r="284" spans="1:5">
      <c r="A284" s="146" t="s">
        <v>52</v>
      </c>
      <c r="B284" s="150" t="s">
        <v>352</v>
      </c>
      <c r="C284" s="148">
        <v>1</v>
      </c>
      <c r="D284" s="148">
        <v>5.63</v>
      </c>
      <c r="E284" s="149">
        <v>2066</v>
      </c>
    </row>
    <row r="285" spans="1:5">
      <c r="A285" s="146" t="s">
        <v>53</v>
      </c>
      <c r="B285" s="150" t="s">
        <v>353</v>
      </c>
      <c r="C285" s="148">
        <v>1</v>
      </c>
      <c r="D285" s="148">
        <v>2.96</v>
      </c>
      <c r="E285" s="149">
        <v>1517</v>
      </c>
    </row>
    <row r="286" spans="1:5">
      <c r="A286" s="146" t="s">
        <v>969</v>
      </c>
      <c r="B286" s="150" t="s">
        <v>744</v>
      </c>
      <c r="C286" s="148">
        <v>1</v>
      </c>
      <c r="D286" s="148">
        <v>0.2</v>
      </c>
      <c r="E286" s="149">
        <v>8315</v>
      </c>
    </row>
    <row r="287" spans="1:5">
      <c r="A287" s="146" t="s">
        <v>192</v>
      </c>
      <c r="B287" s="150" t="s">
        <v>498</v>
      </c>
      <c r="C287" s="148">
        <v>1</v>
      </c>
      <c r="D287" s="148">
        <v>0.82</v>
      </c>
      <c r="E287" s="149">
        <v>8067</v>
      </c>
    </row>
    <row r="288" spans="1:5">
      <c r="A288" s="146" t="s">
        <v>970</v>
      </c>
      <c r="B288" s="150" t="s">
        <v>750</v>
      </c>
      <c r="C288" s="148">
        <v>1</v>
      </c>
      <c r="D288" s="148">
        <v>0.82</v>
      </c>
      <c r="E288" s="149">
        <v>8067</v>
      </c>
    </row>
    <row r="289" spans="1:5">
      <c r="A289" s="146" t="s">
        <v>971</v>
      </c>
      <c r="B289" s="150" t="s">
        <v>754</v>
      </c>
      <c r="C289" s="148">
        <v>0</v>
      </c>
      <c r="D289" s="148">
        <v>1.77</v>
      </c>
      <c r="E289" s="149">
        <v>17378</v>
      </c>
    </row>
    <row r="290" spans="1:5">
      <c r="A290" s="146" t="s">
        <v>193</v>
      </c>
      <c r="B290" s="150" t="s">
        <v>499</v>
      </c>
      <c r="C290" s="148">
        <v>1</v>
      </c>
      <c r="D290" s="148">
        <v>0.82</v>
      </c>
      <c r="E290" s="149">
        <v>8067</v>
      </c>
    </row>
    <row r="291" spans="1:5">
      <c r="A291" s="146" t="s">
        <v>972</v>
      </c>
      <c r="B291" s="150" t="s">
        <v>759</v>
      </c>
      <c r="C291" s="148">
        <v>1</v>
      </c>
      <c r="D291" s="148">
        <v>0.82</v>
      </c>
      <c r="E291" s="149">
        <v>8067</v>
      </c>
    </row>
    <row r="292" spans="1:5">
      <c r="A292" s="146" t="s">
        <v>194</v>
      </c>
      <c r="B292" s="150" t="s">
        <v>500</v>
      </c>
      <c r="C292" s="148">
        <v>1</v>
      </c>
      <c r="D292" s="148">
        <v>0.82</v>
      </c>
      <c r="E292" s="149">
        <v>16131</v>
      </c>
    </row>
    <row r="293" spans="1:5">
      <c r="A293" s="146" t="s">
        <v>973</v>
      </c>
      <c r="B293" s="150" t="s">
        <v>765</v>
      </c>
      <c r="C293" s="148">
        <v>1</v>
      </c>
      <c r="D293" s="148">
        <v>0.82</v>
      </c>
      <c r="E293" s="149">
        <v>8067</v>
      </c>
    </row>
    <row r="294" spans="1:5">
      <c r="A294" s="146" t="s">
        <v>974</v>
      </c>
      <c r="B294" s="150" t="s">
        <v>509</v>
      </c>
      <c r="C294" s="148">
        <v>1</v>
      </c>
      <c r="D294" s="148">
        <v>0.82</v>
      </c>
      <c r="E294" s="149">
        <v>8067</v>
      </c>
    </row>
    <row r="295" spans="1:5">
      <c r="A295" s="146" t="s">
        <v>195</v>
      </c>
      <c r="B295" s="150" t="s">
        <v>501</v>
      </c>
      <c r="C295" s="148">
        <v>1</v>
      </c>
      <c r="D295" s="148">
        <v>0.86</v>
      </c>
      <c r="E295" s="149">
        <v>4872</v>
      </c>
    </row>
    <row r="296" spans="1:5">
      <c r="A296" s="146" t="s">
        <v>975</v>
      </c>
      <c r="B296" s="150" t="s">
        <v>774</v>
      </c>
      <c r="C296" s="148">
        <v>1</v>
      </c>
      <c r="D296" s="148">
        <v>0.82</v>
      </c>
      <c r="E296" s="149">
        <v>8067</v>
      </c>
    </row>
    <row r="297" spans="1:5">
      <c r="A297" s="146" t="s">
        <v>976</v>
      </c>
      <c r="B297" s="150" t="s">
        <v>778</v>
      </c>
      <c r="C297" s="148">
        <v>1</v>
      </c>
      <c r="D297" s="148">
        <v>0.86</v>
      </c>
      <c r="E297" s="149">
        <v>4872</v>
      </c>
    </row>
    <row r="298" spans="1:5">
      <c r="A298" s="146" t="s">
        <v>196</v>
      </c>
      <c r="B298" s="150" t="s">
        <v>502</v>
      </c>
      <c r="C298" s="148">
        <v>1</v>
      </c>
      <c r="D298" s="148">
        <v>0.86</v>
      </c>
      <c r="E298" s="149">
        <v>4872</v>
      </c>
    </row>
    <row r="299" spans="1:5">
      <c r="A299" s="146" t="s">
        <v>197</v>
      </c>
      <c r="B299" s="150" t="s">
        <v>503</v>
      </c>
      <c r="C299" s="148">
        <v>1</v>
      </c>
      <c r="D299" s="148">
        <v>0.82</v>
      </c>
      <c r="E299" s="149">
        <v>8067</v>
      </c>
    </row>
    <row r="300" spans="1:5">
      <c r="A300" s="146" t="s">
        <v>198</v>
      </c>
      <c r="B300" s="150" t="s">
        <v>504</v>
      </c>
      <c r="C300" s="148">
        <v>1</v>
      </c>
      <c r="D300" s="148">
        <v>0.82</v>
      </c>
      <c r="E300" s="149">
        <v>8067</v>
      </c>
    </row>
    <row r="301" spans="1:5">
      <c r="A301" s="146" t="s">
        <v>977</v>
      </c>
      <c r="B301" s="150" t="s">
        <v>788</v>
      </c>
      <c r="C301" s="148">
        <v>1</v>
      </c>
      <c r="D301" s="148">
        <v>0.82</v>
      </c>
      <c r="E301" s="149">
        <v>8067</v>
      </c>
    </row>
    <row r="302" spans="1:5">
      <c r="A302" s="146" t="s">
        <v>978</v>
      </c>
      <c r="B302" s="150" t="s">
        <v>792</v>
      </c>
      <c r="C302" s="148">
        <v>1</v>
      </c>
      <c r="D302" s="148">
        <v>0.82</v>
      </c>
      <c r="E302" s="149">
        <v>8067</v>
      </c>
    </row>
    <row r="303" spans="1:5">
      <c r="A303" s="146" t="s">
        <v>979</v>
      </c>
      <c r="B303" s="150" t="s">
        <v>796</v>
      </c>
      <c r="C303" s="148">
        <v>1</v>
      </c>
      <c r="D303" s="148">
        <v>1</v>
      </c>
      <c r="E303" s="149">
        <v>8985</v>
      </c>
    </row>
    <row r="304" spans="1:5">
      <c r="A304" s="146" t="s">
        <v>980</v>
      </c>
      <c r="B304" s="150" t="s">
        <v>801</v>
      </c>
      <c r="C304" s="148">
        <v>1</v>
      </c>
      <c r="D304" s="148">
        <v>0.62</v>
      </c>
      <c r="E304" s="149">
        <v>4304</v>
      </c>
    </row>
    <row r="305" spans="1:5">
      <c r="A305" s="146" t="s">
        <v>199</v>
      </c>
      <c r="B305" s="147" t="s">
        <v>505</v>
      </c>
      <c r="C305" s="148">
        <v>1</v>
      </c>
      <c r="D305" s="148">
        <v>0.69</v>
      </c>
      <c r="E305" s="149">
        <v>11048</v>
      </c>
    </row>
    <row r="306" spans="1:5">
      <c r="A306" s="146" t="s">
        <v>200</v>
      </c>
      <c r="B306" s="150" t="s">
        <v>506</v>
      </c>
      <c r="C306" s="148">
        <v>1</v>
      </c>
      <c r="D306" s="148">
        <v>0.62</v>
      </c>
      <c r="E306" s="149">
        <v>4304</v>
      </c>
    </row>
    <row r="307" spans="1:5">
      <c r="A307" s="146" t="s">
        <v>981</v>
      </c>
      <c r="B307" s="150" t="s">
        <v>507</v>
      </c>
      <c r="C307" s="148">
        <v>1</v>
      </c>
      <c r="D307" s="148">
        <v>0.69</v>
      </c>
      <c r="E307" s="149">
        <v>11048</v>
      </c>
    </row>
    <row r="308" spans="1:5">
      <c r="A308" s="146" t="s">
        <v>201</v>
      </c>
      <c r="B308" s="150" t="s">
        <v>510</v>
      </c>
      <c r="C308" s="148">
        <v>1</v>
      </c>
      <c r="D308" s="148">
        <v>0.69</v>
      </c>
      <c r="E308" s="149">
        <v>11048</v>
      </c>
    </row>
    <row r="309" spans="1:5">
      <c r="A309" s="146" t="s">
        <v>982</v>
      </c>
      <c r="B309" s="150" t="s">
        <v>813</v>
      </c>
      <c r="C309" s="148">
        <v>1</v>
      </c>
      <c r="D309" s="148">
        <v>1</v>
      </c>
      <c r="E309" s="149">
        <v>49103</v>
      </c>
    </row>
    <row r="310" spans="1:5">
      <c r="A310" s="146" t="s">
        <v>983</v>
      </c>
      <c r="B310" s="150" t="s">
        <v>816</v>
      </c>
      <c r="C310" s="148">
        <v>1</v>
      </c>
      <c r="D310" s="148">
        <v>0.8</v>
      </c>
      <c r="E310" s="149">
        <v>7050</v>
      </c>
    </row>
    <row r="311" spans="1:5">
      <c r="A311" s="146" t="s">
        <v>984</v>
      </c>
      <c r="B311" s="150" t="s">
        <v>819</v>
      </c>
      <c r="C311" s="148">
        <v>1</v>
      </c>
      <c r="D311" s="148">
        <v>1</v>
      </c>
      <c r="E311" s="149">
        <v>13222</v>
      </c>
    </row>
    <row r="312" spans="1:5">
      <c r="A312" s="146" t="s">
        <v>985</v>
      </c>
      <c r="B312" s="147" t="s">
        <v>823</v>
      </c>
      <c r="C312" s="148">
        <v>1</v>
      </c>
      <c r="D312" s="148">
        <v>2.72</v>
      </c>
      <c r="E312" s="149">
        <v>11611</v>
      </c>
    </row>
    <row r="313" spans="1:5">
      <c r="A313" s="146" t="s">
        <v>986</v>
      </c>
      <c r="B313" s="147" t="s">
        <v>826</v>
      </c>
      <c r="C313" s="148">
        <v>1</v>
      </c>
      <c r="D313" s="148">
        <v>2.72</v>
      </c>
      <c r="E313" s="149">
        <v>11611</v>
      </c>
    </row>
    <row r="314" spans="1:5">
      <c r="A314" s="146" t="s">
        <v>987</v>
      </c>
      <c r="B314" s="147" t="s">
        <v>830</v>
      </c>
      <c r="C314" s="148">
        <v>1</v>
      </c>
      <c r="D314" s="148">
        <v>0</v>
      </c>
      <c r="E314" s="149">
        <v>8768</v>
      </c>
    </row>
    <row r="315" spans="1:5">
      <c r="A315" s="146" t="s">
        <v>988</v>
      </c>
      <c r="B315" s="150" t="s">
        <v>834</v>
      </c>
      <c r="C315" s="148">
        <v>1</v>
      </c>
      <c r="D315" s="148">
        <v>1.79</v>
      </c>
      <c r="E315" s="149">
        <v>7644</v>
      </c>
    </row>
    <row r="316" spans="1:5">
      <c r="A316" s="146" t="s">
        <v>989</v>
      </c>
      <c r="B316" s="150" t="s">
        <v>838</v>
      </c>
      <c r="C316" s="148">
        <v>1</v>
      </c>
      <c r="D316" s="148">
        <v>2.72</v>
      </c>
      <c r="E316" s="149">
        <v>11611</v>
      </c>
    </row>
    <row r="317" spans="1:5">
      <c r="A317" s="146" t="s">
        <v>990</v>
      </c>
      <c r="B317" s="147" t="s">
        <v>834</v>
      </c>
      <c r="C317" s="148">
        <v>1</v>
      </c>
      <c r="D317" s="148">
        <v>1.79</v>
      </c>
      <c r="E317" s="149">
        <v>7644</v>
      </c>
    </row>
    <row r="318" spans="1:5">
      <c r="A318" s="146" t="s">
        <v>991</v>
      </c>
      <c r="B318" s="150" t="s">
        <v>838</v>
      </c>
      <c r="C318" s="148">
        <v>1</v>
      </c>
      <c r="D318" s="148">
        <v>2.72</v>
      </c>
      <c r="E318" s="149">
        <v>12085</v>
      </c>
    </row>
    <row r="319" spans="1:5">
      <c r="A319" s="146" t="s">
        <v>992</v>
      </c>
      <c r="B319" s="150" t="s">
        <v>845</v>
      </c>
      <c r="C319" s="148">
        <v>1</v>
      </c>
      <c r="D319" s="148">
        <v>1.79</v>
      </c>
      <c r="E319" s="149">
        <v>7644</v>
      </c>
    </row>
    <row r="320" spans="1:5">
      <c r="A320" s="146" t="s">
        <v>202</v>
      </c>
      <c r="B320" s="150" t="s">
        <v>482</v>
      </c>
      <c r="C320" s="148">
        <v>1</v>
      </c>
      <c r="D320" s="148">
        <v>2.72</v>
      </c>
      <c r="E320" s="149">
        <v>11611</v>
      </c>
    </row>
    <row r="321" spans="1:5">
      <c r="A321" s="146" t="s">
        <v>993</v>
      </c>
      <c r="B321" s="150" t="s">
        <v>850</v>
      </c>
      <c r="C321" s="148">
        <v>1</v>
      </c>
      <c r="D321" s="148">
        <v>2.72</v>
      </c>
      <c r="E321" s="149">
        <v>11611</v>
      </c>
    </row>
    <row r="322" spans="1:5">
      <c r="A322" s="146" t="s">
        <v>994</v>
      </c>
      <c r="B322" s="150" t="s">
        <v>854</v>
      </c>
      <c r="C322" s="148">
        <v>1</v>
      </c>
      <c r="D322" s="148">
        <v>0.37</v>
      </c>
      <c r="E322" s="149">
        <v>8760</v>
      </c>
    </row>
    <row r="323" spans="1:5">
      <c r="A323" s="146" t="s">
        <v>995</v>
      </c>
      <c r="B323" s="150" t="s">
        <v>858</v>
      </c>
      <c r="C323" s="148">
        <v>1</v>
      </c>
      <c r="D323" s="148">
        <v>0.39</v>
      </c>
      <c r="E323" s="149">
        <v>8971</v>
      </c>
    </row>
    <row r="324" spans="1:5">
      <c r="A324" s="146" t="s">
        <v>996</v>
      </c>
      <c r="B324" s="150" t="s">
        <v>862</v>
      </c>
      <c r="C324" s="148">
        <v>1</v>
      </c>
      <c r="D324" s="148">
        <v>1</v>
      </c>
      <c r="E324" s="149">
        <v>5046</v>
      </c>
    </row>
    <row r="325" spans="1:5">
      <c r="A325" s="146" t="s">
        <v>997</v>
      </c>
      <c r="B325" s="150" t="s">
        <v>865</v>
      </c>
      <c r="C325" s="148">
        <v>1</v>
      </c>
      <c r="D325" s="148">
        <v>1</v>
      </c>
      <c r="E325" s="149">
        <v>4357</v>
      </c>
    </row>
    <row r="326" spans="1:5">
      <c r="A326" s="146" t="s">
        <v>998</v>
      </c>
      <c r="B326" s="150" t="s">
        <v>868</v>
      </c>
      <c r="C326" s="148">
        <v>1</v>
      </c>
      <c r="D326" s="148">
        <v>1</v>
      </c>
      <c r="E326" s="149">
        <v>5445</v>
      </c>
    </row>
    <row r="327" spans="1:5">
      <c r="A327" s="146" t="s">
        <v>999</v>
      </c>
      <c r="B327" s="147" t="s">
        <v>872</v>
      </c>
      <c r="C327" s="148">
        <v>1</v>
      </c>
      <c r="D327" s="148">
        <v>1.45</v>
      </c>
      <c r="E327" s="149">
        <v>13428</v>
      </c>
    </row>
    <row r="328" spans="1:5">
      <c r="A328" s="146" t="s">
        <v>1000</v>
      </c>
      <c r="B328" s="147" t="s">
        <v>1004</v>
      </c>
      <c r="C328" s="148">
        <v>1</v>
      </c>
      <c r="D328" s="148">
        <v>0.9</v>
      </c>
      <c r="E328" s="149">
        <v>7348</v>
      </c>
    </row>
    <row r="329" spans="1:5">
      <c r="A329" s="146" t="s">
        <v>1005</v>
      </c>
      <c r="B329" s="147" t="s">
        <v>1007</v>
      </c>
      <c r="C329" s="148">
        <v>1</v>
      </c>
      <c r="D329" s="148">
        <v>0.9</v>
      </c>
      <c r="E329" s="149">
        <v>7348</v>
      </c>
    </row>
    <row r="330" spans="1:5">
      <c r="A330" s="146" t="s">
        <v>1008</v>
      </c>
      <c r="B330" s="150" t="s">
        <v>1010</v>
      </c>
      <c r="C330" s="148">
        <v>1</v>
      </c>
      <c r="D330" s="148">
        <v>0.9</v>
      </c>
      <c r="E330" s="149">
        <v>7348</v>
      </c>
    </row>
    <row r="331" spans="1:5">
      <c r="A331" s="146" t="s">
        <v>1011</v>
      </c>
      <c r="B331" s="151" t="s">
        <v>1013</v>
      </c>
      <c r="C331" s="148">
        <v>1</v>
      </c>
      <c r="D331" s="148">
        <v>0.9</v>
      </c>
      <c r="E331" s="149">
        <v>7348</v>
      </c>
    </row>
    <row r="332" spans="1:5">
      <c r="A332" s="146" t="s">
        <v>1014</v>
      </c>
      <c r="B332" s="151" t="s">
        <v>1016</v>
      </c>
      <c r="C332" s="148">
        <v>1</v>
      </c>
      <c r="D332" s="148">
        <v>0.9</v>
      </c>
      <c r="E332" s="149">
        <v>7348</v>
      </c>
    </row>
    <row r="333" spans="1:5">
      <c r="A333" s="146" t="s">
        <v>1017</v>
      </c>
      <c r="B333" s="151" t="s">
        <v>1019</v>
      </c>
      <c r="C333" s="148">
        <v>1</v>
      </c>
      <c r="D333" s="148">
        <v>9.99</v>
      </c>
      <c r="E333" s="149">
        <v>81258</v>
      </c>
    </row>
    <row r="334" spans="1:5">
      <c r="A334" s="146" t="s">
        <v>203</v>
      </c>
      <c r="B334" s="151" t="s">
        <v>511</v>
      </c>
      <c r="C334" s="148">
        <v>1</v>
      </c>
      <c r="D334" s="148">
        <v>0.9</v>
      </c>
      <c r="E334" s="149">
        <v>7348</v>
      </c>
    </row>
    <row r="335" spans="1:5">
      <c r="A335" s="146" t="s">
        <v>1021</v>
      </c>
      <c r="B335" s="151" t="s">
        <v>1023</v>
      </c>
      <c r="C335" s="148">
        <v>1</v>
      </c>
      <c r="D335" s="148">
        <v>0.9</v>
      </c>
      <c r="E335" s="149">
        <v>7348</v>
      </c>
    </row>
    <row r="336" spans="1:5">
      <c r="A336" s="146" t="s">
        <v>1024</v>
      </c>
      <c r="B336" s="151" t="s">
        <v>1026</v>
      </c>
      <c r="C336" s="148">
        <v>1</v>
      </c>
      <c r="D336" s="148">
        <v>9.99</v>
      </c>
      <c r="E336" s="149">
        <v>81258</v>
      </c>
    </row>
    <row r="337" spans="1:5">
      <c r="A337" s="146" t="s">
        <v>204</v>
      </c>
      <c r="B337" s="151" t="s">
        <v>512</v>
      </c>
      <c r="C337" s="148">
        <v>1</v>
      </c>
      <c r="D337" s="148">
        <v>0.9</v>
      </c>
      <c r="E337" s="149">
        <v>7348</v>
      </c>
    </row>
    <row r="338" spans="1:5">
      <c r="A338" s="146" t="s">
        <v>205</v>
      </c>
      <c r="B338" s="151" t="s">
        <v>513</v>
      </c>
      <c r="C338" s="148">
        <v>1</v>
      </c>
      <c r="D338" s="148">
        <v>0.9</v>
      </c>
      <c r="E338" s="149">
        <v>7348</v>
      </c>
    </row>
    <row r="339" spans="1:5">
      <c r="A339" s="146" t="s">
        <v>1028</v>
      </c>
      <c r="B339" s="151" t="s">
        <v>1029</v>
      </c>
      <c r="C339" s="148">
        <v>1</v>
      </c>
      <c r="D339" s="148">
        <v>9.99</v>
      </c>
      <c r="E339" s="149">
        <v>81258</v>
      </c>
    </row>
    <row r="340" spans="1:5">
      <c r="A340" s="146" t="s">
        <v>206</v>
      </c>
      <c r="B340" s="151" t="s">
        <v>514</v>
      </c>
      <c r="C340" s="148">
        <v>1</v>
      </c>
      <c r="D340" s="148">
        <v>0.9</v>
      </c>
      <c r="E340" s="149">
        <v>7348</v>
      </c>
    </row>
    <row r="341" spans="1:5">
      <c r="A341" s="146" t="s">
        <v>207</v>
      </c>
      <c r="B341" s="151" t="s">
        <v>515</v>
      </c>
      <c r="C341" s="148">
        <v>1</v>
      </c>
      <c r="D341" s="148">
        <v>0.94</v>
      </c>
      <c r="E341" s="149">
        <v>11487</v>
      </c>
    </row>
    <row r="342" spans="1:5">
      <c r="A342" s="146" t="s">
        <v>208</v>
      </c>
      <c r="B342" s="151" t="s">
        <v>516</v>
      </c>
      <c r="C342" s="148">
        <v>1</v>
      </c>
      <c r="D342" s="148">
        <v>0.94</v>
      </c>
      <c r="E342" s="149">
        <v>11487</v>
      </c>
    </row>
    <row r="343" spans="1:5">
      <c r="A343" s="146" t="s">
        <v>1030</v>
      </c>
      <c r="B343" s="151" t="s">
        <v>1031</v>
      </c>
      <c r="C343" s="148">
        <v>1</v>
      </c>
      <c r="D343" s="148">
        <v>0.9</v>
      </c>
      <c r="E343" s="149">
        <v>7348</v>
      </c>
    </row>
    <row r="344" spans="1:5">
      <c r="A344" s="146" t="s">
        <v>209</v>
      </c>
      <c r="B344" s="151" t="s">
        <v>517</v>
      </c>
      <c r="C344" s="148">
        <v>1</v>
      </c>
      <c r="D344" s="148">
        <v>0.9</v>
      </c>
      <c r="E344" s="149">
        <v>7348</v>
      </c>
    </row>
    <row r="345" spans="1:5">
      <c r="A345" s="146" t="s">
        <v>210</v>
      </c>
      <c r="B345" s="151" t="s">
        <v>518</v>
      </c>
      <c r="C345" s="148">
        <v>1</v>
      </c>
      <c r="D345" s="148">
        <v>1.91</v>
      </c>
      <c r="E345" s="149">
        <v>15560</v>
      </c>
    </row>
    <row r="346" spans="1:5">
      <c r="A346" s="146" t="s">
        <v>1032</v>
      </c>
      <c r="B346" s="151" t="s">
        <v>1034</v>
      </c>
      <c r="C346" s="148">
        <v>1</v>
      </c>
      <c r="D346" s="148">
        <v>0.9</v>
      </c>
      <c r="E346" s="149">
        <v>7348</v>
      </c>
    </row>
    <row r="347" spans="1:5">
      <c r="A347" s="146" t="s">
        <v>1035</v>
      </c>
      <c r="B347" s="151" t="s">
        <v>1037</v>
      </c>
      <c r="C347" s="148">
        <v>1</v>
      </c>
      <c r="D347" s="148">
        <v>0.9</v>
      </c>
      <c r="E347" s="149">
        <v>7348</v>
      </c>
    </row>
    <row r="348" spans="1:5">
      <c r="A348" s="146" t="s">
        <v>1038</v>
      </c>
      <c r="B348" s="151" t="s">
        <v>1040</v>
      </c>
      <c r="C348" s="148">
        <v>1</v>
      </c>
      <c r="D348" s="148">
        <v>9.99</v>
      </c>
      <c r="E348" s="149">
        <v>81258</v>
      </c>
    </row>
    <row r="349" spans="1:5">
      <c r="A349" s="146" t="s">
        <v>211</v>
      </c>
      <c r="B349" s="151" t="s">
        <v>519</v>
      </c>
      <c r="C349" s="148">
        <v>1</v>
      </c>
      <c r="D349" s="148">
        <v>0.9</v>
      </c>
      <c r="E349" s="149">
        <v>7348</v>
      </c>
    </row>
    <row r="350" spans="1:5">
      <c r="A350" s="146" t="s">
        <v>1042</v>
      </c>
      <c r="B350" s="151" t="s">
        <v>1044</v>
      </c>
      <c r="C350" s="148">
        <v>1</v>
      </c>
      <c r="D350" s="148">
        <v>0.9</v>
      </c>
      <c r="E350" s="149">
        <v>7348</v>
      </c>
    </row>
    <row r="351" spans="1:5">
      <c r="A351" s="146" t="s">
        <v>1045</v>
      </c>
      <c r="B351" s="151" t="s">
        <v>1047</v>
      </c>
      <c r="C351" s="148">
        <v>1</v>
      </c>
      <c r="D351" s="148">
        <v>9.99</v>
      </c>
      <c r="E351" s="149">
        <v>81258</v>
      </c>
    </row>
    <row r="352" spans="1:5">
      <c r="A352" s="146" t="s">
        <v>212</v>
      </c>
      <c r="B352" s="151" t="s">
        <v>520</v>
      </c>
      <c r="C352" s="148">
        <v>1</v>
      </c>
      <c r="D352" s="148">
        <v>0.9</v>
      </c>
      <c r="E352" s="149">
        <v>7348</v>
      </c>
    </row>
    <row r="353" spans="1:5">
      <c r="A353" s="146" t="s">
        <v>213</v>
      </c>
      <c r="B353" s="151" t="s">
        <v>521</v>
      </c>
      <c r="C353" s="148">
        <v>1</v>
      </c>
      <c r="D353" s="148">
        <v>0.9</v>
      </c>
      <c r="E353" s="149">
        <v>7348</v>
      </c>
    </row>
    <row r="354" spans="1:5">
      <c r="A354" s="146" t="s">
        <v>1049</v>
      </c>
      <c r="B354" s="151" t="s">
        <v>1051</v>
      </c>
      <c r="C354" s="148">
        <v>1</v>
      </c>
      <c r="D354" s="148">
        <v>9.99</v>
      </c>
      <c r="E354" s="149">
        <v>81258</v>
      </c>
    </row>
    <row r="355" spans="1:5">
      <c r="A355" s="146" t="s">
        <v>214</v>
      </c>
      <c r="B355" s="151" t="s">
        <v>522</v>
      </c>
      <c r="C355" s="148">
        <v>1</v>
      </c>
      <c r="D355" s="148">
        <v>0.9</v>
      </c>
      <c r="E355" s="149">
        <v>7348</v>
      </c>
    </row>
    <row r="356" spans="1:5">
      <c r="A356" s="146" t="s">
        <v>215</v>
      </c>
      <c r="B356" s="151" t="s">
        <v>363</v>
      </c>
      <c r="C356" s="148">
        <v>1</v>
      </c>
      <c r="D356" s="148">
        <v>0.93</v>
      </c>
      <c r="E356" s="149">
        <v>5759</v>
      </c>
    </row>
    <row r="357" spans="1:5">
      <c r="A357" s="146" t="s">
        <v>216</v>
      </c>
      <c r="B357" s="151" t="s">
        <v>515</v>
      </c>
      <c r="C357" s="148">
        <v>1</v>
      </c>
      <c r="D357" s="148">
        <v>0.94</v>
      </c>
      <c r="E357" s="149">
        <v>11487</v>
      </c>
    </row>
    <row r="358" spans="1:5">
      <c r="A358" s="146" t="s">
        <v>217</v>
      </c>
      <c r="B358" s="151" t="s">
        <v>516</v>
      </c>
      <c r="C358" s="148">
        <v>1</v>
      </c>
      <c r="D358" s="148">
        <v>0.94</v>
      </c>
      <c r="E358" s="149">
        <v>11487</v>
      </c>
    </row>
    <row r="359" spans="1:5">
      <c r="A359" s="146" t="s">
        <v>1056</v>
      </c>
      <c r="B359" s="151" t="s">
        <v>1057</v>
      </c>
      <c r="C359" s="148">
        <v>1</v>
      </c>
      <c r="D359" s="148">
        <v>0.9</v>
      </c>
      <c r="E359" s="149">
        <v>7348</v>
      </c>
    </row>
    <row r="360" spans="1:5">
      <c r="A360" s="146" t="s">
        <v>1058</v>
      </c>
      <c r="B360" s="151" t="s">
        <v>1059</v>
      </c>
      <c r="C360" s="148">
        <v>1</v>
      </c>
      <c r="D360" s="148">
        <v>0.9</v>
      </c>
      <c r="E360" s="149">
        <v>7348</v>
      </c>
    </row>
    <row r="361" spans="1:5">
      <c r="A361" s="146" t="s">
        <v>218</v>
      </c>
      <c r="B361" s="151" t="s">
        <v>523</v>
      </c>
      <c r="C361" s="148">
        <v>1</v>
      </c>
      <c r="D361" s="148">
        <v>0.9</v>
      </c>
      <c r="E361" s="149">
        <v>7348</v>
      </c>
    </row>
    <row r="362" spans="1:5">
      <c r="A362" s="146" t="s">
        <v>1061</v>
      </c>
      <c r="B362" s="151" t="s">
        <v>1062</v>
      </c>
      <c r="C362" s="148">
        <v>1</v>
      </c>
      <c r="D362" s="148">
        <v>0.9</v>
      </c>
      <c r="E362" s="149">
        <v>7348</v>
      </c>
    </row>
    <row r="363" spans="1:5">
      <c r="A363" s="146" t="s">
        <v>1063</v>
      </c>
      <c r="B363" s="151" t="s">
        <v>1064</v>
      </c>
      <c r="C363" s="148">
        <v>1</v>
      </c>
      <c r="D363" s="148">
        <v>0.9</v>
      </c>
      <c r="E363" s="149">
        <v>7348</v>
      </c>
    </row>
    <row r="364" spans="1:5">
      <c r="A364" s="146" t="s">
        <v>1065</v>
      </c>
      <c r="B364" s="151" t="s">
        <v>1066</v>
      </c>
      <c r="C364" s="148">
        <v>1</v>
      </c>
      <c r="D364" s="148">
        <v>9.99</v>
      </c>
      <c r="E364" s="149">
        <v>81258</v>
      </c>
    </row>
    <row r="365" spans="1:5">
      <c r="A365" s="146" t="s">
        <v>219</v>
      </c>
      <c r="B365" s="151" t="s">
        <v>524</v>
      </c>
      <c r="C365" s="148">
        <v>1</v>
      </c>
      <c r="D365" s="148">
        <v>0.9</v>
      </c>
      <c r="E365" s="149">
        <v>7348</v>
      </c>
    </row>
    <row r="366" spans="1:5">
      <c r="A366" s="146" t="s">
        <v>1067</v>
      </c>
      <c r="B366" s="151" t="s">
        <v>1068</v>
      </c>
      <c r="C366" s="148">
        <v>1</v>
      </c>
      <c r="D366" s="148">
        <v>0.9</v>
      </c>
      <c r="E366" s="149">
        <v>7348</v>
      </c>
    </row>
    <row r="367" spans="1:5">
      <c r="A367" s="146" t="s">
        <v>1069</v>
      </c>
      <c r="B367" s="151" t="s">
        <v>1070</v>
      </c>
      <c r="C367" s="148">
        <v>1</v>
      </c>
      <c r="D367" s="148">
        <v>9.99</v>
      </c>
      <c r="E367" s="149">
        <v>81258</v>
      </c>
    </row>
    <row r="368" spans="1:5">
      <c r="A368" s="146" t="s">
        <v>220</v>
      </c>
      <c r="B368" s="151" t="s">
        <v>525</v>
      </c>
      <c r="C368" s="148">
        <v>1</v>
      </c>
      <c r="D368" s="148">
        <v>0.9</v>
      </c>
      <c r="E368" s="149">
        <v>7348</v>
      </c>
    </row>
    <row r="369" spans="1:5">
      <c r="A369" s="146" t="s">
        <v>221</v>
      </c>
      <c r="B369" s="151" t="s">
        <v>526</v>
      </c>
      <c r="C369" s="148">
        <v>1</v>
      </c>
      <c r="D369" s="148">
        <v>0.9</v>
      </c>
      <c r="E369" s="149">
        <v>7348</v>
      </c>
    </row>
    <row r="370" spans="1:5">
      <c r="A370" s="146" t="s">
        <v>1072</v>
      </c>
      <c r="B370" s="151" t="s">
        <v>1074</v>
      </c>
      <c r="C370" s="148">
        <v>1</v>
      </c>
      <c r="D370" s="148">
        <v>9.99</v>
      </c>
      <c r="E370" s="149">
        <v>81258</v>
      </c>
    </row>
    <row r="371" spans="1:5">
      <c r="A371" s="146" t="s">
        <v>222</v>
      </c>
      <c r="B371" s="151" t="s">
        <v>527</v>
      </c>
      <c r="C371" s="148">
        <v>1</v>
      </c>
      <c r="D371" s="148">
        <v>0.9</v>
      </c>
      <c r="E371" s="149">
        <v>7348</v>
      </c>
    </row>
    <row r="372" spans="1:5">
      <c r="A372" s="146" t="s">
        <v>223</v>
      </c>
      <c r="B372" s="151" t="s">
        <v>515</v>
      </c>
      <c r="C372" s="148">
        <v>1</v>
      </c>
      <c r="D372" s="148">
        <v>0.94</v>
      </c>
      <c r="E372" s="149">
        <v>11487</v>
      </c>
    </row>
    <row r="373" spans="1:5">
      <c r="A373" s="146" t="s">
        <v>224</v>
      </c>
      <c r="B373" s="151" t="s">
        <v>516</v>
      </c>
      <c r="C373" s="148">
        <v>1</v>
      </c>
      <c r="D373" s="148">
        <v>0.94</v>
      </c>
      <c r="E373" s="149">
        <v>11487</v>
      </c>
    </row>
    <row r="374" spans="1:5">
      <c r="A374" s="146" t="s">
        <v>1075</v>
      </c>
      <c r="B374" s="151" t="s">
        <v>1076</v>
      </c>
      <c r="C374" s="148">
        <v>1</v>
      </c>
      <c r="D374" s="148">
        <v>0.92</v>
      </c>
      <c r="E374" s="149">
        <v>7427</v>
      </c>
    </row>
    <row r="375" spans="1:5">
      <c r="A375" s="146" t="s">
        <v>54</v>
      </c>
      <c r="B375" s="151" t="s">
        <v>358</v>
      </c>
      <c r="C375" s="148">
        <v>1</v>
      </c>
      <c r="D375" s="148">
        <v>1.28</v>
      </c>
      <c r="E375" s="149">
        <v>4046</v>
      </c>
    </row>
    <row r="376" spans="1:5">
      <c r="A376" s="146" t="s">
        <v>1077</v>
      </c>
      <c r="B376" s="151" t="s">
        <v>1078</v>
      </c>
      <c r="C376" s="148">
        <v>1</v>
      </c>
      <c r="D376" s="148">
        <v>3.86</v>
      </c>
      <c r="E376" s="149">
        <v>23782</v>
      </c>
    </row>
    <row r="377" spans="1:5">
      <c r="A377" s="146" t="s">
        <v>1079</v>
      </c>
      <c r="B377" s="151" t="s">
        <v>1080</v>
      </c>
      <c r="C377" s="148">
        <v>1</v>
      </c>
      <c r="D377" s="148">
        <v>0.93</v>
      </c>
      <c r="E377" s="149">
        <v>5759</v>
      </c>
    </row>
    <row r="378" spans="1:5">
      <c r="A378" s="146" t="s">
        <v>225</v>
      </c>
      <c r="B378" s="151" t="s">
        <v>528</v>
      </c>
      <c r="C378" s="148">
        <v>1</v>
      </c>
      <c r="D378" s="148">
        <v>0.95</v>
      </c>
      <c r="E378" s="149">
        <v>7712</v>
      </c>
    </row>
    <row r="379" spans="1:5">
      <c r="A379" s="146" t="s">
        <v>1081</v>
      </c>
      <c r="B379" s="151" t="s">
        <v>1082</v>
      </c>
      <c r="C379" s="148">
        <v>1</v>
      </c>
      <c r="D379" s="148">
        <v>0.95</v>
      </c>
      <c r="E379" s="149">
        <v>8773</v>
      </c>
    </row>
    <row r="380" spans="1:5">
      <c r="A380" s="146" t="s">
        <v>1083</v>
      </c>
      <c r="B380" s="151" t="s">
        <v>1084</v>
      </c>
      <c r="C380" s="148">
        <v>1</v>
      </c>
      <c r="D380" s="148">
        <v>0.95</v>
      </c>
      <c r="E380" s="149">
        <v>8773</v>
      </c>
    </row>
    <row r="381" spans="1:5">
      <c r="A381" s="146" t="s">
        <v>226</v>
      </c>
      <c r="B381" s="151" t="s">
        <v>529</v>
      </c>
      <c r="C381" s="148">
        <v>1</v>
      </c>
      <c r="D381" s="148">
        <v>0.95</v>
      </c>
      <c r="E381" s="149">
        <v>8773</v>
      </c>
    </row>
    <row r="382" spans="1:5">
      <c r="A382" s="146" t="s">
        <v>1086</v>
      </c>
      <c r="B382" s="151" t="s">
        <v>1088</v>
      </c>
      <c r="C382" s="148">
        <v>1</v>
      </c>
      <c r="D382" s="148">
        <v>0.78</v>
      </c>
      <c r="E382" s="149">
        <v>7485</v>
      </c>
    </row>
    <row r="383" spans="1:5">
      <c r="A383" s="146" t="s">
        <v>227</v>
      </c>
      <c r="B383" s="151" t="s">
        <v>530</v>
      </c>
      <c r="C383" s="148">
        <v>1</v>
      </c>
      <c r="D383" s="148">
        <v>0.78</v>
      </c>
      <c r="E383" s="149">
        <v>7485</v>
      </c>
    </row>
    <row r="384" spans="1:5">
      <c r="A384" s="146" t="s">
        <v>1090</v>
      </c>
      <c r="B384" s="151" t="s">
        <v>1092</v>
      </c>
      <c r="C384" s="148">
        <v>1</v>
      </c>
      <c r="D384" s="148">
        <v>0.78</v>
      </c>
      <c r="E384" s="149">
        <v>7485</v>
      </c>
    </row>
    <row r="385" spans="1:5">
      <c r="A385" s="146" t="s">
        <v>228</v>
      </c>
      <c r="B385" s="151" t="s">
        <v>531</v>
      </c>
      <c r="C385" s="148">
        <v>1</v>
      </c>
      <c r="D385" s="148">
        <v>0.78</v>
      </c>
      <c r="E385" s="149">
        <v>7485</v>
      </c>
    </row>
    <row r="386" spans="1:5">
      <c r="A386" s="146" t="s">
        <v>229</v>
      </c>
      <c r="B386" s="151" t="s">
        <v>532</v>
      </c>
      <c r="C386" s="148">
        <v>1</v>
      </c>
      <c r="D386" s="148">
        <v>0.87</v>
      </c>
      <c r="E386" s="149">
        <v>9272</v>
      </c>
    </row>
    <row r="387" spans="1:5">
      <c r="A387" s="146" t="s">
        <v>230</v>
      </c>
      <c r="B387" s="151" t="s">
        <v>533</v>
      </c>
      <c r="C387" s="148">
        <v>1</v>
      </c>
      <c r="D387" s="148">
        <v>0.87</v>
      </c>
      <c r="E387" s="149">
        <v>11058</v>
      </c>
    </row>
    <row r="388" spans="1:5">
      <c r="A388" s="146" t="s">
        <v>1096</v>
      </c>
      <c r="B388" s="151" t="s">
        <v>1098</v>
      </c>
      <c r="C388" s="148">
        <v>1</v>
      </c>
      <c r="D388" s="148">
        <v>0.92</v>
      </c>
      <c r="E388" s="149">
        <v>8444</v>
      </c>
    </row>
    <row r="389" spans="1:5">
      <c r="A389" s="146" t="s">
        <v>231</v>
      </c>
      <c r="B389" s="151" t="s">
        <v>534</v>
      </c>
      <c r="C389" s="148">
        <v>1</v>
      </c>
      <c r="D389" s="148">
        <v>0.92</v>
      </c>
      <c r="E389" s="149">
        <v>9756</v>
      </c>
    </row>
    <row r="390" spans="1:5">
      <c r="A390" s="146" t="s">
        <v>1100</v>
      </c>
      <c r="B390" s="151" t="s">
        <v>1102</v>
      </c>
      <c r="C390" s="148">
        <v>1</v>
      </c>
      <c r="D390" s="148">
        <v>0.9</v>
      </c>
      <c r="E390" s="149">
        <v>7186</v>
      </c>
    </row>
    <row r="391" spans="1:5">
      <c r="A391" s="146" t="s">
        <v>232</v>
      </c>
      <c r="B391" s="151" t="s">
        <v>535</v>
      </c>
      <c r="C391" s="148">
        <v>1</v>
      </c>
      <c r="D391" s="148">
        <v>0.9</v>
      </c>
      <c r="E391" s="149">
        <v>7186</v>
      </c>
    </row>
    <row r="392" spans="1:5">
      <c r="A392" s="146" t="s">
        <v>233</v>
      </c>
      <c r="B392" s="151" t="s">
        <v>536</v>
      </c>
      <c r="C392" s="148">
        <v>1</v>
      </c>
      <c r="D392" s="148">
        <v>0.9</v>
      </c>
      <c r="E392" s="149">
        <v>7186</v>
      </c>
    </row>
    <row r="393" spans="1:5">
      <c r="A393" s="146" t="s">
        <v>234</v>
      </c>
      <c r="B393" s="151" t="s">
        <v>537</v>
      </c>
      <c r="C393" s="148">
        <v>1</v>
      </c>
      <c r="D393" s="148">
        <v>0.9</v>
      </c>
      <c r="E393" s="149">
        <v>7186</v>
      </c>
    </row>
    <row r="394" spans="1:5">
      <c r="A394" s="146" t="s">
        <v>235</v>
      </c>
      <c r="B394" s="151" t="s">
        <v>538</v>
      </c>
      <c r="C394" s="148">
        <v>1</v>
      </c>
      <c r="D394" s="148">
        <v>0.9</v>
      </c>
      <c r="E394" s="149">
        <v>7186</v>
      </c>
    </row>
    <row r="395" spans="1:5">
      <c r="A395" s="146" t="s">
        <v>1107</v>
      </c>
      <c r="B395" s="151" t="s">
        <v>1109</v>
      </c>
      <c r="C395" s="148">
        <v>1</v>
      </c>
      <c r="D395" s="148">
        <v>0.96</v>
      </c>
      <c r="E395" s="149">
        <v>8602</v>
      </c>
    </row>
    <row r="396" spans="1:5">
      <c r="A396" s="146" t="s">
        <v>1110</v>
      </c>
      <c r="B396" s="151" t="s">
        <v>545</v>
      </c>
      <c r="C396" s="148">
        <v>1</v>
      </c>
      <c r="D396" s="148">
        <v>0.96</v>
      </c>
      <c r="E396" s="149">
        <v>8602</v>
      </c>
    </row>
    <row r="397" spans="1:5">
      <c r="A397" s="146" t="s">
        <v>236</v>
      </c>
      <c r="B397" s="151" t="s">
        <v>539</v>
      </c>
      <c r="C397" s="148">
        <v>1</v>
      </c>
      <c r="D397" s="148">
        <v>0.96</v>
      </c>
      <c r="E397" s="149">
        <v>8602</v>
      </c>
    </row>
    <row r="398" spans="1:5">
      <c r="A398" s="146" t="s">
        <v>55</v>
      </c>
      <c r="B398" s="151" t="s">
        <v>364</v>
      </c>
      <c r="C398" s="148">
        <v>1</v>
      </c>
      <c r="D398" s="148">
        <v>0.92</v>
      </c>
      <c r="E398" s="149">
        <v>5673</v>
      </c>
    </row>
    <row r="399" spans="1:5">
      <c r="A399" s="146" t="s">
        <v>237</v>
      </c>
      <c r="B399" s="151" t="s">
        <v>365</v>
      </c>
      <c r="C399" s="148">
        <v>1</v>
      </c>
      <c r="D399" s="148">
        <v>0.92</v>
      </c>
      <c r="E399" s="149">
        <v>5673</v>
      </c>
    </row>
    <row r="400" spans="1:5">
      <c r="A400" s="146" t="s">
        <v>1115</v>
      </c>
      <c r="B400" s="151" t="s">
        <v>1117</v>
      </c>
      <c r="C400" s="148">
        <v>1</v>
      </c>
      <c r="D400" s="148">
        <v>0.79</v>
      </c>
      <c r="E400" s="149">
        <v>6033</v>
      </c>
    </row>
    <row r="401" spans="1:5">
      <c r="A401" s="146" t="s">
        <v>238</v>
      </c>
      <c r="B401" s="151" t="s">
        <v>483</v>
      </c>
      <c r="C401" s="148">
        <v>1</v>
      </c>
      <c r="D401" s="148">
        <v>4.5599999999999996</v>
      </c>
      <c r="E401" s="149">
        <v>36534</v>
      </c>
    </row>
    <row r="402" spans="1:5">
      <c r="A402" s="146" t="s">
        <v>239</v>
      </c>
      <c r="B402" s="151" t="s">
        <v>484</v>
      </c>
      <c r="C402" s="148">
        <v>1</v>
      </c>
      <c r="D402" s="148">
        <v>0.81</v>
      </c>
      <c r="E402" s="149">
        <v>6323</v>
      </c>
    </row>
    <row r="403" spans="1:5">
      <c r="A403" s="146" t="s">
        <v>240</v>
      </c>
      <c r="B403" s="151" t="s">
        <v>540</v>
      </c>
      <c r="C403" s="148">
        <v>1</v>
      </c>
      <c r="D403" s="148">
        <v>0.97</v>
      </c>
      <c r="E403" s="149">
        <v>8454</v>
      </c>
    </row>
    <row r="404" spans="1:5">
      <c r="A404" s="146" t="s">
        <v>1121</v>
      </c>
      <c r="B404" s="151" t="s">
        <v>1122</v>
      </c>
      <c r="C404" s="148">
        <v>1</v>
      </c>
      <c r="D404" s="148">
        <v>0.92</v>
      </c>
      <c r="E404" s="149">
        <v>7427</v>
      </c>
    </row>
    <row r="405" spans="1:5">
      <c r="A405" s="146" t="s">
        <v>56</v>
      </c>
      <c r="B405" s="151" t="s">
        <v>366</v>
      </c>
      <c r="C405" s="148">
        <v>1</v>
      </c>
      <c r="D405" s="148">
        <v>2.2400000000000002</v>
      </c>
      <c r="E405" s="149">
        <v>7061</v>
      </c>
    </row>
    <row r="406" spans="1:5">
      <c r="A406" s="146" t="s">
        <v>57</v>
      </c>
      <c r="B406" s="151" t="s">
        <v>367</v>
      </c>
      <c r="C406" s="148">
        <v>1</v>
      </c>
      <c r="D406" s="148">
        <v>0.93</v>
      </c>
      <c r="E406" s="149">
        <v>5759</v>
      </c>
    </row>
    <row r="407" spans="1:5">
      <c r="A407" s="146" t="s">
        <v>1123</v>
      </c>
      <c r="B407" s="151" t="s">
        <v>1124</v>
      </c>
      <c r="C407" s="148">
        <v>1</v>
      </c>
      <c r="D407" s="148">
        <v>0.96</v>
      </c>
      <c r="E407" s="149">
        <v>8602</v>
      </c>
    </row>
    <row r="408" spans="1:5">
      <c r="A408" s="146" t="s">
        <v>58</v>
      </c>
      <c r="B408" s="151" t="s">
        <v>368</v>
      </c>
      <c r="C408" s="148">
        <v>1</v>
      </c>
      <c r="D408" s="148">
        <v>0.92</v>
      </c>
      <c r="E408" s="149">
        <v>5673</v>
      </c>
    </row>
    <row r="409" spans="1:5">
      <c r="A409" s="146" t="s">
        <v>1125</v>
      </c>
      <c r="B409" s="151" t="s">
        <v>1126</v>
      </c>
      <c r="C409" s="148">
        <v>1</v>
      </c>
      <c r="D409" s="148">
        <v>0.92</v>
      </c>
      <c r="E409" s="149">
        <v>5673</v>
      </c>
    </row>
    <row r="410" spans="1:5">
      <c r="A410" s="146" t="s">
        <v>1127</v>
      </c>
      <c r="B410" s="151" t="s">
        <v>1128</v>
      </c>
      <c r="C410" s="148">
        <v>1</v>
      </c>
      <c r="D410" s="148">
        <v>0.92</v>
      </c>
      <c r="E410" s="149">
        <v>5673</v>
      </c>
    </row>
    <row r="411" spans="1:5">
      <c r="A411" s="146" t="s">
        <v>59</v>
      </c>
      <c r="B411" s="151" t="s">
        <v>369</v>
      </c>
      <c r="C411" s="148">
        <v>1</v>
      </c>
      <c r="D411" s="148">
        <v>0.92</v>
      </c>
      <c r="E411" s="149">
        <v>5673</v>
      </c>
    </row>
    <row r="412" spans="1:5">
      <c r="A412" s="146" t="s">
        <v>241</v>
      </c>
      <c r="B412" s="150" t="s">
        <v>485</v>
      </c>
      <c r="C412" s="148">
        <v>1</v>
      </c>
      <c r="D412" s="148">
        <v>0.83</v>
      </c>
      <c r="E412" s="149">
        <v>6678</v>
      </c>
    </row>
    <row r="413" spans="1:5">
      <c r="A413" s="146" t="s">
        <v>1129</v>
      </c>
      <c r="B413" s="150" t="s">
        <v>1130</v>
      </c>
      <c r="C413" s="148">
        <v>1</v>
      </c>
      <c r="D413" s="148">
        <v>0.77</v>
      </c>
      <c r="E413" s="149">
        <v>5557</v>
      </c>
    </row>
    <row r="414" spans="1:5">
      <c r="A414" s="146" t="s">
        <v>242</v>
      </c>
      <c r="B414" s="147" t="s">
        <v>486</v>
      </c>
      <c r="C414" s="148">
        <v>1</v>
      </c>
      <c r="D414" s="148">
        <v>4.01</v>
      </c>
      <c r="E414" s="149">
        <v>29195</v>
      </c>
    </row>
    <row r="415" spans="1:5">
      <c r="A415" s="146" t="s">
        <v>1131</v>
      </c>
      <c r="B415" s="147" t="s">
        <v>1133</v>
      </c>
      <c r="C415" s="148">
        <v>1</v>
      </c>
      <c r="D415" s="148">
        <v>0.55000000000000004</v>
      </c>
      <c r="E415" s="149">
        <v>5941</v>
      </c>
    </row>
    <row r="416" spans="1:5">
      <c r="A416" s="146" t="s">
        <v>243</v>
      </c>
      <c r="B416" s="147" t="s">
        <v>541</v>
      </c>
      <c r="C416" s="148">
        <v>1</v>
      </c>
      <c r="D416" s="148">
        <v>0.55000000000000004</v>
      </c>
      <c r="E416" s="149">
        <v>5941</v>
      </c>
    </row>
    <row r="417" spans="1:5">
      <c r="A417" s="146" t="s">
        <v>244</v>
      </c>
      <c r="B417" s="150" t="s">
        <v>542</v>
      </c>
      <c r="C417" s="148">
        <v>1</v>
      </c>
      <c r="D417" s="148">
        <v>0.87</v>
      </c>
      <c r="E417" s="149">
        <v>11058</v>
      </c>
    </row>
    <row r="418" spans="1:5">
      <c r="A418" s="146" t="s">
        <v>245</v>
      </c>
      <c r="B418" s="147" t="s">
        <v>543</v>
      </c>
      <c r="C418" s="148">
        <v>1</v>
      </c>
      <c r="D418" s="148">
        <v>0.94</v>
      </c>
      <c r="E418" s="149">
        <v>11487</v>
      </c>
    </row>
    <row r="419" spans="1:5">
      <c r="A419" s="146" t="s">
        <v>246</v>
      </c>
      <c r="B419" s="147" t="s">
        <v>370</v>
      </c>
      <c r="C419" s="148">
        <v>1</v>
      </c>
      <c r="D419" s="148">
        <v>0.79</v>
      </c>
      <c r="E419" s="149">
        <v>6033</v>
      </c>
    </row>
    <row r="420" spans="1:5">
      <c r="A420" s="146" t="s">
        <v>247</v>
      </c>
      <c r="B420" s="147" t="s">
        <v>544</v>
      </c>
      <c r="C420" s="148">
        <v>1</v>
      </c>
      <c r="D420" s="148">
        <v>0.88</v>
      </c>
      <c r="E420" s="149">
        <v>7485</v>
      </c>
    </row>
    <row r="421" spans="1:5">
      <c r="A421" s="146" t="s">
        <v>248</v>
      </c>
      <c r="B421" s="147" t="s">
        <v>545</v>
      </c>
      <c r="C421" s="148">
        <v>1</v>
      </c>
      <c r="D421" s="148">
        <v>0.97</v>
      </c>
      <c r="E421" s="149">
        <v>8454</v>
      </c>
    </row>
    <row r="422" spans="1:5">
      <c r="A422" s="146" t="s">
        <v>249</v>
      </c>
      <c r="B422" s="147" t="s">
        <v>515</v>
      </c>
      <c r="C422" s="148">
        <v>1</v>
      </c>
      <c r="D422" s="148">
        <v>0.94</v>
      </c>
      <c r="E422" s="149">
        <v>11487</v>
      </c>
    </row>
    <row r="423" spans="1:5">
      <c r="A423" s="146" t="s">
        <v>250</v>
      </c>
      <c r="B423" s="147" t="s">
        <v>516</v>
      </c>
      <c r="C423" s="148">
        <v>1</v>
      </c>
      <c r="D423" s="148">
        <v>0.94</v>
      </c>
      <c r="E423" s="149">
        <v>11487</v>
      </c>
    </row>
    <row r="424" spans="1:5">
      <c r="A424" s="146" t="s">
        <v>60</v>
      </c>
      <c r="B424" s="147" t="s">
        <v>338</v>
      </c>
      <c r="C424" s="148">
        <v>1</v>
      </c>
      <c r="D424" s="148">
        <v>0.03</v>
      </c>
      <c r="E424" s="149">
        <v>4249</v>
      </c>
    </row>
    <row r="425" spans="1:5">
      <c r="A425" s="146" t="s">
        <v>1140</v>
      </c>
      <c r="B425" s="147" t="s">
        <v>341</v>
      </c>
      <c r="C425" s="148">
        <v>1</v>
      </c>
      <c r="D425" s="148">
        <v>0.6</v>
      </c>
      <c r="E425" s="149">
        <v>19594</v>
      </c>
    </row>
    <row r="426" spans="1:5">
      <c r="A426" s="146" t="s">
        <v>251</v>
      </c>
      <c r="B426" s="147" t="s">
        <v>546</v>
      </c>
      <c r="C426" s="148">
        <v>1</v>
      </c>
      <c r="D426" s="148">
        <v>0.6</v>
      </c>
      <c r="E426" s="149">
        <v>19594</v>
      </c>
    </row>
    <row r="427" spans="1:5">
      <c r="A427" s="146" t="s">
        <v>1141</v>
      </c>
      <c r="B427" s="147" t="s">
        <v>1143</v>
      </c>
      <c r="C427" s="148">
        <v>1</v>
      </c>
      <c r="D427" s="148">
        <v>0.6</v>
      </c>
      <c r="E427" s="149">
        <v>19594</v>
      </c>
    </row>
    <row r="428" spans="1:5">
      <c r="A428" s="146" t="s">
        <v>252</v>
      </c>
      <c r="B428" s="150" t="s">
        <v>547</v>
      </c>
      <c r="C428" s="148">
        <v>1</v>
      </c>
      <c r="D428" s="148">
        <v>0.6</v>
      </c>
      <c r="E428" s="149">
        <v>19594</v>
      </c>
    </row>
    <row r="429" spans="1:5">
      <c r="A429" s="146" t="s">
        <v>1145</v>
      </c>
      <c r="B429" s="150" t="s">
        <v>645</v>
      </c>
      <c r="C429" s="148">
        <v>1</v>
      </c>
      <c r="D429" s="148">
        <v>0.6</v>
      </c>
      <c r="E429" s="149">
        <v>19594</v>
      </c>
    </row>
    <row r="430" spans="1:5">
      <c r="A430" s="146" t="s">
        <v>1147</v>
      </c>
      <c r="B430" s="150" t="s">
        <v>1149</v>
      </c>
      <c r="C430" s="148">
        <v>1</v>
      </c>
      <c r="D430" s="148">
        <v>0.6</v>
      </c>
      <c r="E430" s="149">
        <v>19594</v>
      </c>
    </row>
    <row r="431" spans="1:5">
      <c r="A431" s="146" t="s">
        <v>1150</v>
      </c>
      <c r="B431" s="150" t="s">
        <v>1152</v>
      </c>
      <c r="C431" s="148">
        <v>1</v>
      </c>
      <c r="D431" s="148">
        <v>0.6</v>
      </c>
      <c r="E431" s="149">
        <v>19594</v>
      </c>
    </row>
    <row r="432" spans="1:5">
      <c r="A432" s="146" t="s">
        <v>253</v>
      </c>
      <c r="B432" s="150" t="s">
        <v>548</v>
      </c>
      <c r="C432" s="148">
        <v>1</v>
      </c>
      <c r="D432" s="148">
        <v>-0.83</v>
      </c>
      <c r="E432" s="149">
        <v>4318</v>
      </c>
    </row>
    <row r="433" spans="1:5">
      <c r="A433" s="146" t="s">
        <v>1154</v>
      </c>
      <c r="B433" s="150" t="s">
        <v>661</v>
      </c>
      <c r="C433" s="148">
        <v>1</v>
      </c>
      <c r="D433" s="148">
        <v>1.1299999999999999</v>
      </c>
      <c r="E433" s="149">
        <v>2166</v>
      </c>
    </row>
    <row r="434" spans="1:5">
      <c r="A434" s="146" t="s">
        <v>1156</v>
      </c>
      <c r="B434" s="150" t="s">
        <v>1157</v>
      </c>
      <c r="C434" s="148">
        <v>1</v>
      </c>
      <c r="D434" s="148">
        <v>0</v>
      </c>
      <c r="E434" s="149">
        <v>1953</v>
      </c>
    </row>
    <row r="435" spans="1:5">
      <c r="A435" s="146" t="s">
        <v>61</v>
      </c>
      <c r="B435" s="150" t="s">
        <v>345</v>
      </c>
      <c r="C435" s="148">
        <v>1</v>
      </c>
      <c r="D435" s="148">
        <v>0</v>
      </c>
      <c r="E435" s="149">
        <v>3861</v>
      </c>
    </row>
    <row r="436" spans="1:5">
      <c r="A436" s="146" t="s">
        <v>1158</v>
      </c>
      <c r="B436" s="150" t="s">
        <v>671</v>
      </c>
      <c r="C436" s="148">
        <v>1</v>
      </c>
      <c r="D436" s="148">
        <v>0</v>
      </c>
      <c r="E436" s="149">
        <v>3861</v>
      </c>
    </row>
    <row r="437" spans="1:5">
      <c r="A437" s="146" t="s">
        <v>1159</v>
      </c>
      <c r="B437" s="150" t="s">
        <v>675</v>
      </c>
      <c r="C437" s="148">
        <v>1</v>
      </c>
      <c r="D437" s="148">
        <v>7.0000000000000007E-2</v>
      </c>
      <c r="E437" s="149">
        <v>3861</v>
      </c>
    </row>
    <row r="438" spans="1:5">
      <c r="A438" s="146" t="s">
        <v>62</v>
      </c>
      <c r="B438" s="147" t="s">
        <v>346</v>
      </c>
      <c r="C438" s="148">
        <v>1</v>
      </c>
      <c r="D438" s="148">
        <v>0</v>
      </c>
      <c r="E438" s="149">
        <v>3429</v>
      </c>
    </row>
    <row r="439" spans="1:5">
      <c r="A439" s="146" t="s">
        <v>1162</v>
      </c>
      <c r="B439" s="147" t="s">
        <v>1164</v>
      </c>
      <c r="C439" s="148">
        <v>1</v>
      </c>
      <c r="D439" s="148">
        <v>0</v>
      </c>
      <c r="E439" s="149">
        <v>3429</v>
      </c>
    </row>
    <row r="440" spans="1:5">
      <c r="A440" s="146" t="s">
        <v>1165</v>
      </c>
      <c r="B440" s="147" t="s">
        <v>1167</v>
      </c>
      <c r="C440" s="148">
        <v>1</v>
      </c>
      <c r="D440" s="148">
        <v>0.15</v>
      </c>
      <c r="E440" s="149">
        <v>20272</v>
      </c>
    </row>
    <row r="441" spans="1:5">
      <c r="A441" s="146" t="s">
        <v>1168</v>
      </c>
      <c r="B441" s="147" t="s">
        <v>1170</v>
      </c>
      <c r="C441" s="148">
        <v>1</v>
      </c>
      <c r="D441" s="148">
        <v>0</v>
      </c>
      <c r="E441" s="149">
        <v>5069</v>
      </c>
    </row>
    <row r="442" spans="1:5">
      <c r="A442" s="146" t="s">
        <v>1171</v>
      </c>
      <c r="B442" s="147" t="s">
        <v>1173</v>
      </c>
      <c r="C442" s="148">
        <v>1</v>
      </c>
      <c r="D442" s="148">
        <v>0</v>
      </c>
      <c r="E442" s="149">
        <v>5069</v>
      </c>
    </row>
    <row r="443" spans="1:5">
      <c r="A443" s="146" t="s">
        <v>254</v>
      </c>
      <c r="B443" s="150" t="s">
        <v>494</v>
      </c>
      <c r="C443" s="148">
        <v>1</v>
      </c>
      <c r="D443" s="148">
        <v>-0.83</v>
      </c>
      <c r="E443" s="149">
        <v>4318</v>
      </c>
    </row>
    <row r="444" spans="1:5">
      <c r="A444" s="146" t="s">
        <v>1175</v>
      </c>
      <c r="B444" s="147" t="s">
        <v>1177</v>
      </c>
      <c r="C444" s="148">
        <v>1</v>
      </c>
      <c r="D444" s="148">
        <v>1.1299999999999999</v>
      </c>
      <c r="E444" s="149">
        <v>2166</v>
      </c>
    </row>
    <row r="445" spans="1:5">
      <c r="A445" s="146" t="s">
        <v>1178</v>
      </c>
      <c r="B445" s="150" t="s">
        <v>699</v>
      </c>
      <c r="C445" s="148">
        <v>1</v>
      </c>
      <c r="D445" s="148">
        <v>0</v>
      </c>
      <c r="E445" s="149">
        <v>1953</v>
      </c>
    </row>
    <row r="446" spans="1:5">
      <c r="A446" s="146" t="s">
        <v>255</v>
      </c>
      <c r="B446" s="147" t="s">
        <v>495</v>
      </c>
      <c r="C446" s="148">
        <v>1</v>
      </c>
      <c r="D446" s="148">
        <v>0</v>
      </c>
      <c r="E446" s="149">
        <v>6421</v>
      </c>
    </row>
    <row r="447" spans="1:5">
      <c r="A447" s="146" t="s">
        <v>63</v>
      </c>
      <c r="B447" s="147" t="s">
        <v>348</v>
      </c>
      <c r="C447" s="148">
        <v>1</v>
      </c>
      <c r="D447" s="148">
        <v>1.4</v>
      </c>
      <c r="E447" s="149">
        <v>4029</v>
      </c>
    </row>
    <row r="448" spans="1:5">
      <c r="A448" s="146" t="s">
        <v>64</v>
      </c>
      <c r="B448" s="150" t="s">
        <v>324</v>
      </c>
      <c r="C448" s="148">
        <v>1</v>
      </c>
      <c r="D448" s="148">
        <v>0.62</v>
      </c>
      <c r="E448" s="149">
        <v>3311</v>
      </c>
    </row>
    <row r="449" spans="1:5">
      <c r="A449" s="146" t="s">
        <v>65</v>
      </c>
      <c r="B449" s="147" t="s">
        <v>333</v>
      </c>
      <c r="C449" s="148">
        <v>1</v>
      </c>
      <c r="D449" s="148">
        <v>0.62</v>
      </c>
      <c r="E449" s="149">
        <v>3311</v>
      </c>
    </row>
    <row r="450" spans="1:5">
      <c r="A450" s="146" t="s">
        <v>1181</v>
      </c>
      <c r="B450" s="147" t="s">
        <v>602</v>
      </c>
      <c r="C450" s="148">
        <v>1</v>
      </c>
      <c r="D450" s="148">
        <v>0.62</v>
      </c>
      <c r="E450" s="149">
        <v>3311</v>
      </c>
    </row>
    <row r="451" spans="1:5">
      <c r="A451" s="146" t="s">
        <v>66</v>
      </c>
      <c r="B451" s="147" t="s">
        <v>336</v>
      </c>
      <c r="C451" s="148">
        <v>1</v>
      </c>
      <c r="D451" s="148">
        <v>0.62</v>
      </c>
      <c r="E451" s="149">
        <v>3311</v>
      </c>
    </row>
    <row r="452" spans="1:5">
      <c r="A452" s="146" t="s">
        <v>1184</v>
      </c>
      <c r="B452" s="147" t="s">
        <v>581</v>
      </c>
      <c r="C452" s="148">
        <v>1</v>
      </c>
      <c r="D452" s="148">
        <v>0.62</v>
      </c>
      <c r="E452" s="149">
        <v>3311</v>
      </c>
    </row>
    <row r="453" spans="1:5">
      <c r="A453" s="146" t="s">
        <v>360</v>
      </c>
      <c r="B453" s="147" t="s">
        <v>331</v>
      </c>
      <c r="C453" s="148">
        <v>1</v>
      </c>
      <c r="D453" s="148">
        <v>0.64</v>
      </c>
      <c r="E453" s="149">
        <v>3311</v>
      </c>
    </row>
    <row r="454" spans="1:5">
      <c r="A454" s="146" t="s">
        <v>1187</v>
      </c>
      <c r="B454" s="147" t="s">
        <v>357</v>
      </c>
      <c r="C454" s="148">
        <v>1</v>
      </c>
      <c r="D454" s="148">
        <v>0.64</v>
      </c>
      <c r="E454" s="149">
        <v>3311</v>
      </c>
    </row>
    <row r="455" spans="1:5">
      <c r="A455" s="146" t="s">
        <v>67</v>
      </c>
      <c r="B455" s="147" t="s">
        <v>361</v>
      </c>
      <c r="C455" s="148">
        <v>1</v>
      </c>
      <c r="D455" s="148">
        <v>0.64</v>
      </c>
      <c r="E455" s="149">
        <v>3311</v>
      </c>
    </row>
    <row r="456" spans="1:5">
      <c r="A456" s="146" t="s">
        <v>256</v>
      </c>
      <c r="B456" s="147" t="s">
        <v>549</v>
      </c>
      <c r="C456" s="148">
        <v>1</v>
      </c>
      <c r="D456" s="148">
        <v>0.91</v>
      </c>
      <c r="E456" s="149">
        <v>7101</v>
      </c>
    </row>
    <row r="457" spans="1:5">
      <c r="A457" s="146" t="s">
        <v>68</v>
      </c>
      <c r="B457" s="147" t="s">
        <v>362</v>
      </c>
      <c r="C457" s="148">
        <v>1</v>
      </c>
      <c r="D457" s="148">
        <v>1.28</v>
      </c>
      <c r="E457" s="149">
        <v>4046</v>
      </c>
    </row>
    <row r="458" spans="1:5">
      <c r="A458" s="146" t="s">
        <v>1191</v>
      </c>
      <c r="B458" s="147" t="s">
        <v>1004</v>
      </c>
      <c r="C458" s="148">
        <v>1</v>
      </c>
      <c r="D458" s="148">
        <v>0.9</v>
      </c>
      <c r="E458" s="149">
        <v>7348</v>
      </c>
    </row>
    <row r="459" spans="1:5">
      <c r="A459" s="146" t="s">
        <v>1193</v>
      </c>
      <c r="B459" s="147" t="s">
        <v>1007</v>
      </c>
      <c r="C459" s="148">
        <v>1</v>
      </c>
      <c r="D459" s="148">
        <v>0.9</v>
      </c>
      <c r="E459" s="149">
        <v>7348</v>
      </c>
    </row>
    <row r="460" spans="1:5">
      <c r="A460" s="146" t="s">
        <v>1194</v>
      </c>
      <c r="B460" s="147" t="s">
        <v>1010</v>
      </c>
      <c r="C460" s="148">
        <v>1</v>
      </c>
      <c r="D460" s="148">
        <v>0.9</v>
      </c>
      <c r="E460" s="149">
        <v>7348</v>
      </c>
    </row>
    <row r="461" spans="1:5">
      <c r="A461" s="146" t="s">
        <v>1195</v>
      </c>
      <c r="B461" s="151" t="s">
        <v>1013</v>
      </c>
      <c r="C461" s="148">
        <v>1</v>
      </c>
      <c r="D461" s="148">
        <v>0.9</v>
      </c>
      <c r="E461" s="149">
        <v>7348</v>
      </c>
    </row>
    <row r="462" spans="1:5">
      <c r="A462" s="146" t="s">
        <v>1196</v>
      </c>
      <c r="B462" s="151" t="s">
        <v>1016</v>
      </c>
      <c r="C462" s="148">
        <v>1</v>
      </c>
      <c r="D462" s="148">
        <v>0.9</v>
      </c>
      <c r="E462" s="149">
        <v>7348</v>
      </c>
    </row>
    <row r="463" spans="1:5">
      <c r="A463" s="146" t="s">
        <v>1197</v>
      </c>
      <c r="B463" s="151" t="s">
        <v>1019</v>
      </c>
      <c r="C463" s="148">
        <v>1</v>
      </c>
      <c r="D463" s="148">
        <v>9.99</v>
      </c>
      <c r="E463" s="149">
        <v>81258</v>
      </c>
    </row>
    <row r="464" spans="1:5">
      <c r="A464" s="146" t="s">
        <v>257</v>
      </c>
      <c r="B464" s="151" t="s">
        <v>511</v>
      </c>
      <c r="C464" s="148">
        <v>1</v>
      </c>
      <c r="D464" s="148">
        <v>0.9</v>
      </c>
      <c r="E464" s="149">
        <v>7348</v>
      </c>
    </row>
    <row r="465" spans="1:5">
      <c r="A465" s="146" t="s">
        <v>1198</v>
      </c>
      <c r="B465" s="151" t="s">
        <v>1023</v>
      </c>
      <c r="C465" s="148">
        <v>1</v>
      </c>
      <c r="D465" s="148">
        <v>0.9</v>
      </c>
      <c r="E465" s="149">
        <v>7348</v>
      </c>
    </row>
    <row r="466" spans="1:5">
      <c r="A466" s="146" t="s">
        <v>1199</v>
      </c>
      <c r="B466" s="151" t="s">
        <v>1026</v>
      </c>
      <c r="C466" s="148">
        <v>1</v>
      </c>
      <c r="D466" s="148">
        <v>9.99</v>
      </c>
      <c r="E466" s="149">
        <v>81258</v>
      </c>
    </row>
    <row r="467" spans="1:5">
      <c r="A467" s="146" t="s">
        <v>258</v>
      </c>
      <c r="B467" s="151" t="s">
        <v>512</v>
      </c>
      <c r="C467" s="148">
        <v>1</v>
      </c>
      <c r="D467" s="148">
        <v>0.9</v>
      </c>
      <c r="E467" s="149">
        <v>7348</v>
      </c>
    </row>
    <row r="468" spans="1:5">
      <c r="A468" s="146" t="s">
        <v>259</v>
      </c>
      <c r="B468" s="151" t="s">
        <v>513</v>
      </c>
      <c r="C468" s="148">
        <v>1</v>
      </c>
      <c r="D468" s="148">
        <v>0.9</v>
      </c>
      <c r="E468" s="149">
        <v>7348</v>
      </c>
    </row>
    <row r="469" spans="1:5">
      <c r="A469" s="146" t="s">
        <v>1200</v>
      </c>
      <c r="B469" s="151" t="s">
        <v>1029</v>
      </c>
      <c r="C469" s="148">
        <v>1</v>
      </c>
      <c r="D469" s="148">
        <v>9.99</v>
      </c>
      <c r="E469" s="149">
        <v>81258</v>
      </c>
    </row>
    <row r="470" spans="1:5">
      <c r="A470" s="146" t="s">
        <v>260</v>
      </c>
      <c r="B470" s="151" t="s">
        <v>514</v>
      </c>
      <c r="C470" s="148">
        <v>1</v>
      </c>
      <c r="D470" s="148">
        <v>0.9</v>
      </c>
      <c r="E470" s="149">
        <v>7348</v>
      </c>
    </row>
    <row r="471" spans="1:5">
      <c r="A471" s="146" t="s">
        <v>261</v>
      </c>
      <c r="B471" s="151" t="s">
        <v>515</v>
      </c>
      <c r="C471" s="148">
        <v>1</v>
      </c>
      <c r="D471" s="148">
        <v>0.94</v>
      </c>
      <c r="E471" s="149">
        <v>11487</v>
      </c>
    </row>
    <row r="472" spans="1:5">
      <c r="A472" s="146" t="s">
        <v>262</v>
      </c>
      <c r="B472" s="151" t="s">
        <v>516</v>
      </c>
      <c r="C472" s="148">
        <v>1</v>
      </c>
      <c r="D472" s="148">
        <v>0.94</v>
      </c>
      <c r="E472" s="149">
        <v>11487</v>
      </c>
    </row>
    <row r="473" spans="1:5">
      <c r="A473" s="146" t="s">
        <v>1201</v>
      </c>
      <c r="B473" s="151" t="s">
        <v>1031</v>
      </c>
      <c r="C473" s="148">
        <v>1</v>
      </c>
      <c r="D473" s="148">
        <v>0.9</v>
      </c>
      <c r="E473" s="149">
        <v>7348</v>
      </c>
    </row>
    <row r="474" spans="1:5">
      <c r="A474" s="146" t="s">
        <v>263</v>
      </c>
      <c r="B474" s="151" t="s">
        <v>517</v>
      </c>
      <c r="C474" s="148">
        <v>1</v>
      </c>
      <c r="D474" s="148">
        <v>0.9</v>
      </c>
      <c r="E474" s="149">
        <v>7348</v>
      </c>
    </row>
    <row r="475" spans="1:5">
      <c r="A475" s="146" t="s">
        <v>264</v>
      </c>
      <c r="B475" s="151" t="s">
        <v>518</v>
      </c>
      <c r="C475" s="148">
        <v>1</v>
      </c>
      <c r="D475" s="148">
        <v>1.91</v>
      </c>
      <c r="E475" s="149">
        <v>15560</v>
      </c>
    </row>
    <row r="476" spans="1:5">
      <c r="A476" s="146" t="s">
        <v>1202</v>
      </c>
      <c r="B476" s="151" t="s">
        <v>1034</v>
      </c>
      <c r="C476" s="148">
        <v>1</v>
      </c>
      <c r="D476" s="148">
        <v>0.9</v>
      </c>
      <c r="E476" s="149">
        <v>7348</v>
      </c>
    </row>
    <row r="477" spans="1:5">
      <c r="A477" s="146" t="s">
        <v>1203</v>
      </c>
      <c r="B477" s="151" t="s">
        <v>1037</v>
      </c>
      <c r="C477" s="148">
        <v>1</v>
      </c>
      <c r="D477" s="148">
        <v>0.9</v>
      </c>
      <c r="E477" s="149">
        <v>7348</v>
      </c>
    </row>
    <row r="478" spans="1:5">
      <c r="A478" s="146" t="s">
        <v>1204</v>
      </c>
      <c r="B478" s="151" t="s">
        <v>1040</v>
      </c>
      <c r="C478" s="148">
        <v>1</v>
      </c>
      <c r="D478" s="148">
        <v>9.99</v>
      </c>
      <c r="E478" s="149">
        <v>81258</v>
      </c>
    </row>
    <row r="479" spans="1:5">
      <c r="A479" s="146" t="s">
        <v>265</v>
      </c>
      <c r="B479" s="151" t="s">
        <v>519</v>
      </c>
      <c r="C479" s="148">
        <v>1</v>
      </c>
      <c r="D479" s="148">
        <v>0.9</v>
      </c>
      <c r="E479" s="149">
        <v>7348</v>
      </c>
    </row>
    <row r="480" spans="1:5">
      <c r="A480" s="146" t="s">
        <v>1205</v>
      </c>
      <c r="B480" s="151" t="s">
        <v>1044</v>
      </c>
      <c r="C480" s="148">
        <v>1</v>
      </c>
      <c r="D480" s="148">
        <v>0.9</v>
      </c>
      <c r="E480" s="149">
        <v>7348</v>
      </c>
    </row>
    <row r="481" spans="1:5">
      <c r="A481" s="146" t="s">
        <v>1206</v>
      </c>
      <c r="B481" s="151" t="s">
        <v>1047</v>
      </c>
      <c r="C481" s="148">
        <v>1</v>
      </c>
      <c r="D481" s="148">
        <v>9.99</v>
      </c>
      <c r="E481" s="149">
        <v>81258</v>
      </c>
    </row>
    <row r="482" spans="1:5">
      <c r="A482" s="146" t="s">
        <v>266</v>
      </c>
      <c r="B482" s="151" t="s">
        <v>520</v>
      </c>
      <c r="C482" s="148">
        <v>1</v>
      </c>
      <c r="D482" s="148">
        <v>0.9</v>
      </c>
      <c r="E482" s="149">
        <v>7348</v>
      </c>
    </row>
    <row r="483" spans="1:5">
      <c r="A483" s="146" t="s">
        <v>267</v>
      </c>
      <c r="B483" s="151" t="s">
        <v>521</v>
      </c>
      <c r="C483" s="148">
        <v>1</v>
      </c>
      <c r="D483" s="148">
        <v>0.9</v>
      </c>
      <c r="E483" s="149">
        <v>7348</v>
      </c>
    </row>
    <row r="484" spans="1:5">
      <c r="A484" s="146" t="s">
        <v>1207</v>
      </c>
      <c r="B484" s="151" t="s">
        <v>1051</v>
      </c>
      <c r="C484" s="148">
        <v>1</v>
      </c>
      <c r="D484" s="148">
        <v>9.99</v>
      </c>
      <c r="E484" s="149">
        <v>81258</v>
      </c>
    </row>
    <row r="485" spans="1:5">
      <c r="A485" s="146" t="s">
        <v>268</v>
      </c>
      <c r="B485" s="151" t="s">
        <v>522</v>
      </c>
      <c r="C485" s="148">
        <v>1</v>
      </c>
      <c r="D485" s="148">
        <v>0.9</v>
      </c>
      <c r="E485" s="149">
        <v>7348</v>
      </c>
    </row>
    <row r="486" spans="1:5">
      <c r="A486" s="146" t="s">
        <v>69</v>
      </c>
      <c r="B486" s="151" t="s">
        <v>363</v>
      </c>
      <c r="C486" s="148">
        <v>1</v>
      </c>
      <c r="D486" s="148">
        <v>0.93</v>
      </c>
      <c r="E486" s="149">
        <v>5759</v>
      </c>
    </row>
    <row r="487" spans="1:5">
      <c r="A487" s="146" t="s">
        <v>269</v>
      </c>
      <c r="B487" s="151" t="s">
        <v>515</v>
      </c>
      <c r="C487" s="148">
        <v>1</v>
      </c>
      <c r="D487" s="148">
        <v>0.94</v>
      </c>
      <c r="E487" s="149">
        <v>11487</v>
      </c>
    </row>
    <row r="488" spans="1:5">
      <c r="A488" s="146" t="s">
        <v>270</v>
      </c>
      <c r="B488" s="151" t="s">
        <v>516</v>
      </c>
      <c r="C488" s="148">
        <v>1</v>
      </c>
      <c r="D488" s="148">
        <v>0.94</v>
      </c>
      <c r="E488" s="149">
        <v>11487</v>
      </c>
    </row>
    <row r="489" spans="1:5">
      <c r="A489" s="146" t="s">
        <v>1208</v>
      </c>
      <c r="B489" s="151" t="s">
        <v>1057</v>
      </c>
      <c r="C489" s="148">
        <v>1</v>
      </c>
      <c r="D489" s="148">
        <v>0.9</v>
      </c>
      <c r="E489" s="149">
        <v>7348</v>
      </c>
    </row>
    <row r="490" spans="1:5">
      <c r="A490" s="146" t="s">
        <v>1209</v>
      </c>
      <c r="B490" s="151" t="s">
        <v>1059</v>
      </c>
      <c r="C490" s="148">
        <v>1</v>
      </c>
      <c r="D490" s="148">
        <v>0.9</v>
      </c>
      <c r="E490" s="149">
        <v>7348</v>
      </c>
    </row>
    <row r="491" spans="1:5">
      <c r="A491" s="146" t="s">
        <v>271</v>
      </c>
      <c r="B491" s="151" t="s">
        <v>523</v>
      </c>
      <c r="C491" s="148">
        <v>1</v>
      </c>
      <c r="D491" s="148">
        <v>0.9</v>
      </c>
      <c r="E491" s="149">
        <v>7348</v>
      </c>
    </row>
    <row r="492" spans="1:5">
      <c r="A492" s="146" t="s">
        <v>1210</v>
      </c>
      <c r="B492" s="151" t="s">
        <v>1062</v>
      </c>
      <c r="C492" s="148">
        <v>1</v>
      </c>
      <c r="D492" s="148">
        <v>0.9</v>
      </c>
      <c r="E492" s="149">
        <v>7348</v>
      </c>
    </row>
    <row r="493" spans="1:5">
      <c r="A493" s="146" t="s">
        <v>1211</v>
      </c>
      <c r="B493" s="151" t="s">
        <v>1064</v>
      </c>
      <c r="C493" s="148">
        <v>1</v>
      </c>
      <c r="D493" s="148">
        <v>0.9</v>
      </c>
      <c r="E493" s="149">
        <v>7348</v>
      </c>
    </row>
    <row r="494" spans="1:5">
      <c r="A494" s="146" t="s">
        <v>1212</v>
      </c>
      <c r="B494" s="151" t="s">
        <v>1066</v>
      </c>
      <c r="C494" s="148">
        <v>1</v>
      </c>
      <c r="D494" s="148">
        <v>9.99</v>
      </c>
      <c r="E494" s="149">
        <v>81258</v>
      </c>
    </row>
    <row r="495" spans="1:5">
      <c r="A495" s="146" t="s">
        <v>272</v>
      </c>
      <c r="B495" s="151" t="s">
        <v>524</v>
      </c>
      <c r="C495" s="148">
        <v>1</v>
      </c>
      <c r="D495" s="148">
        <v>0.9</v>
      </c>
      <c r="E495" s="149">
        <v>7348</v>
      </c>
    </row>
    <row r="496" spans="1:5">
      <c r="A496" s="146" t="s">
        <v>1213</v>
      </c>
      <c r="B496" s="151" t="s">
        <v>1068</v>
      </c>
      <c r="C496" s="148">
        <v>1</v>
      </c>
      <c r="D496" s="148">
        <v>0.9</v>
      </c>
      <c r="E496" s="149">
        <v>7348</v>
      </c>
    </row>
    <row r="497" spans="1:5">
      <c r="A497" s="146" t="s">
        <v>1214</v>
      </c>
      <c r="B497" s="151" t="s">
        <v>1070</v>
      </c>
      <c r="C497" s="148">
        <v>1</v>
      </c>
      <c r="D497" s="148">
        <v>9.99</v>
      </c>
      <c r="E497" s="149">
        <v>81258</v>
      </c>
    </row>
    <row r="498" spans="1:5">
      <c r="A498" s="146" t="s">
        <v>273</v>
      </c>
      <c r="B498" s="151" t="s">
        <v>525</v>
      </c>
      <c r="C498" s="148">
        <v>1</v>
      </c>
      <c r="D498" s="148">
        <v>0.9</v>
      </c>
      <c r="E498" s="149">
        <v>7348</v>
      </c>
    </row>
    <row r="499" spans="1:5">
      <c r="A499" s="146" t="s">
        <v>274</v>
      </c>
      <c r="B499" s="151" t="s">
        <v>526</v>
      </c>
      <c r="C499" s="148">
        <v>1</v>
      </c>
      <c r="D499" s="148">
        <v>0.9</v>
      </c>
      <c r="E499" s="149">
        <v>7348</v>
      </c>
    </row>
    <row r="500" spans="1:5">
      <c r="A500" s="146" t="s">
        <v>1215</v>
      </c>
      <c r="B500" s="151" t="s">
        <v>1074</v>
      </c>
      <c r="C500" s="148">
        <v>1</v>
      </c>
      <c r="D500" s="148">
        <v>9.99</v>
      </c>
      <c r="E500" s="149">
        <v>81258</v>
      </c>
    </row>
    <row r="501" spans="1:5">
      <c r="A501" s="146" t="s">
        <v>275</v>
      </c>
      <c r="B501" s="151" t="s">
        <v>527</v>
      </c>
      <c r="C501" s="148">
        <v>1</v>
      </c>
      <c r="D501" s="148">
        <v>0.9</v>
      </c>
      <c r="E501" s="149">
        <v>7348</v>
      </c>
    </row>
    <row r="502" spans="1:5">
      <c r="A502" s="146" t="s">
        <v>276</v>
      </c>
      <c r="B502" s="151" t="s">
        <v>515</v>
      </c>
      <c r="C502" s="148">
        <v>1</v>
      </c>
      <c r="D502" s="148">
        <v>0.94</v>
      </c>
      <c r="E502" s="149">
        <v>11487</v>
      </c>
    </row>
    <row r="503" spans="1:5">
      <c r="A503" s="146" t="s">
        <v>277</v>
      </c>
      <c r="B503" s="151" t="s">
        <v>516</v>
      </c>
      <c r="C503" s="148">
        <v>1</v>
      </c>
      <c r="D503" s="148">
        <v>0.94</v>
      </c>
      <c r="E503" s="149">
        <v>11487</v>
      </c>
    </row>
    <row r="504" spans="1:5">
      <c r="A504" s="146" t="s">
        <v>1216</v>
      </c>
      <c r="B504" s="151" t="s">
        <v>1076</v>
      </c>
      <c r="C504" s="148">
        <v>1</v>
      </c>
      <c r="D504" s="148">
        <v>0.92</v>
      </c>
      <c r="E504" s="149">
        <v>7427</v>
      </c>
    </row>
    <row r="505" spans="1:5">
      <c r="A505" s="146" t="s">
        <v>70</v>
      </c>
      <c r="B505" s="151" t="s">
        <v>358</v>
      </c>
      <c r="C505" s="148">
        <v>1</v>
      </c>
      <c r="D505" s="148">
        <v>1.28</v>
      </c>
      <c r="E505" s="149">
        <v>4046</v>
      </c>
    </row>
    <row r="506" spans="1:5">
      <c r="A506" s="146" t="s">
        <v>1217</v>
      </c>
      <c r="B506" s="151" t="s">
        <v>1078</v>
      </c>
      <c r="C506" s="148">
        <v>1</v>
      </c>
      <c r="D506" s="148">
        <v>3.86</v>
      </c>
      <c r="E506" s="149">
        <v>23782</v>
      </c>
    </row>
    <row r="507" spans="1:5">
      <c r="A507" s="146" t="s">
        <v>1218</v>
      </c>
      <c r="B507" s="151" t="s">
        <v>1080</v>
      </c>
      <c r="C507" s="148">
        <v>1</v>
      </c>
      <c r="D507" s="148">
        <v>0.93</v>
      </c>
      <c r="E507" s="149">
        <v>5759</v>
      </c>
    </row>
    <row r="508" spans="1:5">
      <c r="A508" s="146" t="s">
        <v>278</v>
      </c>
      <c r="B508" s="151" t="s">
        <v>528</v>
      </c>
      <c r="C508" s="148">
        <v>1</v>
      </c>
      <c r="D508" s="148">
        <v>0.95</v>
      </c>
      <c r="E508" s="149">
        <v>7712</v>
      </c>
    </row>
    <row r="509" spans="1:5">
      <c r="A509" s="146" t="s">
        <v>1219</v>
      </c>
      <c r="B509" s="151" t="s">
        <v>1082</v>
      </c>
      <c r="C509" s="148">
        <v>1</v>
      </c>
      <c r="D509" s="148">
        <v>0.95</v>
      </c>
      <c r="E509" s="149">
        <v>8773</v>
      </c>
    </row>
    <row r="510" spans="1:5">
      <c r="A510" s="146" t="s">
        <v>1220</v>
      </c>
      <c r="B510" s="151" t="s">
        <v>1084</v>
      </c>
      <c r="C510" s="148">
        <v>1</v>
      </c>
      <c r="D510" s="148">
        <v>0.95</v>
      </c>
      <c r="E510" s="149">
        <v>8773</v>
      </c>
    </row>
    <row r="511" spans="1:5">
      <c r="A511" s="146" t="s">
        <v>279</v>
      </c>
      <c r="B511" s="151" t="s">
        <v>529</v>
      </c>
      <c r="C511" s="148">
        <v>1</v>
      </c>
      <c r="D511" s="148">
        <v>0.95</v>
      </c>
      <c r="E511" s="149">
        <v>8773</v>
      </c>
    </row>
    <row r="512" spans="1:5">
      <c r="A512" s="146" t="s">
        <v>1221</v>
      </c>
      <c r="B512" s="151" t="s">
        <v>1088</v>
      </c>
      <c r="C512" s="148">
        <v>1</v>
      </c>
      <c r="D512" s="148">
        <v>0.78</v>
      </c>
      <c r="E512" s="149">
        <v>7485</v>
      </c>
    </row>
    <row r="513" spans="1:5">
      <c r="A513" s="146" t="s">
        <v>280</v>
      </c>
      <c r="B513" s="151" t="s">
        <v>530</v>
      </c>
      <c r="C513" s="148">
        <v>1</v>
      </c>
      <c r="D513" s="148">
        <v>0.78</v>
      </c>
      <c r="E513" s="149">
        <v>7485</v>
      </c>
    </row>
    <row r="514" spans="1:5">
      <c r="A514" s="146" t="s">
        <v>1222</v>
      </c>
      <c r="B514" s="151" t="s">
        <v>1092</v>
      </c>
      <c r="C514" s="148">
        <v>1</v>
      </c>
      <c r="D514" s="148">
        <v>0.78</v>
      </c>
      <c r="E514" s="149">
        <v>7485</v>
      </c>
    </row>
    <row r="515" spans="1:5">
      <c r="A515" s="146" t="s">
        <v>281</v>
      </c>
      <c r="B515" s="151" t="s">
        <v>531</v>
      </c>
      <c r="C515" s="148">
        <v>1</v>
      </c>
      <c r="D515" s="148">
        <v>0.78</v>
      </c>
      <c r="E515" s="149">
        <v>7485</v>
      </c>
    </row>
    <row r="516" spans="1:5">
      <c r="A516" s="146" t="s">
        <v>282</v>
      </c>
      <c r="B516" s="151" t="s">
        <v>532</v>
      </c>
      <c r="C516" s="148">
        <v>1</v>
      </c>
      <c r="D516" s="148">
        <v>0.87</v>
      </c>
      <c r="E516" s="149">
        <v>9272</v>
      </c>
    </row>
    <row r="517" spans="1:5">
      <c r="A517" s="146" t="s">
        <v>283</v>
      </c>
      <c r="B517" s="151" t="s">
        <v>533</v>
      </c>
      <c r="C517" s="148">
        <v>1</v>
      </c>
      <c r="D517" s="148">
        <v>0.87</v>
      </c>
      <c r="E517" s="149">
        <v>11058</v>
      </c>
    </row>
    <row r="518" spans="1:5">
      <c r="A518" s="146" t="s">
        <v>1223</v>
      </c>
      <c r="B518" s="151" t="s">
        <v>1098</v>
      </c>
      <c r="C518" s="148">
        <v>1</v>
      </c>
      <c r="D518" s="148">
        <v>0.92</v>
      </c>
      <c r="E518" s="149">
        <v>8444</v>
      </c>
    </row>
    <row r="519" spans="1:5">
      <c r="A519" s="146" t="s">
        <v>284</v>
      </c>
      <c r="B519" s="151" t="s">
        <v>534</v>
      </c>
      <c r="C519" s="148">
        <v>1</v>
      </c>
      <c r="D519" s="148">
        <v>0.92</v>
      </c>
      <c r="E519" s="149">
        <v>9756</v>
      </c>
    </row>
    <row r="520" spans="1:5">
      <c r="A520" s="146" t="s">
        <v>1224</v>
      </c>
      <c r="B520" s="151" t="s">
        <v>1102</v>
      </c>
      <c r="C520" s="148">
        <v>1</v>
      </c>
      <c r="D520" s="148">
        <v>0.9</v>
      </c>
      <c r="E520" s="149">
        <v>7186</v>
      </c>
    </row>
    <row r="521" spans="1:5">
      <c r="A521" s="146" t="s">
        <v>285</v>
      </c>
      <c r="B521" s="151" t="s">
        <v>535</v>
      </c>
      <c r="C521" s="148">
        <v>1</v>
      </c>
      <c r="D521" s="148">
        <v>0.9</v>
      </c>
      <c r="E521" s="149">
        <v>7186</v>
      </c>
    </row>
    <row r="522" spans="1:5">
      <c r="A522" s="146" t="s">
        <v>286</v>
      </c>
      <c r="B522" s="151" t="s">
        <v>536</v>
      </c>
      <c r="C522" s="148">
        <v>1</v>
      </c>
      <c r="D522" s="148">
        <v>0.9</v>
      </c>
      <c r="E522" s="149">
        <v>7186</v>
      </c>
    </row>
    <row r="523" spans="1:5">
      <c r="A523" s="146" t="s">
        <v>287</v>
      </c>
      <c r="B523" s="151" t="s">
        <v>537</v>
      </c>
      <c r="C523" s="148">
        <v>1</v>
      </c>
      <c r="D523" s="148">
        <v>0.9</v>
      </c>
      <c r="E523" s="149">
        <v>7186</v>
      </c>
    </row>
    <row r="524" spans="1:5">
      <c r="A524" s="146" t="s">
        <v>288</v>
      </c>
      <c r="B524" s="151" t="s">
        <v>538</v>
      </c>
      <c r="C524" s="148">
        <v>1</v>
      </c>
      <c r="D524" s="148">
        <v>0.9</v>
      </c>
      <c r="E524" s="149">
        <v>7186</v>
      </c>
    </row>
    <row r="525" spans="1:5">
      <c r="A525" s="146" t="s">
        <v>1225</v>
      </c>
      <c r="B525" s="151" t="s">
        <v>1109</v>
      </c>
      <c r="C525" s="148">
        <v>1</v>
      </c>
      <c r="D525" s="148">
        <v>0.96</v>
      </c>
      <c r="E525" s="149">
        <v>8602</v>
      </c>
    </row>
    <row r="526" spans="1:5">
      <c r="A526" s="146" t="s">
        <v>1226</v>
      </c>
      <c r="B526" s="151" t="s">
        <v>545</v>
      </c>
      <c r="C526" s="148">
        <v>1</v>
      </c>
      <c r="D526" s="148">
        <v>0.96</v>
      </c>
      <c r="E526" s="149">
        <v>8602</v>
      </c>
    </row>
    <row r="527" spans="1:5">
      <c r="A527" s="146" t="s">
        <v>289</v>
      </c>
      <c r="B527" s="151" t="s">
        <v>539</v>
      </c>
      <c r="C527" s="148">
        <v>1</v>
      </c>
      <c r="D527" s="148">
        <v>0.96</v>
      </c>
      <c r="E527" s="149">
        <v>8602</v>
      </c>
    </row>
    <row r="528" spans="1:5">
      <c r="A528" s="146" t="s">
        <v>71</v>
      </c>
      <c r="B528" s="151" t="s">
        <v>364</v>
      </c>
      <c r="C528" s="148">
        <v>1</v>
      </c>
      <c r="D528" s="148">
        <v>0.92</v>
      </c>
      <c r="E528" s="149">
        <v>5673</v>
      </c>
    </row>
    <row r="529" spans="1:5">
      <c r="A529" s="146" t="s">
        <v>72</v>
      </c>
      <c r="B529" s="151" t="s">
        <v>365</v>
      </c>
      <c r="C529" s="148">
        <v>1</v>
      </c>
      <c r="D529" s="148">
        <v>0.92</v>
      </c>
      <c r="E529" s="149">
        <v>5673</v>
      </c>
    </row>
    <row r="530" spans="1:5">
      <c r="A530" s="146" t="s">
        <v>1227</v>
      </c>
      <c r="B530" s="151" t="s">
        <v>1117</v>
      </c>
      <c r="C530" s="148">
        <v>1</v>
      </c>
      <c r="D530" s="148">
        <v>0.79</v>
      </c>
      <c r="E530" s="149">
        <v>6033</v>
      </c>
    </row>
    <row r="531" spans="1:5">
      <c r="A531" s="146" t="s">
        <v>73</v>
      </c>
      <c r="B531" s="151" t="s">
        <v>483</v>
      </c>
      <c r="C531" s="148">
        <v>1</v>
      </c>
      <c r="D531" s="148">
        <v>4.5599999999999996</v>
      </c>
      <c r="E531" s="149">
        <v>36534</v>
      </c>
    </row>
    <row r="532" spans="1:5">
      <c r="A532" s="146" t="s">
        <v>74</v>
      </c>
      <c r="B532" s="151" t="s">
        <v>484</v>
      </c>
      <c r="C532" s="148">
        <v>1</v>
      </c>
      <c r="D532" s="148">
        <v>0.81</v>
      </c>
      <c r="E532" s="149">
        <v>6323</v>
      </c>
    </row>
    <row r="533" spans="1:5">
      <c r="A533" s="146" t="s">
        <v>290</v>
      </c>
      <c r="B533" s="151" t="s">
        <v>540</v>
      </c>
      <c r="C533" s="148">
        <v>1</v>
      </c>
      <c r="D533" s="148">
        <v>0.97</v>
      </c>
      <c r="E533" s="149">
        <v>8454</v>
      </c>
    </row>
    <row r="534" spans="1:5">
      <c r="A534" s="146" t="s">
        <v>1228</v>
      </c>
      <c r="B534" s="151" t="s">
        <v>1122</v>
      </c>
      <c r="C534" s="148">
        <v>1</v>
      </c>
      <c r="D534" s="148">
        <v>0.92</v>
      </c>
      <c r="E534" s="149">
        <v>7427</v>
      </c>
    </row>
    <row r="535" spans="1:5">
      <c r="A535" s="146" t="s">
        <v>75</v>
      </c>
      <c r="B535" s="151" t="s">
        <v>366</v>
      </c>
      <c r="C535" s="148">
        <v>1</v>
      </c>
      <c r="D535" s="148">
        <v>2.2400000000000002</v>
      </c>
      <c r="E535" s="149">
        <v>7061</v>
      </c>
    </row>
    <row r="536" spans="1:5">
      <c r="A536" s="146" t="s">
        <v>76</v>
      </c>
      <c r="B536" s="151" t="s">
        <v>367</v>
      </c>
      <c r="C536" s="148">
        <v>1</v>
      </c>
      <c r="D536" s="148">
        <v>0.93</v>
      </c>
      <c r="E536" s="149">
        <v>5759</v>
      </c>
    </row>
    <row r="537" spans="1:5">
      <c r="A537" s="146" t="s">
        <v>1229</v>
      </c>
      <c r="B537" s="151" t="s">
        <v>1124</v>
      </c>
      <c r="C537" s="148">
        <v>1</v>
      </c>
      <c r="D537" s="148">
        <v>0.96</v>
      </c>
      <c r="E537" s="149">
        <v>8602</v>
      </c>
    </row>
    <row r="538" spans="1:5">
      <c r="A538" s="146" t="s">
        <v>77</v>
      </c>
      <c r="B538" s="151" t="s">
        <v>368</v>
      </c>
      <c r="C538" s="148">
        <v>1</v>
      </c>
      <c r="D538" s="148">
        <v>0.92</v>
      </c>
      <c r="E538" s="149">
        <v>5673</v>
      </c>
    </row>
    <row r="539" spans="1:5">
      <c r="A539" s="146" t="s">
        <v>1230</v>
      </c>
      <c r="B539" s="151" t="s">
        <v>1126</v>
      </c>
      <c r="C539" s="148">
        <v>1</v>
      </c>
      <c r="D539" s="148">
        <v>0.92</v>
      </c>
      <c r="E539" s="149">
        <v>5673</v>
      </c>
    </row>
    <row r="540" spans="1:5">
      <c r="A540" s="146" t="s">
        <v>1231</v>
      </c>
      <c r="B540" s="151" t="s">
        <v>1128</v>
      </c>
      <c r="C540" s="148">
        <v>1</v>
      </c>
      <c r="D540" s="148">
        <v>0.92</v>
      </c>
      <c r="E540" s="149">
        <v>5673</v>
      </c>
    </row>
    <row r="541" spans="1:5">
      <c r="A541" s="146" t="s">
        <v>78</v>
      </c>
      <c r="B541" s="151" t="s">
        <v>369</v>
      </c>
      <c r="C541" s="148">
        <v>1</v>
      </c>
      <c r="D541" s="148">
        <v>0.92</v>
      </c>
      <c r="E541" s="149">
        <v>5673</v>
      </c>
    </row>
    <row r="542" spans="1:5">
      <c r="A542" s="146" t="s">
        <v>79</v>
      </c>
      <c r="B542" s="150" t="s">
        <v>485</v>
      </c>
      <c r="C542" s="148">
        <v>1</v>
      </c>
      <c r="D542" s="148">
        <v>0.83</v>
      </c>
      <c r="E542" s="149">
        <v>6678</v>
      </c>
    </row>
    <row r="543" spans="1:5">
      <c r="A543" s="146" t="s">
        <v>1232</v>
      </c>
      <c r="B543" s="150" t="s">
        <v>1130</v>
      </c>
      <c r="C543" s="148">
        <v>1</v>
      </c>
      <c r="D543" s="148">
        <v>0.77</v>
      </c>
      <c r="E543" s="149">
        <v>5557</v>
      </c>
    </row>
    <row r="544" spans="1:5">
      <c r="A544" s="146" t="s">
        <v>80</v>
      </c>
      <c r="B544" s="147" t="s">
        <v>486</v>
      </c>
      <c r="C544" s="148">
        <v>1</v>
      </c>
      <c r="D544" s="148">
        <v>4.01</v>
      </c>
      <c r="E544" s="149">
        <v>29195</v>
      </c>
    </row>
    <row r="545" spans="1:5">
      <c r="A545" s="146" t="s">
        <v>1233</v>
      </c>
      <c r="B545" s="147" t="s">
        <v>1133</v>
      </c>
      <c r="C545" s="148">
        <v>1</v>
      </c>
      <c r="D545" s="148">
        <v>0.55000000000000004</v>
      </c>
      <c r="E545" s="149">
        <v>5941</v>
      </c>
    </row>
    <row r="546" spans="1:5">
      <c r="A546" s="146" t="s">
        <v>291</v>
      </c>
      <c r="B546" s="147" t="s">
        <v>541</v>
      </c>
      <c r="C546" s="148">
        <v>1</v>
      </c>
      <c r="D546" s="148">
        <v>0.55000000000000004</v>
      </c>
      <c r="E546" s="149">
        <v>5941</v>
      </c>
    </row>
    <row r="547" spans="1:5">
      <c r="A547" s="146" t="s">
        <v>292</v>
      </c>
      <c r="B547" s="150" t="s">
        <v>542</v>
      </c>
      <c r="C547" s="148">
        <v>1</v>
      </c>
      <c r="D547" s="148">
        <v>0.87</v>
      </c>
      <c r="E547" s="149">
        <v>11058</v>
      </c>
    </row>
    <row r="548" spans="1:5">
      <c r="A548" s="146" t="s">
        <v>293</v>
      </c>
      <c r="B548" s="147" t="s">
        <v>543</v>
      </c>
      <c r="C548" s="148">
        <v>1</v>
      </c>
      <c r="D548" s="148">
        <v>0.94</v>
      </c>
      <c r="E548" s="149">
        <v>11487</v>
      </c>
    </row>
    <row r="549" spans="1:5">
      <c r="A549" s="146" t="s">
        <v>81</v>
      </c>
      <c r="B549" s="147" t="s">
        <v>370</v>
      </c>
      <c r="C549" s="148">
        <v>1</v>
      </c>
      <c r="D549" s="148">
        <v>0.79</v>
      </c>
      <c r="E549" s="149">
        <v>6033</v>
      </c>
    </row>
    <row r="550" spans="1:5">
      <c r="A550" s="146" t="s">
        <v>294</v>
      </c>
      <c r="B550" s="147" t="s">
        <v>544</v>
      </c>
      <c r="C550" s="148">
        <v>1</v>
      </c>
      <c r="D550" s="148">
        <v>0.88</v>
      </c>
      <c r="E550" s="149">
        <v>7485</v>
      </c>
    </row>
    <row r="551" spans="1:5">
      <c r="A551" s="146" t="s">
        <v>295</v>
      </c>
      <c r="B551" s="147" t="s">
        <v>545</v>
      </c>
      <c r="C551" s="148">
        <v>1</v>
      </c>
      <c r="D551" s="148">
        <v>0.97</v>
      </c>
      <c r="E551" s="149">
        <v>8454</v>
      </c>
    </row>
    <row r="552" spans="1:5">
      <c r="A552" s="146" t="s">
        <v>296</v>
      </c>
      <c r="B552" s="147" t="s">
        <v>515</v>
      </c>
      <c r="C552" s="148">
        <v>1</v>
      </c>
      <c r="D552" s="148">
        <v>0.94</v>
      </c>
      <c r="E552" s="149">
        <v>11487</v>
      </c>
    </row>
    <row r="553" spans="1:5">
      <c r="A553" s="146" t="s">
        <v>297</v>
      </c>
      <c r="B553" s="147" t="s">
        <v>516</v>
      </c>
      <c r="C553" s="148">
        <v>1</v>
      </c>
      <c r="D553" s="148">
        <v>0.94</v>
      </c>
      <c r="E553" s="149">
        <v>11487</v>
      </c>
    </row>
    <row r="554" spans="1:5">
      <c r="A554" s="146" t="s">
        <v>82</v>
      </c>
      <c r="B554" s="147" t="s">
        <v>338</v>
      </c>
      <c r="C554" s="148">
        <v>1</v>
      </c>
      <c r="D554" s="148">
        <v>0.03</v>
      </c>
      <c r="E554" s="149">
        <v>4128</v>
      </c>
    </row>
    <row r="555" spans="1:5">
      <c r="A555" s="146" t="s">
        <v>1234</v>
      </c>
      <c r="B555" s="147" t="s">
        <v>341</v>
      </c>
      <c r="C555" s="148">
        <v>1</v>
      </c>
      <c r="D555" s="148">
        <v>0.6</v>
      </c>
      <c r="E555" s="149">
        <v>19594</v>
      </c>
    </row>
    <row r="556" spans="1:5">
      <c r="A556" s="146" t="s">
        <v>298</v>
      </c>
      <c r="B556" s="147" t="s">
        <v>546</v>
      </c>
      <c r="C556" s="148">
        <v>1</v>
      </c>
      <c r="D556" s="148">
        <v>0.6</v>
      </c>
      <c r="E556" s="149">
        <v>19594</v>
      </c>
    </row>
    <row r="557" spans="1:5">
      <c r="A557" s="146" t="s">
        <v>1235</v>
      </c>
      <c r="B557" s="147" t="s">
        <v>1143</v>
      </c>
      <c r="C557" s="148">
        <v>1</v>
      </c>
      <c r="D557" s="148">
        <v>0.6</v>
      </c>
      <c r="E557" s="149">
        <v>19594</v>
      </c>
    </row>
    <row r="558" spans="1:5">
      <c r="A558" s="146" t="s">
        <v>299</v>
      </c>
      <c r="B558" s="150" t="s">
        <v>547</v>
      </c>
      <c r="C558" s="148">
        <v>1</v>
      </c>
      <c r="D558" s="148">
        <v>0.6</v>
      </c>
      <c r="E558" s="149">
        <v>19594</v>
      </c>
    </row>
    <row r="559" spans="1:5">
      <c r="A559" s="146" t="s">
        <v>1236</v>
      </c>
      <c r="B559" s="150" t="s">
        <v>645</v>
      </c>
      <c r="C559" s="148">
        <v>1</v>
      </c>
      <c r="D559" s="148">
        <v>0.6</v>
      </c>
      <c r="E559" s="149">
        <v>19594</v>
      </c>
    </row>
    <row r="560" spans="1:5">
      <c r="A560" s="146" t="s">
        <v>1237</v>
      </c>
      <c r="B560" s="150" t="s">
        <v>1149</v>
      </c>
      <c r="C560" s="148">
        <v>1</v>
      </c>
      <c r="D560" s="148">
        <v>0.6</v>
      </c>
      <c r="E560" s="149">
        <v>19594</v>
      </c>
    </row>
    <row r="561" spans="1:5">
      <c r="A561" s="146" t="s">
        <v>1238</v>
      </c>
      <c r="B561" s="150" t="s">
        <v>1152</v>
      </c>
      <c r="C561" s="148">
        <v>1</v>
      </c>
      <c r="D561" s="148">
        <v>0.6</v>
      </c>
      <c r="E561" s="149">
        <v>19594</v>
      </c>
    </row>
    <row r="562" spans="1:5">
      <c r="A562" s="146" t="s">
        <v>300</v>
      </c>
      <c r="B562" s="150" t="s">
        <v>548</v>
      </c>
      <c r="C562" s="148">
        <v>1</v>
      </c>
      <c r="D562" s="148">
        <v>-0.73</v>
      </c>
      <c r="E562" s="149">
        <v>4245</v>
      </c>
    </row>
    <row r="563" spans="1:5">
      <c r="A563" s="146" t="s">
        <v>1239</v>
      </c>
      <c r="B563" s="150" t="s">
        <v>661</v>
      </c>
      <c r="C563" s="148">
        <v>1</v>
      </c>
      <c r="D563" s="148">
        <v>1.42</v>
      </c>
      <c r="E563" s="149">
        <v>2026</v>
      </c>
    </row>
    <row r="564" spans="1:5">
      <c r="A564" s="146" t="s">
        <v>1240</v>
      </c>
      <c r="B564" s="150" t="s">
        <v>1157</v>
      </c>
      <c r="C564" s="148">
        <v>1</v>
      </c>
      <c r="D564" s="148">
        <v>0</v>
      </c>
      <c r="E564" s="149">
        <v>1968</v>
      </c>
    </row>
    <row r="565" spans="1:5">
      <c r="A565" s="146" t="s">
        <v>83</v>
      </c>
      <c r="B565" s="150" t="s">
        <v>345</v>
      </c>
      <c r="C565" s="148">
        <v>1</v>
      </c>
      <c r="D565" s="148">
        <v>0</v>
      </c>
      <c r="E565" s="149">
        <v>3710</v>
      </c>
    </row>
    <row r="566" spans="1:5">
      <c r="A566" s="146" t="s">
        <v>1241</v>
      </c>
      <c r="B566" s="150" t="s">
        <v>671</v>
      </c>
      <c r="C566" s="148">
        <v>1</v>
      </c>
      <c r="D566" s="148">
        <v>0</v>
      </c>
      <c r="E566" s="149">
        <v>3710</v>
      </c>
    </row>
    <row r="567" spans="1:5">
      <c r="A567" s="146" t="s">
        <v>1242</v>
      </c>
      <c r="B567" s="150" t="s">
        <v>675</v>
      </c>
      <c r="C567" s="148">
        <v>1</v>
      </c>
      <c r="D567" s="148">
        <v>7.0000000000000007E-2</v>
      </c>
      <c r="E567" s="149">
        <v>3710</v>
      </c>
    </row>
    <row r="568" spans="1:5">
      <c r="A568" s="146" t="s">
        <v>84</v>
      </c>
      <c r="B568" s="147" t="s">
        <v>346</v>
      </c>
      <c r="C568" s="148">
        <v>1</v>
      </c>
      <c r="D568" s="148">
        <v>0</v>
      </c>
      <c r="E568" s="149">
        <v>3429</v>
      </c>
    </row>
    <row r="569" spans="1:5">
      <c r="A569" s="146" t="s">
        <v>1243</v>
      </c>
      <c r="B569" s="147" t="s">
        <v>1164</v>
      </c>
      <c r="C569" s="148">
        <v>1</v>
      </c>
      <c r="D569" s="148">
        <v>0</v>
      </c>
      <c r="E569" s="149">
        <v>3429</v>
      </c>
    </row>
    <row r="570" spans="1:5">
      <c r="A570" s="146" t="s">
        <v>1244</v>
      </c>
      <c r="B570" s="147" t="s">
        <v>1167</v>
      </c>
      <c r="C570" s="148">
        <v>1</v>
      </c>
      <c r="D570" s="148">
        <v>0.15</v>
      </c>
      <c r="E570" s="149">
        <v>20272</v>
      </c>
    </row>
    <row r="571" spans="1:5">
      <c r="A571" s="146" t="s">
        <v>1245</v>
      </c>
      <c r="B571" s="147" t="s">
        <v>1170</v>
      </c>
      <c r="C571" s="148">
        <v>1</v>
      </c>
      <c r="D571" s="148">
        <v>0</v>
      </c>
      <c r="E571" s="149">
        <v>5069</v>
      </c>
    </row>
    <row r="572" spans="1:5">
      <c r="A572" s="146" t="s">
        <v>1246</v>
      </c>
      <c r="B572" s="147" t="s">
        <v>1173</v>
      </c>
      <c r="C572" s="148">
        <v>1</v>
      </c>
      <c r="D572" s="148">
        <v>0</v>
      </c>
      <c r="E572" s="149">
        <v>5069</v>
      </c>
    </row>
    <row r="573" spans="1:5">
      <c r="A573" s="146" t="s">
        <v>301</v>
      </c>
      <c r="B573" s="150" t="s">
        <v>494</v>
      </c>
      <c r="C573" s="148">
        <v>1</v>
      </c>
      <c r="D573" s="148">
        <v>-0.73</v>
      </c>
      <c r="E573" s="149">
        <v>4245</v>
      </c>
    </row>
    <row r="574" spans="1:5">
      <c r="A574" s="146" t="s">
        <v>1247</v>
      </c>
      <c r="B574" s="147" t="s">
        <v>1177</v>
      </c>
      <c r="C574" s="148">
        <v>1</v>
      </c>
      <c r="D574" s="148">
        <v>1.42</v>
      </c>
      <c r="E574" s="149">
        <v>2026</v>
      </c>
    </row>
    <row r="575" spans="1:5">
      <c r="A575" s="146" t="s">
        <v>1248</v>
      </c>
      <c r="B575" s="150" t="s">
        <v>699</v>
      </c>
      <c r="C575" s="148">
        <v>1</v>
      </c>
      <c r="D575" s="148">
        <v>0</v>
      </c>
      <c r="E575" s="149">
        <v>1968</v>
      </c>
    </row>
    <row r="576" spans="1:5">
      <c r="A576" s="146" t="s">
        <v>302</v>
      </c>
      <c r="B576" s="147" t="s">
        <v>495</v>
      </c>
      <c r="C576" s="148">
        <v>1</v>
      </c>
      <c r="D576" s="148">
        <v>0</v>
      </c>
      <c r="E576" s="149">
        <v>6421</v>
      </c>
    </row>
    <row r="577" spans="1:5">
      <c r="A577" s="146" t="s">
        <v>85</v>
      </c>
      <c r="B577" s="147" t="s">
        <v>348</v>
      </c>
      <c r="C577" s="148">
        <v>1</v>
      </c>
      <c r="D577" s="148">
        <v>1.4</v>
      </c>
      <c r="E577" s="149">
        <v>4029</v>
      </c>
    </row>
    <row r="578" spans="1:5">
      <c r="A578" s="146" t="s">
        <v>132</v>
      </c>
      <c r="B578" s="150" t="s">
        <v>324</v>
      </c>
      <c r="C578" s="148">
        <v>1</v>
      </c>
      <c r="D578" s="148">
        <v>0.64</v>
      </c>
      <c r="E578" s="149">
        <v>3311</v>
      </c>
    </row>
    <row r="579" spans="1:5">
      <c r="A579" s="146" t="s">
        <v>133</v>
      </c>
      <c r="B579" s="147" t="s">
        <v>333</v>
      </c>
      <c r="C579" s="148">
        <v>1</v>
      </c>
      <c r="D579" s="148">
        <v>0.64</v>
      </c>
      <c r="E579" s="149">
        <v>3311</v>
      </c>
    </row>
    <row r="580" spans="1:5">
      <c r="A580" s="146" t="s">
        <v>1249</v>
      </c>
      <c r="B580" s="147" t="s">
        <v>602</v>
      </c>
      <c r="C580" s="148">
        <v>1</v>
      </c>
      <c r="D580" s="148">
        <v>0.64</v>
      </c>
      <c r="E580" s="149">
        <v>3311</v>
      </c>
    </row>
    <row r="581" spans="1:5">
      <c r="A581" s="146" t="s">
        <v>1250</v>
      </c>
      <c r="B581" s="147" t="s">
        <v>336</v>
      </c>
      <c r="C581" s="148">
        <v>1</v>
      </c>
      <c r="D581" s="148">
        <v>0.64</v>
      </c>
      <c r="E581" s="149">
        <v>3311</v>
      </c>
    </row>
    <row r="582" spans="1:5">
      <c r="A582" s="146" t="s">
        <v>1251</v>
      </c>
      <c r="B582" s="147" t="s">
        <v>581</v>
      </c>
      <c r="C582" s="148">
        <v>1</v>
      </c>
      <c r="D582" s="148">
        <v>0.64</v>
      </c>
      <c r="E582" s="149">
        <v>3311</v>
      </c>
    </row>
    <row r="583" spans="1:5">
      <c r="A583" s="146" t="s">
        <v>371</v>
      </c>
      <c r="B583" s="147" t="s">
        <v>331</v>
      </c>
      <c r="C583" s="148">
        <v>1</v>
      </c>
      <c r="D583" s="148">
        <v>0.64</v>
      </c>
      <c r="E583" s="149">
        <v>3311</v>
      </c>
    </row>
    <row r="584" spans="1:5">
      <c r="A584" s="146" t="s">
        <v>1252</v>
      </c>
      <c r="B584" s="147" t="s">
        <v>357</v>
      </c>
      <c r="C584" s="148">
        <v>1</v>
      </c>
      <c r="D584" s="148">
        <v>0.64</v>
      </c>
      <c r="E584" s="149">
        <v>3311</v>
      </c>
    </row>
    <row r="585" spans="1:5">
      <c r="A585" s="146" t="s">
        <v>134</v>
      </c>
      <c r="B585" s="147" t="s">
        <v>361</v>
      </c>
      <c r="C585" s="148">
        <v>1</v>
      </c>
      <c r="D585" s="148">
        <v>0.64</v>
      </c>
      <c r="E585" s="149">
        <v>3311</v>
      </c>
    </row>
    <row r="586" spans="1:5">
      <c r="A586" s="146" t="s">
        <v>303</v>
      </c>
      <c r="B586" s="147" t="s">
        <v>549</v>
      </c>
      <c r="C586" s="148">
        <v>1</v>
      </c>
      <c r="D586" s="148">
        <v>0.91</v>
      </c>
      <c r="E586" s="149">
        <v>7101</v>
      </c>
    </row>
    <row r="587" spans="1:5">
      <c r="A587" s="146" t="s">
        <v>86</v>
      </c>
      <c r="B587" s="147" t="s">
        <v>362</v>
      </c>
      <c r="C587" s="148">
        <v>1</v>
      </c>
      <c r="D587" s="148">
        <v>1.28</v>
      </c>
      <c r="E587" s="149">
        <v>4046</v>
      </c>
    </row>
    <row r="588" spans="1:5">
      <c r="A588" s="146" t="s">
        <v>1253</v>
      </c>
      <c r="B588" s="147" t="s">
        <v>1256</v>
      </c>
      <c r="C588" s="148">
        <v>0.09</v>
      </c>
      <c r="D588" s="148">
        <v>0</v>
      </c>
      <c r="E588" s="149">
        <v>186</v>
      </c>
    </row>
    <row r="589" spans="1:5">
      <c r="A589" s="146" t="s">
        <v>1257</v>
      </c>
      <c r="B589" s="147" t="s">
        <v>386</v>
      </c>
      <c r="C589" s="148">
        <v>0.18</v>
      </c>
      <c r="D589" s="148">
        <v>0</v>
      </c>
      <c r="E589" s="149">
        <v>358</v>
      </c>
    </row>
    <row r="590" spans="1:5">
      <c r="A590" s="146" t="s">
        <v>1258</v>
      </c>
      <c r="B590" s="147" t="s">
        <v>1259</v>
      </c>
      <c r="C590" s="148">
        <v>0.36</v>
      </c>
      <c r="D590" s="148">
        <v>0</v>
      </c>
      <c r="E590" s="149">
        <v>715</v>
      </c>
    </row>
    <row r="591" spans="1:5">
      <c r="A591" s="146" t="s">
        <v>1260</v>
      </c>
      <c r="B591" s="151" t="s">
        <v>1261</v>
      </c>
      <c r="C591" s="148">
        <v>0.02</v>
      </c>
      <c r="D591" s="148">
        <v>0.37</v>
      </c>
      <c r="E591" s="149">
        <v>534</v>
      </c>
    </row>
    <row r="592" spans="1:5">
      <c r="A592" s="146" t="s">
        <v>1262</v>
      </c>
      <c r="B592" s="151" t="s">
        <v>1263</v>
      </c>
      <c r="C592" s="148">
        <v>0.09</v>
      </c>
      <c r="D592" s="148">
        <v>0.23</v>
      </c>
      <c r="E592" s="149">
        <v>278</v>
      </c>
    </row>
    <row r="593" spans="1:5">
      <c r="A593" s="146" t="s">
        <v>1264</v>
      </c>
      <c r="B593" s="151" t="s">
        <v>1265</v>
      </c>
      <c r="C593" s="148">
        <v>0.25</v>
      </c>
      <c r="D593" s="148">
        <v>0.63</v>
      </c>
      <c r="E593" s="149">
        <v>755</v>
      </c>
    </row>
    <row r="594" spans="1:5">
      <c r="A594" s="146" t="s">
        <v>1266</v>
      </c>
      <c r="B594" s="151" t="s">
        <v>1267</v>
      </c>
      <c r="C594" s="148">
        <v>0.12</v>
      </c>
      <c r="D594" s="148">
        <v>0.19</v>
      </c>
      <c r="E594" s="149">
        <v>294</v>
      </c>
    </row>
    <row r="595" spans="1:5">
      <c r="A595" s="146" t="s">
        <v>1269</v>
      </c>
      <c r="B595" s="151" t="s">
        <v>1270</v>
      </c>
      <c r="C595" s="148">
        <v>0.09</v>
      </c>
      <c r="D595" s="148">
        <v>0</v>
      </c>
      <c r="E595" s="149">
        <v>210</v>
      </c>
    </row>
    <row r="596" spans="1:5">
      <c r="A596" s="146" t="s">
        <v>1271</v>
      </c>
      <c r="B596" s="151" t="s">
        <v>1272</v>
      </c>
      <c r="C596" s="148">
        <v>0.09</v>
      </c>
      <c r="D596" s="148">
        <v>0</v>
      </c>
      <c r="E596" s="149">
        <v>207</v>
      </c>
    </row>
    <row r="597" spans="1:5">
      <c r="A597" s="146" t="s">
        <v>87</v>
      </c>
      <c r="B597" s="151" t="s">
        <v>372</v>
      </c>
      <c r="C597" s="148">
        <v>0.13</v>
      </c>
      <c r="D597" s="148">
        <v>0</v>
      </c>
      <c r="E597" s="149">
        <v>324</v>
      </c>
    </row>
    <row r="598" spans="1:5">
      <c r="A598" s="146" t="s">
        <v>88</v>
      </c>
      <c r="B598" s="151" t="s">
        <v>374</v>
      </c>
      <c r="C598" s="148">
        <v>0.11</v>
      </c>
      <c r="D598" s="148">
        <v>0.03</v>
      </c>
      <c r="E598" s="149">
        <v>272</v>
      </c>
    </row>
    <row r="599" spans="1:5">
      <c r="A599" s="146" t="s">
        <v>89</v>
      </c>
      <c r="B599" s="151" t="s">
        <v>376</v>
      </c>
      <c r="C599" s="148">
        <v>0.13</v>
      </c>
      <c r="D599" s="148">
        <v>0.12</v>
      </c>
      <c r="E599" s="149">
        <v>301</v>
      </c>
    </row>
    <row r="600" spans="1:5">
      <c r="A600" s="146" t="s">
        <v>1274</v>
      </c>
      <c r="B600" s="151" t="s">
        <v>1276</v>
      </c>
      <c r="C600" s="148">
        <v>0.33</v>
      </c>
      <c r="D600" s="148">
        <v>0</v>
      </c>
      <c r="E600" s="149">
        <v>673</v>
      </c>
    </row>
    <row r="601" spans="1:5">
      <c r="A601" s="146" t="s">
        <v>1277</v>
      </c>
      <c r="B601" s="151" t="s">
        <v>1279</v>
      </c>
      <c r="C601" s="148">
        <v>0.16</v>
      </c>
      <c r="D601" s="148">
        <v>0.05</v>
      </c>
      <c r="E601" s="149">
        <v>261</v>
      </c>
    </row>
    <row r="602" spans="1:5">
      <c r="A602" s="146" t="s">
        <v>1280</v>
      </c>
      <c r="B602" s="151" t="s">
        <v>1282</v>
      </c>
      <c r="C602" s="148">
        <v>0.03</v>
      </c>
      <c r="D602" s="148">
        <v>-0.01</v>
      </c>
      <c r="E602" s="149">
        <v>95</v>
      </c>
    </row>
    <row r="603" spans="1:5">
      <c r="A603" s="146" t="s">
        <v>304</v>
      </c>
      <c r="B603" s="151" t="s">
        <v>550</v>
      </c>
      <c r="C603" s="148">
        <v>0.05</v>
      </c>
      <c r="D603" s="148">
        <v>0</v>
      </c>
      <c r="E603" s="149">
        <v>95</v>
      </c>
    </row>
    <row r="604" spans="1:5">
      <c r="A604" s="146" t="s">
        <v>309</v>
      </c>
      <c r="B604" s="151" t="s">
        <v>385</v>
      </c>
      <c r="C604" s="148">
        <v>0.1</v>
      </c>
      <c r="D604" s="148">
        <v>-0.01</v>
      </c>
      <c r="E604" s="149">
        <v>124</v>
      </c>
    </row>
    <row r="605" spans="1:5">
      <c r="A605" s="146" t="s">
        <v>90</v>
      </c>
      <c r="B605" s="151" t="s">
        <v>378</v>
      </c>
      <c r="C605" s="148">
        <v>0.22</v>
      </c>
      <c r="D605" s="148">
        <v>0.08</v>
      </c>
      <c r="E605" s="149">
        <v>495</v>
      </c>
    </row>
    <row r="606" spans="1:5">
      <c r="A606" s="146" t="s">
        <v>91</v>
      </c>
      <c r="B606" s="151" t="s">
        <v>379</v>
      </c>
      <c r="C606" s="148">
        <v>0.17</v>
      </c>
      <c r="D606" s="148">
        <v>0.38</v>
      </c>
      <c r="E606" s="149">
        <v>433</v>
      </c>
    </row>
    <row r="607" spans="1:5">
      <c r="A607" s="146" t="s">
        <v>1284</v>
      </c>
      <c r="B607" s="151" t="s">
        <v>1285</v>
      </c>
      <c r="C607" s="148">
        <v>0</v>
      </c>
      <c r="D607" s="148">
        <v>0.01</v>
      </c>
      <c r="E607" s="149">
        <v>13</v>
      </c>
    </row>
    <row r="608" spans="1:5">
      <c r="A608" s="146" t="s">
        <v>1286</v>
      </c>
      <c r="B608" s="151" t="s">
        <v>1288</v>
      </c>
      <c r="C608" s="148">
        <v>0.01</v>
      </c>
      <c r="D608" s="148">
        <v>0.02</v>
      </c>
      <c r="E608" s="149">
        <v>33</v>
      </c>
    </row>
    <row r="609" spans="1:5">
      <c r="A609" s="146" t="s">
        <v>1289</v>
      </c>
      <c r="B609" s="151" t="s">
        <v>487</v>
      </c>
      <c r="C609" s="148">
        <v>0.05</v>
      </c>
      <c r="D609" s="148">
        <v>0.06</v>
      </c>
      <c r="E609" s="149">
        <v>124</v>
      </c>
    </row>
    <row r="610" spans="1:5">
      <c r="A610" s="146" t="s">
        <v>1291</v>
      </c>
      <c r="B610" s="151" t="s">
        <v>1292</v>
      </c>
      <c r="C610" s="148">
        <v>0.09</v>
      </c>
      <c r="D610" s="148">
        <v>0.23</v>
      </c>
      <c r="E610" s="149">
        <v>278</v>
      </c>
    </row>
    <row r="611" spans="1:5">
      <c r="A611" s="146" t="s">
        <v>1293</v>
      </c>
      <c r="B611" s="151" t="s">
        <v>1295</v>
      </c>
      <c r="C611" s="148">
        <v>0.25</v>
      </c>
      <c r="D611" s="148">
        <v>0.63</v>
      </c>
      <c r="E611" s="149">
        <v>755</v>
      </c>
    </row>
    <row r="612" spans="1:5">
      <c r="A612" s="146" t="s">
        <v>1296</v>
      </c>
      <c r="B612" s="151" t="s">
        <v>1298</v>
      </c>
      <c r="C612" s="148">
        <v>0.11</v>
      </c>
      <c r="D612" s="148">
        <v>0.28999999999999998</v>
      </c>
      <c r="E612" s="149">
        <v>281</v>
      </c>
    </row>
    <row r="613" spans="1:5">
      <c r="A613" s="146" t="s">
        <v>1299</v>
      </c>
      <c r="B613" s="151" t="s">
        <v>1301</v>
      </c>
      <c r="C613" s="148">
        <v>0.09</v>
      </c>
      <c r="D613" s="148">
        <v>0</v>
      </c>
      <c r="E613" s="149">
        <v>208</v>
      </c>
    </row>
    <row r="614" spans="1:5">
      <c r="A614" s="146" t="s">
        <v>1302</v>
      </c>
      <c r="B614" s="151" t="s">
        <v>1304</v>
      </c>
      <c r="C614" s="148">
        <v>0.09</v>
      </c>
      <c r="D614" s="148">
        <v>0</v>
      </c>
      <c r="E614" s="149">
        <v>205</v>
      </c>
    </row>
    <row r="615" spans="1:5">
      <c r="A615" s="146" t="s">
        <v>92</v>
      </c>
      <c r="B615" s="151" t="s">
        <v>380</v>
      </c>
      <c r="C615" s="148">
        <v>0.13</v>
      </c>
      <c r="D615" s="148">
        <v>0</v>
      </c>
      <c r="E615" s="149">
        <v>324</v>
      </c>
    </row>
    <row r="616" spans="1:5">
      <c r="A616" s="146" t="s">
        <v>93</v>
      </c>
      <c r="B616" s="151" t="s">
        <v>374</v>
      </c>
      <c r="C616" s="148">
        <v>0.11</v>
      </c>
      <c r="D616" s="148">
        <v>0.03</v>
      </c>
      <c r="E616" s="149">
        <v>272</v>
      </c>
    </row>
    <row r="617" spans="1:5">
      <c r="A617" s="146" t="s">
        <v>94</v>
      </c>
      <c r="B617" s="151" t="s">
        <v>381</v>
      </c>
      <c r="C617" s="148">
        <v>0.13</v>
      </c>
      <c r="D617" s="148">
        <v>0.12</v>
      </c>
      <c r="E617" s="149">
        <v>301</v>
      </c>
    </row>
    <row r="618" spans="1:5">
      <c r="A618" s="146" t="s">
        <v>1307</v>
      </c>
      <c r="B618" s="151" t="s">
        <v>1309</v>
      </c>
      <c r="C618" s="148">
        <v>0.33</v>
      </c>
      <c r="D618" s="148">
        <v>0</v>
      </c>
      <c r="E618" s="149">
        <v>673</v>
      </c>
    </row>
    <row r="619" spans="1:5">
      <c r="A619" s="146" t="s">
        <v>1310</v>
      </c>
      <c r="B619" s="151" t="s">
        <v>1312</v>
      </c>
      <c r="C619" s="148">
        <v>0.15</v>
      </c>
      <c r="D619" s="148">
        <v>0.05</v>
      </c>
      <c r="E619" s="149">
        <v>249</v>
      </c>
    </row>
    <row r="620" spans="1:5">
      <c r="A620" s="146" t="s">
        <v>1313</v>
      </c>
      <c r="B620" s="151" t="s">
        <v>1315</v>
      </c>
      <c r="C620" s="148">
        <v>0.03</v>
      </c>
      <c r="D620" s="148">
        <v>-0.01</v>
      </c>
      <c r="E620" s="149">
        <v>100</v>
      </c>
    </row>
    <row r="621" spans="1:5">
      <c r="A621" s="146" t="s">
        <v>305</v>
      </c>
      <c r="B621" s="151" t="s">
        <v>551</v>
      </c>
      <c r="C621" s="148">
        <v>0.05</v>
      </c>
      <c r="D621" s="148">
        <v>0</v>
      </c>
      <c r="E621" s="149">
        <v>100</v>
      </c>
    </row>
    <row r="622" spans="1:5">
      <c r="A622" s="146" t="s">
        <v>310</v>
      </c>
      <c r="B622" s="151" t="s">
        <v>552</v>
      </c>
      <c r="C622" s="148">
        <v>0.1</v>
      </c>
      <c r="D622" s="148">
        <v>-0.01</v>
      </c>
      <c r="E622" s="149">
        <v>119</v>
      </c>
    </row>
    <row r="623" spans="1:5">
      <c r="A623" s="146" t="s">
        <v>95</v>
      </c>
      <c r="B623" s="151" t="s">
        <v>382</v>
      </c>
      <c r="C623" s="148">
        <v>0.21</v>
      </c>
      <c r="D623" s="148">
        <v>0.08</v>
      </c>
      <c r="E623" s="149">
        <v>473</v>
      </c>
    </row>
    <row r="624" spans="1:5">
      <c r="A624" s="146" t="s">
        <v>96</v>
      </c>
      <c r="B624" s="151" t="s">
        <v>383</v>
      </c>
      <c r="C624" s="148">
        <v>0.17</v>
      </c>
      <c r="D624" s="148">
        <v>0.38</v>
      </c>
      <c r="E624" s="149">
        <v>433</v>
      </c>
    </row>
    <row r="625" spans="1:5">
      <c r="A625" s="146" t="s">
        <v>1319</v>
      </c>
      <c r="B625" s="151" t="s">
        <v>1320</v>
      </c>
      <c r="C625" s="148">
        <v>0</v>
      </c>
      <c r="D625" s="148">
        <v>0.01</v>
      </c>
      <c r="E625" s="149">
        <v>12</v>
      </c>
    </row>
    <row r="626" spans="1:5">
      <c r="A626" s="146" t="s">
        <v>1321</v>
      </c>
      <c r="B626" s="151" t="s">
        <v>1323</v>
      </c>
      <c r="C626" s="148">
        <v>0.01</v>
      </c>
      <c r="D626" s="148">
        <v>0.03</v>
      </c>
      <c r="E626" s="149">
        <v>31</v>
      </c>
    </row>
    <row r="627" spans="1:5">
      <c r="A627" s="146" t="s">
        <v>1324</v>
      </c>
      <c r="B627" s="151" t="s">
        <v>488</v>
      </c>
      <c r="C627" s="148">
        <v>0.05</v>
      </c>
      <c r="D627" s="148">
        <v>0.06</v>
      </c>
      <c r="E627" s="149">
        <v>124</v>
      </c>
    </row>
    <row r="628" spans="1:5">
      <c r="A628" s="146" t="s">
        <v>1325</v>
      </c>
      <c r="B628" s="151" t="s">
        <v>1327</v>
      </c>
      <c r="C628" s="148">
        <v>0.09</v>
      </c>
      <c r="D628" s="148">
        <v>0</v>
      </c>
      <c r="E628" s="149">
        <v>169</v>
      </c>
    </row>
    <row r="629" spans="1:5">
      <c r="A629" s="146" t="s">
        <v>1328</v>
      </c>
      <c r="B629" s="151" t="s">
        <v>1330</v>
      </c>
      <c r="C629" s="148">
        <v>0.04</v>
      </c>
      <c r="D629" s="148">
        <v>0</v>
      </c>
      <c r="E629" s="149">
        <v>232</v>
      </c>
    </row>
    <row r="630" spans="1:5">
      <c r="A630" s="146" t="s">
        <v>1331</v>
      </c>
      <c r="B630" s="151" t="s">
        <v>1333</v>
      </c>
      <c r="C630" s="148">
        <v>0.33</v>
      </c>
      <c r="D630" s="148">
        <v>0</v>
      </c>
      <c r="E630" s="149">
        <v>673</v>
      </c>
    </row>
    <row r="631" spans="1:5">
      <c r="A631" s="146" t="s">
        <v>1334</v>
      </c>
      <c r="B631" s="151" t="s">
        <v>1336</v>
      </c>
      <c r="C631" s="148">
        <v>0.02</v>
      </c>
      <c r="D631" s="148">
        <v>0</v>
      </c>
      <c r="E631" s="149">
        <v>59</v>
      </c>
    </row>
    <row r="632" spans="1:5">
      <c r="A632" s="146" t="s">
        <v>1337</v>
      </c>
      <c r="B632" s="151" t="s">
        <v>1339</v>
      </c>
      <c r="C632" s="148">
        <v>0.03</v>
      </c>
      <c r="D632" s="148">
        <v>0</v>
      </c>
      <c r="E632" s="149">
        <v>59</v>
      </c>
    </row>
    <row r="633" spans="1:5">
      <c r="A633" s="146" t="s">
        <v>1340</v>
      </c>
      <c r="B633" s="151" t="s">
        <v>1342</v>
      </c>
      <c r="C633" s="148">
        <v>0.06</v>
      </c>
      <c r="D633" s="148">
        <v>-0.01</v>
      </c>
      <c r="E633" s="149">
        <v>77</v>
      </c>
    </row>
    <row r="634" spans="1:5">
      <c r="A634" s="146" t="s">
        <v>1343</v>
      </c>
      <c r="B634" s="151" t="s">
        <v>1345</v>
      </c>
      <c r="C634" s="148">
        <v>0.14000000000000001</v>
      </c>
      <c r="D634" s="148">
        <v>0.05</v>
      </c>
      <c r="E634" s="149">
        <v>307</v>
      </c>
    </row>
    <row r="635" spans="1:5">
      <c r="A635" s="146" t="s">
        <v>97</v>
      </c>
      <c r="B635" s="151" t="s">
        <v>384</v>
      </c>
      <c r="C635" s="148">
        <v>0.17</v>
      </c>
      <c r="D635" s="148">
        <v>0.38</v>
      </c>
      <c r="E635" s="149">
        <v>433</v>
      </c>
    </row>
    <row r="636" spans="1:5">
      <c r="A636" s="146" t="s">
        <v>1346</v>
      </c>
      <c r="B636" s="151" t="s">
        <v>1347</v>
      </c>
      <c r="C636" s="148">
        <v>0</v>
      </c>
      <c r="D636" s="148">
        <v>0</v>
      </c>
      <c r="E636" s="149">
        <v>12</v>
      </c>
    </row>
    <row r="637" spans="1:5">
      <c r="A637" s="146" t="s">
        <v>1348</v>
      </c>
      <c r="B637" s="151" t="s">
        <v>1349</v>
      </c>
      <c r="C637" s="148">
        <v>0.01</v>
      </c>
      <c r="D637" s="148">
        <v>0</v>
      </c>
      <c r="E637" s="149">
        <v>20</v>
      </c>
    </row>
    <row r="638" spans="1:5">
      <c r="A638" s="146" t="s">
        <v>1350</v>
      </c>
      <c r="B638" s="151" t="s">
        <v>489</v>
      </c>
      <c r="C638" s="148">
        <v>0.05</v>
      </c>
      <c r="D638" s="148">
        <v>0.06</v>
      </c>
      <c r="E638" s="149">
        <v>124</v>
      </c>
    </row>
    <row r="639" spans="1:5">
      <c r="A639" s="146" t="s">
        <v>1352</v>
      </c>
      <c r="B639" s="151" t="s">
        <v>1354</v>
      </c>
      <c r="C639" s="148">
        <v>0</v>
      </c>
      <c r="D639" s="148">
        <v>0</v>
      </c>
      <c r="E639" s="149">
        <v>27</v>
      </c>
    </row>
    <row r="640" spans="1:5">
      <c r="A640" s="146" t="s">
        <v>1355</v>
      </c>
      <c r="B640" s="151" t="s">
        <v>1357</v>
      </c>
      <c r="C640" s="148">
        <v>2.0512299624041675E-3</v>
      </c>
      <c r="D640" s="148">
        <v>2.9248536576125523E-3</v>
      </c>
      <c r="E640" s="149">
        <v>39.205482456140352</v>
      </c>
    </row>
    <row r="641" spans="1:5">
      <c r="A641" s="146" t="s">
        <v>1358</v>
      </c>
      <c r="B641" s="151" t="s">
        <v>1360</v>
      </c>
      <c r="C641" s="148">
        <v>0.01</v>
      </c>
      <c r="D641" s="148">
        <v>0.02</v>
      </c>
      <c r="E641" s="149">
        <v>239</v>
      </c>
    </row>
    <row r="642" spans="1:5">
      <c r="A642" s="146" t="s">
        <v>1361</v>
      </c>
      <c r="B642" s="151" t="s">
        <v>1363</v>
      </c>
      <c r="C642" s="148">
        <v>0.01</v>
      </c>
      <c r="D642" s="148">
        <v>0.01</v>
      </c>
      <c r="E642" s="149">
        <v>130</v>
      </c>
    </row>
    <row r="643" spans="1:5">
      <c r="A643" s="146" t="s">
        <v>1364</v>
      </c>
      <c r="B643" s="147" t="s">
        <v>1366</v>
      </c>
      <c r="C643" s="148">
        <v>0</v>
      </c>
      <c r="D643" s="148">
        <v>0</v>
      </c>
      <c r="E643" s="149">
        <v>20</v>
      </c>
    </row>
    <row r="644" spans="1:5">
      <c r="A644" s="146" t="s">
        <v>1367</v>
      </c>
      <c r="B644" s="151" t="s">
        <v>1369</v>
      </c>
      <c r="C644" s="148">
        <v>0</v>
      </c>
      <c r="D644" s="148">
        <v>0</v>
      </c>
      <c r="E644" s="149">
        <v>20</v>
      </c>
    </row>
    <row r="645" spans="1:5">
      <c r="A645" s="146" t="s">
        <v>1370</v>
      </c>
      <c r="B645" s="151" t="s">
        <v>1372</v>
      </c>
      <c r="C645" s="148">
        <v>0</v>
      </c>
      <c r="D645" s="148">
        <v>0</v>
      </c>
      <c r="E645" s="149">
        <v>20</v>
      </c>
    </row>
    <row r="646" spans="1:5">
      <c r="A646" s="146" t="s">
        <v>1373</v>
      </c>
      <c r="B646" s="151" t="s">
        <v>1375</v>
      </c>
      <c r="C646" s="148">
        <v>0</v>
      </c>
      <c r="D646" s="148">
        <v>0</v>
      </c>
      <c r="E646" s="149">
        <v>20</v>
      </c>
    </row>
    <row r="647" spans="1:5">
      <c r="A647" s="146" t="s">
        <v>1376</v>
      </c>
      <c r="B647" s="151" t="s">
        <v>1378</v>
      </c>
      <c r="C647" s="148">
        <v>0</v>
      </c>
      <c r="D647" s="148">
        <v>0</v>
      </c>
      <c r="E647" s="149">
        <v>88</v>
      </c>
    </row>
    <row r="648" spans="1:5">
      <c r="A648" s="146" t="s">
        <v>1380</v>
      </c>
      <c r="B648" s="151" t="s">
        <v>1381</v>
      </c>
      <c r="C648" s="148">
        <v>0.03</v>
      </c>
      <c r="D648" s="148">
        <v>0.03</v>
      </c>
      <c r="E648" s="149">
        <v>206</v>
      </c>
    </row>
    <row r="649" spans="1:5">
      <c r="A649" s="146" t="s">
        <v>1382</v>
      </c>
      <c r="B649" s="151" t="s">
        <v>1383</v>
      </c>
      <c r="C649" s="148">
        <v>0</v>
      </c>
      <c r="D649" s="148">
        <v>0.12</v>
      </c>
      <c r="E649" s="149">
        <v>1003</v>
      </c>
    </row>
    <row r="650" spans="1:5">
      <c r="A650" s="146" t="s">
        <v>1384</v>
      </c>
      <c r="B650" s="147" t="s">
        <v>1385</v>
      </c>
      <c r="C650" s="148">
        <v>0.01</v>
      </c>
      <c r="D650" s="148">
        <v>0.01</v>
      </c>
      <c r="E650" s="149">
        <v>52</v>
      </c>
    </row>
    <row r="651" spans="1:5">
      <c r="A651" s="146" t="s">
        <v>1386</v>
      </c>
      <c r="B651" s="151" t="s">
        <v>1388</v>
      </c>
      <c r="C651" s="148">
        <v>0</v>
      </c>
      <c r="D651" s="148">
        <v>0.15</v>
      </c>
      <c r="E651" s="149">
        <v>809</v>
      </c>
    </row>
    <row r="652" spans="1:5">
      <c r="A652" s="146" t="s">
        <v>1389</v>
      </c>
      <c r="B652" s="147" t="s">
        <v>1390</v>
      </c>
      <c r="C652" s="148">
        <v>7.0000000000000007E-2</v>
      </c>
      <c r="D652" s="148">
        <v>0.25</v>
      </c>
      <c r="E652" s="149">
        <v>1394</v>
      </c>
    </row>
    <row r="653" spans="1:5">
      <c r="A653" s="146" t="s">
        <v>1391</v>
      </c>
      <c r="B653" s="151" t="s">
        <v>1392</v>
      </c>
      <c r="C653" s="148">
        <v>7.0000000000000007E-2</v>
      </c>
      <c r="D653" s="148">
        <v>0</v>
      </c>
      <c r="E653" s="149">
        <v>150</v>
      </c>
    </row>
    <row r="654" spans="1:5">
      <c r="A654" s="146" t="s">
        <v>1394</v>
      </c>
      <c r="B654" s="147" t="s">
        <v>1395</v>
      </c>
      <c r="C654" s="148">
        <v>0.01</v>
      </c>
      <c r="D654" s="148">
        <v>0.03</v>
      </c>
      <c r="E654" s="149">
        <v>99</v>
      </c>
    </row>
    <row r="655" spans="1:5">
      <c r="A655" s="146" t="s">
        <v>1396</v>
      </c>
      <c r="B655" s="151" t="s">
        <v>1397</v>
      </c>
      <c r="C655" s="148">
        <v>0</v>
      </c>
      <c r="D655" s="148">
        <v>0.01</v>
      </c>
      <c r="E655" s="149">
        <v>26</v>
      </c>
    </row>
    <row r="656" spans="1:5">
      <c r="A656" s="146" t="s">
        <v>1398</v>
      </c>
      <c r="B656" s="151" t="s">
        <v>1399</v>
      </c>
      <c r="C656" s="148">
        <v>0</v>
      </c>
      <c r="D656" s="148">
        <v>0.01</v>
      </c>
      <c r="E656" s="149">
        <v>39</v>
      </c>
    </row>
    <row r="657" spans="1:5">
      <c r="A657" s="146" t="s">
        <v>1400</v>
      </c>
      <c r="B657" s="151" t="s">
        <v>1401</v>
      </c>
      <c r="C657" s="148">
        <v>0.01</v>
      </c>
      <c r="D657" s="148">
        <v>0.04</v>
      </c>
      <c r="E657" s="149">
        <v>134</v>
      </c>
    </row>
    <row r="658" spans="1:5">
      <c r="A658" s="146" t="s">
        <v>1402</v>
      </c>
      <c r="B658" s="151" t="s">
        <v>1403</v>
      </c>
      <c r="C658" s="148">
        <v>0</v>
      </c>
      <c r="D658" s="148">
        <v>0</v>
      </c>
      <c r="E658" s="149">
        <v>13</v>
      </c>
    </row>
    <row r="659" spans="1:5">
      <c r="A659" s="146" t="s">
        <v>1404</v>
      </c>
      <c r="B659" s="151" t="s">
        <v>1405</v>
      </c>
      <c r="C659" s="148">
        <v>0.01</v>
      </c>
      <c r="D659" s="148">
        <v>0.02</v>
      </c>
      <c r="E659" s="149">
        <v>65</v>
      </c>
    </row>
    <row r="660" spans="1:5">
      <c r="A660" s="146" t="s">
        <v>1406</v>
      </c>
      <c r="B660" s="151" t="s">
        <v>507</v>
      </c>
      <c r="C660" s="148">
        <v>0.01</v>
      </c>
      <c r="D660" s="148">
        <v>0.03</v>
      </c>
      <c r="E660" s="149">
        <v>118</v>
      </c>
    </row>
    <row r="661" spans="1:5">
      <c r="A661" s="146" t="s">
        <v>1407</v>
      </c>
      <c r="B661" s="151" t="s">
        <v>1408</v>
      </c>
      <c r="C661" s="148">
        <v>0.02</v>
      </c>
      <c r="D661" s="148">
        <v>0.02</v>
      </c>
      <c r="E661" s="149">
        <v>167</v>
      </c>
    </row>
    <row r="662" spans="1:5">
      <c r="A662" s="146" t="s">
        <v>1409</v>
      </c>
      <c r="B662" s="151" t="s">
        <v>1410</v>
      </c>
      <c r="C662" s="148">
        <v>0.03</v>
      </c>
      <c r="D662" s="148">
        <v>0.03</v>
      </c>
      <c r="E662" s="149">
        <v>226</v>
      </c>
    </row>
    <row r="663" spans="1:5">
      <c r="A663" s="146" t="s">
        <v>1411</v>
      </c>
      <c r="B663" s="151" t="s">
        <v>1412</v>
      </c>
      <c r="C663" s="148">
        <v>9.9999999999999995E-7</v>
      </c>
      <c r="D663" s="148">
        <v>9.9999999999999995E-7</v>
      </c>
      <c r="E663" s="149">
        <v>9.9999999999999995E-7</v>
      </c>
    </row>
    <row r="664" spans="1:5">
      <c r="A664" s="146" t="s">
        <v>1413</v>
      </c>
      <c r="B664" s="151" t="s">
        <v>1414</v>
      </c>
      <c r="C664" s="148">
        <v>0.02</v>
      </c>
      <c r="D664" s="148">
        <v>0.01</v>
      </c>
      <c r="E664" s="149">
        <v>163</v>
      </c>
    </row>
    <row r="665" spans="1:5">
      <c r="A665" s="146" t="s">
        <v>1415</v>
      </c>
      <c r="B665" s="151" t="s">
        <v>1416</v>
      </c>
      <c r="C665" s="148">
        <v>0</v>
      </c>
      <c r="D665" s="148">
        <v>0</v>
      </c>
      <c r="E665" s="149">
        <v>11</v>
      </c>
    </row>
    <row r="666" spans="1:5">
      <c r="A666" s="146" t="s">
        <v>1417</v>
      </c>
      <c r="B666" s="151" t="s">
        <v>1419</v>
      </c>
      <c r="C666" s="148">
        <v>0.01</v>
      </c>
      <c r="D666" s="148">
        <v>0</v>
      </c>
      <c r="E666" s="148">
        <v>43</v>
      </c>
    </row>
    <row r="667" spans="1:5">
      <c r="A667" s="146" t="s">
        <v>1420</v>
      </c>
      <c r="B667" s="151" t="s">
        <v>1422</v>
      </c>
      <c r="C667" s="148">
        <v>0.01</v>
      </c>
      <c r="D667" s="148">
        <v>0.01</v>
      </c>
      <c r="E667" s="149">
        <v>48</v>
      </c>
    </row>
    <row r="668" spans="1:5">
      <c r="A668" s="146" t="s">
        <v>1423</v>
      </c>
      <c r="B668" s="151" t="s">
        <v>1425</v>
      </c>
      <c r="C668" s="148">
        <v>0</v>
      </c>
      <c r="D668" s="148">
        <v>0</v>
      </c>
      <c r="E668" s="149">
        <v>26</v>
      </c>
    </row>
    <row r="669" spans="1:5">
      <c r="A669" s="146" t="s">
        <v>1426</v>
      </c>
      <c r="B669" s="150" t="s">
        <v>1428</v>
      </c>
      <c r="C669" s="148">
        <v>0.01</v>
      </c>
      <c r="D669" s="148">
        <v>0.01</v>
      </c>
      <c r="E669" s="149">
        <v>54</v>
      </c>
    </row>
    <row r="670" spans="1:5">
      <c r="A670" s="146" t="s">
        <v>1429</v>
      </c>
      <c r="B670" s="150" t="s">
        <v>1431</v>
      </c>
      <c r="C670" s="148">
        <v>0</v>
      </c>
      <c r="D670" s="148">
        <v>0</v>
      </c>
      <c r="E670" s="149">
        <v>30</v>
      </c>
    </row>
    <row r="671" spans="1:5">
      <c r="A671" s="146" t="s">
        <v>1432</v>
      </c>
      <c r="B671" s="147" t="s">
        <v>1434</v>
      </c>
      <c r="C671" s="148">
        <v>0</v>
      </c>
      <c r="D671" s="148">
        <v>0</v>
      </c>
      <c r="E671" s="149">
        <v>12</v>
      </c>
    </row>
    <row r="672" spans="1:5">
      <c r="A672" s="146" t="s">
        <v>1435</v>
      </c>
      <c r="B672" s="147" t="s">
        <v>1437</v>
      </c>
      <c r="C672" s="148">
        <v>0</v>
      </c>
      <c r="D672" s="148">
        <v>0</v>
      </c>
      <c r="E672" s="149">
        <v>250</v>
      </c>
    </row>
    <row r="673" spans="1:5">
      <c r="A673" s="146" t="s">
        <v>1438</v>
      </c>
      <c r="B673" s="147" t="s">
        <v>1256</v>
      </c>
      <c r="C673" s="148">
        <v>0.08</v>
      </c>
      <c r="D673" s="148">
        <v>0</v>
      </c>
      <c r="E673" s="149">
        <v>163</v>
      </c>
    </row>
    <row r="674" spans="1:5">
      <c r="A674" s="146" t="s">
        <v>1441</v>
      </c>
      <c r="B674" s="150" t="s">
        <v>386</v>
      </c>
      <c r="C674" s="148">
        <v>0.16</v>
      </c>
      <c r="D674" s="148">
        <v>0</v>
      </c>
      <c r="E674" s="149">
        <v>314</v>
      </c>
    </row>
    <row r="675" spans="1:5">
      <c r="A675" s="146" t="s">
        <v>1442</v>
      </c>
      <c r="B675" s="147" t="s">
        <v>1259</v>
      </c>
      <c r="C675" s="148">
        <v>0.31</v>
      </c>
      <c r="D675" s="148">
        <v>0</v>
      </c>
      <c r="E675" s="149">
        <v>627</v>
      </c>
    </row>
    <row r="676" spans="1:5">
      <c r="A676" s="146" t="s">
        <v>1443</v>
      </c>
      <c r="B676" s="151" t="s">
        <v>1261</v>
      </c>
      <c r="C676" s="148">
        <v>0.01</v>
      </c>
      <c r="D676" s="148">
        <v>0.74</v>
      </c>
      <c r="E676" s="149">
        <v>519</v>
      </c>
    </row>
    <row r="677" spans="1:5">
      <c r="A677" s="146" t="s">
        <v>1444</v>
      </c>
      <c r="B677" s="151" t="s">
        <v>1263</v>
      </c>
      <c r="C677" s="148">
        <v>0.08</v>
      </c>
      <c r="D677" s="148">
        <v>0.2</v>
      </c>
      <c r="E677" s="149">
        <v>244</v>
      </c>
    </row>
    <row r="678" spans="1:5">
      <c r="A678" s="146" t="s">
        <v>1445</v>
      </c>
      <c r="B678" s="151" t="s">
        <v>1265</v>
      </c>
      <c r="C678" s="148">
        <v>0.22</v>
      </c>
      <c r="D678" s="148">
        <v>0.55000000000000004</v>
      </c>
      <c r="E678" s="149">
        <v>662</v>
      </c>
    </row>
    <row r="679" spans="1:5">
      <c r="A679" s="146" t="s">
        <v>1446</v>
      </c>
      <c r="B679" s="151" t="s">
        <v>1267</v>
      </c>
      <c r="C679" s="148">
        <v>0.15</v>
      </c>
      <c r="D679" s="148">
        <v>0.39</v>
      </c>
      <c r="E679" s="149">
        <v>311</v>
      </c>
    </row>
    <row r="680" spans="1:5">
      <c r="A680" s="146" t="s">
        <v>1447</v>
      </c>
      <c r="B680" s="151" t="s">
        <v>1270</v>
      </c>
      <c r="C680" s="148">
        <v>0.12</v>
      </c>
      <c r="D680" s="148">
        <v>0</v>
      </c>
      <c r="E680" s="149">
        <v>222</v>
      </c>
    </row>
    <row r="681" spans="1:5">
      <c r="A681" s="146" t="s">
        <v>1448</v>
      </c>
      <c r="B681" s="151" t="s">
        <v>1272</v>
      </c>
      <c r="C681" s="148">
        <v>0.12</v>
      </c>
      <c r="D681" s="148">
        <v>0</v>
      </c>
      <c r="E681" s="149">
        <v>219</v>
      </c>
    </row>
    <row r="682" spans="1:5">
      <c r="A682" s="146" t="s">
        <v>98</v>
      </c>
      <c r="B682" s="151" t="s">
        <v>372</v>
      </c>
      <c r="C682" s="148">
        <v>0.13</v>
      </c>
      <c r="D682" s="148">
        <v>0</v>
      </c>
      <c r="E682" s="149">
        <v>309</v>
      </c>
    </row>
    <row r="683" spans="1:5">
      <c r="A683" s="146" t="s">
        <v>99</v>
      </c>
      <c r="B683" s="151" t="s">
        <v>374</v>
      </c>
      <c r="C683" s="148">
        <v>0.11</v>
      </c>
      <c r="D683" s="148">
        <v>0.03</v>
      </c>
      <c r="E683" s="149">
        <v>272</v>
      </c>
    </row>
    <row r="684" spans="1:5">
      <c r="A684" s="146" t="s">
        <v>1449</v>
      </c>
      <c r="B684" s="151" t="s">
        <v>376</v>
      </c>
      <c r="C684" s="148">
        <v>0.14000000000000001</v>
      </c>
      <c r="D684" s="148">
        <v>0.25</v>
      </c>
      <c r="E684" s="149">
        <v>269</v>
      </c>
    </row>
    <row r="685" spans="1:5">
      <c r="A685" s="146" t="s">
        <v>1450</v>
      </c>
      <c r="B685" s="151" t="s">
        <v>1276</v>
      </c>
      <c r="C685" s="148">
        <v>0.49</v>
      </c>
      <c r="D685" s="148">
        <v>0</v>
      </c>
      <c r="E685" s="149">
        <v>1094</v>
      </c>
    </row>
    <row r="686" spans="1:5">
      <c r="A686" s="146" t="s">
        <v>1451</v>
      </c>
      <c r="B686" s="151" t="s">
        <v>1279</v>
      </c>
      <c r="C686" s="148">
        <v>0.26</v>
      </c>
      <c r="D686" s="148">
        <v>0.13</v>
      </c>
      <c r="E686" s="149">
        <v>345</v>
      </c>
    </row>
    <row r="687" spans="1:5">
      <c r="A687" s="146" t="s">
        <v>1452</v>
      </c>
      <c r="B687" s="151" t="s">
        <v>1282</v>
      </c>
      <c r="C687" s="148">
        <v>0.05</v>
      </c>
      <c r="D687" s="148">
        <v>-0.02</v>
      </c>
      <c r="E687" s="149">
        <v>114</v>
      </c>
    </row>
    <row r="688" spans="1:5">
      <c r="A688" s="146" t="s">
        <v>1453</v>
      </c>
      <c r="B688" s="151" t="s">
        <v>550</v>
      </c>
      <c r="C688" s="148">
        <v>7.0000000000000007E-2</v>
      </c>
      <c r="D688" s="148">
        <v>0</v>
      </c>
      <c r="E688" s="149">
        <v>114</v>
      </c>
    </row>
    <row r="689" spans="1:5">
      <c r="A689" s="146" t="s">
        <v>135</v>
      </c>
      <c r="B689" s="151" t="s">
        <v>385</v>
      </c>
      <c r="C689" s="148">
        <v>0.13</v>
      </c>
      <c r="D689" s="148">
        <v>-0.02</v>
      </c>
      <c r="E689" s="149">
        <v>131</v>
      </c>
    </row>
    <row r="690" spans="1:5">
      <c r="A690" s="146" t="s">
        <v>1454</v>
      </c>
      <c r="B690" s="151" t="s">
        <v>378</v>
      </c>
      <c r="C690" s="148">
        <v>0.28999999999999998</v>
      </c>
      <c r="D690" s="148">
        <v>0.17</v>
      </c>
      <c r="E690" s="149">
        <v>523</v>
      </c>
    </row>
    <row r="691" spans="1:5">
      <c r="A691" s="146" t="s">
        <v>100</v>
      </c>
      <c r="B691" s="151" t="s">
        <v>379</v>
      </c>
      <c r="C691" s="148">
        <v>0.09</v>
      </c>
      <c r="D691" s="148">
        <v>0.42</v>
      </c>
      <c r="E691" s="149">
        <v>268</v>
      </c>
    </row>
    <row r="692" spans="1:5">
      <c r="A692" s="146" t="s">
        <v>1455</v>
      </c>
      <c r="B692" s="151" t="s">
        <v>1285</v>
      </c>
      <c r="C692" s="148">
        <v>0.01</v>
      </c>
      <c r="D692" s="148">
        <v>0.01</v>
      </c>
      <c r="E692" s="149">
        <v>12</v>
      </c>
    </row>
    <row r="693" spans="1:5">
      <c r="A693" s="146" t="s">
        <v>1456</v>
      </c>
      <c r="B693" s="151" t="s">
        <v>1288</v>
      </c>
      <c r="C693" s="148">
        <v>0.02</v>
      </c>
      <c r="D693" s="148">
        <v>0.04</v>
      </c>
      <c r="E693" s="149">
        <v>35</v>
      </c>
    </row>
    <row r="694" spans="1:5">
      <c r="A694" s="146" t="s">
        <v>1457</v>
      </c>
      <c r="B694" s="151" t="s">
        <v>487</v>
      </c>
      <c r="C694" s="148">
        <v>0.05</v>
      </c>
      <c r="D694" s="148">
        <v>0.09</v>
      </c>
      <c r="E694" s="149">
        <v>131</v>
      </c>
    </row>
    <row r="695" spans="1:5">
      <c r="A695" s="146" t="s">
        <v>1458</v>
      </c>
      <c r="B695" s="151" t="s">
        <v>1292</v>
      </c>
      <c r="C695" s="148">
        <v>0.08</v>
      </c>
      <c r="D695" s="148">
        <v>0.2</v>
      </c>
      <c r="E695" s="149">
        <v>244</v>
      </c>
    </row>
    <row r="696" spans="1:5">
      <c r="A696" s="146" t="s">
        <v>1459</v>
      </c>
      <c r="B696" s="151" t="s">
        <v>1295</v>
      </c>
      <c r="C696" s="148">
        <v>0.22</v>
      </c>
      <c r="D696" s="148">
        <v>0.55000000000000004</v>
      </c>
      <c r="E696" s="149">
        <v>662</v>
      </c>
    </row>
    <row r="697" spans="1:5">
      <c r="A697" s="146" t="s">
        <v>1460</v>
      </c>
      <c r="B697" s="151" t="s">
        <v>1298</v>
      </c>
      <c r="C697" s="148">
        <v>0.14000000000000001</v>
      </c>
      <c r="D697" s="148">
        <v>0.6</v>
      </c>
      <c r="E697" s="149">
        <v>291</v>
      </c>
    </row>
    <row r="698" spans="1:5">
      <c r="A698" s="146" t="s">
        <v>1461</v>
      </c>
      <c r="B698" s="151" t="s">
        <v>1301</v>
      </c>
      <c r="C698" s="148">
        <v>0.12</v>
      </c>
      <c r="D698" s="148">
        <v>0</v>
      </c>
      <c r="E698" s="149">
        <v>215</v>
      </c>
    </row>
    <row r="699" spans="1:5">
      <c r="A699" s="146" t="s">
        <v>1462</v>
      </c>
      <c r="B699" s="151" t="s">
        <v>1304</v>
      </c>
      <c r="C699" s="148">
        <v>0.11</v>
      </c>
      <c r="D699" s="148">
        <v>0</v>
      </c>
      <c r="E699" s="149">
        <v>212</v>
      </c>
    </row>
    <row r="700" spans="1:5">
      <c r="A700" s="146" t="s">
        <v>101</v>
      </c>
      <c r="B700" s="151" t="s">
        <v>380</v>
      </c>
      <c r="C700" s="148">
        <v>0.13</v>
      </c>
      <c r="D700" s="148">
        <v>0</v>
      </c>
      <c r="E700" s="149">
        <v>309</v>
      </c>
    </row>
    <row r="701" spans="1:5">
      <c r="A701" s="146" t="s">
        <v>102</v>
      </c>
      <c r="B701" s="151" t="s">
        <v>374</v>
      </c>
      <c r="C701" s="148">
        <v>0.11</v>
      </c>
      <c r="D701" s="148">
        <v>0.03</v>
      </c>
      <c r="E701" s="149">
        <v>272</v>
      </c>
    </row>
    <row r="702" spans="1:5">
      <c r="A702" s="146" t="s">
        <v>1463</v>
      </c>
      <c r="B702" s="151" t="s">
        <v>381</v>
      </c>
      <c r="C702" s="148">
        <v>0.14000000000000001</v>
      </c>
      <c r="D702" s="148">
        <v>0.25</v>
      </c>
      <c r="E702" s="149">
        <v>269</v>
      </c>
    </row>
    <row r="703" spans="1:5">
      <c r="A703" s="146" t="s">
        <v>1464</v>
      </c>
      <c r="B703" s="151" t="s">
        <v>1309</v>
      </c>
      <c r="C703" s="148">
        <v>0.49</v>
      </c>
      <c r="D703" s="148">
        <v>0</v>
      </c>
      <c r="E703" s="149">
        <v>1094</v>
      </c>
    </row>
    <row r="704" spans="1:5">
      <c r="A704" s="146" t="s">
        <v>1465</v>
      </c>
      <c r="B704" s="151" t="s">
        <v>1312</v>
      </c>
      <c r="C704" s="148">
        <v>0.24</v>
      </c>
      <c r="D704" s="148">
        <v>0.12</v>
      </c>
      <c r="E704" s="149">
        <v>323</v>
      </c>
    </row>
    <row r="705" spans="1:5">
      <c r="A705" s="146" t="s">
        <v>1466</v>
      </c>
      <c r="B705" s="151" t="s">
        <v>1315</v>
      </c>
      <c r="C705" s="148">
        <v>0.04</v>
      </c>
      <c r="D705" s="148">
        <v>-0.01</v>
      </c>
      <c r="E705" s="149">
        <v>119</v>
      </c>
    </row>
    <row r="706" spans="1:5">
      <c r="A706" s="146" t="s">
        <v>1467</v>
      </c>
      <c r="B706" s="151" t="s">
        <v>551</v>
      </c>
      <c r="C706" s="148">
        <v>7.0000000000000007E-2</v>
      </c>
      <c r="D706" s="148">
        <v>0</v>
      </c>
      <c r="E706" s="149">
        <v>119</v>
      </c>
    </row>
    <row r="707" spans="1:5">
      <c r="A707" s="146" t="s">
        <v>1468</v>
      </c>
      <c r="B707" s="151" t="s">
        <v>552</v>
      </c>
      <c r="C707" s="148">
        <v>0.12</v>
      </c>
      <c r="D707" s="148">
        <v>-0.02</v>
      </c>
      <c r="E707" s="149">
        <v>123</v>
      </c>
    </row>
    <row r="708" spans="1:5">
      <c r="A708" s="146" t="s">
        <v>1469</v>
      </c>
      <c r="B708" s="151" t="s">
        <v>382</v>
      </c>
      <c r="C708" s="148">
        <v>0.27</v>
      </c>
      <c r="D708" s="148">
        <v>0.16</v>
      </c>
      <c r="E708" s="149">
        <v>489</v>
      </c>
    </row>
    <row r="709" spans="1:5">
      <c r="A709" s="146" t="s">
        <v>103</v>
      </c>
      <c r="B709" s="151" t="s">
        <v>383</v>
      </c>
      <c r="C709" s="148">
        <v>0.09</v>
      </c>
      <c r="D709" s="148">
        <v>0.42</v>
      </c>
      <c r="E709" s="149">
        <v>268</v>
      </c>
    </row>
    <row r="710" spans="1:5">
      <c r="A710" s="146" t="s">
        <v>1470</v>
      </c>
      <c r="B710" s="151" t="s">
        <v>1320</v>
      </c>
      <c r="C710" s="148">
        <v>0.01</v>
      </c>
      <c r="D710" s="148">
        <v>0.02</v>
      </c>
      <c r="E710" s="149">
        <v>11</v>
      </c>
    </row>
    <row r="711" spans="1:5">
      <c r="A711" s="146" t="s">
        <v>1471</v>
      </c>
      <c r="B711" s="151" t="s">
        <v>1323</v>
      </c>
      <c r="C711" s="148">
        <v>0.02</v>
      </c>
      <c r="D711" s="148">
        <v>7.0000000000000007E-2</v>
      </c>
      <c r="E711" s="149">
        <v>32</v>
      </c>
    </row>
    <row r="712" spans="1:5">
      <c r="A712" s="146" t="s">
        <v>1472</v>
      </c>
      <c r="B712" s="151" t="s">
        <v>488</v>
      </c>
      <c r="C712" s="148">
        <v>0.05</v>
      </c>
      <c r="D712" s="148">
        <v>0.09</v>
      </c>
      <c r="E712" s="149">
        <v>131</v>
      </c>
    </row>
    <row r="713" spans="1:5">
      <c r="A713" s="146" t="s">
        <v>1473</v>
      </c>
      <c r="B713" s="151" t="s">
        <v>1327</v>
      </c>
      <c r="C713" s="148">
        <v>0.1</v>
      </c>
      <c r="D713" s="148">
        <v>0</v>
      </c>
      <c r="E713" s="149">
        <v>143</v>
      </c>
    </row>
    <row r="714" spans="1:5">
      <c r="A714" s="146" t="s">
        <v>1474</v>
      </c>
      <c r="B714" s="151" t="s">
        <v>1330</v>
      </c>
      <c r="C714" s="148">
        <v>0.01</v>
      </c>
      <c r="D714" s="148">
        <v>0</v>
      </c>
      <c r="E714" s="149">
        <v>121</v>
      </c>
    </row>
    <row r="715" spans="1:5">
      <c r="A715" s="146" t="s">
        <v>1475</v>
      </c>
      <c r="B715" s="151" t="s">
        <v>1333</v>
      </c>
      <c r="C715" s="148">
        <v>0.49</v>
      </c>
      <c r="D715" s="148">
        <v>0</v>
      </c>
      <c r="E715" s="149">
        <v>1094</v>
      </c>
    </row>
    <row r="716" spans="1:5">
      <c r="A716" s="146" t="s">
        <v>1476</v>
      </c>
      <c r="B716" s="151" t="s">
        <v>1336</v>
      </c>
      <c r="C716" s="148">
        <v>0.02</v>
      </c>
      <c r="D716" s="148">
        <v>-0.01</v>
      </c>
      <c r="E716" s="149">
        <v>57</v>
      </c>
    </row>
    <row r="717" spans="1:5">
      <c r="A717" s="146" t="s">
        <v>1477</v>
      </c>
      <c r="B717" s="151" t="s">
        <v>1339</v>
      </c>
      <c r="C717" s="148">
        <v>0.03</v>
      </c>
      <c r="D717" s="148">
        <v>0</v>
      </c>
      <c r="E717" s="149">
        <v>57</v>
      </c>
    </row>
    <row r="718" spans="1:5">
      <c r="A718" s="146" t="s">
        <v>1478</v>
      </c>
      <c r="B718" s="151" t="s">
        <v>1342</v>
      </c>
      <c r="C718" s="148">
        <v>7.0000000000000007E-2</v>
      </c>
      <c r="D718" s="148">
        <v>-0.01</v>
      </c>
      <c r="E718" s="149">
        <v>66</v>
      </c>
    </row>
    <row r="719" spans="1:5">
      <c r="A719" s="146" t="s">
        <v>1479</v>
      </c>
      <c r="B719" s="151" t="s">
        <v>1345</v>
      </c>
      <c r="C719" s="148">
        <v>0.14000000000000001</v>
      </c>
      <c r="D719" s="148">
        <v>0.08</v>
      </c>
      <c r="E719" s="149">
        <v>261</v>
      </c>
    </row>
    <row r="720" spans="1:5">
      <c r="A720" s="146" t="s">
        <v>104</v>
      </c>
      <c r="B720" s="151" t="s">
        <v>384</v>
      </c>
      <c r="C720" s="148">
        <v>0.09</v>
      </c>
      <c r="D720" s="148">
        <v>0.42</v>
      </c>
      <c r="E720" s="149">
        <v>268</v>
      </c>
    </row>
    <row r="721" spans="1:5">
      <c r="A721" s="146" t="s">
        <v>1480</v>
      </c>
      <c r="B721" s="151" t="s">
        <v>1347</v>
      </c>
      <c r="C721" s="148">
        <v>0</v>
      </c>
      <c r="D721" s="148">
        <v>0.01</v>
      </c>
      <c r="E721" s="149">
        <v>11</v>
      </c>
    </row>
    <row r="722" spans="1:5">
      <c r="A722" s="146" t="s">
        <v>1481</v>
      </c>
      <c r="B722" s="151" t="s">
        <v>1349</v>
      </c>
      <c r="C722" s="148">
        <v>0.01</v>
      </c>
      <c r="D722" s="148">
        <v>0.01</v>
      </c>
      <c r="E722" s="149">
        <v>17</v>
      </c>
    </row>
    <row r="723" spans="1:5">
      <c r="A723" s="146" t="s">
        <v>1482</v>
      </c>
      <c r="B723" s="151" t="s">
        <v>489</v>
      </c>
      <c r="C723" s="148">
        <v>0.05</v>
      </c>
      <c r="D723" s="148">
        <v>0.09</v>
      </c>
      <c r="E723" s="149">
        <v>131</v>
      </c>
    </row>
    <row r="724" spans="1:5">
      <c r="A724" s="146" t="s">
        <v>1483</v>
      </c>
      <c r="B724" s="151" t="s">
        <v>1354</v>
      </c>
      <c r="C724" s="148">
        <v>0</v>
      </c>
      <c r="D724" s="148">
        <v>0</v>
      </c>
      <c r="E724" s="149">
        <v>27</v>
      </c>
    </row>
    <row r="725" spans="1:5">
      <c r="A725" s="146" t="s">
        <v>1484</v>
      </c>
      <c r="B725" s="151" t="s">
        <v>1357</v>
      </c>
      <c r="C725" s="148">
        <v>2.0512299624041675E-3</v>
      </c>
      <c r="D725" s="148">
        <v>2.9248536576125523E-3</v>
      </c>
      <c r="E725" s="149">
        <v>39.205482456140352</v>
      </c>
    </row>
    <row r="726" spans="1:5">
      <c r="A726" s="146" t="s">
        <v>1485</v>
      </c>
      <c r="B726" s="151" t="s">
        <v>1360</v>
      </c>
      <c r="C726" s="148">
        <v>0.01</v>
      </c>
      <c r="D726" s="148">
        <v>0.02</v>
      </c>
      <c r="E726" s="149">
        <v>244</v>
      </c>
    </row>
    <row r="727" spans="1:5">
      <c r="A727" s="146" t="s">
        <v>1486</v>
      </c>
      <c r="B727" s="151" t="s">
        <v>1363</v>
      </c>
      <c r="C727" s="148">
        <v>0.01</v>
      </c>
      <c r="D727" s="148">
        <v>0.01</v>
      </c>
      <c r="E727" s="149">
        <v>132</v>
      </c>
    </row>
    <row r="728" spans="1:5">
      <c r="A728" s="146" t="s">
        <v>1487</v>
      </c>
      <c r="B728" s="147" t="s">
        <v>1366</v>
      </c>
      <c r="C728" s="148">
        <v>0</v>
      </c>
      <c r="D728" s="148">
        <v>0</v>
      </c>
      <c r="E728" s="149">
        <v>20</v>
      </c>
    </row>
    <row r="729" spans="1:5">
      <c r="A729" s="146" t="s">
        <v>1488</v>
      </c>
      <c r="B729" s="151" t="s">
        <v>1369</v>
      </c>
      <c r="C729" s="148">
        <v>0</v>
      </c>
      <c r="D729" s="148">
        <v>0</v>
      </c>
      <c r="E729" s="149">
        <v>20</v>
      </c>
    </row>
    <row r="730" spans="1:5">
      <c r="A730" s="146" t="s">
        <v>1489</v>
      </c>
      <c r="B730" s="151" t="s">
        <v>1372</v>
      </c>
      <c r="C730" s="148">
        <v>0</v>
      </c>
      <c r="D730" s="148">
        <v>0</v>
      </c>
      <c r="E730" s="149">
        <v>20</v>
      </c>
    </row>
    <row r="731" spans="1:5">
      <c r="A731" s="146" t="s">
        <v>1490</v>
      </c>
      <c r="B731" s="151" t="s">
        <v>1372</v>
      </c>
      <c r="C731" s="148">
        <v>0</v>
      </c>
      <c r="D731" s="148">
        <v>0</v>
      </c>
      <c r="E731" s="149">
        <v>20</v>
      </c>
    </row>
    <row r="732" spans="1:5">
      <c r="A732" s="146" t="s">
        <v>1491</v>
      </c>
      <c r="B732" s="151" t="s">
        <v>1378</v>
      </c>
      <c r="C732" s="148">
        <v>0</v>
      </c>
      <c r="D732" s="148">
        <v>0</v>
      </c>
      <c r="E732" s="149">
        <v>88</v>
      </c>
    </row>
    <row r="733" spans="1:5">
      <c r="A733" s="146" t="s">
        <v>1492</v>
      </c>
      <c r="B733" s="151" t="s">
        <v>1381</v>
      </c>
      <c r="C733" s="148">
        <v>0.03</v>
      </c>
      <c r="D733" s="148">
        <v>0.03</v>
      </c>
      <c r="E733" s="149">
        <v>206</v>
      </c>
    </row>
    <row r="734" spans="1:5">
      <c r="A734" s="146" t="s">
        <v>1493</v>
      </c>
      <c r="B734" s="151" t="s">
        <v>1383</v>
      </c>
      <c r="C734" s="148">
        <v>0</v>
      </c>
      <c r="D734" s="148">
        <v>0.12</v>
      </c>
      <c r="E734" s="149">
        <v>1003</v>
      </c>
    </row>
    <row r="735" spans="1:5">
      <c r="A735" s="146" t="s">
        <v>1494</v>
      </c>
      <c r="B735" s="147" t="s">
        <v>1385</v>
      </c>
      <c r="C735" s="148">
        <v>0.01</v>
      </c>
      <c r="D735" s="148">
        <v>0.01</v>
      </c>
      <c r="E735" s="149">
        <v>52</v>
      </c>
    </row>
    <row r="736" spans="1:5">
      <c r="A736" s="146" t="s">
        <v>1495</v>
      </c>
      <c r="B736" s="151" t="s">
        <v>1388</v>
      </c>
      <c r="C736" s="148">
        <v>0</v>
      </c>
      <c r="D736" s="148">
        <v>0.15</v>
      </c>
      <c r="E736" s="149">
        <v>809</v>
      </c>
    </row>
    <row r="737" spans="1:5">
      <c r="A737" s="146" t="s">
        <v>1496</v>
      </c>
      <c r="B737" s="147" t="s">
        <v>1390</v>
      </c>
      <c r="C737" s="148">
        <v>7.0000000000000007E-2</v>
      </c>
      <c r="D737" s="148">
        <v>0.25</v>
      </c>
      <c r="E737" s="149">
        <v>1394</v>
      </c>
    </row>
    <row r="738" spans="1:5">
      <c r="A738" s="146" t="s">
        <v>1497</v>
      </c>
      <c r="B738" s="151" t="s">
        <v>1392</v>
      </c>
      <c r="C738" s="148">
        <v>7.0000000000000007E-2</v>
      </c>
      <c r="D738" s="148">
        <v>0</v>
      </c>
      <c r="E738" s="149">
        <v>175</v>
      </c>
    </row>
    <row r="739" spans="1:5">
      <c r="A739" s="146" t="s">
        <v>1498</v>
      </c>
      <c r="B739" s="147" t="s">
        <v>1395</v>
      </c>
      <c r="C739" s="148">
        <v>0.01</v>
      </c>
      <c r="D739" s="148">
        <v>0.03</v>
      </c>
      <c r="E739" s="149">
        <v>117</v>
      </c>
    </row>
    <row r="740" spans="1:5">
      <c r="A740" s="146" t="s">
        <v>1499</v>
      </c>
      <c r="B740" s="151" t="s">
        <v>1397</v>
      </c>
      <c r="C740" s="148">
        <v>0</v>
      </c>
      <c r="D740" s="148">
        <v>0.01</v>
      </c>
      <c r="E740" s="149">
        <v>30</v>
      </c>
    </row>
    <row r="741" spans="1:5">
      <c r="A741" s="146" t="s">
        <v>1500</v>
      </c>
      <c r="B741" s="151" t="s">
        <v>1399</v>
      </c>
      <c r="C741" s="148">
        <v>0</v>
      </c>
      <c r="D741" s="148">
        <v>0.01</v>
      </c>
      <c r="E741" s="149">
        <v>46</v>
      </c>
    </row>
    <row r="742" spans="1:5">
      <c r="A742" s="146" t="s">
        <v>1501</v>
      </c>
      <c r="B742" s="151" t="s">
        <v>1401</v>
      </c>
      <c r="C742" s="148">
        <v>0.01</v>
      </c>
      <c r="D742" s="148">
        <v>0.04</v>
      </c>
      <c r="E742" s="149">
        <v>156</v>
      </c>
    </row>
    <row r="743" spans="1:5">
      <c r="A743" s="146" t="s">
        <v>1502</v>
      </c>
      <c r="B743" s="151" t="s">
        <v>1403</v>
      </c>
      <c r="C743" s="148">
        <v>0</v>
      </c>
      <c r="D743" s="148">
        <v>0</v>
      </c>
      <c r="E743" s="149">
        <v>15</v>
      </c>
    </row>
    <row r="744" spans="1:5">
      <c r="A744" s="146" t="s">
        <v>1503</v>
      </c>
      <c r="B744" s="151" t="s">
        <v>1405</v>
      </c>
      <c r="C744" s="148">
        <v>0.01</v>
      </c>
      <c r="D744" s="148">
        <v>0.02</v>
      </c>
      <c r="E744" s="149">
        <v>76</v>
      </c>
    </row>
    <row r="745" spans="1:5">
      <c r="A745" s="146" t="s">
        <v>1504</v>
      </c>
      <c r="B745" s="151" t="s">
        <v>507</v>
      </c>
      <c r="C745" s="148">
        <v>0.01</v>
      </c>
      <c r="D745" s="148">
        <v>0.03</v>
      </c>
      <c r="E745" s="149">
        <v>137</v>
      </c>
    </row>
    <row r="746" spans="1:5">
      <c r="A746" s="146" t="s">
        <v>1505</v>
      </c>
      <c r="B746" s="151" t="s">
        <v>1408</v>
      </c>
      <c r="C746" s="148">
        <v>0.02</v>
      </c>
      <c r="D746" s="148">
        <v>0.02</v>
      </c>
      <c r="E746" s="149">
        <v>167</v>
      </c>
    </row>
    <row r="747" spans="1:5">
      <c r="A747" s="146" t="s">
        <v>1506</v>
      </c>
      <c r="B747" s="151" t="s">
        <v>1410</v>
      </c>
      <c r="C747" s="148">
        <v>0.03</v>
      </c>
      <c r="D747" s="148">
        <v>0.03</v>
      </c>
      <c r="E747" s="149">
        <v>226</v>
      </c>
    </row>
    <row r="748" spans="1:5">
      <c r="A748" s="146" t="s">
        <v>1507</v>
      </c>
      <c r="B748" s="151" t="s">
        <v>1412</v>
      </c>
      <c r="C748" s="148">
        <v>9.9999999999999995E-7</v>
      </c>
      <c r="D748" s="148">
        <v>9.9999999999999995E-7</v>
      </c>
      <c r="E748" s="149">
        <v>9.9999999999999995E-7</v>
      </c>
    </row>
    <row r="749" spans="1:5">
      <c r="A749" s="146" t="s">
        <v>1508</v>
      </c>
      <c r="B749" s="151" t="s">
        <v>1414</v>
      </c>
      <c r="C749" s="148">
        <v>0.02</v>
      </c>
      <c r="D749" s="148">
        <v>0.01</v>
      </c>
      <c r="E749" s="149">
        <v>163</v>
      </c>
    </row>
    <row r="750" spans="1:5">
      <c r="A750" s="146" t="s">
        <v>1509</v>
      </c>
      <c r="B750" s="151" t="s">
        <v>1416</v>
      </c>
      <c r="C750" s="148">
        <v>0</v>
      </c>
      <c r="D750" s="148">
        <v>0</v>
      </c>
      <c r="E750" s="149">
        <v>11</v>
      </c>
    </row>
    <row r="751" spans="1:5">
      <c r="A751" s="146" t="s">
        <v>1510</v>
      </c>
      <c r="B751" s="151" t="s">
        <v>1419</v>
      </c>
      <c r="C751" s="148">
        <v>0.01</v>
      </c>
      <c r="D751" s="148">
        <v>0</v>
      </c>
      <c r="E751" s="149">
        <v>43</v>
      </c>
    </row>
    <row r="752" spans="1:5">
      <c r="A752" s="146" t="s">
        <v>1511</v>
      </c>
      <c r="B752" s="151" t="s">
        <v>1422</v>
      </c>
      <c r="C752" s="148">
        <v>0.01</v>
      </c>
      <c r="D752" s="148">
        <v>0.01</v>
      </c>
      <c r="E752" s="149">
        <v>48</v>
      </c>
    </row>
    <row r="753" spans="1:5">
      <c r="A753" s="146" t="s">
        <v>1512</v>
      </c>
      <c r="B753" s="151" t="s">
        <v>1425</v>
      </c>
      <c r="C753" s="148">
        <v>0</v>
      </c>
      <c r="D753" s="148">
        <v>0</v>
      </c>
      <c r="E753" s="149">
        <v>26</v>
      </c>
    </row>
    <row r="754" spans="1:5">
      <c r="A754" s="146" t="s">
        <v>1513</v>
      </c>
      <c r="B754" s="150" t="s">
        <v>1428</v>
      </c>
      <c r="C754" s="148">
        <v>0.01</v>
      </c>
      <c r="D754" s="148">
        <v>0.01</v>
      </c>
      <c r="E754" s="149">
        <v>54</v>
      </c>
    </row>
    <row r="755" spans="1:5">
      <c r="A755" s="146" t="s">
        <v>1514</v>
      </c>
      <c r="B755" s="150" t="s">
        <v>1431</v>
      </c>
      <c r="C755" s="148">
        <v>0</v>
      </c>
      <c r="D755" s="148">
        <v>0</v>
      </c>
      <c r="E755" s="149">
        <v>30</v>
      </c>
    </row>
    <row r="756" spans="1:5">
      <c r="A756" s="146" t="s">
        <v>1515</v>
      </c>
      <c r="B756" s="147" t="s">
        <v>1434</v>
      </c>
      <c r="C756" s="148">
        <v>0</v>
      </c>
      <c r="D756" s="148">
        <v>0</v>
      </c>
      <c r="E756" s="149">
        <v>12</v>
      </c>
    </row>
    <row r="757" spans="1:5">
      <c r="A757" s="146" t="s">
        <v>1516</v>
      </c>
      <c r="B757" s="147" t="s">
        <v>1437</v>
      </c>
      <c r="C757" s="148">
        <v>0</v>
      </c>
      <c r="D757" s="148">
        <v>0</v>
      </c>
      <c r="E757" s="149">
        <v>250</v>
      </c>
    </row>
    <row r="758" spans="1:5">
      <c r="A758" s="146" t="s">
        <v>1517</v>
      </c>
      <c r="B758" s="147" t="s">
        <v>1256</v>
      </c>
      <c r="C758" s="148">
        <v>0.13</v>
      </c>
      <c r="D758" s="148">
        <v>0</v>
      </c>
      <c r="E758" s="149">
        <v>255</v>
      </c>
    </row>
    <row r="759" spans="1:5">
      <c r="A759" s="146" t="s">
        <v>105</v>
      </c>
      <c r="B759" s="150" t="s">
        <v>386</v>
      </c>
      <c r="C759" s="148">
        <v>0.25</v>
      </c>
      <c r="D759" s="148">
        <v>0</v>
      </c>
      <c r="E759" s="149">
        <v>491</v>
      </c>
    </row>
    <row r="760" spans="1:5">
      <c r="A760" s="146" t="s">
        <v>1520</v>
      </c>
      <c r="B760" s="147" t="s">
        <v>1521</v>
      </c>
      <c r="C760" s="148">
        <v>0.49</v>
      </c>
      <c r="D760" s="148">
        <v>0</v>
      </c>
      <c r="E760" s="149">
        <v>979</v>
      </c>
    </row>
    <row r="761" spans="1:5">
      <c r="A761" s="146" t="s">
        <v>1522</v>
      </c>
      <c r="B761" s="151" t="s">
        <v>1261</v>
      </c>
      <c r="C761" s="148">
        <v>0</v>
      </c>
      <c r="D761" s="148">
        <v>0.8</v>
      </c>
      <c r="E761" s="149">
        <v>789</v>
      </c>
    </row>
    <row r="762" spans="1:5">
      <c r="A762" s="146" t="s">
        <v>1523</v>
      </c>
      <c r="B762" s="151" t="s">
        <v>1263</v>
      </c>
      <c r="C762" s="148">
        <v>0.13</v>
      </c>
      <c r="D762" s="148">
        <v>0.32</v>
      </c>
      <c r="E762" s="149">
        <v>380</v>
      </c>
    </row>
    <row r="763" spans="1:5">
      <c r="A763" s="146" t="s">
        <v>1524</v>
      </c>
      <c r="B763" s="151" t="s">
        <v>1525</v>
      </c>
      <c r="C763" s="148">
        <v>0.35</v>
      </c>
      <c r="D763" s="148">
        <v>0.86</v>
      </c>
      <c r="E763" s="149">
        <v>1034</v>
      </c>
    </row>
    <row r="764" spans="1:5">
      <c r="A764" s="146" t="s">
        <v>1526</v>
      </c>
      <c r="B764" s="151" t="s">
        <v>1267</v>
      </c>
      <c r="C764" s="148">
        <v>0.18</v>
      </c>
      <c r="D764" s="148">
        <v>0.42</v>
      </c>
      <c r="E764" s="149">
        <v>475</v>
      </c>
    </row>
    <row r="765" spans="1:5">
      <c r="A765" s="146" t="s">
        <v>1527</v>
      </c>
      <c r="B765" s="151" t="s">
        <v>1270</v>
      </c>
      <c r="C765" s="148">
        <v>0.14000000000000001</v>
      </c>
      <c r="D765" s="148">
        <v>0</v>
      </c>
      <c r="E765" s="149">
        <v>339</v>
      </c>
    </row>
    <row r="766" spans="1:5">
      <c r="A766" s="146" t="s">
        <v>1528</v>
      </c>
      <c r="B766" s="151" t="s">
        <v>1272</v>
      </c>
      <c r="C766" s="148">
        <v>0.14000000000000001</v>
      </c>
      <c r="D766" s="148">
        <v>0</v>
      </c>
      <c r="E766" s="149">
        <v>335</v>
      </c>
    </row>
    <row r="767" spans="1:5">
      <c r="A767" s="146" t="s">
        <v>1529</v>
      </c>
      <c r="B767" s="151" t="s">
        <v>372</v>
      </c>
      <c r="C767" s="148">
        <v>0.2</v>
      </c>
      <c r="D767" s="148">
        <v>0</v>
      </c>
      <c r="E767" s="149">
        <v>415</v>
      </c>
    </row>
    <row r="768" spans="1:5">
      <c r="A768" s="146" t="s">
        <v>106</v>
      </c>
      <c r="B768" s="151" t="s">
        <v>374</v>
      </c>
      <c r="C768" s="148">
        <v>0.11</v>
      </c>
      <c r="D768" s="148">
        <v>0.03</v>
      </c>
      <c r="E768" s="149">
        <v>272</v>
      </c>
    </row>
    <row r="769" spans="1:5">
      <c r="A769" s="146" t="s">
        <v>107</v>
      </c>
      <c r="B769" s="151" t="s">
        <v>376</v>
      </c>
      <c r="C769" s="148">
        <v>0.25</v>
      </c>
      <c r="D769" s="148">
        <v>0.31</v>
      </c>
      <c r="E769" s="149">
        <v>532</v>
      </c>
    </row>
    <row r="770" spans="1:5">
      <c r="A770" s="146" t="s">
        <v>1530</v>
      </c>
      <c r="B770" s="151" t="s">
        <v>1276</v>
      </c>
      <c r="C770" s="148">
        <v>0.44</v>
      </c>
      <c r="D770" s="148">
        <v>0</v>
      </c>
      <c r="E770" s="149">
        <v>952</v>
      </c>
    </row>
    <row r="771" spans="1:5">
      <c r="A771" s="146" t="s">
        <v>1531</v>
      </c>
      <c r="B771" s="151" t="s">
        <v>1279</v>
      </c>
      <c r="C771" s="148">
        <v>0.38</v>
      </c>
      <c r="D771" s="148">
        <v>0.16</v>
      </c>
      <c r="E771" s="149">
        <v>634</v>
      </c>
    </row>
    <row r="772" spans="1:5">
      <c r="A772" s="146" t="s">
        <v>1532</v>
      </c>
      <c r="B772" s="151" t="s">
        <v>1282</v>
      </c>
      <c r="C772" s="148">
        <v>0.03</v>
      </c>
      <c r="D772" s="148">
        <v>-0.01</v>
      </c>
      <c r="E772" s="149">
        <v>99</v>
      </c>
    </row>
    <row r="773" spans="1:5">
      <c r="A773" s="146" t="s">
        <v>1533</v>
      </c>
      <c r="B773" s="151" t="s">
        <v>550</v>
      </c>
      <c r="C773" s="148">
        <v>0.05</v>
      </c>
      <c r="D773" s="148">
        <v>0</v>
      </c>
      <c r="E773" s="149">
        <v>99</v>
      </c>
    </row>
    <row r="774" spans="1:5">
      <c r="A774" s="146" t="s">
        <v>1534</v>
      </c>
      <c r="B774" s="151" t="s">
        <v>385</v>
      </c>
      <c r="C774" s="148">
        <v>0.16</v>
      </c>
      <c r="D774" s="148">
        <v>-0.02</v>
      </c>
      <c r="E774" s="149">
        <v>201</v>
      </c>
    </row>
    <row r="775" spans="1:5">
      <c r="A775" s="146" t="s">
        <v>1535</v>
      </c>
      <c r="B775" s="151" t="s">
        <v>378</v>
      </c>
      <c r="C775" s="148">
        <v>0.35</v>
      </c>
      <c r="D775" s="148">
        <v>0.18</v>
      </c>
      <c r="E775" s="149">
        <v>799</v>
      </c>
    </row>
    <row r="776" spans="1:5">
      <c r="A776" s="146" t="s">
        <v>108</v>
      </c>
      <c r="B776" s="151" t="s">
        <v>379</v>
      </c>
      <c r="C776" s="148">
        <v>0.24</v>
      </c>
      <c r="D776" s="148">
        <v>0.62</v>
      </c>
      <c r="E776" s="149">
        <v>649</v>
      </c>
    </row>
    <row r="777" spans="1:5">
      <c r="A777" s="146" t="s">
        <v>1536</v>
      </c>
      <c r="B777" s="151" t="s">
        <v>1285</v>
      </c>
      <c r="C777" s="148">
        <v>0.01</v>
      </c>
      <c r="D777" s="148">
        <v>0.02</v>
      </c>
      <c r="E777" s="149">
        <v>22</v>
      </c>
    </row>
    <row r="778" spans="1:5">
      <c r="A778" s="146" t="s">
        <v>1537</v>
      </c>
      <c r="B778" s="151" t="s">
        <v>1288</v>
      </c>
      <c r="C778" s="148">
        <v>0.02</v>
      </c>
      <c r="D778" s="148">
        <v>0.05</v>
      </c>
      <c r="E778" s="149">
        <v>53</v>
      </c>
    </row>
    <row r="779" spans="1:5">
      <c r="A779" s="146" t="s">
        <v>109</v>
      </c>
      <c r="B779" s="151" t="s">
        <v>487</v>
      </c>
      <c r="C779" s="148">
        <v>7.0000000000000007E-2</v>
      </c>
      <c r="D779" s="148">
        <v>0.09</v>
      </c>
      <c r="E779" s="149">
        <v>160</v>
      </c>
    </row>
    <row r="780" spans="1:5">
      <c r="A780" s="146" t="s">
        <v>387</v>
      </c>
      <c r="B780" s="151" t="s">
        <v>388</v>
      </c>
      <c r="C780" s="148">
        <v>0.13</v>
      </c>
      <c r="D780" s="148">
        <v>0.32</v>
      </c>
      <c r="E780" s="149">
        <v>380</v>
      </c>
    </row>
    <row r="781" spans="1:5">
      <c r="A781" s="146" t="s">
        <v>1538</v>
      </c>
      <c r="B781" s="151" t="s">
        <v>1539</v>
      </c>
      <c r="C781" s="148">
        <v>0.35</v>
      </c>
      <c r="D781" s="148">
        <v>0.86</v>
      </c>
      <c r="E781" s="149">
        <v>1034</v>
      </c>
    </row>
    <row r="782" spans="1:5">
      <c r="A782" s="146" t="s">
        <v>1540</v>
      </c>
      <c r="B782" s="151" t="s">
        <v>1298</v>
      </c>
      <c r="C782" s="148">
        <v>0.17</v>
      </c>
      <c r="D782" s="148">
        <v>0.65</v>
      </c>
      <c r="E782" s="149">
        <v>451</v>
      </c>
    </row>
    <row r="783" spans="1:5">
      <c r="A783" s="146" t="s">
        <v>1541</v>
      </c>
      <c r="B783" s="151" t="s">
        <v>1301</v>
      </c>
      <c r="C783" s="148">
        <v>0.14000000000000001</v>
      </c>
      <c r="D783" s="148">
        <v>0</v>
      </c>
      <c r="E783" s="149">
        <v>334</v>
      </c>
    </row>
    <row r="784" spans="1:5">
      <c r="A784" s="146" t="s">
        <v>1542</v>
      </c>
      <c r="B784" s="151" t="s">
        <v>1304</v>
      </c>
      <c r="C784" s="148">
        <v>0.14000000000000001</v>
      </c>
      <c r="D784" s="148">
        <v>0</v>
      </c>
      <c r="E784" s="149">
        <v>330</v>
      </c>
    </row>
    <row r="785" spans="1:5">
      <c r="A785" s="146" t="s">
        <v>1543</v>
      </c>
      <c r="B785" s="151" t="s">
        <v>380</v>
      </c>
      <c r="C785" s="148">
        <v>0.2</v>
      </c>
      <c r="D785" s="148">
        <v>0</v>
      </c>
      <c r="E785" s="149">
        <v>415</v>
      </c>
    </row>
    <row r="786" spans="1:5">
      <c r="A786" s="146" t="s">
        <v>110</v>
      </c>
      <c r="B786" s="151" t="s">
        <v>374</v>
      </c>
      <c r="C786" s="148">
        <v>0.11</v>
      </c>
      <c r="D786" s="148">
        <v>0.03</v>
      </c>
      <c r="E786" s="149">
        <v>272</v>
      </c>
    </row>
    <row r="787" spans="1:5">
      <c r="A787" s="146" t="s">
        <v>111</v>
      </c>
      <c r="B787" s="151" t="s">
        <v>381</v>
      </c>
      <c r="C787" s="148">
        <v>0.25</v>
      </c>
      <c r="D787" s="148">
        <v>0.31</v>
      </c>
      <c r="E787" s="149">
        <v>532</v>
      </c>
    </row>
    <row r="788" spans="1:5">
      <c r="A788" s="146" t="s">
        <v>1544</v>
      </c>
      <c r="B788" s="151" t="s">
        <v>1309</v>
      </c>
      <c r="C788" s="148">
        <v>0.44</v>
      </c>
      <c r="D788" s="148">
        <v>0</v>
      </c>
      <c r="E788" s="149">
        <v>952</v>
      </c>
    </row>
    <row r="789" spans="1:5">
      <c r="A789" s="146" t="s">
        <v>1545</v>
      </c>
      <c r="B789" s="151" t="s">
        <v>1312</v>
      </c>
      <c r="C789" s="148">
        <v>0.36</v>
      </c>
      <c r="D789" s="148">
        <v>0.16</v>
      </c>
      <c r="E789" s="149">
        <v>602</v>
      </c>
    </row>
    <row r="790" spans="1:5">
      <c r="A790" s="146" t="s">
        <v>1546</v>
      </c>
      <c r="B790" s="151" t="s">
        <v>1315</v>
      </c>
      <c r="C790" s="148">
        <v>0.03</v>
      </c>
      <c r="D790" s="148">
        <v>-0.01</v>
      </c>
      <c r="E790" s="149">
        <v>104</v>
      </c>
    </row>
    <row r="791" spans="1:5">
      <c r="A791" s="146" t="s">
        <v>1547</v>
      </c>
      <c r="B791" s="151" t="s">
        <v>551</v>
      </c>
      <c r="C791" s="148">
        <v>0.05</v>
      </c>
      <c r="D791" s="148">
        <v>0</v>
      </c>
      <c r="E791" s="149">
        <v>104</v>
      </c>
    </row>
    <row r="792" spans="1:5">
      <c r="A792" s="146" t="s">
        <v>1548</v>
      </c>
      <c r="B792" s="151" t="s">
        <v>552</v>
      </c>
      <c r="C792" s="148">
        <v>0.15</v>
      </c>
      <c r="D792" s="148">
        <v>-0.02</v>
      </c>
      <c r="E792" s="149">
        <v>191</v>
      </c>
    </row>
    <row r="793" spans="1:5">
      <c r="A793" s="146" t="s">
        <v>1549</v>
      </c>
      <c r="B793" s="151" t="s">
        <v>382</v>
      </c>
      <c r="C793" s="148">
        <v>0.33</v>
      </c>
      <c r="D793" s="148">
        <v>0.17</v>
      </c>
      <c r="E793" s="149">
        <v>759</v>
      </c>
    </row>
    <row r="794" spans="1:5">
      <c r="A794" s="146" t="s">
        <v>112</v>
      </c>
      <c r="B794" s="151" t="s">
        <v>383</v>
      </c>
      <c r="C794" s="148">
        <v>0.24</v>
      </c>
      <c r="D794" s="148">
        <v>0.62</v>
      </c>
      <c r="E794" s="149">
        <v>649</v>
      </c>
    </row>
    <row r="795" spans="1:5">
      <c r="A795" s="146" t="s">
        <v>1550</v>
      </c>
      <c r="B795" s="151" t="s">
        <v>1320</v>
      </c>
      <c r="C795" s="148">
        <v>0.01</v>
      </c>
      <c r="D795" s="148">
        <v>0.03</v>
      </c>
      <c r="E795" s="149">
        <v>21</v>
      </c>
    </row>
    <row r="796" spans="1:5">
      <c r="A796" s="146" t="s">
        <v>1551</v>
      </c>
      <c r="B796" s="151" t="s">
        <v>1323</v>
      </c>
      <c r="C796" s="148">
        <v>0.02</v>
      </c>
      <c r="D796" s="148">
        <v>7.0000000000000007E-2</v>
      </c>
      <c r="E796" s="149">
        <v>50</v>
      </c>
    </row>
    <row r="797" spans="1:5">
      <c r="A797" s="146" t="s">
        <v>113</v>
      </c>
      <c r="B797" s="151" t="s">
        <v>488</v>
      </c>
      <c r="C797" s="148">
        <v>7.0000000000000007E-2</v>
      </c>
      <c r="D797" s="148">
        <v>0.09</v>
      </c>
      <c r="E797" s="149">
        <v>160</v>
      </c>
    </row>
    <row r="798" spans="1:5">
      <c r="A798" s="146" t="s">
        <v>1552</v>
      </c>
      <c r="B798" s="151" t="s">
        <v>1327</v>
      </c>
      <c r="C798" s="148">
        <v>0.1</v>
      </c>
      <c r="D798" s="148">
        <v>0</v>
      </c>
      <c r="E798" s="149">
        <v>184</v>
      </c>
    </row>
    <row r="799" spans="1:5">
      <c r="A799" s="146" t="s">
        <v>1553</v>
      </c>
      <c r="B799" s="151" t="s">
        <v>1330</v>
      </c>
      <c r="C799" s="148">
        <v>0.04</v>
      </c>
      <c r="D799" s="148">
        <v>0</v>
      </c>
      <c r="E799" s="149">
        <v>185</v>
      </c>
    </row>
    <row r="800" spans="1:5">
      <c r="A800" s="146" t="s">
        <v>1554</v>
      </c>
      <c r="B800" s="151" t="s">
        <v>1333</v>
      </c>
      <c r="C800" s="148">
        <v>0.44</v>
      </c>
      <c r="D800" s="148">
        <v>0</v>
      </c>
      <c r="E800" s="149">
        <v>952</v>
      </c>
    </row>
    <row r="801" spans="1:5">
      <c r="A801" s="146" t="s">
        <v>1555</v>
      </c>
      <c r="B801" s="151" t="s">
        <v>1336</v>
      </c>
      <c r="C801" s="148">
        <v>0.01</v>
      </c>
      <c r="D801" s="148">
        <v>0</v>
      </c>
      <c r="E801" s="149">
        <v>42</v>
      </c>
    </row>
    <row r="802" spans="1:5">
      <c r="A802" s="146" t="s">
        <v>1556</v>
      </c>
      <c r="B802" s="151" t="s">
        <v>1339</v>
      </c>
      <c r="C802" s="148">
        <v>0.02</v>
      </c>
      <c r="D802" s="148">
        <v>0</v>
      </c>
      <c r="E802" s="149">
        <v>42</v>
      </c>
    </row>
    <row r="803" spans="1:5">
      <c r="A803" s="146" t="s">
        <v>1557</v>
      </c>
      <c r="B803" s="151" t="s">
        <v>1342</v>
      </c>
      <c r="C803" s="148">
        <v>7.0000000000000007E-2</v>
      </c>
      <c r="D803" s="148">
        <v>-0.01</v>
      </c>
      <c r="E803" s="149">
        <v>84</v>
      </c>
    </row>
    <row r="804" spans="1:5">
      <c r="A804" s="146" t="s">
        <v>1558</v>
      </c>
      <c r="B804" s="151" t="s">
        <v>1345</v>
      </c>
      <c r="C804" s="148">
        <v>0.15</v>
      </c>
      <c r="D804" s="148">
        <v>0.08</v>
      </c>
      <c r="E804" s="149">
        <v>335</v>
      </c>
    </row>
    <row r="805" spans="1:5">
      <c r="A805" s="146" t="s">
        <v>114</v>
      </c>
      <c r="B805" s="151" t="s">
        <v>384</v>
      </c>
      <c r="C805" s="148">
        <v>0.24</v>
      </c>
      <c r="D805" s="148">
        <v>0.62</v>
      </c>
      <c r="E805" s="149">
        <v>649</v>
      </c>
    </row>
    <row r="806" spans="1:5">
      <c r="A806" s="146" t="s">
        <v>1559</v>
      </c>
      <c r="B806" s="151" t="s">
        <v>1347</v>
      </c>
      <c r="C806" s="148">
        <v>0.01</v>
      </c>
      <c r="D806" s="148">
        <v>0.01</v>
      </c>
      <c r="E806" s="149">
        <v>20</v>
      </c>
    </row>
    <row r="807" spans="1:5">
      <c r="A807" s="146" t="s">
        <v>1560</v>
      </c>
      <c r="B807" s="151" t="s">
        <v>1349</v>
      </c>
      <c r="C807" s="148">
        <v>0.01</v>
      </c>
      <c r="D807" s="148">
        <v>0.01</v>
      </c>
      <c r="E807" s="149">
        <v>22</v>
      </c>
    </row>
    <row r="808" spans="1:5">
      <c r="A808" s="146" t="s">
        <v>115</v>
      </c>
      <c r="B808" s="151" t="s">
        <v>489</v>
      </c>
      <c r="C808" s="148">
        <v>7.0000000000000007E-2</v>
      </c>
      <c r="D808" s="148">
        <v>0.09</v>
      </c>
      <c r="E808" s="149">
        <v>160</v>
      </c>
    </row>
    <row r="809" spans="1:5">
      <c r="A809" s="146" t="s">
        <v>1561</v>
      </c>
      <c r="B809" s="151" t="s">
        <v>1354</v>
      </c>
      <c r="C809" s="148">
        <v>0</v>
      </c>
      <c r="D809" s="148">
        <v>0</v>
      </c>
      <c r="E809" s="149">
        <v>27</v>
      </c>
    </row>
    <row r="810" spans="1:5">
      <c r="A810" s="146" t="s">
        <v>1562</v>
      </c>
      <c r="B810" s="151" t="s">
        <v>1357</v>
      </c>
      <c r="C810" s="148">
        <v>2.0512299624041675E-3</v>
      </c>
      <c r="D810" s="148">
        <v>2.9248536576125523E-3</v>
      </c>
      <c r="E810" s="149">
        <v>39.205482456140352</v>
      </c>
    </row>
    <row r="811" spans="1:5">
      <c r="A811" s="146" t="s">
        <v>1563</v>
      </c>
      <c r="B811" s="151" t="s">
        <v>1360</v>
      </c>
      <c r="C811" s="148">
        <v>0.01</v>
      </c>
      <c r="D811" s="148">
        <v>0.02</v>
      </c>
      <c r="E811" s="149">
        <v>243</v>
      </c>
    </row>
    <row r="812" spans="1:5">
      <c r="A812" s="146" t="s">
        <v>1564</v>
      </c>
      <c r="B812" s="151" t="s">
        <v>1363</v>
      </c>
      <c r="C812" s="148">
        <v>0.01</v>
      </c>
      <c r="D812" s="148">
        <v>0.01</v>
      </c>
      <c r="E812" s="149">
        <v>132</v>
      </c>
    </row>
    <row r="813" spans="1:5">
      <c r="A813" s="146" t="s">
        <v>1565</v>
      </c>
      <c r="B813" s="147" t="s">
        <v>1366</v>
      </c>
      <c r="C813" s="148">
        <v>0</v>
      </c>
      <c r="D813" s="148">
        <v>0</v>
      </c>
      <c r="E813" s="149">
        <v>20</v>
      </c>
    </row>
    <row r="814" spans="1:5">
      <c r="A814" s="146" t="s">
        <v>1566</v>
      </c>
      <c r="B814" s="151" t="s">
        <v>1369</v>
      </c>
      <c r="C814" s="148">
        <v>0</v>
      </c>
      <c r="D814" s="148">
        <v>0</v>
      </c>
      <c r="E814" s="149">
        <v>20</v>
      </c>
    </row>
    <row r="815" spans="1:5">
      <c r="A815" s="146" t="s">
        <v>1567</v>
      </c>
      <c r="B815" s="151" t="s">
        <v>1372</v>
      </c>
      <c r="C815" s="148">
        <v>0</v>
      </c>
      <c r="D815" s="148">
        <v>0</v>
      </c>
      <c r="E815" s="149">
        <v>20</v>
      </c>
    </row>
    <row r="816" spans="1:5">
      <c r="A816" s="146" t="s">
        <v>1568</v>
      </c>
      <c r="B816" s="151" t="s">
        <v>1375</v>
      </c>
      <c r="C816" s="148">
        <v>0</v>
      </c>
      <c r="D816" s="148">
        <v>0</v>
      </c>
      <c r="E816" s="149">
        <v>20</v>
      </c>
    </row>
    <row r="817" spans="1:5">
      <c r="A817" s="146" t="s">
        <v>1569</v>
      </c>
      <c r="B817" s="151" t="s">
        <v>1378</v>
      </c>
      <c r="C817" s="148">
        <v>0</v>
      </c>
      <c r="D817" s="148">
        <v>0</v>
      </c>
      <c r="E817" s="149">
        <v>88</v>
      </c>
    </row>
    <row r="818" spans="1:5">
      <c r="A818" s="146" t="s">
        <v>1570</v>
      </c>
      <c r="B818" s="151" t="s">
        <v>1381</v>
      </c>
      <c r="C818" s="148">
        <v>0.03</v>
      </c>
      <c r="D818" s="148">
        <v>0.03</v>
      </c>
      <c r="E818" s="149">
        <v>206</v>
      </c>
    </row>
    <row r="819" spans="1:5">
      <c r="A819" s="146" t="s">
        <v>1571</v>
      </c>
      <c r="B819" s="151" t="s">
        <v>1383</v>
      </c>
      <c r="C819" s="148">
        <v>0</v>
      </c>
      <c r="D819" s="148">
        <v>0.12</v>
      </c>
      <c r="E819" s="149">
        <v>1003</v>
      </c>
    </row>
    <row r="820" spans="1:5">
      <c r="A820" s="146" t="s">
        <v>1572</v>
      </c>
      <c r="B820" s="147" t="s">
        <v>1385</v>
      </c>
      <c r="C820" s="148">
        <v>0.01</v>
      </c>
      <c r="D820" s="148">
        <v>0.01</v>
      </c>
      <c r="E820" s="149">
        <v>52</v>
      </c>
    </row>
    <row r="821" spans="1:5">
      <c r="A821" s="146" t="s">
        <v>1573</v>
      </c>
      <c r="B821" s="151" t="s">
        <v>1388</v>
      </c>
      <c r="C821" s="148">
        <v>0</v>
      </c>
      <c r="D821" s="148">
        <v>0.15</v>
      </c>
      <c r="E821" s="149">
        <v>809</v>
      </c>
    </row>
    <row r="822" spans="1:5">
      <c r="A822" s="146" t="s">
        <v>1574</v>
      </c>
      <c r="B822" s="147" t="s">
        <v>1390</v>
      </c>
      <c r="C822" s="148">
        <v>7.0000000000000007E-2</v>
      </c>
      <c r="D822" s="148">
        <v>0.25</v>
      </c>
      <c r="E822" s="149">
        <v>1394</v>
      </c>
    </row>
    <row r="823" spans="1:5">
      <c r="A823" s="146" t="s">
        <v>1575</v>
      </c>
      <c r="B823" s="151" t="s">
        <v>1392</v>
      </c>
      <c r="C823" s="148">
        <v>0.09</v>
      </c>
      <c r="D823" s="148">
        <v>0</v>
      </c>
      <c r="E823" s="149">
        <v>230</v>
      </c>
    </row>
    <row r="824" spans="1:5">
      <c r="A824" s="146" t="s">
        <v>1576</v>
      </c>
      <c r="B824" s="147" t="s">
        <v>1395</v>
      </c>
      <c r="C824" s="148">
        <v>0.01</v>
      </c>
      <c r="D824" s="148">
        <v>0.04</v>
      </c>
      <c r="E824" s="149">
        <v>154</v>
      </c>
    </row>
    <row r="825" spans="1:5">
      <c r="A825" s="146" t="s">
        <v>1577</v>
      </c>
      <c r="B825" s="151" t="s">
        <v>1397</v>
      </c>
      <c r="C825" s="148">
        <v>0</v>
      </c>
      <c r="D825" s="148">
        <v>0.01</v>
      </c>
      <c r="E825" s="149">
        <v>40</v>
      </c>
    </row>
    <row r="826" spans="1:5">
      <c r="A826" s="146" t="s">
        <v>1578</v>
      </c>
      <c r="B826" s="151" t="s">
        <v>1399</v>
      </c>
      <c r="C826" s="148">
        <v>0.01</v>
      </c>
      <c r="D826" s="148">
        <v>0.02</v>
      </c>
      <c r="E826" s="149">
        <v>60</v>
      </c>
    </row>
    <row r="827" spans="1:5">
      <c r="A827" s="146" t="s">
        <v>1579</v>
      </c>
      <c r="B827" s="151" t="s">
        <v>1401</v>
      </c>
      <c r="C827" s="148">
        <v>0.02</v>
      </c>
      <c r="D827" s="148">
        <v>0.05</v>
      </c>
      <c r="E827" s="149">
        <v>205</v>
      </c>
    </row>
    <row r="828" spans="1:5">
      <c r="A828" s="146" t="s">
        <v>1580</v>
      </c>
      <c r="B828" s="151" t="s">
        <v>1403</v>
      </c>
      <c r="C828" s="148">
        <v>0</v>
      </c>
      <c r="D828" s="148">
        <v>0.01</v>
      </c>
      <c r="E828" s="149">
        <v>20</v>
      </c>
    </row>
    <row r="829" spans="1:5">
      <c r="A829" s="146" t="s">
        <v>1581</v>
      </c>
      <c r="B829" s="151" t="s">
        <v>1405</v>
      </c>
      <c r="C829" s="148">
        <v>0.01</v>
      </c>
      <c r="D829" s="148">
        <v>0.03</v>
      </c>
      <c r="E829" s="149">
        <v>100</v>
      </c>
    </row>
    <row r="830" spans="1:5">
      <c r="A830" s="146" t="s">
        <v>1582</v>
      </c>
      <c r="B830" s="151" t="s">
        <v>507</v>
      </c>
      <c r="C830" s="148">
        <v>0.02</v>
      </c>
      <c r="D830" s="148">
        <v>0.05</v>
      </c>
      <c r="E830" s="149">
        <v>181</v>
      </c>
    </row>
    <row r="831" spans="1:5">
      <c r="A831" s="146" t="s">
        <v>1583</v>
      </c>
      <c r="B831" s="151" t="s">
        <v>1408</v>
      </c>
      <c r="C831" s="148">
        <v>0.02</v>
      </c>
      <c r="D831" s="148">
        <v>0.02</v>
      </c>
      <c r="E831" s="149">
        <v>167</v>
      </c>
    </row>
    <row r="832" spans="1:5">
      <c r="A832" s="146" t="s">
        <v>1584</v>
      </c>
      <c r="B832" s="151" t="s">
        <v>1410</v>
      </c>
      <c r="C832" s="148">
        <v>0.03</v>
      </c>
      <c r="D832" s="148">
        <v>0.03</v>
      </c>
      <c r="E832" s="149">
        <v>226</v>
      </c>
    </row>
    <row r="833" spans="1:5">
      <c r="A833" s="146" t="s">
        <v>1585</v>
      </c>
      <c r="B833" s="151" t="s">
        <v>1412</v>
      </c>
      <c r="C833" s="148">
        <v>9.9999999999999995E-7</v>
      </c>
      <c r="D833" s="148">
        <v>9.9999999999999995E-7</v>
      </c>
      <c r="E833" s="149">
        <v>9.9999999999999995E-7</v>
      </c>
    </row>
    <row r="834" spans="1:5">
      <c r="A834" s="146" t="s">
        <v>1586</v>
      </c>
      <c r="B834" s="151" t="s">
        <v>1414</v>
      </c>
      <c r="C834" s="148">
        <v>0.02</v>
      </c>
      <c r="D834" s="148">
        <v>0.02</v>
      </c>
      <c r="E834" s="149">
        <v>212</v>
      </c>
    </row>
    <row r="835" spans="1:5">
      <c r="A835" s="146" t="s">
        <v>306</v>
      </c>
      <c r="B835" s="151" t="s">
        <v>553</v>
      </c>
      <c r="C835" s="148">
        <v>0.33</v>
      </c>
      <c r="D835" s="148">
        <v>0.32</v>
      </c>
      <c r="E835" s="149">
        <v>1046</v>
      </c>
    </row>
    <row r="836" spans="1:5">
      <c r="A836" s="146" t="s">
        <v>1588</v>
      </c>
      <c r="B836" s="151" t="s">
        <v>1589</v>
      </c>
      <c r="C836" s="148">
        <v>0.16</v>
      </c>
      <c r="D836" s="148">
        <v>0.03</v>
      </c>
      <c r="E836" s="149">
        <v>736</v>
      </c>
    </row>
    <row r="837" spans="1:5">
      <c r="A837" s="146" t="s">
        <v>307</v>
      </c>
      <c r="B837" s="151" t="s">
        <v>554</v>
      </c>
      <c r="C837" s="148">
        <v>0.65</v>
      </c>
      <c r="D837" s="148">
        <v>0.37</v>
      </c>
      <c r="E837" s="149">
        <v>3162</v>
      </c>
    </row>
    <row r="838" spans="1:5">
      <c r="A838" s="146" t="s">
        <v>1590</v>
      </c>
      <c r="B838" s="151" t="s">
        <v>1591</v>
      </c>
      <c r="C838" s="148">
        <v>0.31</v>
      </c>
      <c r="D838" s="148">
        <v>0.34</v>
      </c>
      <c r="E838" s="149">
        <v>2183</v>
      </c>
    </row>
    <row r="839" spans="1:5">
      <c r="A839" s="146" t="s">
        <v>1592</v>
      </c>
      <c r="B839" s="151" t="s">
        <v>1416</v>
      </c>
      <c r="C839" s="148">
        <v>0</v>
      </c>
      <c r="D839" s="148">
        <v>0</v>
      </c>
      <c r="E839" s="149">
        <v>11</v>
      </c>
    </row>
    <row r="840" spans="1:5">
      <c r="A840" s="146" t="s">
        <v>1593</v>
      </c>
      <c r="B840" s="151" t="s">
        <v>1419</v>
      </c>
      <c r="C840" s="148">
        <v>0.01</v>
      </c>
      <c r="D840" s="148">
        <v>0</v>
      </c>
      <c r="E840" s="149">
        <v>43</v>
      </c>
    </row>
    <row r="841" spans="1:5">
      <c r="A841" s="146" t="s">
        <v>1594</v>
      </c>
      <c r="B841" s="151" t="s">
        <v>1422</v>
      </c>
      <c r="C841" s="148">
        <v>0.01</v>
      </c>
      <c r="D841" s="148">
        <v>0.01</v>
      </c>
      <c r="E841" s="149">
        <v>48</v>
      </c>
    </row>
    <row r="842" spans="1:5">
      <c r="A842" s="146" t="s">
        <v>1595</v>
      </c>
      <c r="B842" s="151" t="s">
        <v>1425</v>
      </c>
      <c r="C842" s="148">
        <v>0</v>
      </c>
      <c r="D842" s="148">
        <v>0</v>
      </c>
      <c r="E842" s="149">
        <v>26</v>
      </c>
    </row>
    <row r="843" spans="1:5">
      <c r="A843" s="146" t="s">
        <v>1596</v>
      </c>
      <c r="B843" s="150" t="s">
        <v>1428</v>
      </c>
      <c r="C843" s="148">
        <v>0.01</v>
      </c>
      <c r="D843" s="148">
        <v>0.01</v>
      </c>
      <c r="E843" s="149">
        <v>54</v>
      </c>
    </row>
    <row r="844" spans="1:5">
      <c r="A844" s="146" t="s">
        <v>1597</v>
      </c>
      <c r="B844" s="150" t="s">
        <v>1431</v>
      </c>
      <c r="C844" s="148">
        <v>0</v>
      </c>
      <c r="D844" s="148">
        <v>0</v>
      </c>
      <c r="E844" s="149">
        <v>30</v>
      </c>
    </row>
    <row r="845" spans="1:5">
      <c r="A845" s="146" t="s">
        <v>1598</v>
      </c>
      <c r="B845" s="147" t="s">
        <v>1434</v>
      </c>
      <c r="C845" s="148">
        <v>0</v>
      </c>
      <c r="D845" s="148">
        <v>0</v>
      </c>
      <c r="E845" s="149">
        <v>12</v>
      </c>
    </row>
    <row r="846" spans="1:5">
      <c r="A846" s="146" t="s">
        <v>1599</v>
      </c>
      <c r="B846" s="147" t="s">
        <v>1437</v>
      </c>
      <c r="C846" s="148">
        <v>0</v>
      </c>
      <c r="D846" s="148">
        <v>0</v>
      </c>
      <c r="E846" s="149">
        <v>250</v>
      </c>
    </row>
    <row r="847" spans="1:5">
      <c r="A847" s="146" t="s">
        <v>116</v>
      </c>
      <c r="B847" s="147" t="s">
        <v>447</v>
      </c>
      <c r="C847" s="148">
        <v>1.145597697317752</v>
      </c>
      <c r="D847" s="148">
        <v>0.9498345118557191</v>
      </c>
      <c r="E847" s="149">
        <v>1.6500544728920095</v>
      </c>
    </row>
    <row r="848" spans="1:5">
      <c r="A848" s="146" t="s">
        <v>117</v>
      </c>
      <c r="B848" s="147" t="s">
        <v>449</v>
      </c>
      <c r="C848" s="148">
        <v>1</v>
      </c>
      <c r="D848" s="148">
        <v>0.62719999999999998</v>
      </c>
      <c r="E848" s="149">
        <v>10.827032486425381</v>
      </c>
    </row>
    <row r="849" spans="1:5">
      <c r="A849" s="146" t="s">
        <v>118</v>
      </c>
      <c r="B849" s="147" t="s">
        <v>449</v>
      </c>
      <c r="C849" s="148">
        <v>1</v>
      </c>
      <c r="D849" s="148">
        <v>0.62719999999999998</v>
      </c>
      <c r="E849" s="149">
        <v>10.827032486425381</v>
      </c>
    </row>
    <row r="850" spans="1:5">
      <c r="A850" s="146" t="s">
        <v>119</v>
      </c>
      <c r="B850" s="147" t="s">
        <v>451</v>
      </c>
      <c r="C850" s="148">
        <v>1</v>
      </c>
      <c r="D850" s="148">
        <v>0</v>
      </c>
      <c r="E850" s="149">
        <v>6.0600000000000005</v>
      </c>
    </row>
    <row r="851" spans="1:5">
      <c r="A851" s="146" t="s">
        <v>120</v>
      </c>
      <c r="B851" s="147" t="s">
        <v>451</v>
      </c>
      <c r="C851" s="148">
        <v>1</v>
      </c>
      <c r="D851" s="148">
        <v>0</v>
      </c>
      <c r="E851" s="149">
        <v>6.0600000000000005</v>
      </c>
    </row>
    <row r="852" spans="1:5">
      <c r="A852" s="146" t="s">
        <v>121</v>
      </c>
      <c r="B852" s="147" t="s">
        <v>426</v>
      </c>
      <c r="C852" s="148">
        <v>1</v>
      </c>
      <c r="D852" s="148">
        <v>0.245</v>
      </c>
      <c r="E852" s="149">
        <v>-316.20999999999981</v>
      </c>
    </row>
    <row r="853" spans="1:5">
      <c r="A853" s="146" t="s">
        <v>122</v>
      </c>
      <c r="B853" s="147" t="s">
        <v>426</v>
      </c>
      <c r="C853" s="148">
        <v>1</v>
      </c>
      <c r="D853" s="148">
        <v>0.245</v>
      </c>
      <c r="E853" s="149">
        <v>-316.20999999999981</v>
      </c>
    </row>
    <row r="854" spans="1:5">
      <c r="A854" s="146" t="s">
        <v>123</v>
      </c>
      <c r="B854" s="147" t="s">
        <v>426</v>
      </c>
      <c r="C854" s="148">
        <v>1</v>
      </c>
      <c r="D854" s="148">
        <v>0.245</v>
      </c>
      <c r="E854" s="149">
        <v>-316.20999999999981</v>
      </c>
    </row>
  </sheetData>
  <pageMargins left="0.75" right="0.75" top="1" bottom="1" header="0.5" footer="0.5"/>
  <pageSetup orientation="portrait" r:id="rId1"/>
  <headerFooter alignWithMargins="0">
    <oddFooter>&amp;C&amp;A&amp;RPage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RIM Achievable Potential</vt:lpstr>
      <vt:lpstr>TRC Achievable Potential</vt:lpstr>
      <vt:lpstr>Programs</vt:lpstr>
      <vt:lpstr>Measures-Programs</vt:lpstr>
      <vt:lpstr>570MW Ach. Pot</vt:lpstr>
      <vt:lpstr>Red @ Meter</vt:lpstr>
      <vt:lpstr>Sheet1</vt:lpstr>
      <vt:lpstr>Batch</vt:lpstr>
      <vt:lpstr>Batch!Print_Titles</vt:lpstr>
      <vt:lpstr>'RIM Achievable Potential'!Print_Titles</vt:lpstr>
      <vt:lpstr>'TRC Achievable Potential'!Print_Titles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Gibson</dc:creator>
  <cp:lastModifiedBy>FPL_User</cp:lastModifiedBy>
  <cp:lastPrinted>2014-05-20T13:57:16Z</cp:lastPrinted>
  <dcterms:created xsi:type="dcterms:W3CDTF">2014-03-07T20:33:56Z</dcterms:created>
  <dcterms:modified xsi:type="dcterms:W3CDTF">2014-05-20T13:59:19Z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Copy of (attorney-client work product) Expansion tables.xlsx</vt:lpwstr>
  </property>
</Properties>
</file>