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1355" windowHeight="9210"/>
  </bookViews>
  <sheets>
    <sheet name="Sheet1" sheetId="1" r:id="rId1"/>
  </sheets>
  <definedNames>
    <definedName name="_xlnm.Print_Area" localSheetId="0">Sheet1!$A$1:$R$60</definedName>
  </definedNames>
  <calcPr calcId="145621"/>
</workbook>
</file>

<file path=xl/calcChain.xml><?xml version="1.0" encoding="utf-8"?>
<calcChain xmlns="http://schemas.openxmlformats.org/spreadsheetml/2006/main">
  <c r="H22" i="1" l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23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H41" i="1" l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I41" i="1"/>
  <c r="I42" i="1" l="1"/>
  <c r="I43" i="1" s="1"/>
  <c r="H42" i="1" l="1"/>
  <c r="H43" i="1" s="1"/>
  <c r="I44" i="1"/>
  <c r="I45" i="1" l="1"/>
  <c r="H44" i="1"/>
  <c r="H45" i="1" s="1"/>
  <c r="I46" i="1" l="1"/>
  <c r="I47" i="1" l="1"/>
  <c r="H46" i="1"/>
  <c r="I48" i="1" l="1"/>
  <c r="H47" i="1"/>
  <c r="H48" i="1" l="1"/>
  <c r="I49" i="1"/>
  <c r="I50" i="1" s="1"/>
  <c r="H49" i="1" l="1"/>
  <c r="H50" i="1" s="1"/>
  <c r="I51" i="1"/>
  <c r="I52" i="1" s="1"/>
  <c r="I53" i="1" s="1"/>
  <c r="I54" i="1" s="1"/>
  <c r="I55" i="1" s="1"/>
  <c r="I56" i="1" s="1"/>
  <c r="I57" i="1" s="1"/>
  <c r="I58" i="1" s="1"/>
  <c r="I59" i="1" s="1"/>
  <c r="I60" i="1" s="1"/>
  <c r="H51" i="1" l="1"/>
  <c r="H52" i="1" s="1"/>
  <c r="H53" i="1"/>
  <c r="H54" i="1" l="1"/>
  <c r="H55" i="1" l="1"/>
  <c r="H56" i="1" l="1"/>
  <c r="H57" i="1" l="1"/>
  <c r="H58" i="1" l="1"/>
  <c r="H59" i="1" l="1"/>
  <c r="H60" i="1" l="1"/>
</calcChain>
</file>

<file path=xl/sharedStrings.xml><?xml version="1.0" encoding="utf-8"?>
<sst xmlns="http://schemas.openxmlformats.org/spreadsheetml/2006/main" count="42" uniqueCount="19">
  <si>
    <t>Year</t>
  </si>
  <si>
    <t xml:space="preserve"> ---</t>
  </si>
  <si>
    <t>($/ton, nominal)</t>
  </si>
  <si>
    <t xml:space="preserve">Projected CO2 </t>
  </si>
  <si>
    <t>Compliance Costs</t>
  </si>
  <si>
    <t>Annual</t>
  </si>
  <si>
    <t>Escalation</t>
  </si>
  <si>
    <t>(%)</t>
  </si>
  <si>
    <t xml:space="preserve"> ------</t>
  </si>
  <si>
    <t>FPL</t>
  </si>
  <si>
    <t>Duke 2013</t>
  </si>
  <si>
    <t>Reference Case</t>
  </si>
  <si>
    <t>Low Case</t>
  </si>
  <si>
    <t>FPL Source: ICF projections (converted to nominal $)</t>
  </si>
  <si>
    <t>Duke Source: EVA projections (extended beyond 2033)</t>
  </si>
  <si>
    <t>Proposed Florida Joint Case</t>
  </si>
  <si>
    <t>2013 CO2 Cost Projections</t>
  </si>
  <si>
    <t>FPL152328</t>
  </si>
  <si>
    <t>DSM-14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</si>
</sst>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%"/>
  </numFmts>
  <fonts count="6" x14ac:knownFonts="1">
    <font>
      <sz val="10"/>
      <name val="Arial"/>
    </font>
    <font>
      <b/>
      <sz val="11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FPL</c:v>
                </c:pt>
              </c:strCache>
            </c:strRef>
          </c:tx>
          <c:marker>
            <c:symbol val="none"/>
          </c:marker>
          <c:cat>
            <c:numRef>
              <c:f>Sheet1!$A$13:$A$40</c:f>
              <c:numCache>
                <c:formatCode>General</c:formatCode>
                <c:ptCount val="2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  <c:pt idx="24">
                  <c:v>2037</c:v>
                </c:pt>
                <c:pt idx="25">
                  <c:v>2038</c:v>
                </c:pt>
                <c:pt idx="26">
                  <c:v>2039</c:v>
                </c:pt>
                <c:pt idx="27">
                  <c:v>2040</c:v>
                </c:pt>
              </c:numCache>
            </c:numRef>
          </c:cat>
          <c:val>
            <c:numRef>
              <c:f>Sheet1!$B$13:$B$40</c:f>
              <c:numCache>
                <c:formatCode>"$"#,##0.00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8.505413146739647</c:v>
                </c:pt>
                <c:pt idx="11">
                  <c:v>9.7777788411384616</c:v>
                </c:pt>
                <c:pt idx="12">
                  <c:v>11.195344827030395</c:v>
                </c:pt>
                <c:pt idx="13">
                  <c:v>12.766748337680843</c:v>
                </c:pt>
                <c:pt idx="14">
                  <c:v>14.501022029017543</c:v>
                </c:pt>
                <c:pt idx="15">
                  <c:v>16.423206297449486</c:v>
                </c:pt>
                <c:pt idx="16">
                  <c:v>18.752166677664725</c:v>
                </c:pt>
                <c:pt idx="17">
                  <c:v>21.367558381386758</c:v>
                </c:pt>
                <c:pt idx="18">
                  <c:v>24.172877920298436</c:v>
                </c:pt>
                <c:pt idx="19">
                  <c:v>27.262804652045943</c:v>
                </c:pt>
                <c:pt idx="20">
                  <c:v>30.653758010327373</c:v>
                </c:pt>
                <c:pt idx="21">
                  <c:v>34.362899080570322</c:v>
                </c:pt>
                <c:pt idx="22">
                  <c:v>38.40815988500178</c:v>
                </c:pt>
                <c:pt idx="23">
                  <c:v>42.808273729092775</c:v>
                </c:pt>
                <c:pt idx="24">
                  <c:v>47.582806646994236</c:v>
                </c:pt>
                <c:pt idx="25">
                  <c:v>52.752189983631098</c:v>
                </c:pt>
                <c:pt idx="26">
                  <c:v>58.337754150166703</c:v>
                </c:pt>
                <c:pt idx="27">
                  <c:v>64.361763596563165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Sheet1!$E$7:$E$8</c:f>
              <c:strCache>
                <c:ptCount val="1"/>
                <c:pt idx="0">
                  <c:v>Duke 2013 Reference Case</c:v>
                </c:pt>
              </c:strCache>
            </c:strRef>
          </c:tx>
          <c:marker>
            <c:symbol val="none"/>
          </c:marker>
          <c:cat>
            <c:numRef>
              <c:f>Sheet1!$A$13:$A$40</c:f>
              <c:numCache>
                <c:formatCode>General</c:formatCode>
                <c:ptCount val="2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  <c:pt idx="24">
                  <c:v>2037</c:v>
                </c:pt>
                <c:pt idx="25">
                  <c:v>2038</c:v>
                </c:pt>
                <c:pt idx="26">
                  <c:v>2039</c:v>
                </c:pt>
                <c:pt idx="27">
                  <c:v>2040</c:v>
                </c:pt>
              </c:numCache>
            </c:numRef>
          </c:cat>
          <c:val>
            <c:numRef>
              <c:f>Sheet1!$E$13:$E$40</c:f>
              <c:numCache>
                <c:formatCode>"$"#,##0.00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17.47525100675395</c:v>
                </c:pt>
                <c:pt idx="8">
                  <c:v>18.925696840314529</c:v>
                </c:pt>
                <c:pt idx="9">
                  <c:v>20.496529678060636</c:v>
                </c:pt>
                <c:pt idx="10">
                  <c:v>22.197741641339668</c:v>
                </c:pt>
                <c:pt idx="11">
                  <c:v>24.04015419757086</c:v>
                </c:pt>
                <c:pt idx="12">
                  <c:v>26.03548699596924</c:v>
                </c:pt>
                <c:pt idx="13">
                  <c:v>28.196432416634686</c:v>
                </c:pt>
                <c:pt idx="14">
                  <c:v>30.536736307215364</c:v>
                </c:pt>
                <c:pt idx="15">
                  <c:v>33.07128542071424</c:v>
                </c:pt>
                <c:pt idx="16">
                  <c:v>35.816202110633519</c:v>
                </c:pt>
                <c:pt idx="17">
                  <c:v>38.788946885816102</c:v>
                </c:pt>
                <c:pt idx="18">
                  <c:v>42.008429477338836</c:v>
                </c:pt>
                <c:pt idx="19">
                  <c:v>45.495129123957959</c:v>
                </c:pt>
                <c:pt idx="20">
                  <c:v>49.271224841246465</c:v>
                </c:pt>
                <c:pt idx="21">
                  <c:v>52.37531200624499</c:v>
                </c:pt>
                <c:pt idx="22">
                  <c:v>55.674956662638422</c:v>
                </c:pt>
                <c:pt idx="23">
                  <c:v>59.18247893238464</c:v>
                </c:pt>
                <c:pt idx="24">
                  <c:v>62.910975105124869</c:v>
                </c:pt>
                <c:pt idx="25">
                  <c:v>66.874366536747729</c:v>
                </c:pt>
                <c:pt idx="26">
                  <c:v>71.087451628562832</c:v>
                </c:pt>
                <c:pt idx="27">
                  <c:v>75.565961081162285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Sheet1!$F$7:$F$8</c:f>
              <c:strCache>
                <c:ptCount val="1"/>
                <c:pt idx="0">
                  <c:v>Duke 2013 Low Case</c:v>
                </c:pt>
              </c:strCache>
            </c:strRef>
          </c:tx>
          <c:marker>
            <c:symbol val="none"/>
          </c:marker>
          <c:cat>
            <c:numRef>
              <c:f>Sheet1!$A$13:$A$40</c:f>
              <c:numCache>
                <c:formatCode>General</c:formatCode>
                <c:ptCount val="2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  <c:pt idx="24">
                  <c:v>2037</c:v>
                </c:pt>
                <c:pt idx="25">
                  <c:v>2038</c:v>
                </c:pt>
                <c:pt idx="26">
                  <c:v>2039</c:v>
                </c:pt>
                <c:pt idx="27">
                  <c:v>2040</c:v>
                </c:pt>
              </c:numCache>
            </c:numRef>
          </c:cat>
          <c:val>
            <c:numRef>
              <c:f>Sheet1!$F$13:$F$40</c:f>
              <c:numCache>
                <c:formatCode>"$"#,##0.00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11.650167337835969</c:v>
                </c:pt>
                <c:pt idx="8">
                  <c:v>12.617131226876353</c:v>
                </c:pt>
                <c:pt idx="9">
                  <c:v>13.664353118707091</c:v>
                </c:pt>
                <c:pt idx="10">
                  <c:v>14.798494427559779</c:v>
                </c:pt>
                <c:pt idx="11">
                  <c:v>16.026769465047241</c:v>
                </c:pt>
                <c:pt idx="12">
                  <c:v>17.356991330646164</c:v>
                </c:pt>
                <c:pt idx="13">
                  <c:v>18.797621611089795</c:v>
                </c:pt>
                <c:pt idx="14">
                  <c:v>20.357824204810246</c:v>
                </c:pt>
                <c:pt idx="15">
                  <c:v>22.047523613809496</c:v>
                </c:pt>
                <c:pt idx="16">
                  <c:v>23.877468073755683</c:v>
                </c:pt>
                <c:pt idx="17">
                  <c:v>25.859297923877403</c:v>
                </c:pt>
                <c:pt idx="18">
                  <c:v>28.005619651559226</c:v>
                </c:pt>
                <c:pt idx="19">
                  <c:v>30.33008608263864</c:v>
                </c:pt>
                <c:pt idx="20">
                  <c:v>32.847483227497648</c:v>
                </c:pt>
                <c:pt idx="21">
                  <c:v>34.916874670829998</c:v>
                </c:pt>
                <c:pt idx="22">
                  <c:v>37.116637775092286</c:v>
                </c:pt>
                <c:pt idx="23">
                  <c:v>39.454985954923096</c:v>
                </c:pt>
                <c:pt idx="24">
                  <c:v>41.940650070083251</c:v>
                </c:pt>
                <c:pt idx="25">
                  <c:v>44.582911024498493</c:v>
                </c:pt>
                <c:pt idx="26">
                  <c:v>47.391634419041893</c:v>
                </c:pt>
                <c:pt idx="27">
                  <c:v>50.377307387441526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Sheet1!$H$7</c:f>
              <c:strCache>
                <c:ptCount val="1"/>
                <c:pt idx="0">
                  <c:v>Proposed Florida Joint Case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val>
            <c:numRef>
              <c:f>Sheet1!$H$13:$H$40</c:f>
              <c:numCache>
                <c:formatCode>"$"#,##0.00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10.248264839030318</c:v>
                </c:pt>
                <c:pt idx="10">
                  <c:v>15.351577394039658</c:v>
                </c:pt>
                <c:pt idx="11">
                  <c:v>16.90896651935466</c:v>
                </c:pt>
                <c:pt idx="12">
                  <c:v>18.615415911499817</c:v>
                </c:pt>
                <c:pt idx="13">
                  <c:v>20.481590377157765</c:v>
                </c:pt>
                <c:pt idx="14">
                  <c:v>22.518879168116452</c:v>
                </c:pt>
                <c:pt idx="15">
                  <c:v>24.747245859081865</c:v>
                </c:pt>
                <c:pt idx="16">
                  <c:v>27.284184394149122</c:v>
                </c:pt>
                <c:pt idx="17">
                  <c:v>30.07825263360143</c:v>
                </c:pt>
                <c:pt idx="18">
                  <c:v>33.090653698818635</c:v>
                </c:pt>
                <c:pt idx="19">
                  <c:v>36.378966888001955</c:v>
                </c:pt>
                <c:pt idx="20">
                  <c:v>39.962491425786922</c:v>
                </c:pt>
                <c:pt idx="21">
                  <c:v>43.369105543407656</c:v>
                </c:pt>
                <c:pt idx="22">
                  <c:v>47.041558273820101</c:v>
                </c:pt>
                <c:pt idx="23">
                  <c:v>50.995376330738708</c:v>
                </c:pt>
                <c:pt idx="24">
                  <c:v>55.246890876059553</c:v>
                </c:pt>
                <c:pt idx="25">
                  <c:v>59.813278260189414</c:v>
                </c:pt>
                <c:pt idx="26">
                  <c:v>64.712602889364774</c:v>
                </c:pt>
                <c:pt idx="27">
                  <c:v>69.963862338862725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34848"/>
        <c:axId val="78745600"/>
      </c:lineChart>
      <c:catAx>
        <c:axId val="787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745600"/>
        <c:crosses val="autoZero"/>
        <c:auto val="1"/>
        <c:lblAlgn val="ctr"/>
        <c:lblOffset val="100"/>
        <c:noMultiLvlLbl val="0"/>
      </c:catAx>
      <c:valAx>
        <c:axId val="78745600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78734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17</xdr:row>
      <xdr:rowOff>57150</xdr:rowOff>
    </xdr:from>
    <xdr:to>
      <xdr:col>17</xdr:col>
      <xdr:colOff>581025</xdr:colOff>
      <xdr:row>34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Normal="100" workbookViewId="0"/>
  </sheetViews>
  <sheetFormatPr defaultRowHeight="12.75" x14ac:dyDescent="0.2"/>
  <cols>
    <col min="1" max="1" width="11.5703125" customWidth="1"/>
    <col min="2" max="2" width="18.140625" customWidth="1"/>
    <col min="3" max="3" width="11.7109375" customWidth="1"/>
    <col min="5" max="5" width="16" customWidth="1"/>
    <col min="6" max="6" width="18.42578125" customWidth="1"/>
    <col min="8" max="8" width="24.7109375" bestFit="1" customWidth="1"/>
    <col min="9" max="9" width="9.140625" style="1"/>
  </cols>
  <sheetData>
    <row r="1" spans="1:9" x14ac:dyDescent="0.2">
      <c r="A1" s="10" t="s">
        <v>17</v>
      </c>
    </row>
    <row r="2" spans="1:9" x14ac:dyDescent="0.2">
      <c r="A2" s="10" t="s">
        <v>18</v>
      </c>
      <c r="D2" s="6"/>
      <c r="E2" s="6"/>
    </row>
    <row r="3" spans="1:9" x14ac:dyDescent="0.2">
      <c r="B3" s="8"/>
      <c r="C3" s="8"/>
      <c r="D3" s="8"/>
      <c r="E3" s="8"/>
      <c r="F3" s="8"/>
      <c r="G3" s="8"/>
      <c r="H3" s="8"/>
    </row>
    <row r="5" spans="1:9" ht="15" x14ac:dyDescent="0.25">
      <c r="B5" s="7" t="s">
        <v>16</v>
      </c>
    </row>
    <row r="7" spans="1:9" x14ac:dyDescent="0.2">
      <c r="B7" s="1" t="s">
        <v>9</v>
      </c>
      <c r="E7" t="s">
        <v>10</v>
      </c>
      <c r="F7" t="s">
        <v>10</v>
      </c>
      <c r="H7" t="s">
        <v>15</v>
      </c>
    </row>
    <row r="8" spans="1:9" x14ac:dyDescent="0.2">
      <c r="E8" t="s">
        <v>11</v>
      </c>
      <c r="F8" t="s">
        <v>12</v>
      </c>
    </row>
    <row r="9" spans="1:9" x14ac:dyDescent="0.2">
      <c r="B9" t="s">
        <v>3</v>
      </c>
      <c r="C9" s="1" t="s">
        <v>5</v>
      </c>
      <c r="E9" t="s">
        <v>3</v>
      </c>
      <c r="F9" t="s">
        <v>3</v>
      </c>
    </row>
    <row r="10" spans="1:9" x14ac:dyDescent="0.2">
      <c r="B10" t="s">
        <v>4</v>
      </c>
      <c r="C10" s="1" t="s">
        <v>6</v>
      </c>
      <c r="E10" t="s">
        <v>4</v>
      </c>
      <c r="F10" t="s">
        <v>4</v>
      </c>
    </row>
    <row r="11" spans="1:9" x14ac:dyDescent="0.2">
      <c r="A11" s="1" t="s">
        <v>0</v>
      </c>
      <c r="B11" t="s">
        <v>2</v>
      </c>
      <c r="C11" s="1" t="s">
        <v>7</v>
      </c>
      <c r="E11" t="s">
        <v>2</v>
      </c>
      <c r="F11" t="s">
        <v>2</v>
      </c>
      <c r="G11" t="s">
        <v>0</v>
      </c>
      <c r="I11" s="9" t="s">
        <v>6</v>
      </c>
    </row>
    <row r="12" spans="1:9" x14ac:dyDescent="0.2">
      <c r="A12" s="1" t="s">
        <v>8</v>
      </c>
      <c r="B12" s="1" t="s">
        <v>8</v>
      </c>
      <c r="C12" s="1" t="s">
        <v>8</v>
      </c>
      <c r="G12" t="s">
        <v>8</v>
      </c>
      <c r="I12" s="1" t="s">
        <v>8</v>
      </c>
    </row>
    <row r="13" spans="1:9" x14ac:dyDescent="0.2">
      <c r="A13" s="1">
        <v>2013</v>
      </c>
      <c r="B13" s="2">
        <v>0</v>
      </c>
      <c r="C13" s="1" t="s">
        <v>1</v>
      </c>
      <c r="E13" s="2">
        <v>0</v>
      </c>
      <c r="F13" s="2">
        <v>0</v>
      </c>
      <c r="G13">
        <v>2013</v>
      </c>
      <c r="H13" s="2">
        <v>0</v>
      </c>
    </row>
    <row r="14" spans="1:9" x14ac:dyDescent="0.2">
      <c r="A14" s="1">
        <f>A13+1</f>
        <v>2014</v>
      </c>
      <c r="B14" s="2">
        <v>0</v>
      </c>
      <c r="C14" s="1" t="s">
        <v>1</v>
      </c>
      <c r="E14" s="2">
        <v>0</v>
      </c>
      <c r="F14" s="2">
        <v>0</v>
      </c>
      <c r="G14">
        <v>2014</v>
      </c>
      <c r="H14" s="2">
        <v>0</v>
      </c>
    </row>
    <row r="15" spans="1:9" x14ac:dyDescent="0.2">
      <c r="A15" s="1">
        <f t="shared" ref="A15:A60" si="0">A14+1</f>
        <v>2015</v>
      </c>
      <c r="B15" s="2">
        <v>0</v>
      </c>
      <c r="C15" s="1" t="s">
        <v>1</v>
      </c>
      <c r="E15" s="2">
        <v>0</v>
      </c>
      <c r="F15" s="2">
        <v>0</v>
      </c>
      <c r="G15">
        <v>2015</v>
      </c>
      <c r="H15" s="2">
        <v>0</v>
      </c>
    </row>
    <row r="16" spans="1:9" x14ac:dyDescent="0.2">
      <c r="A16" s="1">
        <f t="shared" si="0"/>
        <v>2016</v>
      </c>
      <c r="B16" s="2">
        <v>0</v>
      </c>
      <c r="C16" s="1" t="s">
        <v>1</v>
      </c>
      <c r="E16" s="2">
        <v>0</v>
      </c>
      <c r="F16" s="2">
        <v>0</v>
      </c>
      <c r="G16">
        <v>2016</v>
      </c>
      <c r="H16" s="2">
        <v>0</v>
      </c>
    </row>
    <row r="17" spans="1:9" x14ac:dyDescent="0.2">
      <c r="A17" s="1">
        <f t="shared" si="0"/>
        <v>2017</v>
      </c>
      <c r="B17" s="2">
        <v>0</v>
      </c>
      <c r="C17" s="1" t="s">
        <v>1</v>
      </c>
      <c r="E17" s="2">
        <v>0</v>
      </c>
      <c r="F17" s="2">
        <v>0</v>
      </c>
      <c r="G17">
        <v>2017</v>
      </c>
      <c r="H17" s="2">
        <v>0</v>
      </c>
    </row>
    <row r="18" spans="1:9" x14ac:dyDescent="0.2">
      <c r="A18" s="1">
        <f t="shared" si="0"/>
        <v>2018</v>
      </c>
      <c r="B18" s="2">
        <v>0</v>
      </c>
      <c r="C18" s="1" t="s">
        <v>1</v>
      </c>
      <c r="E18" s="2">
        <v>0</v>
      </c>
      <c r="F18" s="2">
        <v>0</v>
      </c>
      <c r="G18">
        <v>2018</v>
      </c>
      <c r="H18" s="2">
        <v>0</v>
      </c>
    </row>
    <row r="19" spans="1:9" ht="13.5" thickBot="1" x14ac:dyDescent="0.25">
      <c r="A19" s="1">
        <f t="shared" si="0"/>
        <v>2019</v>
      </c>
      <c r="B19" s="2">
        <v>0</v>
      </c>
      <c r="C19" s="1" t="s">
        <v>1</v>
      </c>
      <c r="E19" s="5">
        <v>0</v>
      </c>
      <c r="F19" s="5">
        <v>0</v>
      </c>
      <c r="G19">
        <v>2019</v>
      </c>
      <c r="H19" s="2">
        <v>0</v>
      </c>
    </row>
    <row r="20" spans="1:9" x14ac:dyDescent="0.2">
      <c r="A20" s="1">
        <f t="shared" si="0"/>
        <v>2020</v>
      </c>
      <c r="B20" s="2">
        <v>0</v>
      </c>
      <c r="C20" s="1" t="s">
        <v>1</v>
      </c>
      <c r="E20" s="2">
        <v>17.47525100675395</v>
      </c>
      <c r="F20" s="2">
        <v>11.650167337835969</v>
      </c>
      <c r="G20">
        <v>2020</v>
      </c>
      <c r="H20" s="2">
        <v>0</v>
      </c>
    </row>
    <row r="21" spans="1:9" ht="13.5" thickBot="1" x14ac:dyDescent="0.25">
      <c r="A21" s="1">
        <f t="shared" si="0"/>
        <v>2021</v>
      </c>
      <c r="B21" s="2">
        <v>0</v>
      </c>
      <c r="C21" s="1" t="s">
        <v>1</v>
      </c>
      <c r="E21" s="2">
        <v>18.925696840314529</v>
      </c>
      <c r="F21" s="2">
        <v>12.617131226876353</v>
      </c>
      <c r="G21">
        <v>2021</v>
      </c>
      <c r="H21" s="5">
        <v>0</v>
      </c>
    </row>
    <row r="22" spans="1:9" ht="13.5" thickBot="1" x14ac:dyDescent="0.25">
      <c r="A22" s="4">
        <f t="shared" si="0"/>
        <v>2022</v>
      </c>
      <c r="B22" s="5">
        <v>0</v>
      </c>
      <c r="C22" s="4" t="s">
        <v>1</v>
      </c>
      <c r="E22" s="2">
        <v>20.496529678060636</v>
      </c>
      <c r="F22" s="2">
        <v>13.664353118707091</v>
      </c>
      <c r="G22">
        <v>2022</v>
      </c>
      <c r="H22" s="2">
        <f>AVERAGE(B22,E22)</f>
        <v>10.248264839030318</v>
      </c>
    </row>
    <row r="23" spans="1:9" x14ac:dyDescent="0.2">
      <c r="A23" s="1">
        <f t="shared" si="0"/>
        <v>2023</v>
      </c>
      <c r="B23" s="2">
        <v>8.505413146739647</v>
      </c>
      <c r="C23" s="1" t="s">
        <v>1</v>
      </c>
      <c r="E23" s="2">
        <v>22.197741641339668</v>
      </c>
      <c r="F23" s="2">
        <v>14.798494427559779</v>
      </c>
      <c r="G23">
        <v>2023</v>
      </c>
      <c r="H23" s="2">
        <f>AVERAGE(B23,E23)</f>
        <v>15.351577394039658</v>
      </c>
    </row>
    <row r="24" spans="1:9" x14ac:dyDescent="0.2">
      <c r="A24" s="1">
        <f t="shared" si="0"/>
        <v>2024</v>
      </c>
      <c r="B24" s="2">
        <v>9.7777788411384616</v>
      </c>
      <c r="C24" s="3">
        <f t="shared" ref="C24:C40" si="1">(B24-B23)/B23</f>
        <v>0.14959481361426241</v>
      </c>
      <c r="E24" s="2">
        <v>24.04015419757086</v>
      </c>
      <c r="F24" s="2">
        <v>16.026769465047241</v>
      </c>
      <c r="G24">
        <v>2024</v>
      </c>
      <c r="H24" s="2">
        <f t="shared" ref="H24:H40" si="2">AVERAGE(B24,E24)</f>
        <v>16.90896651935466</v>
      </c>
      <c r="I24" s="1">
        <v>1.101448149941886</v>
      </c>
    </row>
    <row r="25" spans="1:9" x14ac:dyDescent="0.2">
      <c r="A25" s="1">
        <f t="shared" si="0"/>
        <v>2025</v>
      </c>
      <c r="B25" s="2">
        <v>11.195344827030395</v>
      </c>
      <c r="C25" s="3">
        <f t="shared" si="1"/>
        <v>0.14497832369942221</v>
      </c>
      <c r="E25" s="2">
        <v>26.03548699596924</v>
      </c>
      <c r="F25" s="2">
        <v>17.356991330646164</v>
      </c>
      <c r="G25">
        <v>2025</v>
      </c>
      <c r="H25" s="2">
        <f t="shared" si="2"/>
        <v>18.615415911499817</v>
      </c>
      <c r="I25" s="1">
        <v>1.1009197924776708</v>
      </c>
    </row>
    <row r="26" spans="1:9" x14ac:dyDescent="0.2">
      <c r="A26" s="1">
        <f t="shared" si="0"/>
        <v>2026</v>
      </c>
      <c r="B26" s="2">
        <v>12.766748337680843</v>
      </c>
      <c r="C26" s="3">
        <f t="shared" si="1"/>
        <v>0.14036222509702442</v>
      </c>
      <c r="E26" s="2">
        <v>28.196432416634686</v>
      </c>
      <c r="F26" s="2">
        <v>18.797621611089795</v>
      </c>
      <c r="G26">
        <v>2026</v>
      </c>
      <c r="H26" s="2">
        <f t="shared" si="2"/>
        <v>20.481590377157765</v>
      </c>
      <c r="I26" s="1">
        <v>1.1002488730055773</v>
      </c>
    </row>
    <row r="27" spans="1:9" x14ac:dyDescent="0.2">
      <c r="A27" s="1">
        <f t="shared" si="0"/>
        <v>2027</v>
      </c>
      <c r="B27" s="2">
        <v>14.501022029017543</v>
      </c>
      <c r="C27" s="3">
        <f t="shared" si="1"/>
        <v>0.13584302325581371</v>
      </c>
      <c r="E27" s="2">
        <v>30.536736307215364</v>
      </c>
      <c r="F27" s="2">
        <v>20.357824204810246</v>
      </c>
      <c r="G27">
        <v>2027</v>
      </c>
      <c r="H27" s="2">
        <f t="shared" si="2"/>
        <v>22.518879168116452</v>
      </c>
      <c r="I27" s="1">
        <v>1.0994692674466719</v>
      </c>
    </row>
    <row r="28" spans="1:9" x14ac:dyDescent="0.2">
      <c r="A28" s="1">
        <f t="shared" si="0"/>
        <v>2028</v>
      </c>
      <c r="B28" s="2">
        <v>16.423206297449486</v>
      </c>
      <c r="C28" s="3">
        <f t="shared" si="1"/>
        <v>0.13255508919202522</v>
      </c>
      <c r="E28" s="2">
        <v>33.07128542071424</v>
      </c>
      <c r="F28" s="2">
        <v>22.047523613809496</v>
      </c>
      <c r="G28">
        <v>2028</v>
      </c>
      <c r="H28" s="2">
        <f t="shared" si="2"/>
        <v>24.747245859081865</v>
      </c>
      <c r="I28" s="1">
        <v>1.0989554886071091</v>
      </c>
    </row>
    <row r="29" spans="1:9" x14ac:dyDescent="0.2">
      <c r="A29" s="1">
        <f t="shared" si="0"/>
        <v>2029</v>
      </c>
      <c r="B29" s="2">
        <v>18.752166677664725</v>
      </c>
      <c r="C29" s="3">
        <f t="shared" si="1"/>
        <v>0.14180911680911695</v>
      </c>
      <c r="E29" s="2">
        <v>35.816202110633519</v>
      </c>
      <c r="F29" s="2">
        <v>23.877468073755683</v>
      </c>
      <c r="G29">
        <v>2029</v>
      </c>
      <c r="H29" s="2">
        <f t="shared" si="2"/>
        <v>27.284184394149122</v>
      </c>
      <c r="I29" s="1">
        <v>1.1025139746666492</v>
      </c>
    </row>
    <row r="30" spans="1:9" x14ac:dyDescent="0.2">
      <c r="A30" s="1">
        <f t="shared" si="0"/>
        <v>2030</v>
      </c>
      <c r="B30" s="2">
        <v>21.367558381386758</v>
      </c>
      <c r="C30" s="3">
        <f t="shared" si="1"/>
        <v>0.13947144075021289</v>
      </c>
      <c r="E30" s="2">
        <v>38.788946885816102</v>
      </c>
      <c r="F30" s="2">
        <v>25.859297923877403</v>
      </c>
      <c r="G30">
        <v>2030</v>
      </c>
      <c r="H30" s="2">
        <f t="shared" si="2"/>
        <v>30.07825263360143</v>
      </c>
      <c r="I30" s="1">
        <v>1.102406148525058</v>
      </c>
    </row>
    <row r="31" spans="1:9" x14ac:dyDescent="0.2">
      <c r="A31" s="1">
        <f t="shared" si="0"/>
        <v>2031</v>
      </c>
      <c r="B31" s="2">
        <v>24.172877920298436</v>
      </c>
      <c r="C31" s="3">
        <f t="shared" si="1"/>
        <v>0.13128872699631361</v>
      </c>
      <c r="E31" s="2">
        <v>42.008429477338836</v>
      </c>
      <c r="F31" s="2">
        <v>28.005619651559226</v>
      </c>
      <c r="G31">
        <v>2031</v>
      </c>
      <c r="H31" s="2">
        <f t="shared" si="2"/>
        <v>33.090653698818635</v>
      </c>
      <c r="I31" s="1">
        <v>1.1001521299096992</v>
      </c>
    </row>
    <row r="32" spans="1:9" x14ac:dyDescent="0.2">
      <c r="A32" s="1">
        <f t="shared" si="0"/>
        <v>2032</v>
      </c>
      <c r="B32" s="2">
        <v>27.262804652045943</v>
      </c>
      <c r="C32" s="3">
        <f t="shared" si="1"/>
        <v>0.12782618362345824</v>
      </c>
      <c r="E32" s="2">
        <v>45.495129123957959</v>
      </c>
      <c r="F32" s="2">
        <v>30.33008608263864</v>
      </c>
      <c r="G32">
        <v>2032</v>
      </c>
      <c r="H32" s="2">
        <f t="shared" si="2"/>
        <v>36.378966888001955</v>
      </c>
      <c r="I32" s="1">
        <v>1.0993728688200777</v>
      </c>
    </row>
    <row r="33" spans="1:9" x14ac:dyDescent="0.2">
      <c r="A33" s="1">
        <f t="shared" si="0"/>
        <v>2033</v>
      </c>
      <c r="B33" s="2">
        <v>30.653758010327373</v>
      </c>
      <c r="C33" s="3">
        <f t="shared" si="1"/>
        <v>0.12438020965047535</v>
      </c>
      <c r="E33" s="2">
        <v>49.271224841246465</v>
      </c>
      <c r="F33" s="2">
        <v>32.847483227497648</v>
      </c>
      <c r="G33">
        <v>2033</v>
      </c>
      <c r="H33" s="2">
        <f t="shared" si="2"/>
        <v>39.962491425786922</v>
      </c>
      <c r="I33" s="1">
        <v>1.0985053959563331</v>
      </c>
    </row>
    <row r="34" spans="1:9" x14ac:dyDescent="0.2">
      <c r="A34" s="1">
        <f t="shared" si="0"/>
        <v>2034</v>
      </c>
      <c r="B34" s="2">
        <v>34.362899080570322</v>
      </c>
      <c r="C34" s="3">
        <f t="shared" si="1"/>
        <v>0.12100118585764674</v>
      </c>
      <c r="E34" s="2">
        <v>52.37531200624499</v>
      </c>
      <c r="F34" s="2">
        <v>34.916874670829998</v>
      </c>
      <c r="G34">
        <v>2034</v>
      </c>
      <c r="H34" s="2">
        <f t="shared" si="2"/>
        <v>43.369105543407656</v>
      </c>
      <c r="I34" s="1">
        <v>1.0852452886714294</v>
      </c>
    </row>
    <row r="35" spans="1:9" x14ac:dyDescent="0.2">
      <c r="A35" s="1">
        <f t="shared" si="0"/>
        <v>2035</v>
      </c>
      <c r="B35" s="2">
        <v>38.40815988500178</v>
      </c>
      <c r="C35" s="3">
        <f t="shared" si="1"/>
        <v>0.11772175551738454</v>
      </c>
      <c r="E35" s="2">
        <v>55.674956662638422</v>
      </c>
      <c r="F35" s="2">
        <v>37.116637775092286</v>
      </c>
      <c r="G35">
        <v>2035</v>
      </c>
      <c r="H35" s="2">
        <f t="shared" si="2"/>
        <v>47.041558273820101</v>
      </c>
      <c r="I35" s="1">
        <v>1.0846790055823661</v>
      </c>
    </row>
    <row r="36" spans="1:9" x14ac:dyDescent="0.2">
      <c r="A36" s="1">
        <f t="shared" si="0"/>
        <v>2036</v>
      </c>
      <c r="B36" s="2">
        <v>42.808273729092775</v>
      </c>
      <c r="C36" s="3">
        <f t="shared" si="1"/>
        <v>0.11456195395107228</v>
      </c>
      <c r="E36" s="2">
        <v>59.18247893238464</v>
      </c>
      <c r="F36" s="2">
        <v>39.454985954923096</v>
      </c>
      <c r="G36">
        <v>2036</v>
      </c>
      <c r="H36" s="2">
        <f t="shared" si="2"/>
        <v>50.995376330738708</v>
      </c>
      <c r="I36" s="1">
        <v>1.0840494703407606</v>
      </c>
    </row>
    <row r="37" spans="1:9" x14ac:dyDescent="0.2">
      <c r="A37" s="1">
        <f t="shared" si="0"/>
        <v>2037</v>
      </c>
      <c r="B37" s="2">
        <v>47.582806646994236</v>
      </c>
      <c r="C37" s="3">
        <f t="shared" si="1"/>
        <v>0.11153294683444938</v>
      </c>
      <c r="E37" s="2">
        <v>62.910975105124869</v>
      </c>
      <c r="F37" s="2">
        <v>41.940650070083251</v>
      </c>
      <c r="G37">
        <v>2037</v>
      </c>
      <c r="H37" s="2">
        <f t="shared" si="2"/>
        <v>55.246890876059553</v>
      </c>
      <c r="I37" s="1">
        <v>1.0833705886931193</v>
      </c>
    </row>
    <row r="38" spans="1:9" x14ac:dyDescent="0.2">
      <c r="A38" s="1">
        <f t="shared" si="0"/>
        <v>2038</v>
      </c>
      <c r="B38" s="2">
        <v>52.752189983631098</v>
      </c>
      <c r="C38" s="3">
        <f t="shared" si="1"/>
        <v>0.10863973146828672</v>
      </c>
      <c r="E38" s="2">
        <v>66.874366536747729</v>
      </c>
      <c r="F38" s="2">
        <v>44.582911024498493</v>
      </c>
      <c r="G38">
        <v>2038</v>
      </c>
      <c r="H38" s="2">
        <f t="shared" si="2"/>
        <v>59.813278260189414</v>
      </c>
      <c r="I38" s="1">
        <v>1.0826541966745977</v>
      </c>
    </row>
    <row r="39" spans="1:9" x14ac:dyDescent="0.2">
      <c r="A39" s="1">
        <f t="shared" si="0"/>
        <v>2039</v>
      </c>
      <c r="B39" s="2">
        <v>58.337754150166703</v>
      </c>
      <c r="C39" s="3">
        <f t="shared" si="1"/>
        <v>0.10588307648021426</v>
      </c>
      <c r="E39" s="2">
        <v>71.087451628562832</v>
      </c>
      <c r="F39" s="2">
        <v>47.391634419041893</v>
      </c>
      <c r="G39">
        <v>2039</v>
      </c>
      <c r="H39" s="2">
        <f t="shared" si="2"/>
        <v>64.712602889364774</v>
      </c>
      <c r="I39" s="1">
        <v>1.0819103177702978</v>
      </c>
    </row>
    <row r="40" spans="1:9" x14ac:dyDescent="0.2">
      <c r="A40" s="1">
        <f t="shared" si="0"/>
        <v>2040</v>
      </c>
      <c r="B40" s="2">
        <v>64.361763596563165</v>
      </c>
      <c r="C40" s="3">
        <f t="shared" si="1"/>
        <v>0.10326090769435711</v>
      </c>
      <c r="E40" s="2">
        <v>75.565961081162285</v>
      </c>
      <c r="F40" s="2">
        <v>50.377307387441526</v>
      </c>
      <c r="G40">
        <v>2040</v>
      </c>
      <c r="H40" s="2">
        <f t="shared" si="2"/>
        <v>69.963862338862725</v>
      </c>
      <c r="I40" s="1">
        <v>1.0811473996568444</v>
      </c>
    </row>
    <row r="41" spans="1:9" x14ac:dyDescent="0.2">
      <c r="A41" s="1">
        <f t="shared" si="0"/>
        <v>2041</v>
      </c>
      <c r="G41">
        <v>2041</v>
      </c>
      <c r="H41" s="2">
        <f>H40*I41</f>
        <v>75.522127606219584</v>
      </c>
      <c r="I41" s="1">
        <f>TREND(I24:I40,A24:A40,A41:A60)</f>
        <v>1.0794448030961465</v>
      </c>
    </row>
    <row r="42" spans="1:9" x14ac:dyDescent="0.2">
      <c r="A42" s="1">
        <f t="shared" si="0"/>
        <v>2042</v>
      </c>
      <c r="B42" t="s">
        <v>13</v>
      </c>
      <c r="G42">
        <v>2042</v>
      </c>
      <c r="H42" s="2">
        <f t="shared" ref="H42:H60" si="3">H41*I42</f>
        <v>81.360152829925852</v>
      </c>
      <c r="I42" s="1">
        <f t="shared" ref="I42:I60" si="4">TREND(I25:I41,A25:A41,A42:A61)</f>
        <v>1.0773021816088968</v>
      </c>
    </row>
    <row r="43" spans="1:9" x14ac:dyDescent="0.2">
      <c r="A43" s="1">
        <f t="shared" si="0"/>
        <v>2043</v>
      </c>
      <c r="B43" t="s">
        <v>14</v>
      </c>
      <c r="G43">
        <v>2043</v>
      </c>
      <c r="H43" s="2">
        <f t="shared" si="3"/>
        <v>87.467612752881038</v>
      </c>
      <c r="I43" s="1">
        <f t="shared" si="4"/>
        <v>1.0750669671887434</v>
      </c>
    </row>
    <row r="44" spans="1:9" x14ac:dyDescent="0.2">
      <c r="A44" s="1">
        <f t="shared" si="0"/>
        <v>2044</v>
      </c>
      <c r="G44">
        <v>2044</v>
      </c>
      <c r="H44" s="2">
        <f t="shared" si="3"/>
        <v>93.829400340890544</v>
      </c>
      <c r="I44" s="1">
        <f t="shared" si="4"/>
        <v>1.0727330652773528</v>
      </c>
    </row>
    <row r="45" spans="1:9" x14ac:dyDescent="0.2">
      <c r="A45" s="1">
        <f t="shared" si="0"/>
        <v>2045</v>
      </c>
      <c r="G45">
        <v>2045</v>
      </c>
      <c r="H45" s="2">
        <f t="shared" si="3"/>
        <v>100.42528607335225</v>
      </c>
      <c r="I45" s="1">
        <f t="shared" si="4"/>
        <v>1.0702965777091005</v>
      </c>
    </row>
    <row r="46" spans="1:9" x14ac:dyDescent="0.2">
      <c r="A46" s="1">
        <f t="shared" si="0"/>
        <v>2046</v>
      </c>
      <c r="G46">
        <v>2046</v>
      </c>
      <c r="H46" s="2">
        <f t="shared" si="3"/>
        <v>107.23460152509591</v>
      </c>
      <c r="I46" s="1">
        <f t="shared" si="4"/>
        <v>1.0678047901877026</v>
      </c>
    </row>
    <row r="47" spans="1:9" x14ac:dyDescent="0.2">
      <c r="A47" s="1">
        <f t="shared" si="0"/>
        <v>2047</v>
      </c>
      <c r="G47">
        <v>2047</v>
      </c>
      <c r="H47" s="2">
        <f t="shared" si="3"/>
        <v>114.29664591091456</v>
      </c>
      <c r="I47" s="1">
        <f t="shared" si="4"/>
        <v>1.0658560230129259</v>
      </c>
    </row>
    <row r="48" spans="1:9" x14ac:dyDescent="0.2">
      <c r="A48" s="1">
        <f t="shared" si="0"/>
        <v>2048</v>
      </c>
      <c r="G48">
        <v>2048</v>
      </c>
      <c r="H48" s="2">
        <f t="shared" si="3"/>
        <v>121.63441082382789</v>
      </c>
      <c r="I48" s="1">
        <f t="shared" si="4"/>
        <v>1.0641993022142797</v>
      </c>
    </row>
    <row r="49" spans="1:9" x14ac:dyDescent="0.2">
      <c r="A49" s="1">
        <f t="shared" si="0"/>
        <v>2049</v>
      </c>
      <c r="G49">
        <v>2049</v>
      </c>
      <c r="H49" s="2">
        <f t="shared" si="3"/>
        <v>129.25409119207129</v>
      </c>
      <c r="I49" s="1">
        <f t="shared" si="4"/>
        <v>1.06264411786628</v>
      </c>
    </row>
    <row r="50" spans="1:9" x14ac:dyDescent="0.2">
      <c r="A50" s="1">
        <f t="shared" si="0"/>
        <v>2050</v>
      </c>
      <c r="G50">
        <v>2050</v>
      </c>
      <c r="H50" s="2">
        <f t="shared" si="3"/>
        <v>137.19122528431535</v>
      </c>
      <c r="I50" s="1">
        <f t="shared" si="4"/>
        <v>1.0614072175127478</v>
      </c>
    </row>
    <row r="51" spans="1:9" x14ac:dyDescent="0.2">
      <c r="A51" s="1">
        <f t="shared" si="0"/>
        <v>2051</v>
      </c>
      <c r="G51">
        <v>2051</v>
      </c>
      <c r="H51" s="2">
        <f t="shared" si="3"/>
        <v>145.5006623461432</v>
      </c>
      <c r="I51" s="1">
        <f t="shared" si="4"/>
        <v>1.0605682837558112</v>
      </c>
    </row>
    <row r="52" spans="1:9" x14ac:dyDescent="0.2">
      <c r="A52" s="1">
        <f t="shared" si="0"/>
        <v>2052</v>
      </c>
      <c r="G52">
        <v>2052</v>
      </c>
      <c r="H52" s="2">
        <f t="shared" si="3"/>
        <v>154.01212822800343</v>
      </c>
      <c r="I52" s="1">
        <f t="shared" si="4"/>
        <v>1.0584977810039904</v>
      </c>
    </row>
    <row r="53" spans="1:9" x14ac:dyDescent="0.2">
      <c r="A53" s="1">
        <f t="shared" si="0"/>
        <v>2053</v>
      </c>
      <c r="G53">
        <v>2053</v>
      </c>
      <c r="H53" s="2">
        <f t="shared" si="3"/>
        <v>162.69923372258182</v>
      </c>
      <c r="I53" s="1">
        <f t="shared" si="4"/>
        <v>1.0564053337521431</v>
      </c>
    </row>
    <row r="54" spans="1:9" x14ac:dyDescent="0.2">
      <c r="A54" s="1">
        <f t="shared" si="0"/>
        <v>2054</v>
      </c>
      <c r="G54">
        <v>2054</v>
      </c>
      <c r="H54" s="2">
        <f t="shared" si="3"/>
        <v>171.53544915170821</v>
      </c>
      <c r="I54" s="1">
        <f t="shared" si="4"/>
        <v>1.0543101232068062</v>
      </c>
    </row>
    <row r="55" spans="1:9" x14ac:dyDescent="0.2">
      <c r="A55" s="1">
        <f t="shared" si="0"/>
        <v>2055</v>
      </c>
      <c r="G55">
        <v>2055</v>
      </c>
      <c r="H55" s="2">
        <f t="shared" si="3"/>
        <v>180.49592502131233</v>
      </c>
      <c r="I55" s="1">
        <f t="shared" si="4"/>
        <v>1.052236875315955</v>
      </c>
    </row>
    <row r="56" spans="1:9" x14ac:dyDescent="0.2">
      <c r="A56" s="1">
        <f t="shared" si="0"/>
        <v>2056</v>
      </c>
      <c r="G56">
        <v>2056</v>
      </c>
      <c r="H56" s="2">
        <f t="shared" si="3"/>
        <v>189.55984554972704</v>
      </c>
      <c r="I56" s="1">
        <f t="shared" si="4"/>
        <v>1.0502167598927481</v>
      </c>
    </row>
    <row r="57" spans="1:9" x14ac:dyDescent="0.2">
      <c r="A57" s="1">
        <f t="shared" si="0"/>
        <v>2057</v>
      </c>
      <c r="G57">
        <v>2057</v>
      </c>
      <c r="H57" s="2">
        <f t="shared" si="3"/>
        <v>198.71338136829075</v>
      </c>
      <c r="I57" s="1">
        <f t="shared" si="4"/>
        <v>1.0482883692588918</v>
      </c>
    </row>
    <row r="58" spans="1:9" x14ac:dyDescent="0.2">
      <c r="A58" s="1">
        <f t="shared" si="0"/>
        <v>2058</v>
      </c>
      <c r="G58">
        <v>2058</v>
      </c>
      <c r="H58" s="2">
        <f t="shared" si="3"/>
        <v>207.95331079490978</v>
      </c>
      <c r="I58" s="1">
        <f t="shared" si="4"/>
        <v>1.0464987781043993</v>
      </c>
    </row>
    <row r="59" spans="1:9" x14ac:dyDescent="0.2">
      <c r="A59" s="1">
        <f t="shared" si="0"/>
        <v>2059</v>
      </c>
      <c r="G59">
        <v>2059</v>
      </c>
      <c r="H59" s="2">
        <f t="shared" si="3"/>
        <v>217.26443598131004</v>
      </c>
      <c r="I59" s="1">
        <f t="shared" si="4"/>
        <v>1.0447750754763563</v>
      </c>
    </row>
    <row r="60" spans="1:9" x14ac:dyDescent="0.2">
      <c r="A60" s="1">
        <f t="shared" si="0"/>
        <v>2060</v>
      </c>
      <c r="G60">
        <v>2060</v>
      </c>
      <c r="H60" s="2">
        <f t="shared" si="3"/>
        <v>226.62271254602206</v>
      </c>
      <c r="I60" s="1">
        <f t="shared" si="4"/>
        <v>1.043073209485224</v>
      </c>
    </row>
  </sheetData>
  <phoneticPr fontId="2" type="noConversion"/>
  <printOptions horizontalCentered="1"/>
  <pageMargins left="0.25" right="0.25" top="0.5" bottom="0.5" header="0.5" footer="0.5"/>
  <pageSetup scale="6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48475BB006F94CAFFD24420B4547B2" ma:contentTypeVersion="15" ma:contentTypeDescription="Create a new document." ma:contentTypeScope="" ma:versionID="0d0848cdb96b617c0ccf304b8d7266f6">
  <xsd:schema xmlns:xsd="http://www.w3.org/2001/XMLSchema" xmlns:xs="http://www.w3.org/2001/XMLSchema" xmlns:p="http://schemas.microsoft.com/office/2006/metadata/properties" xmlns:ns2="0ae9974b-d534-4044-9a9d-dd330ad48fe2" xmlns:ns3="84bdb415-5b7f-4474-8a50-d052fab73815" targetNamespace="http://schemas.microsoft.com/office/2006/metadata/properties" ma:root="true" ma:fieldsID="b0b925bab104657a45fcb0020774f975" ns2:_="" ns3:_="">
    <xsd:import namespace="0ae9974b-d534-4044-9a9d-dd330ad48fe2"/>
    <xsd:import namespace="84bdb415-5b7f-4474-8a50-d052fab73815"/>
    <xsd:element name="properties">
      <xsd:complexType>
        <xsd:sequence>
          <xsd:element name="documentManagement">
            <xsd:complexType>
              <xsd:all>
                <xsd:element ref="ns2:Confidential" minOccurs="0"/>
                <xsd:element ref="ns2:Privileged" minOccurs="0"/>
                <xsd:element ref="ns2:Comments" minOccurs="0"/>
                <xsd:element ref="ns2:BU_x0020__x002d__x0020_Consultant" minOccurs="0"/>
                <xsd:element ref="ns2:Reviewing_x0020_Attorney" minOccurs="0"/>
                <xsd:element ref="ns2:In_x002d_house_x0020_Counsel_x0020_Approved" minOccurs="0"/>
                <xsd:element ref="ns3:Conf_x002e__x0020_Reason" minOccurs="0"/>
                <xsd:element ref="ns3:Non_x0020_Responsiv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9974b-d534-4044-9a9d-dd330ad48fe2" elementFormDefault="qualified">
    <xsd:import namespace="http://schemas.microsoft.com/office/2006/documentManagement/types"/>
    <xsd:import namespace="http://schemas.microsoft.com/office/infopath/2007/PartnerControls"/>
    <xsd:element name="Confidential" ma:index="2" nillable="true" ma:displayName="Confidential?" ma:internalName="Confidentia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es"/>
                    <xsd:enumeration value="No"/>
                  </xsd:restriction>
                </xsd:simpleType>
              </xsd:element>
            </xsd:sequence>
          </xsd:extension>
        </xsd:complexContent>
      </xsd:complexType>
    </xsd:element>
    <xsd:element name="Privileged" ma:index="3" nillable="true" ma:displayName="Privileged" ma:internalName="Privileg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ork Product"/>
                    <xsd:enumeration value="Attorney Client Communication"/>
                  </xsd:restriction>
                </xsd:simpleType>
              </xsd:element>
            </xsd:sequence>
          </xsd:extension>
        </xsd:complexContent>
      </xsd:complexType>
    </xsd:element>
    <xsd:element name="Comments" ma:index="4" nillable="true" ma:displayName="Comments" ma:internalName="Comments">
      <xsd:simpleType>
        <xsd:restriction base="dms:Note">
          <xsd:maxLength value="255"/>
        </xsd:restriction>
      </xsd:simpleType>
    </xsd:element>
    <xsd:element name="BU_x0020__x002d__x0020_Consultant" ma:index="5" nillable="true" ma:displayName="BU" ma:format="Dropdown" ma:internalName="BU_x0020__x002d__x0020_Consultant">
      <xsd:simpleType>
        <xsd:union memberTypes="dms:Text">
          <xsd:simpleType>
            <xsd:restriction base="dms:Choice">
              <xsd:enumeration value="DSM"/>
              <xsd:enumeration value="RAP"/>
              <xsd:enumeration value="Rates"/>
              <xsd:enumeration value="Load Forecasting"/>
            </xsd:restriction>
          </xsd:simpleType>
        </xsd:union>
      </xsd:simpleType>
    </xsd:element>
    <xsd:element name="Reviewing_x0020_Attorney" ma:index="6" nillable="true" ma:displayName="Reviewing Attorney" ma:format="Dropdown" ma:internalName="Reviewing_x0020_Attorney">
      <xsd:simpleType>
        <xsd:restriction base="dms:Choice">
          <xsd:enumeration value="John Butler"/>
          <xsd:enumeration value="Jessica Cano"/>
          <xsd:enumeration value="Kevin Donaldson"/>
        </xsd:restriction>
      </xsd:simpleType>
    </xsd:element>
    <xsd:element name="In_x002d_house_x0020_Counsel_x0020_Approved" ma:index="7" nillable="true" ma:displayName="Attorney Reviewed" ma:format="Dropdown" ma:internalName="In_x002d_house_x0020_Counsel_x0020_Approved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db415-5b7f-4474-8a50-d052fab73815" elementFormDefault="qualified">
    <xsd:import namespace="http://schemas.microsoft.com/office/2006/documentManagement/types"/>
    <xsd:import namespace="http://schemas.microsoft.com/office/infopath/2007/PartnerControls"/>
    <xsd:element name="Conf_x002e__x0020_Reason" ma:index="14" nillable="true" ma:displayName="Conf. Reason" ma:internalName="Conf_x002e__x0020_Reas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stomer-specific information e.g. customer names addresses telephone numbers account numbers rates billing"/>
                    <xsd:enumeration value="Employee personnel information unrelated to compensation duties qualifications or responsibilities"/>
                    <xsd:enumeration value="Information concerning bids or other contractual data"/>
                    <xsd:enumeration value="Information relating to competitive interests"/>
                    <xsd:enumeration value="Internal auditing controls"/>
                    <xsd:enumeration value="Security measures systems or procedures"/>
                    <xsd:enumeration value="Trade secrets"/>
                  </xsd:restriction>
                </xsd:simpleType>
              </xsd:element>
            </xsd:sequence>
          </xsd:extension>
        </xsd:complexContent>
      </xsd:complexType>
    </xsd:element>
    <xsd:element name="Non_x0020_Responsive" ma:index="15" nillable="true" ma:displayName="Non Responsive" ma:format="Dropdown" ma:internalName="Non_x0020_Responsive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_x002e__x0020_Reason xmlns="84bdb415-5b7f-4474-8a50-d052fab73815"/>
    <Non_x0020_Responsive xmlns="84bdb415-5b7f-4474-8a50-d052fab73815" xsi:nil="true"/>
    <BU_x0020__x002d__x0020_Consultant xmlns="0ae9974b-d534-4044-9a9d-dd330ad48fe2" xsi:nil="true"/>
    <Reviewing_x0020_Attorney xmlns="0ae9974b-d534-4044-9a9d-dd330ad48fe2" xsi:nil="true"/>
    <Confidential xmlns="0ae9974b-d534-4044-9a9d-dd330ad48fe2"/>
    <Privileged xmlns="0ae9974b-d534-4044-9a9d-dd330ad48fe2"/>
    <Comments xmlns="0ae9974b-d534-4044-9a9d-dd330ad48fe2" xsi:nil="true"/>
    <In_x002d_house_x0020_Counsel_x0020_Approved xmlns="0ae9974b-d534-4044-9a9d-dd330ad48fe2" xsi:nil="true"/>
  </documentManagement>
</p:properties>
</file>

<file path=customXml/itemProps1.xml><?xml version="1.0" encoding="utf-8"?>
<ds:datastoreItem xmlns:ds="http://schemas.openxmlformats.org/officeDocument/2006/customXml" ds:itemID="{1D088277-1C91-4520-B646-70C1F47006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CAEBEC-2DC3-458C-8730-87DB49294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9974b-d534-4044-9a9d-dd330ad48fe2"/>
    <ds:schemaRef ds:uri="84bdb415-5b7f-4474-8a50-d052fab73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A92EDA-7180-42D9-A9E7-32D9502DAC3B}">
  <ds:schemaRefs>
    <ds:schemaRef ds:uri="http://schemas.microsoft.com/office/2006/metadata/properties"/>
    <ds:schemaRef ds:uri="http://schemas.microsoft.com/office/infopath/2007/PartnerControls"/>
    <ds:schemaRef ds:uri="84bdb415-5b7f-4474-8a50-d052fab73815"/>
    <ds:schemaRef ds:uri="0ae9974b-d534-4044-9a9d-dd330ad48f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FPL_User</cp:lastModifiedBy>
  <cp:lastPrinted>2014-05-28T23:51:39Z</cp:lastPrinted>
  <dcterms:created xsi:type="dcterms:W3CDTF">2013-03-27T18:56:39Z</dcterms:created>
  <dcterms:modified xsi:type="dcterms:W3CDTF">2014-05-28T23:51:49Z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0x0101001D48475BB006F94CAFFD24420B4547B2</vt:lpwstr>
  </property>
</Properties>
</file>