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140" yWindow="1110" windowWidth="27795" windowHeight="101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23" i="1" l="1"/>
  <c r="D23" i="1"/>
  <c r="E23" i="1"/>
  <c r="F23" i="1"/>
  <c r="G23" i="1"/>
  <c r="H23" i="1"/>
  <c r="I23" i="1"/>
  <c r="J23" i="1"/>
  <c r="K23" i="1"/>
  <c r="B23" i="1"/>
  <c r="C14" i="1" l="1"/>
  <c r="D14" i="1"/>
  <c r="E14" i="1"/>
  <c r="F14" i="1"/>
  <c r="G14" i="1"/>
  <c r="H14" i="1"/>
  <c r="I14" i="1"/>
  <c r="J14" i="1"/>
  <c r="K14" i="1"/>
  <c r="B14" i="1"/>
  <c r="A19" i="1" l="1"/>
  <c r="A20" i="1"/>
  <c r="A21" i="1"/>
  <c r="A22" i="1"/>
  <c r="A18" i="1"/>
  <c r="B18" i="1"/>
  <c r="C18" i="1"/>
  <c r="D18" i="1"/>
  <c r="E18" i="1"/>
  <c r="F18" i="1"/>
  <c r="G18" i="1"/>
  <c r="H18" i="1"/>
  <c r="I18" i="1"/>
  <c r="J18" i="1"/>
  <c r="K18" i="1"/>
  <c r="B19" i="1"/>
  <c r="C19" i="1"/>
  <c r="D19" i="1"/>
  <c r="E19" i="1"/>
  <c r="F19" i="1"/>
  <c r="G19" i="1"/>
  <c r="H19" i="1"/>
  <c r="I19" i="1"/>
  <c r="J19" i="1"/>
  <c r="K19" i="1"/>
  <c r="B20" i="1"/>
  <c r="C20" i="1"/>
  <c r="D20" i="1"/>
  <c r="E20" i="1"/>
  <c r="F20" i="1"/>
  <c r="G20" i="1"/>
  <c r="H20" i="1"/>
  <c r="I20" i="1"/>
  <c r="J20" i="1"/>
  <c r="K20" i="1"/>
  <c r="B21" i="1"/>
  <c r="C21" i="1"/>
  <c r="D21" i="1"/>
  <c r="E21" i="1"/>
  <c r="F21" i="1"/>
  <c r="G21" i="1"/>
  <c r="H21" i="1"/>
  <c r="I21" i="1"/>
  <c r="J21" i="1"/>
  <c r="K21" i="1"/>
  <c r="B22" i="1"/>
  <c r="C22" i="1"/>
  <c r="D22" i="1"/>
  <c r="E22" i="1"/>
  <c r="F22" i="1"/>
  <c r="G22" i="1"/>
  <c r="H22" i="1"/>
  <c r="I22" i="1"/>
  <c r="J22" i="1"/>
  <c r="K22" i="1"/>
  <c r="H9" i="1" l="1"/>
  <c r="D9" i="1"/>
  <c r="K9" i="1"/>
  <c r="C9" i="1"/>
  <c r="I9" i="1"/>
  <c r="E9" i="1"/>
  <c r="J9" i="1"/>
  <c r="F9" i="1"/>
  <c r="B9" i="1"/>
  <c r="G9" i="1"/>
</calcChain>
</file>

<file path=xl/sharedStrings.xml><?xml version="1.0" encoding="utf-8"?>
<sst xmlns="http://schemas.openxmlformats.org/spreadsheetml/2006/main" count="13" uniqueCount="12">
  <si>
    <t>Solar Water Heating for Low Income</t>
  </si>
  <si>
    <t>Solar Water Heating with Energy Management</t>
  </si>
  <si>
    <t>Residential Solar Photovoltaic</t>
  </si>
  <si>
    <t>Commercial Solar Photovoltaic</t>
  </si>
  <si>
    <t>Photovoltaic for Schools</t>
  </si>
  <si>
    <t>Total</t>
  </si>
  <si>
    <t>Staff ROG 1-20</t>
  </si>
  <si>
    <t>Bill Impact ($, Monthly, 1200 kWh Bill)</t>
  </si>
  <si>
    <t>Residential Sales</t>
  </si>
  <si>
    <t>Program Costs Implicit in Goals Bill Impact ($)</t>
  </si>
  <si>
    <t>Total Retail Sales</t>
  </si>
  <si>
    <t>Implicit Energy Allocator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</si>
</sst>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164" fontId="0" fillId="0" borderId="0" xfId="1" applyNumberFormat="1" applyFont="1"/>
    <xf numFmtId="164" fontId="0" fillId="0" borderId="1" xfId="1" applyNumberFormat="1" applyFont="1" applyBorder="1"/>
    <xf numFmtId="0" fontId="2" fillId="0" borderId="0" xfId="0" applyFont="1"/>
    <xf numFmtId="0" fontId="0" fillId="0" borderId="2" xfId="0" applyBorder="1"/>
    <xf numFmtId="0" fontId="0" fillId="0" borderId="0" xfId="0" applyBorder="1"/>
    <xf numFmtId="0" fontId="0" fillId="0" borderId="5" xfId="0" applyBorder="1"/>
    <xf numFmtId="0" fontId="2" fillId="2" borderId="6" xfId="0" applyFont="1" applyFill="1" applyBorder="1"/>
    <xf numFmtId="0" fontId="2" fillId="0" borderId="5" xfId="0" applyFont="1" applyBorder="1"/>
    <xf numFmtId="164" fontId="0" fillId="0" borderId="0" xfId="1" applyNumberFormat="1" applyFont="1" applyBorder="1"/>
    <xf numFmtId="164" fontId="0" fillId="0" borderId="3" xfId="1" applyNumberFormat="1" applyFont="1" applyBorder="1"/>
    <xf numFmtId="164" fontId="0" fillId="0" borderId="4" xfId="1" applyNumberFormat="1" applyFont="1" applyBorder="1"/>
    <xf numFmtId="0" fontId="2" fillId="2" borderId="7" xfId="0" applyFont="1" applyFill="1" applyBorder="1"/>
    <xf numFmtId="0" fontId="2" fillId="2" borderId="8" xfId="0" applyFont="1" applyFill="1" applyBorder="1"/>
    <xf numFmtId="164" fontId="2" fillId="0" borderId="1" xfId="1" applyNumberFormat="1" applyFont="1" applyBorder="1"/>
    <xf numFmtId="164" fontId="2" fillId="0" borderId="4" xfId="1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2" fillId="0" borderId="13" xfId="0" applyFont="1" applyBorder="1"/>
    <xf numFmtId="0" fontId="3" fillId="0" borderId="0" xfId="0" applyFont="1" applyBorder="1" applyAlignment="1">
      <alignment horizontal="justify" vertical="center"/>
    </xf>
    <xf numFmtId="165" fontId="0" fillId="0" borderId="10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165" fontId="0" fillId="0" borderId="14" xfId="0" applyNumberFormat="1" applyBorder="1"/>
    <xf numFmtId="165" fontId="0" fillId="0" borderId="9" xfId="0" applyNumberFormat="1" applyBorder="1"/>
    <xf numFmtId="165" fontId="0" fillId="0" borderId="2" xfId="0" applyNumberFormat="1" applyBorder="1"/>
    <xf numFmtId="165" fontId="0" fillId="0" borderId="0" xfId="0" applyNumberFormat="1" applyBorder="1"/>
    <xf numFmtId="165" fontId="0" fillId="0" borderId="3" xfId="0" applyNumberFormat="1" applyBorder="1"/>
    <xf numFmtId="165" fontId="0" fillId="0" borderId="5" xfId="0" applyNumberFormat="1" applyBorder="1"/>
    <xf numFmtId="165" fontId="0" fillId="0" borderId="1" xfId="0" applyNumberFormat="1" applyBorder="1"/>
    <xf numFmtId="165" fontId="0" fillId="0" borderId="4" xfId="0" applyNumberFormat="1" applyBorder="1"/>
    <xf numFmtId="164" fontId="0" fillId="0" borderId="15" xfId="1" applyNumberFormat="1" applyFont="1" applyBorder="1"/>
    <xf numFmtId="164" fontId="0" fillId="0" borderId="16" xfId="1" applyNumberFormat="1" applyFont="1" applyBorder="1"/>
    <xf numFmtId="0" fontId="3" fillId="0" borderId="5" xfId="0" applyFont="1" applyBorder="1" applyAlignment="1">
      <alignment horizontal="justify" vertical="center"/>
    </xf>
    <xf numFmtId="43" fontId="0" fillId="0" borderId="1" xfId="1" applyNumberFormat="1" applyFont="1" applyBorder="1"/>
    <xf numFmtId="43" fontId="0" fillId="0" borderId="4" xfId="1" applyNumberFormat="1" applyFont="1" applyBorder="1"/>
    <xf numFmtId="0" fontId="3" fillId="0" borderId="10" xfId="0" applyFont="1" applyBorder="1" applyAlignment="1">
      <alignment horizontal="justify" vertical="center"/>
    </xf>
    <xf numFmtId="164" fontId="0" fillId="0" borderId="14" xfId="1" applyNumberFormat="1" applyFont="1" applyBorder="1"/>
    <xf numFmtId="164" fontId="0" fillId="0" borderId="9" xfId="1" applyNumberFormat="1" applyFont="1" applyBorder="1"/>
    <xf numFmtId="164" fontId="0" fillId="0" borderId="10" xfId="1" applyNumberFormat="1" applyFont="1" applyBorder="1"/>
    <xf numFmtId="43" fontId="0" fillId="0" borderId="5" xfId="1" applyNumberFormat="1" applyFont="1" applyBorder="1"/>
    <xf numFmtId="0" fontId="3" fillId="0" borderId="17" xfId="0" applyFont="1" applyBorder="1" applyAlignment="1">
      <alignment horizontal="justify" vertical="center"/>
    </xf>
    <xf numFmtId="164" fontId="0" fillId="0" borderId="18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4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8" Type="http://schemas.openxmlformats.org/officeDocument/2006/relationships/customXml" Target="../customXml/item3.xml" />
  <Relationship Id="rId7" Type="http://schemas.openxmlformats.org/officeDocument/2006/relationships/customXml" Target="../customXml/item2.xml" />
  <Relationship Id="rId6" Type="http://schemas.openxmlformats.org/officeDocument/2006/relationships/customXml" Target="../customXml/item1.xml" />
  <Relationship Id="rId5" Type="http://schemas.openxmlformats.org/officeDocument/2006/relationships/calcChain" Target="calcChain.xml" />
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"/>
  <sheetViews>
    <sheetView tabSelected="1" workbookViewId="0">
      <selection activeCell="N5" sqref="N5"/>
    </sheetView>
  </sheetViews>
  <sheetFormatPr defaultRowHeight="15" x14ac:dyDescent="0.25"/>
  <cols>
    <col min="1" max="1" width="42.28515625" bestFit="1" customWidth="1"/>
    <col min="2" max="11" width="11.5703125" bestFit="1" customWidth="1"/>
  </cols>
  <sheetData>
    <row r="1" spans="1:12" x14ac:dyDescent="0.25">
      <c r="A1" s="3" t="s">
        <v>6</v>
      </c>
    </row>
    <row r="3" spans="1:12" x14ac:dyDescent="0.25">
      <c r="A3" s="7" t="s">
        <v>9</v>
      </c>
      <c r="B3" s="12">
        <v>2015</v>
      </c>
      <c r="C3" s="12">
        <v>2016</v>
      </c>
      <c r="D3" s="12">
        <v>2017</v>
      </c>
      <c r="E3" s="12">
        <v>2018</v>
      </c>
      <c r="F3" s="12">
        <v>2019</v>
      </c>
      <c r="G3" s="12">
        <v>2020</v>
      </c>
      <c r="H3" s="12">
        <v>2021</v>
      </c>
      <c r="I3" s="12">
        <v>2022</v>
      </c>
      <c r="J3" s="12">
        <v>2023</v>
      </c>
      <c r="K3" s="13">
        <v>2024</v>
      </c>
    </row>
    <row r="4" spans="1:12" x14ac:dyDescent="0.25">
      <c r="A4" s="16" t="s">
        <v>0</v>
      </c>
      <c r="B4" s="9">
        <v>153375</v>
      </c>
      <c r="C4" s="9">
        <v>156825.9375</v>
      </c>
      <c r="D4" s="9">
        <v>160354.52109374999</v>
      </c>
      <c r="E4" s="9">
        <v>163962.49781835935</v>
      </c>
      <c r="F4" s="9">
        <v>167651.65401927242</v>
      </c>
      <c r="G4" s="9">
        <v>171423.81623470606</v>
      </c>
      <c r="H4" s="9">
        <v>175280.85209998692</v>
      </c>
      <c r="I4" s="9">
        <v>179224.67127223662</v>
      </c>
      <c r="J4" s="9">
        <v>183257.22637586197</v>
      </c>
      <c r="K4" s="10">
        <v>187380.51396931882</v>
      </c>
    </row>
    <row r="5" spans="1:12" x14ac:dyDescent="0.25">
      <c r="A5" s="17" t="s">
        <v>1</v>
      </c>
      <c r="B5" s="9">
        <v>168712.5</v>
      </c>
      <c r="C5" s="9">
        <v>172508.53124999997</v>
      </c>
      <c r="D5" s="9">
        <v>176389.97320312494</v>
      </c>
      <c r="E5" s="9">
        <v>180358.74760019529</v>
      </c>
      <c r="F5" s="9">
        <v>184416.81942119967</v>
      </c>
      <c r="G5" s="9">
        <v>188566.19785817666</v>
      </c>
      <c r="H5" s="9">
        <v>192808.93730998563</v>
      </c>
      <c r="I5" s="9">
        <v>197147.13839946029</v>
      </c>
      <c r="J5" s="9">
        <v>201582.94901344815</v>
      </c>
      <c r="K5" s="10">
        <v>206118.5653662507</v>
      </c>
    </row>
    <row r="6" spans="1:12" x14ac:dyDescent="0.25">
      <c r="A6" s="17" t="s">
        <v>2</v>
      </c>
      <c r="B6" s="9">
        <v>1942750</v>
      </c>
      <c r="C6" s="9">
        <v>1986461.8749999998</v>
      </c>
      <c r="D6" s="9">
        <v>2031157.2671874999</v>
      </c>
      <c r="E6" s="9">
        <v>2076858.3056992185</v>
      </c>
      <c r="F6" s="9">
        <v>2123587.6175774508</v>
      </c>
      <c r="G6" s="9">
        <v>2171368.3389729434</v>
      </c>
      <c r="H6" s="9">
        <v>2220224.1265998348</v>
      </c>
      <c r="I6" s="9">
        <v>2270179.1694483305</v>
      </c>
      <c r="J6" s="9">
        <v>2321258.2007609177</v>
      </c>
      <c r="K6" s="10">
        <v>2373486.5102780382</v>
      </c>
    </row>
    <row r="7" spans="1:12" x14ac:dyDescent="0.25">
      <c r="A7" s="17" t="s">
        <v>3</v>
      </c>
      <c r="B7" s="9">
        <v>1329659</v>
      </c>
      <c r="C7" s="9">
        <v>1359576.3274999999</v>
      </c>
      <c r="D7" s="9">
        <v>1390166.7948687498</v>
      </c>
      <c r="E7" s="9">
        <v>1421445.5477532968</v>
      </c>
      <c r="F7" s="9">
        <v>1453428.0725777459</v>
      </c>
      <c r="G7" s="9">
        <v>1486130.2042107452</v>
      </c>
      <c r="H7" s="9">
        <v>1519568.1338054868</v>
      </c>
      <c r="I7" s="9">
        <v>1553758.41681611</v>
      </c>
      <c r="J7" s="9">
        <v>1588717.9811944724</v>
      </c>
      <c r="K7" s="10">
        <v>1624464.1357713481</v>
      </c>
      <c r="L7" s="5"/>
    </row>
    <row r="8" spans="1:12" x14ac:dyDescent="0.25">
      <c r="A8" s="18" t="s">
        <v>4</v>
      </c>
      <c r="B8" s="2">
        <v>2847662.4999999995</v>
      </c>
      <c r="C8" s="2">
        <v>2911734.9062499995</v>
      </c>
      <c r="D8" s="2">
        <v>2977248.9416406243</v>
      </c>
      <c r="E8" s="2">
        <v>3044237.0428275387</v>
      </c>
      <c r="F8" s="2">
        <v>3112732.3762911581</v>
      </c>
      <c r="G8" s="2">
        <v>3182768.854757709</v>
      </c>
      <c r="H8" s="2">
        <v>3254381.1539897569</v>
      </c>
      <c r="I8" s="2">
        <v>3327604.7299545263</v>
      </c>
      <c r="J8" s="2">
        <v>3402475.8363785031</v>
      </c>
      <c r="K8" s="11">
        <v>3479031.5426970199</v>
      </c>
      <c r="L8" s="5"/>
    </row>
    <row r="9" spans="1:12" x14ac:dyDescent="0.25">
      <c r="A9" s="19" t="s">
        <v>5</v>
      </c>
      <c r="B9" s="14">
        <f t="shared" ref="B9:K9" si="0">SUM(B4:B8)</f>
        <v>6442159</v>
      </c>
      <c r="C9" s="14">
        <f t="shared" si="0"/>
        <v>6587107.5774999987</v>
      </c>
      <c r="D9" s="14">
        <f t="shared" si="0"/>
        <v>6735317.4979937486</v>
      </c>
      <c r="E9" s="14">
        <f t="shared" si="0"/>
        <v>6886862.1416986082</v>
      </c>
      <c r="F9" s="14">
        <f t="shared" si="0"/>
        <v>7041816.5398868266</v>
      </c>
      <c r="G9" s="14">
        <f t="shared" si="0"/>
        <v>7200257.4120342806</v>
      </c>
      <c r="H9" s="14">
        <f t="shared" si="0"/>
        <v>7362263.2038050517</v>
      </c>
      <c r="I9" s="14">
        <f t="shared" si="0"/>
        <v>7527914.1258906629</v>
      </c>
      <c r="J9" s="14">
        <f t="shared" si="0"/>
        <v>7697292.1937232036</v>
      </c>
      <c r="K9" s="15">
        <f t="shared" si="0"/>
        <v>7870481.2680819761</v>
      </c>
      <c r="L9" s="5"/>
    </row>
    <row r="10" spans="1:12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5"/>
    </row>
    <row r="11" spans="1:12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5"/>
    </row>
    <row r="12" spans="1:12" ht="15.75" x14ac:dyDescent="0.25">
      <c r="A12" s="38" t="s">
        <v>8</v>
      </c>
      <c r="B12" s="41">
        <v>19001799.372653995</v>
      </c>
      <c r="C12" s="39">
        <v>19283285.586873639</v>
      </c>
      <c r="D12" s="39">
        <v>19617807.959434219</v>
      </c>
      <c r="E12" s="39">
        <v>19992573.664128039</v>
      </c>
      <c r="F12" s="39">
        <v>20167618.035063803</v>
      </c>
      <c r="G12" s="39">
        <v>20529084.242921732</v>
      </c>
      <c r="H12" s="39">
        <v>20768846.408979461</v>
      </c>
      <c r="I12" s="39">
        <v>20972457.678513575</v>
      </c>
      <c r="J12" s="39">
        <v>21329221.762773901</v>
      </c>
      <c r="K12" s="40">
        <v>21600853.280874271</v>
      </c>
    </row>
    <row r="13" spans="1:12" ht="16.5" thickBot="1" x14ac:dyDescent="0.3">
      <c r="A13" s="43" t="s">
        <v>10</v>
      </c>
      <c r="B13" s="44">
        <v>37164935.250821009</v>
      </c>
      <c r="C13" s="33">
        <v>37680037.451946177</v>
      </c>
      <c r="D13" s="33">
        <v>38203817.367157802</v>
      </c>
      <c r="E13" s="33">
        <v>38788018.980672657</v>
      </c>
      <c r="F13" s="33">
        <v>39448778.500325382</v>
      </c>
      <c r="G13" s="33">
        <v>40201508.898891956</v>
      </c>
      <c r="H13" s="33">
        <v>40625062.936155647</v>
      </c>
      <c r="I13" s="33">
        <v>41050284.415264025</v>
      </c>
      <c r="J13" s="33">
        <v>41605893.266965702</v>
      </c>
      <c r="K13" s="34">
        <v>42115814.648064725</v>
      </c>
    </row>
    <row r="14" spans="1:12" ht="16.5" thickTop="1" x14ac:dyDescent="0.25">
      <c r="A14" s="35" t="s">
        <v>11</v>
      </c>
      <c r="B14" s="42">
        <f>B12/B13</f>
        <v>0.51128299415600964</v>
      </c>
      <c r="C14" s="36">
        <f t="shared" ref="C14:K14" si="1">C12/C13</f>
        <v>0.51176397081520564</v>
      </c>
      <c r="D14" s="36">
        <f t="shared" si="1"/>
        <v>0.51350386718942942</v>
      </c>
      <c r="E14" s="36">
        <f t="shared" si="1"/>
        <v>0.51543167683015634</v>
      </c>
      <c r="F14" s="36">
        <f t="shared" si="1"/>
        <v>0.51123555156207068</v>
      </c>
      <c r="G14" s="36">
        <f t="shared" si="1"/>
        <v>0.5106545700698204</v>
      </c>
      <c r="H14" s="36">
        <f t="shared" si="1"/>
        <v>0.51123235037490922</v>
      </c>
      <c r="I14" s="36">
        <f t="shared" si="1"/>
        <v>0.51089676910290138</v>
      </c>
      <c r="J14" s="36">
        <f t="shared" si="1"/>
        <v>0.512649052525184</v>
      </c>
      <c r="K14" s="37">
        <f t="shared" si="1"/>
        <v>0.51289173583317726</v>
      </c>
    </row>
    <row r="15" spans="1:12" ht="15.75" x14ac:dyDescent="0.25">
      <c r="A15" s="20"/>
      <c r="B15" s="9"/>
      <c r="C15" s="9"/>
      <c r="D15" s="9"/>
      <c r="E15" s="9"/>
      <c r="F15" s="9"/>
      <c r="G15" s="9"/>
      <c r="H15" s="9"/>
      <c r="I15" s="9"/>
      <c r="J15" s="9"/>
      <c r="K15" s="9"/>
    </row>
    <row r="17" spans="1:11" x14ac:dyDescent="0.25">
      <c r="A17" s="7" t="s">
        <v>7</v>
      </c>
      <c r="B17" s="12">
        <v>2015</v>
      </c>
      <c r="C17" s="12">
        <v>2016</v>
      </c>
      <c r="D17" s="12">
        <v>2017</v>
      </c>
      <c r="E17" s="12">
        <v>2018</v>
      </c>
      <c r="F17" s="12">
        <v>2019</v>
      </c>
      <c r="G17" s="12">
        <v>2020</v>
      </c>
      <c r="H17" s="12">
        <v>2021</v>
      </c>
      <c r="I17" s="12">
        <v>2022</v>
      </c>
      <c r="J17" s="12">
        <v>2023</v>
      </c>
      <c r="K17" s="13">
        <v>2024</v>
      </c>
    </row>
    <row r="18" spans="1:11" x14ac:dyDescent="0.25">
      <c r="A18" s="4" t="str">
        <f>A4</f>
        <v>Solar Water Heating for Low Income</v>
      </c>
      <c r="B18" s="21">
        <f t="shared" ref="B18:K18" si="2">B4/B$12/1000*1200*B$14</f>
        <v>4.9522486386124991E-3</v>
      </c>
      <c r="C18" s="25">
        <f t="shared" si="2"/>
        <v>4.9944516440569488E-3</v>
      </c>
      <c r="D18" s="25">
        <f t="shared" si="2"/>
        <v>5.0368114647600624E-3</v>
      </c>
      <c r="E18" s="25">
        <f t="shared" si="2"/>
        <v>5.0725714422298947E-3</v>
      </c>
      <c r="F18" s="25">
        <f t="shared" si="2"/>
        <v>5.0998279914159454E-3</v>
      </c>
      <c r="G18" s="25">
        <f t="shared" si="2"/>
        <v>5.1169367796370701E-3</v>
      </c>
      <c r="H18" s="25">
        <f t="shared" si="2"/>
        <v>5.1775186871843041E-3</v>
      </c>
      <c r="I18" s="25">
        <f t="shared" si="2"/>
        <v>5.2391745536046284E-3</v>
      </c>
      <c r="J18" s="25">
        <f t="shared" si="2"/>
        <v>5.2855173722622063E-3</v>
      </c>
      <c r="K18" s="26">
        <f t="shared" si="2"/>
        <v>5.3390067043025853E-3</v>
      </c>
    </row>
    <row r="19" spans="1:11" x14ac:dyDescent="0.25">
      <c r="A19" s="4" t="str">
        <f>A5</f>
        <v>Solar Water Heating with Energy Management</v>
      </c>
      <c r="B19" s="27">
        <f t="shared" ref="B19:K19" si="3">B5/B$12/1000*1200*B$14</f>
        <v>5.4474735024737479E-3</v>
      </c>
      <c r="C19" s="28">
        <f t="shared" si="3"/>
        <v>5.493896808462643E-3</v>
      </c>
      <c r="D19" s="28">
        <f t="shared" si="3"/>
        <v>5.5404926112360663E-3</v>
      </c>
      <c r="E19" s="28">
        <f t="shared" si="3"/>
        <v>5.5798285864528847E-3</v>
      </c>
      <c r="F19" s="28">
        <f t="shared" si="3"/>
        <v>5.6098107905575394E-3</v>
      </c>
      <c r="G19" s="28">
        <f t="shared" si="3"/>
        <v>5.6286304576007784E-3</v>
      </c>
      <c r="H19" s="28">
        <f t="shared" si="3"/>
        <v>5.6952705559027341E-3</v>
      </c>
      <c r="I19" s="28">
        <f t="shared" si="3"/>
        <v>5.7630920089650926E-3</v>
      </c>
      <c r="J19" s="28">
        <f t="shared" si="3"/>
        <v>5.8140691094884251E-3</v>
      </c>
      <c r="K19" s="29">
        <f t="shared" si="3"/>
        <v>5.872907374732843E-3</v>
      </c>
    </row>
    <row r="20" spans="1:11" x14ac:dyDescent="0.25">
      <c r="A20" s="4" t="str">
        <f>A6</f>
        <v>Residential Solar Photovoltaic</v>
      </c>
      <c r="B20" s="27">
        <f t="shared" ref="B20:K20" si="4">B6/B$12/1000*1200*B$14</f>
        <v>6.2728482755758305E-2</v>
      </c>
      <c r="C20" s="28">
        <f t="shared" si="4"/>
        <v>6.326305415805468E-2</v>
      </c>
      <c r="D20" s="28">
        <f t="shared" si="4"/>
        <v>6.3799611886960775E-2</v>
      </c>
      <c r="E20" s="28">
        <f t="shared" si="4"/>
        <v>6.425257160157867E-2</v>
      </c>
      <c r="F20" s="28">
        <f t="shared" si="4"/>
        <v>6.4597821224601976E-2</v>
      </c>
      <c r="G20" s="28">
        <f t="shared" si="4"/>
        <v>6.4814532542069564E-2</v>
      </c>
      <c r="H20" s="28">
        <f t="shared" si="4"/>
        <v>6.5581903371001199E-2</v>
      </c>
      <c r="I20" s="28">
        <f t="shared" si="4"/>
        <v>6.6362877678991961E-2</v>
      </c>
      <c r="J20" s="28">
        <f t="shared" si="4"/>
        <v>6.6949886715321261E-2</v>
      </c>
      <c r="K20" s="29">
        <f t="shared" si="4"/>
        <v>6.7627418254499402E-2</v>
      </c>
    </row>
    <row r="21" spans="1:11" x14ac:dyDescent="0.25">
      <c r="A21" s="4" t="str">
        <f>A7</f>
        <v>Commercial Solar Photovoltaic</v>
      </c>
      <c r="B21" s="27">
        <f t="shared" ref="B21:K21" si="5">B7/B$12/1000*1200*B$14</f>
        <v>4.2932694197677958E-2</v>
      </c>
      <c r="C21" s="28">
        <f t="shared" si="5"/>
        <v>4.3298566119544371E-2</v>
      </c>
      <c r="D21" s="28">
        <f t="shared" si="5"/>
        <v>4.3665797525159894E-2</v>
      </c>
      <c r="E21" s="28">
        <f t="shared" si="5"/>
        <v>4.3975812689838363E-2</v>
      </c>
      <c r="F21" s="28">
        <f t="shared" si="5"/>
        <v>4.4212108800248638E-2</v>
      </c>
      <c r="G21" s="28">
        <f t="shared" si="5"/>
        <v>4.4360430588266983E-2</v>
      </c>
      <c r="H21" s="28">
        <f t="shared" si="5"/>
        <v>4.4885635338763122E-2</v>
      </c>
      <c r="I21" s="28">
        <f t="shared" si="5"/>
        <v>4.5420150596716391E-2</v>
      </c>
      <c r="J21" s="28">
        <f t="shared" si="5"/>
        <v>4.5821911939265138E-2</v>
      </c>
      <c r="K21" s="29">
        <f t="shared" si="5"/>
        <v>4.6285628788500552E-2</v>
      </c>
    </row>
    <row r="22" spans="1:11" x14ac:dyDescent="0.25">
      <c r="A22" s="6" t="str">
        <f>A8</f>
        <v>Photovoltaic for Schools</v>
      </c>
      <c r="B22" s="30">
        <f t="shared" ref="B22:K22" si="6">B8/B$12/1000*1200*B$14</f>
        <v>9.194674972357203E-2</v>
      </c>
      <c r="C22" s="31">
        <f t="shared" si="6"/>
        <v>9.2730318857990685E-2</v>
      </c>
      <c r="D22" s="31">
        <f t="shared" si="6"/>
        <v>9.3516799529045125E-2</v>
      </c>
      <c r="E22" s="31">
        <f t="shared" si="6"/>
        <v>9.4180743110735043E-2</v>
      </c>
      <c r="F22" s="31">
        <f t="shared" si="6"/>
        <v>9.4686806373956045E-2</v>
      </c>
      <c r="G22" s="31">
        <f t="shared" si="6"/>
        <v>9.5004459541928279E-2</v>
      </c>
      <c r="H22" s="31">
        <f t="shared" si="6"/>
        <v>9.6129263625388581E-2</v>
      </c>
      <c r="I22" s="31">
        <f t="shared" si="6"/>
        <v>9.7274007545259264E-2</v>
      </c>
      <c r="J22" s="31">
        <f t="shared" si="6"/>
        <v>9.8134439211668256E-2</v>
      </c>
      <c r="K22" s="32">
        <f t="shared" si="6"/>
        <v>9.9127557809884664E-2</v>
      </c>
    </row>
    <row r="23" spans="1:11" x14ac:dyDescent="0.25">
      <c r="A23" s="8" t="s">
        <v>5</v>
      </c>
      <c r="B23" s="22">
        <f>B9/$B$12/1000*1200*B14</f>
        <v>0.20800764881809455</v>
      </c>
      <c r="C23" s="23">
        <f t="shared" ref="C23:K23" si="7">C9/$B$12/1000*1200*C14</f>
        <v>0.21288790165207347</v>
      </c>
      <c r="D23" s="23">
        <f t="shared" si="7"/>
        <v>0.2184179412153443</v>
      </c>
      <c r="E23" s="23">
        <f t="shared" si="7"/>
        <v>0.22417078501959017</v>
      </c>
      <c r="F23" s="23">
        <f t="shared" si="7"/>
        <v>0.22734859318316036</v>
      </c>
      <c r="G23" s="23">
        <f t="shared" si="7"/>
        <v>0.23219975841398577</v>
      </c>
      <c r="H23" s="23">
        <f t="shared" si="7"/>
        <v>0.23769288673850064</v>
      </c>
      <c r="I23" s="23">
        <f t="shared" si="7"/>
        <v>0.24288144061997596</v>
      </c>
      <c r="J23" s="23">
        <f t="shared" si="7"/>
        <v>0.24919805578836951</v>
      </c>
      <c r="K23" s="24">
        <f t="shared" si="7"/>
        <v>0.25492563437366267</v>
      </c>
    </row>
  </sheetData>
  <pageMargins left="0.25" right="0.25" top="0.75" bottom="0.75" header="0.3" footer="0.3"/>
  <pageSetup scale="84" orientation="landscape" r:id="rId1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_rels/item2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2.xml" />
</Relationships>
</file>

<file path=customXml/_rels/item3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3.xml" />
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7a63ae98c9331042c85a0ce3caf3b722">
  <xsd:schema xmlns:xsd="http://www.w3.org/2001/XMLSchema" xmlns:p="http://schemas.microsoft.com/office/2006/metadata/properties" targetNamespace="http://schemas.microsoft.com/office/2006/metadata/properties" ma:root="true" ma:fieldsID="643ad641ad674e858ec36190b61f65c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D3988D04-8CAB-435F-BEF5-26FDD899FA6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3D45A14-6F6F-4686-8606-BD02095827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E1C4CE-4AF1-4041-80B9-A74099E3F9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