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636" yWindow="1116" windowWidth="15336" windowHeight="2040" activeTab="3"/>
  </bookViews>
  <sheets>
    <sheet name="NOx" sheetId="1" r:id="rId1"/>
    <sheet name="CO2" sheetId="2" r:id="rId2"/>
    <sheet name="SO2" sheetId="3" r:id="rId3"/>
    <sheet name="Hg" sheetId="4" r:id="rId4"/>
  </sheets>
  <externalReferences>
    <externalReference r:id="rId5"/>
  </externalReferences>
  <definedNames>
    <definedName name="_xlnm.Print_Area" localSheetId="0">NOx!$A$1:$N$87</definedName>
  </definedNames>
  <calcPr calcId="145621" calcMode="manual"/>
</workbook>
</file>

<file path=xl/calcChain.xml><?xml version="1.0" encoding="utf-8"?>
<calcChain xmlns="http://schemas.openxmlformats.org/spreadsheetml/2006/main">
  <c r="I8" i="4"/>
  <c r="H8"/>
  <c r="G8"/>
  <c r="F8"/>
  <c r="E8"/>
  <c r="D8"/>
  <c r="E14"/>
  <c r="F14"/>
  <c r="G14"/>
  <c r="H14"/>
  <c r="I14"/>
  <c r="J14"/>
  <c r="D14"/>
  <c r="Z14" i="3"/>
  <c r="Y14"/>
  <c r="X14"/>
  <c r="W14"/>
  <c r="V14"/>
  <c r="U14"/>
  <c r="T14"/>
  <c r="S14"/>
  <c r="R14"/>
  <c r="Q14"/>
  <c r="P14"/>
  <c r="O14"/>
  <c r="N14"/>
  <c r="M14"/>
  <c r="L14"/>
  <c r="K14"/>
  <c r="J14"/>
  <c r="I14"/>
  <c r="H14"/>
  <c r="Z13"/>
  <c r="Y13"/>
  <c r="X13"/>
  <c r="W13"/>
  <c r="V13"/>
  <c r="U13"/>
  <c r="T13"/>
  <c r="S13"/>
  <c r="R13"/>
  <c r="Q13"/>
  <c r="P13"/>
  <c r="O13"/>
  <c r="N13"/>
  <c r="M13"/>
  <c r="L13"/>
  <c r="K13"/>
  <c r="J13"/>
  <c r="I13"/>
  <c r="H13"/>
  <c r="Z12"/>
  <c r="Y12"/>
  <c r="X12"/>
  <c r="W12"/>
  <c r="V12"/>
  <c r="U12"/>
  <c r="T12"/>
  <c r="S12"/>
  <c r="R12"/>
  <c r="Q12"/>
  <c r="P12"/>
  <c r="O12"/>
  <c r="N12"/>
  <c r="M12"/>
  <c r="L12"/>
  <c r="K12"/>
  <c r="J12"/>
  <c r="I12"/>
  <c r="H12"/>
  <c r="C4"/>
  <c r="D4" s="1"/>
  <c r="E4" s="1"/>
  <c r="F4" s="1"/>
  <c r="G4" s="1"/>
  <c r="H4" s="1"/>
  <c r="I4" s="1"/>
  <c r="J4" s="1"/>
  <c r="K4" s="1"/>
  <c r="L4" s="1"/>
  <c r="M4" s="1"/>
  <c r="N4" s="1"/>
  <c r="O4" s="1"/>
  <c r="P4" s="1"/>
  <c r="Q4" s="1"/>
  <c r="R4" s="1"/>
  <c r="S4" s="1"/>
  <c r="T4" s="1"/>
  <c r="U4" s="1"/>
  <c r="V4" s="1"/>
  <c r="W4" s="1"/>
  <c r="X4" s="1"/>
  <c r="Y4" s="1"/>
  <c r="Z4" s="1"/>
  <c r="B55" i="1" l="1"/>
  <c r="B54"/>
  <c r="B48"/>
</calcChain>
</file>

<file path=xl/sharedStrings.xml><?xml version="1.0" encoding="utf-8"?>
<sst xmlns="http://schemas.openxmlformats.org/spreadsheetml/2006/main" count="272" uniqueCount="120">
  <si>
    <t>NOx EMISSION RATES</t>
  </si>
  <si>
    <t>lb NOx / MMBtu</t>
  </si>
  <si>
    <t>STRATEGIST &amp; PROSYM - All the time</t>
  </si>
  <si>
    <t>Avon Park P1</t>
  </si>
  <si>
    <t>N GAS</t>
  </si>
  <si>
    <t>Avon Park P2</t>
  </si>
  <si>
    <t>#2 OIL</t>
  </si>
  <si>
    <t>Bartow P1</t>
  </si>
  <si>
    <t>Bartow P2</t>
  </si>
  <si>
    <t>Bartow P3</t>
  </si>
  <si>
    <t>Bartow P4</t>
  </si>
  <si>
    <t>Bayboro P1</t>
  </si>
  <si>
    <t>Bayboro P2</t>
  </si>
  <si>
    <t>Bayboro P3</t>
  </si>
  <si>
    <t>Bayboro P4</t>
  </si>
  <si>
    <t>DeBary P1</t>
  </si>
  <si>
    <t>DeBary P2</t>
  </si>
  <si>
    <t>DeBary P3</t>
  </si>
  <si>
    <t>DeBary P4</t>
  </si>
  <si>
    <t>DeBary P5</t>
  </si>
  <si>
    <t>DeBary P6</t>
  </si>
  <si>
    <t>DeBary P7</t>
  </si>
  <si>
    <t>DeBary P8</t>
  </si>
  <si>
    <t>DeBary P9</t>
  </si>
  <si>
    <t>DeBary P10</t>
  </si>
  <si>
    <t>Higgins P1</t>
  </si>
  <si>
    <t>Higgins P2</t>
  </si>
  <si>
    <t>Higgins P3</t>
  </si>
  <si>
    <t>Higgins P4</t>
  </si>
  <si>
    <t>Intercession City P1</t>
  </si>
  <si>
    <t>Intercession City P2</t>
  </si>
  <si>
    <t>Intercession City P3</t>
  </si>
  <si>
    <t>Intercession City P4</t>
  </si>
  <si>
    <t>Intercession City P5</t>
  </si>
  <si>
    <t>Intercession City P6</t>
  </si>
  <si>
    <t>Intercession City P7</t>
  </si>
  <si>
    <t>Intercession City P8</t>
  </si>
  <si>
    <t>Intercession City P9</t>
  </si>
  <si>
    <t>Intercession City P10</t>
  </si>
  <si>
    <t>Intercession City P11</t>
  </si>
  <si>
    <t>Intercession City P12</t>
  </si>
  <si>
    <t>Intercession City P13</t>
  </si>
  <si>
    <t>Intercession City P14</t>
  </si>
  <si>
    <t>Rio Pinar P1</t>
  </si>
  <si>
    <t>Suwannee River P1</t>
  </si>
  <si>
    <t>Suwannee River P2</t>
  </si>
  <si>
    <t>Suwannee River P3</t>
  </si>
  <si>
    <t>Turner P1</t>
  </si>
  <si>
    <t>Turner P2</t>
  </si>
  <si>
    <t>Turner P3</t>
  </si>
  <si>
    <t>Turner P4</t>
  </si>
  <si>
    <t>University of Florida</t>
  </si>
  <si>
    <t>Hines 1</t>
  </si>
  <si>
    <t>Hines 2</t>
  </si>
  <si>
    <t>Tiger Bay 1</t>
  </si>
  <si>
    <t>Hines 3</t>
  </si>
  <si>
    <t>Hines 4</t>
  </si>
  <si>
    <t>Bartow - 4x1 Sum</t>
  </si>
  <si>
    <t>Bartow - 3x1 Sum</t>
  </si>
  <si>
    <t>Bartow - 2x1 Sum</t>
  </si>
  <si>
    <t>Bartow - 1x1 Sum</t>
  </si>
  <si>
    <t>Bartow - 4x1 Win</t>
  </si>
  <si>
    <t>Bartow - 3x1 Win</t>
  </si>
  <si>
    <t>Bartow - 2x1 Win</t>
  </si>
  <si>
    <t>Bartow - 1x1 Win</t>
  </si>
  <si>
    <t>Natural Gas (Pipeline)</t>
  </si>
  <si>
    <t>NG</t>
  </si>
  <si>
    <t>per 1000 ft3</t>
  </si>
  <si>
    <t>Bituminous</t>
  </si>
  <si>
    <t>BC</t>
  </si>
  <si>
    <t>per short ton</t>
  </si>
  <si>
    <t>Emission Coefficients</t>
  </si>
  <si>
    <t>Fuel</t>
  </si>
  <si>
    <t>Code</t>
  </si>
  <si>
    <t>Pounds CO2 per Unit</t>
  </si>
  <si>
    <t>Pounds CO2 per</t>
  </si>
  <si>
    <r>
      <t>Volume</t>
    </r>
    <r>
      <rPr>
        <sz val="9"/>
        <color indexed="8"/>
        <rFont val="Arial"/>
        <family val="2"/>
      </rPr>
      <t xml:space="preserve"> or</t>
    </r>
    <r>
      <rPr>
        <b/>
        <sz val="9"/>
        <color indexed="8"/>
        <rFont val="Arial"/>
        <family val="2"/>
      </rPr>
      <t xml:space="preserve"> Mass</t>
    </r>
  </si>
  <si>
    <t>Million Btu</t>
  </si>
  <si>
    <t>Duke Energy Florida Coal Quality Summary</t>
  </si>
  <si>
    <t>Estimated Coal Quality</t>
  </si>
  <si>
    <t>Crystal River 1&amp;2</t>
  </si>
  <si>
    <t>Btu/lb</t>
  </si>
  <si>
    <t>% Ash</t>
  </si>
  <si>
    <t>#SO2/mmBtu</t>
  </si>
  <si>
    <t>Crystal River 4&amp;5</t>
  </si>
  <si>
    <t>START_DT</t>
  </si>
  <si>
    <t>EMISSION_ID</t>
  </si>
  <si>
    <t>UNIT_NAME</t>
  </si>
  <si>
    <t>FUEL_TYPE</t>
  </si>
  <si>
    <t>C4</t>
  </si>
  <si>
    <t>C3</t>
  </si>
  <si>
    <t>C2</t>
  </si>
  <si>
    <t>C1</t>
  </si>
  <si>
    <t>ANC 1</t>
  </si>
  <si>
    <t>NGAS</t>
  </si>
  <si>
    <t>Revised based on 7/03/13-9/12/13 performance data on Natural Gas</t>
  </si>
  <si>
    <t>HOIL</t>
  </si>
  <si>
    <t>ANC 2</t>
  </si>
  <si>
    <t>Revised based on 7/03/13-9/12/13 performance data for U1 on Natural Gas</t>
  </si>
  <si>
    <t>CR 1</t>
  </si>
  <si>
    <t>COAL</t>
  </si>
  <si>
    <t>Revised based on 9/13/12-9/12/13 performance data</t>
  </si>
  <si>
    <t>CR 2</t>
  </si>
  <si>
    <t>CR 4</t>
  </si>
  <si>
    <t>Revised based upon limited SCR operation (0.072)</t>
  </si>
  <si>
    <t>CR 5</t>
  </si>
  <si>
    <t>Revised based upon limited SCR operation (0.075)</t>
  </si>
  <si>
    <t>SUW 1</t>
  </si>
  <si>
    <t>Revised based on 1/01/12-12/31/12 performance data</t>
  </si>
  <si>
    <t>SUW 2</t>
  </si>
  <si>
    <t>SUW 3</t>
  </si>
  <si>
    <t>NOx [lbs/mmBtu] = C4*MWnet^3 + C3*MWnet^2 + C2*MWnet + C1  (C3 is designed to be zero)</t>
  </si>
  <si>
    <t xml:space="preserve">All gas fired units assume </t>
  </si>
  <si>
    <t>lb/mmBtu</t>
  </si>
  <si>
    <t>Mercury Emission Rates</t>
  </si>
  <si>
    <t>Coal Hg Content</t>
  </si>
  <si>
    <t xml:space="preserve">Emissions Control </t>
  </si>
  <si>
    <t>Emission Rate</t>
  </si>
  <si>
    <t xml:space="preserve"> CR 1 &amp; 2 </t>
  </si>
  <si>
    <t xml:space="preserve"> CR 4 &amp; 5 </t>
  </si>
</sst>
</file>

<file path=xl/styles.xml><?xml version="1.0" encoding="utf-8"?>
<styleSheet xmlns="http://schemas.openxmlformats.org/spreadsheetml/2006/main">
  <numFmts count="2">
    <numFmt numFmtId="164" formatCode="0.000"/>
    <numFmt numFmtId="165" formatCode="&quot;$&quot;#,##0.00"/>
  </numFmts>
  <fonts count="23">
    <font>
      <sz val="10"/>
      <name val="Arial"/>
    </font>
    <font>
      <b/>
      <u/>
      <sz val="10"/>
      <name val="Arial"/>
      <family val="2"/>
    </font>
    <font>
      <b/>
      <sz val="10"/>
      <name val="Arial"/>
      <family val="2"/>
    </font>
    <font>
      <b/>
      <i/>
      <sz val="10"/>
      <color indexed="14"/>
      <name val="Arial"/>
      <family val="2"/>
    </font>
    <font>
      <sz val="10"/>
      <color indexed="8"/>
      <name val="Arial"/>
      <family val="2"/>
    </font>
    <font>
      <sz val="10"/>
      <color indexed="8"/>
      <name val="MS Sans Serif"/>
      <family val="2"/>
    </font>
    <font>
      <sz val="10"/>
      <color indexed="53"/>
      <name val="Arial"/>
      <family val="2"/>
    </font>
    <font>
      <sz val="10"/>
      <color indexed="12"/>
      <name val="Arial"/>
      <family val="2"/>
    </font>
    <font>
      <sz val="10"/>
      <color indexed="57"/>
      <name val="Arial"/>
      <family val="2"/>
    </font>
    <font>
      <sz val="10"/>
      <name val="Arial"/>
      <family val="2"/>
    </font>
    <font>
      <sz val="10"/>
      <color rgb="FF0018C8"/>
      <name val="Arial"/>
      <family val="2"/>
    </font>
    <font>
      <sz val="10"/>
      <name val="Arial"/>
    </font>
    <font>
      <sz val="8"/>
      <color indexed="8"/>
      <name val="Arial"/>
      <family val="2"/>
    </font>
    <font>
      <b/>
      <sz val="10"/>
      <color indexed="8"/>
      <name val="Arial"/>
      <family val="2"/>
    </font>
    <font>
      <b/>
      <sz val="9"/>
      <color indexed="8"/>
      <name val="Arial"/>
      <family val="2"/>
    </font>
    <font>
      <sz val="9"/>
      <color indexed="8"/>
      <name val="Arial"/>
      <family val="2"/>
    </font>
    <font>
      <b/>
      <u/>
      <sz val="12"/>
      <name val="Arial"/>
      <family val="2"/>
    </font>
    <font>
      <sz val="10"/>
      <color theme="1"/>
      <name val="Arial"/>
      <family val="2"/>
    </font>
    <font>
      <u/>
      <sz val="10"/>
      <name val="Arial"/>
      <family val="2"/>
    </font>
    <font>
      <sz val="11"/>
      <name val="Arial"/>
      <family val="2"/>
    </font>
    <font>
      <b/>
      <sz val="11"/>
      <name val="Arial"/>
      <family val="2"/>
    </font>
    <font>
      <sz val="11"/>
      <color rgb="FF0070C0"/>
      <name val="Arial"/>
      <family val="2"/>
    </font>
    <font>
      <b/>
      <sz val="11"/>
      <color rgb="FFFF0000"/>
      <name val="Arial"/>
      <family val="2"/>
    </font>
  </fonts>
  <fills count="5">
    <fill>
      <patternFill patternType="none"/>
    </fill>
    <fill>
      <patternFill patternType="gray125"/>
    </fill>
    <fill>
      <patternFill patternType="solid">
        <fgColor rgb="FF22FE27"/>
        <bgColor indexed="64"/>
      </patternFill>
    </fill>
    <fill>
      <patternFill patternType="solid">
        <fgColor indexed="42"/>
        <bgColor indexed="64"/>
      </patternFill>
    </fill>
    <fill>
      <patternFill patternType="solid">
        <fgColor indexed="43"/>
        <bgColor indexed="64"/>
      </patternFill>
    </fill>
  </fills>
  <borders count="17">
    <border>
      <left/>
      <right/>
      <top/>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5" fillId="0" borderId="0"/>
    <xf numFmtId="9" fontId="11" fillId="0" borderId="0" applyFont="0" applyFill="0" applyBorder="0" applyAlignment="0" applyProtection="0"/>
    <xf numFmtId="0" fontId="19" fillId="0" borderId="0"/>
  </cellStyleXfs>
  <cellXfs count="104">
    <xf numFmtId="0" fontId="0" fillId="0" borderId="0" xfId="0"/>
    <xf numFmtId="0" fontId="1" fillId="0" borderId="0" xfId="0" applyFont="1"/>
    <xf numFmtId="0" fontId="0" fillId="0" borderId="1" xfId="0" applyBorder="1" applyAlignment="1">
      <alignment horizontal="centerContinuous"/>
    </xf>
    <xf numFmtId="0" fontId="3" fillId="0" borderId="1" xfId="0" applyFont="1" applyBorder="1" applyAlignment="1">
      <alignment horizontal="centerContinuous"/>
    </xf>
    <xf numFmtId="0" fontId="4" fillId="0" borderId="0" xfId="1" applyFont="1" applyFill="1" applyBorder="1" applyAlignment="1"/>
    <xf numFmtId="0" fontId="6" fillId="0" borderId="0" xfId="0" applyFont="1" applyAlignment="1">
      <alignment horizontal="center"/>
    </xf>
    <xf numFmtId="0" fontId="4" fillId="0" borderId="0" xfId="1" applyFont="1" applyFill="1" applyBorder="1" applyAlignment="1">
      <alignment horizontal="center" wrapText="1"/>
    </xf>
    <xf numFmtId="0" fontId="6" fillId="0" borderId="0" xfId="0" applyFont="1"/>
    <xf numFmtId="0" fontId="4" fillId="0" borderId="0" xfId="1" applyFont="1" applyFill="1" applyBorder="1" applyAlignment="1">
      <alignment vertical="top"/>
    </xf>
    <xf numFmtId="0" fontId="0" fillId="0" borderId="0" xfId="0" applyAlignment="1"/>
    <xf numFmtId="0" fontId="4" fillId="0" borderId="0" xfId="1" applyFont="1" applyFill="1" applyBorder="1" applyAlignment="1">
      <alignment vertical="top" wrapText="1"/>
    </xf>
    <xf numFmtId="0" fontId="0" fillId="0" borderId="0" xfId="0" applyAlignment="1">
      <alignment horizontal="centerContinuous"/>
    </xf>
    <xf numFmtId="0" fontId="2" fillId="0" borderId="0" xfId="0" applyFont="1"/>
    <xf numFmtId="0" fontId="7" fillId="0" borderId="0" xfId="0" applyFont="1"/>
    <xf numFmtId="0" fontId="8" fillId="0" borderId="0" xfId="0" applyFont="1"/>
    <xf numFmtId="164" fontId="9" fillId="0" borderId="0" xfId="0" applyNumberFormat="1" applyFont="1" applyAlignment="1">
      <alignment horizontal="center"/>
    </xf>
    <xf numFmtId="0" fontId="9" fillId="0" borderId="0" xfId="0" applyFont="1"/>
    <xf numFmtId="164" fontId="10" fillId="0" borderId="0" xfId="0" applyNumberFormat="1" applyFont="1" applyAlignment="1">
      <alignment horizontal="center"/>
    </xf>
    <xf numFmtId="0" fontId="12" fillId="0" borderId="0" xfId="0" applyFont="1" applyAlignment="1">
      <alignment wrapText="1"/>
    </xf>
    <xf numFmtId="0" fontId="12" fillId="0" borderId="0" xfId="0" applyFont="1" applyAlignment="1">
      <alignment horizontal="center" wrapText="1"/>
    </xf>
    <xf numFmtId="0" fontId="12" fillId="0" borderId="0" xfId="0" applyFont="1" applyFill="1" applyAlignment="1">
      <alignment wrapText="1"/>
    </xf>
    <xf numFmtId="0" fontId="12" fillId="0" borderId="0" xfId="0" applyFont="1" applyFill="1" applyAlignment="1">
      <alignment horizontal="center" wrapText="1"/>
    </xf>
    <xf numFmtId="0" fontId="14" fillId="0" borderId="0" xfId="0" applyFont="1" applyFill="1" applyAlignment="1">
      <alignment horizontal="center" wrapText="1"/>
    </xf>
    <xf numFmtId="0" fontId="16" fillId="0" borderId="0" xfId="0" applyFont="1" applyAlignment="1">
      <alignment horizontal="left"/>
    </xf>
    <xf numFmtId="0" fontId="2" fillId="2" borderId="0" xfId="0" applyFont="1" applyFill="1" applyAlignment="1">
      <alignment horizontal="center"/>
    </xf>
    <xf numFmtId="3" fontId="0" fillId="0" borderId="0" xfId="0" applyNumberFormat="1"/>
    <xf numFmtId="3" fontId="0" fillId="0" borderId="0" xfId="0" applyNumberFormat="1" applyFill="1"/>
    <xf numFmtId="10" fontId="0" fillId="0" borderId="0" xfId="2" applyNumberFormat="1" applyFont="1" applyFill="1"/>
    <xf numFmtId="10" fontId="0" fillId="0" borderId="0" xfId="2" applyNumberFormat="1" applyFont="1"/>
    <xf numFmtId="4" fontId="0" fillId="0" borderId="0" xfId="0" applyNumberFormat="1" applyFill="1"/>
    <xf numFmtId="165" fontId="0" fillId="0" borderId="0" xfId="0" applyNumberFormat="1"/>
    <xf numFmtId="165" fontId="0" fillId="0" borderId="0" xfId="0" applyNumberFormat="1" applyFill="1"/>
    <xf numFmtId="0" fontId="0" fillId="0" borderId="0" xfId="0" applyFill="1"/>
    <xf numFmtId="4" fontId="18" fillId="0" borderId="0" xfId="0" applyNumberFormat="1" applyFont="1"/>
    <xf numFmtId="0" fontId="20" fillId="0" borderId="0" xfId="3" applyFont="1" applyFill="1" applyBorder="1" applyAlignment="1">
      <alignment horizontal="left"/>
    </xf>
    <xf numFmtId="0" fontId="20" fillId="0" borderId="0" xfId="3" applyFont="1" applyFill="1" applyBorder="1" applyAlignment="1">
      <alignment horizontal="center"/>
    </xf>
    <xf numFmtId="0" fontId="19" fillId="0" borderId="1" xfId="3" applyFont="1" applyBorder="1"/>
    <xf numFmtId="0" fontId="19" fillId="0" borderId="0" xfId="3" applyFont="1" applyBorder="1"/>
    <xf numFmtId="14" fontId="19" fillId="3" borderId="3" xfId="3" applyNumberFormat="1" applyFont="1" applyFill="1" applyBorder="1" applyAlignment="1">
      <alignment horizontal="left"/>
    </xf>
    <xf numFmtId="0" fontId="19" fillId="3" borderId="4" xfId="3" applyFont="1" applyFill="1" applyBorder="1" applyAlignment="1">
      <alignment horizontal="center"/>
    </xf>
    <xf numFmtId="0" fontId="21" fillId="3" borderId="4" xfId="3" applyFont="1" applyFill="1" applyBorder="1" applyAlignment="1">
      <alignment horizontal="center"/>
    </xf>
    <xf numFmtId="11" fontId="21" fillId="3" borderId="4" xfId="3" applyNumberFormat="1" applyFont="1" applyFill="1" applyBorder="1" applyAlignment="1">
      <alignment horizontal="center"/>
    </xf>
    <xf numFmtId="1" fontId="21" fillId="3" borderId="4" xfId="3" applyNumberFormat="1" applyFont="1" applyFill="1" applyBorder="1" applyAlignment="1">
      <alignment horizontal="center"/>
    </xf>
    <xf numFmtId="2" fontId="21" fillId="3" borderId="5" xfId="3" applyNumberFormat="1" applyFont="1" applyFill="1" applyBorder="1" applyAlignment="1">
      <alignment horizontal="center"/>
    </xf>
    <xf numFmtId="0" fontId="21" fillId="0" borderId="0" xfId="3" applyFont="1" applyBorder="1"/>
    <xf numFmtId="14" fontId="19" fillId="3" borderId="6" xfId="3" applyNumberFormat="1" applyFont="1" applyFill="1" applyBorder="1" applyAlignment="1">
      <alignment horizontal="left"/>
    </xf>
    <xf numFmtId="0" fontId="19" fillId="3" borderId="7" xfId="3" applyFont="1" applyFill="1" applyBorder="1" applyAlignment="1">
      <alignment horizontal="center"/>
    </xf>
    <xf numFmtId="11" fontId="19" fillId="3" borderId="7" xfId="3" applyNumberFormat="1" applyFont="1" applyFill="1" applyBorder="1" applyAlignment="1">
      <alignment horizontal="center"/>
    </xf>
    <xf numFmtId="1" fontId="19" fillId="3" borderId="7" xfId="3" applyNumberFormat="1" applyFont="1" applyFill="1" applyBorder="1" applyAlignment="1">
      <alignment horizontal="center"/>
    </xf>
    <xf numFmtId="2" fontId="19" fillId="3" borderId="8" xfId="3" applyNumberFormat="1" applyFont="1" applyFill="1" applyBorder="1" applyAlignment="1">
      <alignment horizontal="center"/>
    </xf>
    <xf numFmtId="0" fontId="19" fillId="0" borderId="0" xfId="3" applyFont="1" applyFill="1" applyBorder="1"/>
    <xf numFmtId="14" fontId="19" fillId="4" borderId="12" xfId="3" applyNumberFormat="1" applyFont="1" applyFill="1" applyBorder="1" applyAlignment="1">
      <alignment horizontal="left"/>
    </xf>
    <xf numFmtId="0" fontId="19" fillId="4" borderId="0" xfId="3" applyFont="1" applyFill="1" applyBorder="1" applyAlignment="1">
      <alignment horizontal="center"/>
    </xf>
    <xf numFmtId="11" fontId="19" fillId="4" borderId="0" xfId="3" applyNumberFormat="1" applyFont="1" applyFill="1" applyBorder="1" applyAlignment="1">
      <alignment horizontal="center"/>
    </xf>
    <xf numFmtId="1" fontId="19" fillId="4" borderId="0" xfId="3" applyNumberFormat="1" applyFont="1" applyFill="1" applyBorder="1" applyAlignment="1">
      <alignment horizontal="center"/>
    </xf>
    <xf numFmtId="14" fontId="19" fillId="4" borderId="9" xfId="3" applyNumberFormat="1" applyFont="1" applyFill="1" applyBorder="1" applyAlignment="1">
      <alignment horizontal="left"/>
    </xf>
    <xf numFmtId="0" fontId="19" fillId="4" borderId="10" xfId="3" applyFont="1" applyFill="1" applyBorder="1" applyAlignment="1">
      <alignment horizontal="center"/>
    </xf>
    <xf numFmtId="14" fontId="19" fillId="3" borderId="12" xfId="3" applyNumberFormat="1" applyFont="1" applyFill="1" applyBorder="1" applyAlignment="1">
      <alignment horizontal="left"/>
    </xf>
    <xf numFmtId="0" fontId="19" fillId="3" borderId="0" xfId="3" applyFont="1" applyFill="1" applyBorder="1" applyAlignment="1">
      <alignment horizontal="center"/>
    </xf>
    <xf numFmtId="11" fontId="19" fillId="3" borderId="0" xfId="3" applyNumberFormat="1" applyFont="1" applyFill="1" applyBorder="1" applyAlignment="1">
      <alignment horizontal="center"/>
    </xf>
    <xf numFmtId="1" fontId="19" fillId="3" borderId="0" xfId="3" applyNumberFormat="1" applyFont="1" applyFill="1" applyBorder="1" applyAlignment="1">
      <alignment horizontal="center"/>
    </xf>
    <xf numFmtId="2" fontId="19" fillId="3" borderId="0" xfId="3" applyNumberFormat="1" applyFont="1" applyFill="1" applyBorder="1" applyAlignment="1">
      <alignment horizontal="center"/>
    </xf>
    <xf numFmtId="14" fontId="19" fillId="4" borderId="6" xfId="3" applyNumberFormat="1" applyFont="1" applyFill="1" applyBorder="1" applyAlignment="1">
      <alignment horizontal="left"/>
    </xf>
    <xf numFmtId="0" fontId="19" fillId="4" borderId="7" xfId="3" applyFont="1" applyFill="1" applyBorder="1" applyAlignment="1">
      <alignment horizontal="center"/>
    </xf>
    <xf numFmtId="11" fontId="19" fillId="4" borderId="7" xfId="3" applyNumberFormat="1" applyFont="1" applyFill="1" applyBorder="1" applyAlignment="1">
      <alignment horizontal="center"/>
    </xf>
    <xf numFmtId="1" fontId="19" fillId="4" borderId="7" xfId="3" applyNumberFormat="1" applyFont="1" applyFill="1" applyBorder="1" applyAlignment="1">
      <alignment horizontal="center"/>
    </xf>
    <xf numFmtId="2" fontId="19" fillId="4" borderId="8" xfId="3" applyNumberFormat="1" applyFont="1" applyFill="1" applyBorder="1" applyAlignment="1">
      <alignment horizontal="center"/>
    </xf>
    <xf numFmtId="14" fontId="21" fillId="4" borderId="14" xfId="3" applyNumberFormat="1" applyFont="1" applyFill="1" applyBorder="1" applyAlignment="1">
      <alignment horizontal="left"/>
    </xf>
    <xf numFmtId="0" fontId="19" fillId="4" borderId="15" xfId="3" applyFont="1" applyFill="1" applyBorder="1" applyAlignment="1">
      <alignment horizontal="center"/>
    </xf>
    <xf numFmtId="11" fontId="21" fillId="4" borderId="15" xfId="3" applyNumberFormat="1" applyFont="1" applyFill="1" applyBorder="1" applyAlignment="1">
      <alignment horizontal="center"/>
    </xf>
    <xf numFmtId="1" fontId="21" fillId="4" borderId="15" xfId="3" applyNumberFormat="1" applyFont="1" applyFill="1" applyBorder="1" applyAlignment="1">
      <alignment horizontal="center"/>
    </xf>
    <xf numFmtId="2" fontId="21" fillId="4" borderId="16" xfId="3" applyNumberFormat="1" applyFont="1" applyFill="1" applyBorder="1" applyAlignment="1">
      <alignment horizontal="center"/>
    </xf>
    <xf numFmtId="11" fontId="21" fillId="4" borderId="10" xfId="3" applyNumberFormat="1" applyFont="1" applyFill="1" applyBorder="1" applyAlignment="1">
      <alignment horizontal="center"/>
    </xf>
    <xf numFmtId="1" fontId="21" fillId="4" borderId="10" xfId="3" applyNumberFormat="1" applyFont="1" applyFill="1" applyBorder="1" applyAlignment="1">
      <alignment horizontal="center"/>
    </xf>
    <xf numFmtId="2" fontId="21" fillId="4" borderId="11" xfId="3" applyNumberFormat="1" applyFont="1" applyFill="1" applyBorder="1" applyAlignment="1">
      <alignment horizontal="center"/>
    </xf>
    <xf numFmtId="164" fontId="19" fillId="3" borderId="13" xfId="3" applyNumberFormat="1" applyFont="1" applyFill="1" applyBorder="1" applyAlignment="1">
      <alignment horizontal="center"/>
    </xf>
    <xf numFmtId="2" fontId="19" fillId="4" borderId="0" xfId="3" applyNumberFormat="1" applyFont="1" applyFill="1" applyBorder="1" applyAlignment="1">
      <alignment horizontal="center"/>
    </xf>
    <xf numFmtId="164" fontId="19" fillId="4" borderId="13" xfId="3" applyNumberFormat="1" applyFont="1" applyFill="1" applyBorder="1" applyAlignment="1">
      <alignment horizontal="center"/>
    </xf>
    <xf numFmtId="11" fontId="19" fillId="3" borderId="4" xfId="3" applyNumberFormat="1" applyFont="1" applyFill="1" applyBorder="1" applyAlignment="1">
      <alignment horizontal="center"/>
    </xf>
    <xf numFmtId="1" fontId="19" fillId="3" borderId="4" xfId="3" applyNumberFormat="1" applyFont="1" applyFill="1" applyBorder="1" applyAlignment="1">
      <alignment horizontal="center"/>
    </xf>
    <xf numFmtId="2" fontId="19" fillId="3" borderId="5" xfId="3" applyNumberFormat="1" applyFont="1" applyFill="1" applyBorder="1" applyAlignment="1">
      <alignment horizontal="center"/>
    </xf>
    <xf numFmtId="14" fontId="19" fillId="0" borderId="0" xfId="3" applyNumberFormat="1" applyFont="1" applyFill="1" applyBorder="1" applyAlignment="1">
      <alignment horizontal="left"/>
    </xf>
    <xf numFmtId="0" fontId="19" fillId="0" borderId="0" xfId="3" applyFont="1" applyFill="1" applyBorder="1" applyAlignment="1">
      <alignment horizontal="center"/>
    </xf>
    <xf numFmtId="11" fontId="19" fillId="0" borderId="0" xfId="3" applyNumberFormat="1" applyFont="1" applyFill="1" applyBorder="1" applyAlignment="1">
      <alignment horizontal="center"/>
    </xf>
    <xf numFmtId="1" fontId="19" fillId="0" borderId="0" xfId="3" applyNumberFormat="1" applyFont="1" applyFill="1" applyBorder="1" applyAlignment="1">
      <alignment horizontal="center"/>
    </xf>
    <xf numFmtId="2" fontId="19" fillId="0" borderId="0" xfId="3" applyNumberFormat="1" applyFont="1" applyFill="1" applyBorder="1" applyAlignment="1">
      <alignment horizontal="center"/>
    </xf>
    <xf numFmtId="0" fontId="22" fillId="0" borderId="0" xfId="3" applyFont="1" applyFill="1" applyBorder="1" applyAlignment="1">
      <alignment horizontal="left"/>
    </xf>
    <xf numFmtId="0" fontId="19" fillId="0" borderId="0" xfId="3" applyFont="1" applyFill="1" applyBorder="1" applyAlignment="1">
      <alignment horizontal="left"/>
    </xf>
    <xf numFmtId="165" fontId="9" fillId="0" borderId="0" xfId="0" applyNumberFormat="1" applyFont="1"/>
    <xf numFmtId="2" fontId="0" fillId="0" borderId="0" xfId="0" applyNumberFormat="1"/>
    <xf numFmtId="9" fontId="0" fillId="0" borderId="0" xfId="2" applyFont="1"/>
    <xf numFmtId="164" fontId="9" fillId="0" borderId="0" xfId="0" applyNumberFormat="1" applyFont="1" applyFill="1" applyAlignment="1">
      <alignment horizontal="center"/>
    </xf>
    <xf numFmtId="164" fontId="10" fillId="0" borderId="0" xfId="0" applyNumberFormat="1" applyFont="1" applyFill="1" applyAlignment="1">
      <alignment horizontal="center"/>
    </xf>
    <xf numFmtId="0" fontId="9" fillId="0" borderId="0" xfId="1" applyFont="1" applyFill="1" applyBorder="1" applyAlignment="1"/>
    <xf numFmtId="0" fontId="9" fillId="0" borderId="0" xfId="0" applyFont="1" applyFill="1"/>
    <xf numFmtId="0" fontId="9" fillId="0" borderId="0" xfId="1" applyFont="1" applyFill="1" applyBorder="1" applyAlignment="1">
      <alignment horizontal="center" wrapText="1"/>
    </xf>
    <xf numFmtId="164" fontId="6" fillId="0" borderId="0" xfId="0" applyNumberFormat="1" applyFont="1" applyFill="1" applyAlignment="1">
      <alignment horizontal="center"/>
    </xf>
    <xf numFmtId="0" fontId="9" fillId="0" borderId="0" xfId="1" applyFont="1" applyFill="1" applyBorder="1" applyAlignment="1">
      <alignment vertical="top"/>
    </xf>
    <xf numFmtId="0" fontId="2" fillId="0" borderId="0" xfId="0" applyFont="1" applyFill="1" applyAlignment="1">
      <alignment horizontal="center"/>
    </xf>
    <xf numFmtId="10" fontId="17" fillId="0" borderId="0" xfId="2" applyNumberFormat="1" applyFont="1" applyFill="1"/>
    <xf numFmtId="0" fontId="13" fillId="0" borderId="0" xfId="0" applyFont="1" applyFill="1" applyAlignment="1">
      <alignment horizontal="center" wrapText="1"/>
    </xf>
    <xf numFmtId="0" fontId="14" fillId="0" borderId="0" xfId="0" applyFont="1" applyFill="1" applyAlignment="1">
      <alignment horizontal="center" wrapText="1"/>
    </xf>
    <xf numFmtId="0" fontId="2" fillId="0" borderId="2" xfId="0" applyFont="1" applyFill="1" applyBorder="1" applyAlignment="1">
      <alignment horizontal="left" indent="1"/>
    </xf>
    <xf numFmtId="0" fontId="2" fillId="0" borderId="0" xfId="0" applyFont="1" applyFill="1" applyBorder="1" applyAlignment="1">
      <alignment horizontal="left" indent="1"/>
    </xf>
  </cellXfs>
  <cellStyles count="4">
    <cellStyle name="_x0013_ 2" xfId="3"/>
    <cellStyle name="Normal" xfId="0" builtinId="0"/>
    <cellStyle name="Normal_Sheet1" xfId="1"/>
    <cellStyle name="Percent" xfId="2" builtinId="5"/>
  </cellStyles>
  <dxfs count="0"/>
  <tableStyles count="0" defaultTableStyle="TableStyleMedium9" defaultPivotStyle="PivotStyleLight16"/>
  <colors>
    <mruColors>
      <color rgb="FF0018C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PMDb\Data%20Elements\Coal%20Costs\Current%20Coal%20Costs\IRP%20Fuel%20Price%20Projections%20Coal%20FL%20Base%202013_102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al Price Chart"/>
      <sheetName val="PriceTable"/>
      <sheetName val="QualityTable"/>
      <sheetName val="SumPrice"/>
      <sheetName val="% SumPrice"/>
      <sheetName val="SumTons"/>
      <sheetName val="Crystal River 1&amp;2"/>
      <sheetName val="Crystal River 1&amp;2 Blend"/>
      <sheetName val="Crystal River 4&amp;5"/>
      <sheetName val="Crystal River 4&amp;5 Blend"/>
      <sheetName val="Plant Data"/>
      <sheetName val="Price &amp; Qual by Basin &amp; Grade"/>
      <sheetName val="ICAP Projections"/>
      <sheetName val="Market Data (4-2-13)"/>
      <sheetName val="Trans Price Summary"/>
      <sheetName val="Freight Matrix - Basin Basis"/>
      <sheetName val="Florida FreightRateAnalysis"/>
      <sheetName val="WTI Prices for Model"/>
      <sheetName val="WTI to Diesel Fuel Comparison"/>
      <sheetName val="LongTermFuelBurnProjection"/>
    </sheetNames>
    <sheetDataSet>
      <sheetData sheetId="0" refreshError="1"/>
      <sheetData sheetId="1"/>
      <sheetData sheetId="2"/>
      <sheetData sheetId="3"/>
      <sheetData sheetId="4"/>
      <sheetData sheetId="5"/>
      <sheetData sheetId="6"/>
      <sheetData sheetId="7"/>
      <sheetData sheetId="8">
        <row r="49">
          <cell r="L49">
            <v>11000</v>
          </cell>
          <cell r="M49">
            <v>11000</v>
          </cell>
          <cell r="N49">
            <v>11000</v>
          </cell>
          <cell r="O49">
            <v>11000</v>
          </cell>
          <cell r="P49">
            <v>11000</v>
          </cell>
          <cell r="Q49">
            <v>11000</v>
          </cell>
          <cell r="R49">
            <v>11000</v>
          </cell>
          <cell r="S49">
            <v>11000</v>
          </cell>
          <cell r="T49">
            <v>11000</v>
          </cell>
          <cell r="U49">
            <v>11000</v>
          </cell>
          <cell r="V49">
            <v>11000</v>
          </cell>
          <cell r="W49">
            <v>11000</v>
          </cell>
          <cell r="X49">
            <v>11000</v>
          </cell>
          <cell r="Y49">
            <v>11000</v>
          </cell>
          <cell r="Z49">
            <v>11000</v>
          </cell>
          <cell r="AA49">
            <v>11000</v>
          </cell>
          <cell r="AB49">
            <v>11000</v>
          </cell>
          <cell r="AC49">
            <v>11000</v>
          </cell>
          <cell r="AD49">
            <v>11000</v>
          </cell>
        </row>
        <row r="69">
          <cell r="L69">
            <v>0.1</v>
          </cell>
          <cell r="M69">
            <v>0.1</v>
          </cell>
          <cell r="N69">
            <v>0.1</v>
          </cell>
          <cell r="O69">
            <v>0.1</v>
          </cell>
          <cell r="P69">
            <v>0.1</v>
          </cell>
          <cell r="Q69">
            <v>0.1</v>
          </cell>
          <cell r="R69">
            <v>0.1</v>
          </cell>
          <cell r="S69">
            <v>0.1</v>
          </cell>
          <cell r="T69">
            <v>0.1</v>
          </cell>
          <cell r="U69">
            <v>0.1</v>
          </cell>
          <cell r="V69">
            <v>0.1</v>
          </cell>
          <cell r="W69">
            <v>0.1</v>
          </cell>
          <cell r="X69">
            <v>0.1</v>
          </cell>
          <cell r="Y69">
            <v>0.1</v>
          </cell>
          <cell r="Z69">
            <v>0.1</v>
          </cell>
          <cell r="AA69">
            <v>0.1</v>
          </cell>
          <cell r="AB69">
            <v>0.1</v>
          </cell>
          <cell r="AC69">
            <v>0.1</v>
          </cell>
          <cell r="AD69">
            <v>0.1</v>
          </cell>
        </row>
        <row r="89">
          <cell r="L89">
            <v>6</v>
          </cell>
          <cell r="M89">
            <v>5.9999999999999991</v>
          </cell>
          <cell r="N89">
            <v>6.0000000000000009</v>
          </cell>
          <cell r="O89">
            <v>6</v>
          </cell>
          <cell r="P89">
            <v>6</v>
          </cell>
          <cell r="Q89">
            <v>6</v>
          </cell>
          <cell r="R89">
            <v>6</v>
          </cell>
          <cell r="S89">
            <v>6</v>
          </cell>
          <cell r="T89">
            <v>6</v>
          </cell>
          <cell r="U89">
            <v>6</v>
          </cell>
          <cell r="V89">
            <v>6</v>
          </cell>
          <cell r="W89">
            <v>6</v>
          </cell>
          <cell r="X89">
            <v>6.0000000000000009</v>
          </cell>
          <cell r="Y89">
            <v>6</v>
          </cell>
          <cell r="Z89">
            <v>6</v>
          </cell>
          <cell r="AA89">
            <v>6</v>
          </cell>
          <cell r="AB89">
            <v>6</v>
          </cell>
          <cell r="AC89">
            <v>6</v>
          </cell>
          <cell r="AD89">
            <v>6</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J87"/>
  <sheetViews>
    <sheetView zoomScaleNormal="100" workbookViewId="0"/>
  </sheetViews>
  <sheetFormatPr defaultRowHeight="13.2"/>
  <cols>
    <col min="1" max="1" width="21.109375" customWidth="1"/>
    <col min="2" max="2" width="14.88671875" bestFit="1" customWidth="1"/>
    <col min="3" max="3" width="16.109375" bestFit="1" customWidth="1"/>
    <col min="4" max="4" width="15.44140625" customWidth="1"/>
    <col min="5" max="5" width="10.109375" bestFit="1" customWidth="1"/>
    <col min="6" max="6" width="15.44140625" customWidth="1"/>
    <col min="7" max="7" width="10.109375" bestFit="1" customWidth="1"/>
    <col min="8" max="8" width="14" customWidth="1"/>
    <col min="9" max="9" width="8.109375" customWidth="1"/>
    <col min="10" max="10" width="12.5546875" bestFit="1" customWidth="1"/>
    <col min="11" max="11" width="17.33203125" bestFit="1" customWidth="1"/>
    <col min="12" max="12" width="16.5546875" bestFit="1" customWidth="1"/>
    <col min="14" max="14" width="16.5546875" bestFit="1" customWidth="1"/>
  </cols>
  <sheetData>
    <row r="1" spans="1:7">
      <c r="A1" s="1" t="s">
        <v>0</v>
      </c>
    </row>
    <row r="2" spans="1:7">
      <c r="A2" s="1"/>
    </row>
    <row r="3" spans="1:7">
      <c r="A3" s="3" t="s">
        <v>2</v>
      </c>
      <c r="B3" s="2"/>
      <c r="C3" s="2"/>
      <c r="D3" s="2"/>
    </row>
    <row r="5" spans="1:7">
      <c r="A5" s="4" t="s">
        <v>3</v>
      </c>
      <c r="B5" s="91">
        <v>0.16500000000000001</v>
      </c>
      <c r="C5" s="32" t="s">
        <v>1</v>
      </c>
      <c r="D5" s="6" t="s">
        <v>4</v>
      </c>
    </row>
    <row r="6" spans="1:7">
      <c r="A6" s="4" t="s">
        <v>3</v>
      </c>
      <c r="B6" s="91">
        <v>0.38600000000000001</v>
      </c>
      <c r="C6" s="32" t="s">
        <v>1</v>
      </c>
      <c r="D6" s="6" t="s">
        <v>6</v>
      </c>
    </row>
    <row r="7" spans="1:7">
      <c r="A7" s="4" t="s">
        <v>5</v>
      </c>
      <c r="B7" s="91">
        <v>0.46700000000000003</v>
      </c>
      <c r="C7" s="32" t="s">
        <v>1</v>
      </c>
      <c r="D7" s="6" t="s">
        <v>6</v>
      </c>
    </row>
    <row r="8" spans="1:7">
      <c r="A8" s="4" t="s">
        <v>7</v>
      </c>
      <c r="B8" s="92">
        <v>0.61799999999999999</v>
      </c>
      <c r="C8" s="32" t="s">
        <v>1</v>
      </c>
      <c r="D8" s="6" t="s">
        <v>6</v>
      </c>
    </row>
    <row r="9" spans="1:7">
      <c r="A9" s="4" t="s">
        <v>8</v>
      </c>
      <c r="B9" s="92">
        <v>0.23899999999999999</v>
      </c>
      <c r="C9" s="32" t="s">
        <v>1</v>
      </c>
      <c r="D9" s="6" t="s">
        <v>4</v>
      </c>
      <c r="F9" s="13"/>
    </row>
    <row r="10" spans="1:7">
      <c r="A10" s="4" t="s">
        <v>8</v>
      </c>
      <c r="B10" s="91">
        <v>0.63400000000000001</v>
      </c>
      <c r="C10" s="32" t="s">
        <v>1</v>
      </c>
      <c r="D10" s="6" t="s">
        <v>6</v>
      </c>
    </row>
    <row r="11" spans="1:7">
      <c r="A11" s="4" t="s">
        <v>9</v>
      </c>
      <c r="B11" s="92">
        <v>0.53900000000000003</v>
      </c>
      <c r="C11" s="32" t="s">
        <v>1</v>
      </c>
      <c r="D11" s="6" t="s">
        <v>6</v>
      </c>
      <c r="F11" s="14"/>
    </row>
    <row r="12" spans="1:7">
      <c r="A12" s="4" t="s">
        <v>10</v>
      </c>
      <c r="B12" s="91">
        <v>0.32500000000000001</v>
      </c>
      <c r="C12" s="32" t="s">
        <v>1</v>
      </c>
      <c r="D12" s="6" t="s">
        <v>4</v>
      </c>
    </row>
    <row r="13" spans="1:7">
      <c r="A13" s="4" t="s">
        <v>10</v>
      </c>
      <c r="B13" s="91">
        <v>0.65200000000000002</v>
      </c>
      <c r="C13" s="32" t="s">
        <v>1</v>
      </c>
      <c r="D13" s="6" t="s">
        <v>6</v>
      </c>
    </row>
    <row r="14" spans="1:7">
      <c r="A14" s="4" t="s">
        <v>11</v>
      </c>
      <c r="B14" s="92">
        <v>0.65600000000000003</v>
      </c>
      <c r="C14" s="32" t="s">
        <v>1</v>
      </c>
      <c r="D14" s="6" t="s">
        <v>6</v>
      </c>
      <c r="F14" s="7"/>
    </row>
    <row r="15" spans="1:7">
      <c r="A15" s="4" t="s">
        <v>12</v>
      </c>
      <c r="B15" s="92">
        <v>0.67900000000000005</v>
      </c>
      <c r="C15" s="32" t="s">
        <v>1</v>
      </c>
      <c r="D15" s="6" t="s">
        <v>6</v>
      </c>
      <c r="F15" s="6"/>
      <c r="G15" s="5"/>
    </row>
    <row r="16" spans="1:7">
      <c r="A16" s="4" t="s">
        <v>13</v>
      </c>
      <c r="B16" s="91">
        <v>0.59399999999999997</v>
      </c>
      <c r="C16" s="32" t="s">
        <v>1</v>
      </c>
      <c r="D16" s="6" t="s">
        <v>6</v>
      </c>
      <c r="F16" s="6"/>
      <c r="G16" s="5"/>
    </row>
    <row r="17" spans="1:4">
      <c r="A17" s="4" t="s">
        <v>14</v>
      </c>
      <c r="B17" s="91">
        <v>0.60299999999999998</v>
      </c>
      <c r="C17" s="32" t="s">
        <v>1</v>
      </c>
      <c r="D17" s="6" t="s">
        <v>6</v>
      </c>
    </row>
    <row r="18" spans="1:4">
      <c r="A18" s="4" t="s">
        <v>15</v>
      </c>
      <c r="B18" s="92">
        <v>0.47899999999999998</v>
      </c>
      <c r="C18" s="32" t="s">
        <v>1</v>
      </c>
      <c r="D18" s="6" t="s">
        <v>6</v>
      </c>
    </row>
    <row r="19" spans="1:4">
      <c r="A19" s="4" t="s">
        <v>16</v>
      </c>
      <c r="B19" s="92">
        <v>0.48699999999999999</v>
      </c>
      <c r="C19" s="32" t="s">
        <v>1</v>
      </c>
      <c r="D19" s="6" t="s">
        <v>6</v>
      </c>
    </row>
    <row r="20" spans="1:4">
      <c r="A20" s="4" t="s">
        <v>17</v>
      </c>
      <c r="B20" s="92">
        <v>0.48699999999999999</v>
      </c>
      <c r="C20" s="32" t="s">
        <v>1</v>
      </c>
      <c r="D20" s="6" t="s">
        <v>6</v>
      </c>
    </row>
    <row r="21" spans="1:4">
      <c r="A21" s="4" t="s">
        <v>18</v>
      </c>
      <c r="B21" s="92">
        <v>0.53100000000000003</v>
      </c>
      <c r="C21" s="32" t="s">
        <v>1</v>
      </c>
      <c r="D21" s="6" t="s">
        <v>6</v>
      </c>
    </row>
    <row r="22" spans="1:4">
      <c r="A22" s="4" t="s">
        <v>19</v>
      </c>
      <c r="B22" s="92">
        <v>0.46200000000000002</v>
      </c>
      <c r="C22" s="32" t="s">
        <v>1</v>
      </c>
      <c r="D22" s="6" t="s">
        <v>6</v>
      </c>
    </row>
    <row r="23" spans="1:4">
      <c r="A23" s="4" t="s">
        <v>20</v>
      </c>
      <c r="B23" s="92">
        <v>0.45500000000000002</v>
      </c>
      <c r="C23" s="32" t="s">
        <v>1</v>
      </c>
      <c r="D23" s="6" t="s">
        <v>6</v>
      </c>
    </row>
    <row r="24" spans="1:4">
      <c r="A24" s="4" t="s">
        <v>21</v>
      </c>
      <c r="B24" s="17">
        <v>7.5999999999999998E-2</v>
      </c>
      <c r="C24" t="s">
        <v>1</v>
      </c>
      <c r="D24" s="6" t="s">
        <v>4</v>
      </c>
    </row>
    <row r="25" spans="1:4">
      <c r="A25" s="4" t="s">
        <v>22</v>
      </c>
      <c r="B25" s="17">
        <v>8.1000000000000003E-2</v>
      </c>
      <c r="C25" t="s">
        <v>1</v>
      </c>
      <c r="D25" s="6" t="s">
        <v>4</v>
      </c>
    </row>
    <row r="26" spans="1:4">
      <c r="A26" s="4" t="s">
        <v>23</v>
      </c>
      <c r="B26" s="17">
        <v>8.2000000000000003E-2</v>
      </c>
      <c r="C26" t="s">
        <v>1</v>
      </c>
      <c r="D26" s="6" t="s">
        <v>4</v>
      </c>
    </row>
    <row r="27" spans="1:4">
      <c r="A27" s="4" t="s">
        <v>24</v>
      </c>
      <c r="B27" s="17">
        <v>0.13700000000000001</v>
      </c>
      <c r="C27" t="s">
        <v>1</v>
      </c>
      <c r="D27" s="6" t="s">
        <v>6</v>
      </c>
    </row>
    <row r="28" spans="1:4">
      <c r="A28" s="4" t="s">
        <v>25</v>
      </c>
      <c r="B28" s="92">
        <v>0.23699999999999999</v>
      </c>
      <c r="C28" s="32" t="s">
        <v>1</v>
      </c>
      <c r="D28" s="6" t="s">
        <v>4</v>
      </c>
    </row>
    <row r="29" spans="1:4">
      <c r="A29" s="4" t="s">
        <v>26</v>
      </c>
      <c r="B29" s="91">
        <v>0.51</v>
      </c>
      <c r="C29" s="32" t="s">
        <v>1</v>
      </c>
      <c r="D29" s="6" t="s">
        <v>6</v>
      </c>
    </row>
    <row r="30" spans="1:4">
      <c r="A30" s="4" t="s">
        <v>26</v>
      </c>
      <c r="B30" s="92">
        <v>0.25</v>
      </c>
      <c r="C30" s="32" t="s">
        <v>1</v>
      </c>
      <c r="D30" s="6" t="s">
        <v>4</v>
      </c>
    </row>
    <row r="31" spans="1:4">
      <c r="A31" s="4" t="s">
        <v>27</v>
      </c>
      <c r="B31" s="91">
        <v>0.28499999999999998</v>
      </c>
      <c r="C31" s="32" t="s">
        <v>1</v>
      </c>
      <c r="D31" s="6" t="s">
        <v>4</v>
      </c>
    </row>
    <row r="32" spans="1:4">
      <c r="A32" s="93" t="s">
        <v>27</v>
      </c>
      <c r="B32" s="92">
        <v>0.60899999999999999</v>
      </c>
      <c r="C32" s="94" t="s">
        <v>1</v>
      </c>
      <c r="D32" s="95" t="s">
        <v>6</v>
      </c>
    </row>
    <row r="33" spans="1:4">
      <c r="A33" s="4" t="s">
        <v>28</v>
      </c>
      <c r="B33" s="92">
        <v>0.45600000000000002</v>
      </c>
      <c r="C33" s="32" t="s">
        <v>1</v>
      </c>
      <c r="D33" s="6" t="s">
        <v>4</v>
      </c>
    </row>
    <row r="34" spans="1:4">
      <c r="A34" s="8" t="s">
        <v>29</v>
      </c>
      <c r="B34" s="91">
        <v>0.58699999999999997</v>
      </c>
      <c r="C34" s="32" t="s">
        <v>1</v>
      </c>
      <c r="D34" s="6" t="s">
        <v>6</v>
      </c>
    </row>
    <row r="35" spans="1:4">
      <c r="A35" s="8" t="s">
        <v>30</v>
      </c>
      <c r="B35" s="92">
        <v>0.53400000000000003</v>
      </c>
      <c r="C35" s="32" t="s">
        <v>1</v>
      </c>
      <c r="D35" s="6" t="s">
        <v>6</v>
      </c>
    </row>
    <row r="36" spans="1:4">
      <c r="A36" s="8" t="s">
        <v>31</v>
      </c>
      <c r="B36" s="91">
        <v>0.54800000000000004</v>
      </c>
      <c r="C36" s="32" t="s">
        <v>1</v>
      </c>
      <c r="D36" s="6" t="s">
        <v>6</v>
      </c>
    </row>
    <row r="37" spans="1:4">
      <c r="A37" s="8" t="s">
        <v>32</v>
      </c>
      <c r="B37" s="92">
        <v>0.56000000000000005</v>
      </c>
      <c r="C37" s="32" t="s">
        <v>1</v>
      </c>
      <c r="D37" s="6" t="s">
        <v>6</v>
      </c>
    </row>
    <row r="38" spans="1:4">
      <c r="A38" s="8" t="s">
        <v>33</v>
      </c>
      <c r="B38" s="92">
        <v>0.79300000000000004</v>
      </c>
      <c r="C38" s="32" t="s">
        <v>1</v>
      </c>
      <c r="D38" s="6" t="s">
        <v>6</v>
      </c>
    </row>
    <row r="39" spans="1:4">
      <c r="A39" s="8" t="s">
        <v>34</v>
      </c>
      <c r="B39" s="92">
        <v>0.625</v>
      </c>
      <c r="C39" s="32" t="s">
        <v>1</v>
      </c>
      <c r="D39" s="6" t="s">
        <v>6</v>
      </c>
    </row>
    <row r="40" spans="1:4">
      <c r="A40" s="8" t="s">
        <v>35</v>
      </c>
      <c r="B40" s="17">
        <v>0.08</v>
      </c>
      <c r="C40" t="s">
        <v>1</v>
      </c>
      <c r="D40" s="6" t="s">
        <v>4</v>
      </c>
    </row>
    <row r="41" spans="1:4">
      <c r="A41" s="8" t="s">
        <v>36</v>
      </c>
      <c r="B41" s="17">
        <v>7.6999999999999999E-2</v>
      </c>
      <c r="C41" t="s">
        <v>1</v>
      </c>
      <c r="D41" s="6" t="s">
        <v>4</v>
      </c>
    </row>
    <row r="42" spans="1:4">
      <c r="A42" s="8" t="s">
        <v>37</v>
      </c>
      <c r="B42" s="17">
        <v>7.8E-2</v>
      </c>
      <c r="C42" t="s">
        <v>1</v>
      </c>
      <c r="D42" s="6" t="s">
        <v>4</v>
      </c>
    </row>
    <row r="43" spans="1:4">
      <c r="A43" s="8" t="s">
        <v>38</v>
      </c>
      <c r="B43" s="17">
        <v>7.9000000000000001E-2</v>
      </c>
      <c r="C43" t="s">
        <v>1</v>
      </c>
      <c r="D43" s="6" t="s">
        <v>4</v>
      </c>
    </row>
    <row r="44" spans="1:4">
      <c r="A44" s="8" t="s">
        <v>39</v>
      </c>
      <c r="B44" s="17">
        <v>0.14399999999999999</v>
      </c>
      <c r="C44" t="s">
        <v>1</v>
      </c>
      <c r="D44" s="6" t="s">
        <v>6</v>
      </c>
    </row>
    <row r="45" spans="1:4">
      <c r="A45" s="8" t="s">
        <v>40</v>
      </c>
      <c r="B45" s="17">
        <v>0.03</v>
      </c>
      <c r="C45" t="s">
        <v>1</v>
      </c>
      <c r="D45" s="6" t="s">
        <v>4</v>
      </c>
    </row>
    <row r="46" spans="1:4">
      <c r="A46" s="8" t="s">
        <v>41</v>
      </c>
      <c r="B46" s="17">
        <v>3.4000000000000002E-2</v>
      </c>
      <c r="C46" t="s">
        <v>1</v>
      </c>
      <c r="D46" s="6" t="s">
        <v>4</v>
      </c>
    </row>
    <row r="47" spans="1:4">
      <c r="A47" s="8" t="s">
        <v>42</v>
      </c>
      <c r="B47" s="17">
        <v>2.9000000000000001E-2</v>
      </c>
      <c r="C47" t="s">
        <v>1</v>
      </c>
      <c r="D47" s="6" t="s">
        <v>4</v>
      </c>
    </row>
    <row r="48" spans="1:4">
      <c r="A48" s="8" t="s">
        <v>43</v>
      </c>
      <c r="B48" s="96">
        <f>IF(D48=$F$16,$G$16,$G$15)</f>
        <v>0</v>
      </c>
      <c r="C48" s="32" t="s">
        <v>1</v>
      </c>
      <c r="D48" s="6" t="s">
        <v>6</v>
      </c>
    </row>
    <row r="49" spans="1:4">
      <c r="A49" s="8" t="s">
        <v>44</v>
      </c>
      <c r="B49" s="91">
        <v>0.191</v>
      </c>
      <c r="C49" s="32" t="s">
        <v>1</v>
      </c>
      <c r="D49" s="6" t="s">
        <v>4</v>
      </c>
    </row>
    <row r="50" spans="1:4">
      <c r="A50" s="97" t="s">
        <v>44</v>
      </c>
      <c r="B50" s="92">
        <v>0.434</v>
      </c>
      <c r="C50" s="94" t="s">
        <v>1</v>
      </c>
      <c r="D50" s="95" t="s">
        <v>6</v>
      </c>
    </row>
    <row r="51" spans="1:4">
      <c r="A51" s="8" t="s">
        <v>45</v>
      </c>
      <c r="B51" s="91">
        <v>0.218</v>
      </c>
      <c r="C51" s="94" t="s">
        <v>1</v>
      </c>
      <c r="D51" s="6" t="s">
        <v>6</v>
      </c>
    </row>
    <row r="52" spans="1:4">
      <c r="A52" s="8" t="s">
        <v>46</v>
      </c>
      <c r="B52" s="91">
        <v>0.245</v>
      </c>
      <c r="C52" s="32" t="s">
        <v>1</v>
      </c>
      <c r="D52" s="6" t="s">
        <v>4</v>
      </c>
    </row>
    <row r="53" spans="1:4">
      <c r="A53" s="97" t="s">
        <v>46</v>
      </c>
      <c r="B53" s="92">
        <v>0.503</v>
      </c>
      <c r="C53" s="94" t="s">
        <v>1</v>
      </c>
      <c r="D53" s="95" t="s">
        <v>6</v>
      </c>
    </row>
    <row r="54" spans="1:4">
      <c r="A54" s="8" t="s">
        <v>47</v>
      </c>
      <c r="B54" s="96">
        <f>IF(D54=$F$16,$G$16,$G$15)</f>
        <v>0</v>
      </c>
      <c r="C54" s="32" t="s">
        <v>1</v>
      </c>
      <c r="D54" s="6" t="s">
        <v>6</v>
      </c>
    </row>
    <row r="55" spans="1:4">
      <c r="A55" s="8" t="s">
        <v>48</v>
      </c>
      <c r="B55" s="96">
        <f>IF(D55=$F$16,$G$16,$G$15)</f>
        <v>0</v>
      </c>
      <c r="C55" s="32" t="s">
        <v>1</v>
      </c>
      <c r="D55" s="6" t="s">
        <v>6</v>
      </c>
    </row>
    <row r="56" spans="1:4">
      <c r="A56" s="8" t="s">
        <v>49</v>
      </c>
      <c r="B56" s="92">
        <v>0.441</v>
      </c>
      <c r="C56" s="32" t="s">
        <v>1</v>
      </c>
      <c r="D56" s="6" t="s">
        <v>6</v>
      </c>
    </row>
    <row r="57" spans="1:4">
      <c r="A57" s="8" t="s">
        <v>50</v>
      </c>
      <c r="B57" s="92">
        <v>0.63100000000000001</v>
      </c>
      <c r="C57" s="32" t="s">
        <v>1</v>
      </c>
      <c r="D57" s="6" t="s">
        <v>6</v>
      </c>
    </row>
    <row r="58" spans="1:4">
      <c r="A58" s="8" t="s">
        <v>51</v>
      </c>
      <c r="B58" s="17">
        <v>7.0000000000000007E-2</v>
      </c>
      <c r="C58" t="s">
        <v>1</v>
      </c>
      <c r="D58" s="6" t="s">
        <v>4</v>
      </c>
    </row>
    <row r="59" spans="1:4">
      <c r="A59" s="9"/>
      <c r="B59" s="16"/>
    </row>
    <row r="60" spans="1:4">
      <c r="A60" s="10" t="s">
        <v>52</v>
      </c>
      <c r="B60" s="15">
        <v>3.3000000000000002E-2</v>
      </c>
      <c r="C60" t="s">
        <v>1</v>
      </c>
    </row>
    <row r="61" spans="1:4">
      <c r="A61" s="10" t="s">
        <v>53</v>
      </c>
      <c r="B61" s="15">
        <v>0.01</v>
      </c>
      <c r="C61" t="s">
        <v>1</v>
      </c>
    </row>
    <row r="62" spans="1:4">
      <c r="A62" s="10" t="s">
        <v>55</v>
      </c>
      <c r="B62" s="15">
        <v>8.9999999999999993E-3</v>
      </c>
      <c r="C62" t="s">
        <v>1</v>
      </c>
    </row>
    <row r="63" spans="1:4">
      <c r="A63" s="10" t="s">
        <v>56</v>
      </c>
      <c r="B63" s="15">
        <v>8.9999999999999993E-3</v>
      </c>
      <c r="C63" t="s">
        <v>1</v>
      </c>
    </row>
    <row r="64" spans="1:4">
      <c r="A64" s="10" t="s">
        <v>54</v>
      </c>
      <c r="B64" s="15">
        <v>3.1E-2</v>
      </c>
      <c r="C64" t="s">
        <v>1</v>
      </c>
    </row>
    <row r="65" spans="1:10">
      <c r="A65" s="10"/>
      <c r="B65" s="16"/>
    </row>
    <row r="66" spans="1:10">
      <c r="A66" t="s">
        <v>57</v>
      </c>
      <c r="B66" s="15">
        <v>0.01</v>
      </c>
      <c r="C66" t="s">
        <v>1</v>
      </c>
      <c r="D66" s="6" t="s">
        <v>4</v>
      </c>
    </row>
    <row r="67" spans="1:10">
      <c r="A67" t="s">
        <v>58</v>
      </c>
      <c r="B67" s="15">
        <v>0.01</v>
      </c>
      <c r="C67" t="s">
        <v>1</v>
      </c>
      <c r="D67" s="6" t="s">
        <v>4</v>
      </c>
    </row>
    <row r="68" spans="1:10">
      <c r="A68" t="s">
        <v>59</v>
      </c>
      <c r="B68" s="15">
        <v>0.01</v>
      </c>
      <c r="C68" t="s">
        <v>1</v>
      </c>
      <c r="D68" s="6" t="s">
        <v>4</v>
      </c>
      <c r="E68" s="11"/>
      <c r="F68" s="11"/>
    </row>
    <row r="69" spans="1:10">
      <c r="A69" t="s">
        <v>60</v>
      </c>
      <c r="B69" s="15">
        <v>0.01</v>
      </c>
      <c r="C69" t="s">
        <v>1</v>
      </c>
      <c r="D69" s="6" t="s">
        <v>4</v>
      </c>
      <c r="E69" s="11"/>
      <c r="F69" s="11"/>
    </row>
    <row r="70" spans="1:10">
      <c r="A70" t="s">
        <v>61</v>
      </c>
      <c r="B70" s="15">
        <v>0.03</v>
      </c>
      <c r="C70" t="s">
        <v>1</v>
      </c>
      <c r="D70" s="6" t="s">
        <v>4</v>
      </c>
      <c r="E70" s="11"/>
      <c r="F70" s="11"/>
    </row>
    <row r="71" spans="1:10">
      <c r="A71" t="s">
        <v>62</v>
      </c>
      <c r="B71" s="15">
        <v>0.03</v>
      </c>
      <c r="C71" t="s">
        <v>1</v>
      </c>
      <c r="D71" s="6" t="s">
        <v>4</v>
      </c>
      <c r="E71" s="11"/>
      <c r="F71" s="11"/>
    </row>
    <row r="72" spans="1:10">
      <c r="A72" t="s">
        <v>63</v>
      </c>
      <c r="B72" s="15">
        <v>0.03</v>
      </c>
      <c r="C72" t="s">
        <v>1</v>
      </c>
      <c r="D72" s="6" t="s">
        <v>4</v>
      </c>
      <c r="E72" s="11"/>
      <c r="F72" s="11"/>
    </row>
    <row r="73" spans="1:10">
      <c r="A73" t="s">
        <v>64</v>
      </c>
      <c r="B73" s="15">
        <v>0.03</v>
      </c>
      <c r="C73" t="s">
        <v>1</v>
      </c>
      <c r="D73" s="6" t="s">
        <v>4</v>
      </c>
      <c r="E73" s="11"/>
      <c r="F73" s="11"/>
    </row>
    <row r="75" spans="1:10" ht="14.4" thickBot="1">
      <c r="A75" s="34" t="s">
        <v>85</v>
      </c>
      <c r="B75" s="35" t="s">
        <v>86</v>
      </c>
      <c r="C75" s="35" t="s">
        <v>87</v>
      </c>
      <c r="D75" s="35" t="s">
        <v>88</v>
      </c>
      <c r="E75" s="35" t="s">
        <v>89</v>
      </c>
      <c r="F75" s="35" t="s">
        <v>90</v>
      </c>
      <c r="G75" s="35" t="s">
        <v>91</v>
      </c>
      <c r="H75" s="35" t="s">
        <v>92</v>
      </c>
      <c r="I75" s="36"/>
      <c r="J75" s="37"/>
    </row>
    <row r="76" spans="1:10" ht="14.4" thickBot="1">
      <c r="A76" s="38">
        <v>41456</v>
      </c>
      <c r="B76" s="39">
        <v>1</v>
      </c>
      <c r="C76" s="39" t="s">
        <v>93</v>
      </c>
      <c r="D76" s="40" t="s">
        <v>94</v>
      </c>
      <c r="E76" s="41">
        <v>8.4415328426044943E-10</v>
      </c>
      <c r="F76" s="42">
        <v>0</v>
      </c>
      <c r="G76" s="41">
        <v>2.8744755449934808E-5</v>
      </c>
      <c r="H76" s="43">
        <v>4.5078276747363283E-2</v>
      </c>
      <c r="I76" s="37"/>
      <c r="J76" s="44" t="s">
        <v>95</v>
      </c>
    </row>
    <row r="77" spans="1:10" ht="14.4" thickBot="1">
      <c r="A77" s="67">
        <v>41640</v>
      </c>
      <c r="B77" s="68">
        <v>1</v>
      </c>
      <c r="C77" s="68" t="s">
        <v>97</v>
      </c>
      <c r="D77" s="68" t="s">
        <v>94</v>
      </c>
      <c r="E77" s="69">
        <v>8.4415328426044943E-10</v>
      </c>
      <c r="F77" s="70">
        <v>0</v>
      </c>
      <c r="G77" s="69">
        <v>2.8744755449934808E-5</v>
      </c>
      <c r="H77" s="71">
        <v>4.5078276747363283E-2</v>
      </c>
      <c r="I77" s="37"/>
      <c r="J77" s="44" t="s">
        <v>98</v>
      </c>
    </row>
    <row r="78" spans="1:10" ht="14.4" thickBot="1">
      <c r="A78" s="38">
        <v>39356</v>
      </c>
      <c r="B78" s="39">
        <v>1</v>
      </c>
      <c r="C78" s="39" t="s">
        <v>99</v>
      </c>
      <c r="D78" s="39" t="s">
        <v>100</v>
      </c>
      <c r="E78" s="41">
        <v>5.0645984591904857E-9</v>
      </c>
      <c r="F78" s="42">
        <v>0</v>
      </c>
      <c r="G78" s="41">
        <v>-9.6378328112998372E-4</v>
      </c>
      <c r="H78" s="43">
        <v>0.5021418550711737</v>
      </c>
      <c r="I78" s="37"/>
      <c r="J78" s="44" t="s">
        <v>101</v>
      </c>
    </row>
    <row r="79" spans="1:10" ht="14.4" thickBot="1">
      <c r="A79" s="55">
        <v>39356</v>
      </c>
      <c r="B79" s="56">
        <v>1</v>
      </c>
      <c r="C79" s="56" t="s">
        <v>102</v>
      </c>
      <c r="D79" s="56" t="s">
        <v>100</v>
      </c>
      <c r="E79" s="72">
        <v>5.2713763661318729E-9</v>
      </c>
      <c r="F79" s="73">
        <v>0</v>
      </c>
      <c r="G79" s="72">
        <v>-1.4078247315704618E-3</v>
      </c>
      <c r="H79" s="74">
        <v>0.46319304575354436</v>
      </c>
      <c r="I79" s="37"/>
      <c r="J79" s="44" t="s">
        <v>101</v>
      </c>
    </row>
    <row r="80" spans="1:10" ht="13.8">
      <c r="A80" s="57">
        <v>41275</v>
      </c>
      <c r="B80" s="58"/>
      <c r="C80" s="58" t="s">
        <v>103</v>
      </c>
      <c r="D80" s="58" t="s">
        <v>100</v>
      </c>
      <c r="E80" s="59">
        <v>0</v>
      </c>
      <c r="F80" s="60">
        <v>0</v>
      </c>
      <c r="G80" s="61">
        <v>0</v>
      </c>
      <c r="H80" s="75">
        <v>7.4999999999999997E-2</v>
      </c>
      <c r="I80" s="37"/>
      <c r="J80" s="37" t="s">
        <v>104</v>
      </c>
    </row>
    <row r="81" spans="1:10" ht="14.4" thickBot="1">
      <c r="A81" s="51">
        <v>41275</v>
      </c>
      <c r="B81" s="52"/>
      <c r="C81" s="52" t="s">
        <v>105</v>
      </c>
      <c r="D81" s="52" t="s">
        <v>100</v>
      </c>
      <c r="E81" s="53">
        <v>0</v>
      </c>
      <c r="F81" s="54">
        <v>0</v>
      </c>
      <c r="G81" s="76">
        <v>0</v>
      </c>
      <c r="H81" s="77">
        <v>7.1999999999999995E-2</v>
      </c>
      <c r="I81" s="37"/>
      <c r="J81" s="37" t="s">
        <v>106</v>
      </c>
    </row>
    <row r="82" spans="1:10" ht="14.4" thickBot="1">
      <c r="A82" s="45">
        <v>39356</v>
      </c>
      <c r="B82" s="46">
        <v>1</v>
      </c>
      <c r="C82" s="46" t="s">
        <v>107</v>
      </c>
      <c r="D82" s="46" t="s">
        <v>96</v>
      </c>
      <c r="E82" s="47">
        <v>-1.0626386070741324E-5</v>
      </c>
      <c r="F82" s="48">
        <v>0</v>
      </c>
      <c r="G82" s="47">
        <v>1.7790643938855131E-2</v>
      </c>
      <c r="H82" s="49">
        <v>-9.3514988167042915E-2</v>
      </c>
      <c r="I82" s="37"/>
      <c r="J82" s="37" t="s">
        <v>108</v>
      </c>
    </row>
    <row r="83" spans="1:10" ht="14.4" thickBot="1">
      <c r="A83" s="62">
        <v>39356</v>
      </c>
      <c r="B83" s="63"/>
      <c r="C83" s="63" t="s">
        <v>109</v>
      </c>
      <c r="D83" s="63" t="s">
        <v>96</v>
      </c>
      <c r="E83" s="64">
        <v>-3.4468280377927603E-6</v>
      </c>
      <c r="F83" s="65">
        <v>0</v>
      </c>
      <c r="G83" s="64">
        <v>5.3385973661127534E-3</v>
      </c>
      <c r="H83" s="66">
        <v>0.11977422210162145</v>
      </c>
      <c r="I83" s="37"/>
      <c r="J83" s="37" t="s">
        <v>108</v>
      </c>
    </row>
    <row r="84" spans="1:10" ht="14.4" thickBot="1">
      <c r="A84" s="38">
        <v>39356</v>
      </c>
      <c r="B84" s="39">
        <v>1</v>
      </c>
      <c r="C84" s="39" t="s">
        <v>110</v>
      </c>
      <c r="D84" s="39" t="s">
        <v>96</v>
      </c>
      <c r="E84" s="78">
        <v>6.0277600042454217E-7</v>
      </c>
      <c r="F84" s="79">
        <v>0</v>
      </c>
      <c r="G84" s="78">
        <v>2.9005913106311446E-3</v>
      </c>
      <c r="H84" s="80">
        <v>0.12576849940855953</v>
      </c>
      <c r="I84" s="37"/>
      <c r="J84" s="37" t="s">
        <v>108</v>
      </c>
    </row>
    <row r="85" spans="1:10" ht="13.8">
      <c r="A85" s="81"/>
      <c r="B85" s="82"/>
      <c r="C85" s="82"/>
      <c r="D85" s="82"/>
      <c r="E85" s="83"/>
      <c r="F85" s="84"/>
      <c r="G85" s="85"/>
      <c r="H85" s="85"/>
      <c r="I85" s="50"/>
      <c r="J85" s="50"/>
    </row>
    <row r="86" spans="1:10" ht="13.8">
      <c r="A86" s="86" t="s">
        <v>111</v>
      </c>
      <c r="B86" s="82"/>
      <c r="C86" s="82"/>
      <c r="D86" s="82"/>
      <c r="E86" s="82"/>
      <c r="F86" s="82"/>
      <c r="G86" s="82"/>
      <c r="H86" s="82"/>
      <c r="I86" s="37"/>
      <c r="J86" s="37"/>
    </row>
    <row r="87" spans="1:10" ht="13.8">
      <c r="A87" s="87"/>
      <c r="B87" s="82"/>
      <c r="C87" s="82"/>
      <c r="D87" s="82"/>
      <c r="E87" s="82"/>
      <c r="F87" s="82"/>
      <c r="G87" s="82"/>
      <c r="H87" s="82"/>
      <c r="I87" s="37"/>
      <c r="J87" s="37"/>
    </row>
  </sheetData>
  <phoneticPr fontId="0" type="noConversion"/>
  <pageMargins left="0.61" right="0.23" top="0.41" bottom="0.39" header="0.28999999999999998" footer="0.25"/>
  <pageSetup scale="50" orientation="portrait" r:id="rId1"/>
  <headerFooter alignWithMargins="0">
    <oddFooter>&amp;L&amp;F&amp;C&amp;A&amp;R14LGBRA-CALPINE2-10b-00000&amp;P</oddFooter>
  </headerFooter>
</worksheet>
</file>

<file path=xl/worksheets/sheet2.xml><?xml version="1.0" encoding="utf-8"?>
<worksheet xmlns="http://schemas.openxmlformats.org/spreadsheetml/2006/main" xmlns:r="http://schemas.openxmlformats.org/officeDocument/2006/relationships">
  <dimension ref="A1:E6"/>
  <sheetViews>
    <sheetView workbookViewId="0"/>
  </sheetViews>
  <sheetFormatPr defaultRowHeight="13.2"/>
  <sheetData>
    <row r="1" spans="1:5">
      <c r="A1" s="20"/>
      <c r="B1" s="21"/>
      <c r="C1" s="100" t="s">
        <v>71</v>
      </c>
      <c r="D1" s="100"/>
      <c r="E1" s="100"/>
    </row>
    <row r="2" spans="1:5" ht="24">
      <c r="A2" s="101" t="s">
        <v>72</v>
      </c>
      <c r="B2" s="101" t="s">
        <v>73</v>
      </c>
      <c r="C2" s="101" t="s">
        <v>74</v>
      </c>
      <c r="D2" s="101"/>
      <c r="E2" s="22" t="s">
        <v>75</v>
      </c>
    </row>
    <row r="3" spans="1:5" ht="24">
      <c r="A3" s="101"/>
      <c r="B3" s="101"/>
      <c r="C3" s="101" t="s">
        <v>76</v>
      </c>
      <c r="D3" s="101"/>
      <c r="E3" s="22" t="s">
        <v>77</v>
      </c>
    </row>
    <row r="5" spans="1:5" ht="21">
      <c r="A5" s="20" t="s">
        <v>65</v>
      </c>
      <c r="B5" s="21" t="s">
        <v>66</v>
      </c>
      <c r="C5" s="21">
        <v>120.593</v>
      </c>
      <c r="D5" s="21" t="s">
        <v>67</v>
      </c>
      <c r="E5" s="21">
        <v>117.08</v>
      </c>
    </row>
    <row r="6" spans="1:5">
      <c r="A6" s="18" t="s">
        <v>68</v>
      </c>
      <c r="B6" s="19" t="s">
        <v>69</v>
      </c>
      <c r="C6" s="19">
        <v>4931.3</v>
      </c>
      <c r="D6" s="19" t="s">
        <v>70</v>
      </c>
      <c r="E6" s="19">
        <v>205.3</v>
      </c>
    </row>
  </sheetData>
  <mergeCells count="5">
    <mergeCell ref="C1:E1"/>
    <mergeCell ref="A2:A3"/>
    <mergeCell ref="B2:B3"/>
    <mergeCell ref="C2:D2"/>
    <mergeCell ref="C3:D3"/>
  </mergeCells>
  <pageMargins left="0.61" right="0.23" top="0.41" bottom="0.39" header="0.28999999999999998" footer="0.25"/>
  <pageSetup scale="50" orientation="portrait" r:id="rId1"/>
  <headerFooter alignWithMargins="0">
    <oddFooter>&amp;L&amp;F&amp;C&amp;A&amp;R14LGBRA-CALPINE2-10b-00000&amp;P</oddFooter>
  </headerFooter>
</worksheet>
</file>

<file path=xl/worksheets/sheet3.xml><?xml version="1.0" encoding="utf-8"?>
<worksheet xmlns="http://schemas.openxmlformats.org/spreadsheetml/2006/main" xmlns:r="http://schemas.openxmlformats.org/officeDocument/2006/relationships">
  <dimension ref="A1:Z18"/>
  <sheetViews>
    <sheetView workbookViewId="0"/>
  </sheetViews>
  <sheetFormatPr defaultRowHeight="13.2"/>
  <cols>
    <col min="1" max="1" width="24.88671875" customWidth="1"/>
    <col min="2" max="10" width="9.33203125" bestFit="1" customWidth="1"/>
    <col min="11" max="11" width="9.5546875" customWidth="1"/>
    <col min="12" max="26" width="9.33203125" bestFit="1" customWidth="1"/>
  </cols>
  <sheetData>
    <row r="1" spans="1:26" ht="12.75" customHeight="1">
      <c r="A1" s="23" t="s">
        <v>78</v>
      </c>
    </row>
    <row r="2" spans="1:26" ht="24" customHeight="1"/>
    <row r="3" spans="1:26">
      <c r="A3" s="1" t="s">
        <v>79</v>
      </c>
    </row>
    <row r="4" spans="1:26">
      <c r="A4" s="32"/>
      <c r="B4" s="98">
        <v>2013</v>
      </c>
      <c r="C4" s="98">
        <f>(B4+1)</f>
        <v>2014</v>
      </c>
      <c r="D4" s="98">
        <f t="shared" ref="D4:Z4" si="0">(C4+1)</f>
        <v>2015</v>
      </c>
      <c r="E4" s="98">
        <f t="shared" si="0"/>
        <v>2016</v>
      </c>
      <c r="F4" s="98">
        <f t="shared" si="0"/>
        <v>2017</v>
      </c>
      <c r="G4" s="98">
        <f t="shared" si="0"/>
        <v>2018</v>
      </c>
      <c r="H4" s="24">
        <f t="shared" si="0"/>
        <v>2019</v>
      </c>
      <c r="I4" s="24">
        <f t="shared" si="0"/>
        <v>2020</v>
      </c>
      <c r="J4" s="24">
        <f t="shared" si="0"/>
        <v>2021</v>
      </c>
      <c r="K4" s="24">
        <f t="shared" si="0"/>
        <v>2022</v>
      </c>
      <c r="L4" s="24">
        <f t="shared" si="0"/>
        <v>2023</v>
      </c>
      <c r="M4" s="24">
        <f t="shared" si="0"/>
        <v>2024</v>
      </c>
      <c r="N4" s="24">
        <f t="shared" si="0"/>
        <v>2025</v>
      </c>
      <c r="O4" s="24">
        <f t="shared" si="0"/>
        <v>2026</v>
      </c>
      <c r="P4" s="24">
        <f t="shared" si="0"/>
        <v>2027</v>
      </c>
      <c r="Q4" s="24">
        <f t="shared" si="0"/>
        <v>2028</v>
      </c>
      <c r="R4" s="24">
        <f t="shared" si="0"/>
        <v>2029</v>
      </c>
      <c r="S4" s="24">
        <f t="shared" si="0"/>
        <v>2030</v>
      </c>
      <c r="T4" s="24">
        <f t="shared" si="0"/>
        <v>2031</v>
      </c>
      <c r="U4" s="24">
        <f t="shared" si="0"/>
        <v>2032</v>
      </c>
      <c r="V4" s="24">
        <f t="shared" si="0"/>
        <v>2033</v>
      </c>
      <c r="W4" s="24">
        <f t="shared" si="0"/>
        <v>2034</v>
      </c>
      <c r="X4" s="24">
        <f t="shared" si="0"/>
        <v>2035</v>
      </c>
      <c r="Y4" s="24">
        <f t="shared" si="0"/>
        <v>2036</v>
      </c>
      <c r="Z4" s="24">
        <f t="shared" si="0"/>
        <v>2037</v>
      </c>
    </row>
    <row r="5" spans="1:26">
      <c r="A5" s="32"/>
      <c r="B5" s="26"/>
      <c r="C5" s="26"/>
      <c r="D5" s="26"/>
      <c r="E5" s="26"/>
      <c r="F5" s="26"/>
      <c r="G5" s="26"/>
      <c r="H5" s="25"/>
      <c r="I5" s="25"/>
      <c r="J5" s="25"/>
      <c r="K5" s="25"/>
      <c r="L5" s="25"/>
      <c r="M5" s="25"/>
      <c r="N5" s="25"/>
      <c r="O5" s="25"/>
      <c r="P5" s="25"/>
      <c r="Q5" s="25"/>
      <c r="R5" s="25"/>
      <c r="S5" s="25"/>
      <c r="T5" s="25"/>
      <c r="U5" s="25"/>
      <c r="V5" s="25"/>
    </row>
    <row r="6" spans="1:26">
      <c r="A6" s="102" t="s">
        <v>80</v>
      </c>
      <c r="B6" s="103"/>
      <c r="C6" s="26"/>
      <c r="D6" s="26"/>
      <c r="E6" s="26"/>
      <c r="F6" s="26"/>
      <c r="G6" s="26"/>
      <c r="H6" s="25"/>
      <c r="I6" s="25"/>
      <c r="J6" s="25"/>
      <c r="K6" s="25"/>
      <c r="L6" s="25"/>
      <c r="M6" s="25"/>
      <c r="N6" s="25"/>
      <c r="O6" s="25"/>
      <c r="P6" s="25"/>
      <c r="Q6" s="25"/>
      <c r="R6" s="25"/>
      <c r="S6" s="25"/>
      <c r="T6" s="25"/>
      <c r="U6" s="25"/>
      <c r="V6" s="25"/>
    </row>
    <row r="7" spans="1:26">
      <c r="A7" s="26" t="s">
        <v>81</v>
      </c>
      <c r="B7" s="26">
        <v>12138.398686455896</v>
      </c>
      <c r="C7" s="26">
        <v>12157.070307912136</v>
      </c>
      <c r="D7" s="26">
        <v>11915.221439829778</v>
      </c>
      <c r="E7" s="26">
        <v>11710.64483086029</v>
      </c>
      <c r="F7" s="26">
        <v>11700.856754646169</v>
      </c>
      <c r="G7" s="26">
        <v>11700.499982123585</v>
      </c>
      <c r="H7" s="26">
        <v>11800</v>
      </c>
      <c r="I7" s="26">
        <v>11800</v>
      </c>
      <c r="J7" s="26">
        <v>11800</v>
      </c>
      <c r="K7" s="26">
        <v>11800</v>
      </c>
      <c r="L7" s="26">
        <v>11800</v>
      </c>
      <c r="M7" s="26">
        <v>11800</v>
      </c>
      <c r="N7" s="26">
        <v>11800</v>
      </c>
      <c r="O7" s="26">
        <v>11800</v>
      </c>
      <c r="P7" s="26">
        <v>11800</v>
      </c>
      <c r="Q7" s="26">
        <v>11800</v>
      </c>
      <c r="R7" s="26">
        <v>11800</v>
      </c>
      <c r="S7" s="26">
        <v>11800</v>
      </c>
      <c r="T7" s="26">
        <v>11800</v>
      </c>
      <c r="U7" s="26">
        <v>11800</v>
      </c>
      <c r="V7" s="26">
        <v>11800</v>
      </c>
      <c r="W7" s="26">
        <v>11800</v>
      </c>
      <c r="X7" s="26">
        <v>11800</v>
      </c>
      <c r="Y7" s="26">
        <v>11800</v>
      </c>
      <c r="Z7" s="26">
        <v>11800</v>
      </c>
    </row>
    <row r="8" spans="1:26" s="28" customFormat="1">
      <c r="A8" s="27" t="s">
        <v>82</v>
      </c>
      <c r="B8" s="99">
        <v>0.12</v>
      </c>
      <c r="C8" s="99">
        <v>0.12124092205735686</v>
      </c>
      <c r="D8" s="99">
        <v>0.1083366137835215</v>
      </c>
      <c r="E8" s="99">
        <v>9.0963433563342147E-2</v>
      </c>
      <c r="F8" s="99">
        <v>9.0077542442195568E-2</v>
      </c>
      <c r="G8" s="99">
        <v>9.0045251969265827E-2</v>
      </c>
      <c r="H8" s="27">
        <v>0.09</v>
      </c>
      <c r="I8" s="27">
        <v>0.09</v>
      </c>
      <c r="J8" s="27">
        <v>0.09</v>
      </c>
      <c r="K8" s="27">
        <v>0.09</v>
      </c>
      <c r="L8" s="27">
        <v>0.09</v>
      </c>
      <c r="M8" s="27">
        <v>0.09</v>
      </c>
      <c r="N8" s="27">
        <v>0.09</v>
      </c>
      <c r="O8" s="27">
        <v>0.09</v>
      </c>
      <c r="P8" s="27">
        <v>0.09</v>
      </c>
      <c r="Q8" s="27">
        <v>0.09</v>
      </c>
      <c r="R8" s="27">
        <v>0.09</v>
      </c>
      <c r="S8" s="27">
        <v>0.09</v>
      </c>
      <c r="T8" s="27">
        <v>0.09</v>
      </c>
      <c r="U8" s="27">
        <v>0.09</v>
      </c>
      <c r="V8" s="27">
        <v>0.09</v>
      </c>
      <c r="W8" s="27">
        <v>0.09</v>
      </c>
      <c r="X8" s="27">
        <v>0.09</v>
      </c>
      <c r="Y8" s="27">
        <v>0.09</v>
      </c>
      <c r="Z8" s="27">
        <v>0.09</v>
      </c>
    </row>
    <row r="9" spans="1:26">
      <c r="A9" s="26" t="s">
        <v>83</v>
      </c>
      <c r="B9" s="29">
        <v>1.7491423947449363</v>
      </c>
      <c r="C9" s="29">
        <v>1.8394836472974341</v>
      </c>
      <c r="D9" s="29">
        <v>1.459949114520174</v>
      </c>
      <c r="E9" s="29">
        <v>1.023699979807841</v>
      </c>
      <c r="F9" s="29">
        <v>1.0019075049740958</v>
      </c>
      <c r="G9" s="29">
        <v>1.0011131756238014</v>
      </c>
      <c r="H9" s="29">
        <v>1</v>
      </c>
      <c r="I9" s="29">
        <v>1</v>
      </c>
      <c r="J9" s="29">
        <v>1</v>
      </c>
      <c r="K9" s="29">
        <v>1</v>
      </c>
      <c r="L9" s="29">
        <v>1</v>
      </c>
      <c r="M9" s="29">
        <v>1</v>
      </c>
      <c r="N9" s="29">
        <v>1</v>
      </c>
      <c r="O9" s="29">
        <v>1</v>
      </c>
      <c r="P9" s="29">
        <v>1</v>
      </c>
      <c r="Q9" s="29">
        <v>1</v>
      </c>
      <c r="R9" s="29">
        <v>1</v>
      </c>
      <c r="S9" s="29">
        <v>1</v>
      </c>
      <c r="T9" s="29">
        <v>1</v>
      </c>
      <c r="U9" s="29">
        <v>1</v>
      </c>
      <c r="V9" s="29">
        <v>1</v>
      </c>
      <c r="W9" s="29">
        <v>1</v>
      </c>
      <c r="X9" s="29">
        <v>1</v>
      </c>
      <c r="Y9" s="29">
        <v>1</v>
      </c>
      <c r="Z9" s="29">
        <v>1</v>
      </c>
    </row>
    <row r="10" spans="1:26">
      <c r="A10" s="26"/>
      <c r="B10" s="31"/>
      <c r="C10" s="31"/>
      <c r="D10" s="31"/>
      <c r="E10" s="31"/>
      <c r="F10" s="31"/>
      <c r="G10" s="31"/>
      <c r="H10" s="30"/>
      <c r="I10" s="30"/>
      <c r="J10" s="30"/>
      <c r="K10" s="30"/>
      <c r="L10" s="30"/>
      <c r="M10" s="30"/>
      <c r="N10" s="30"/>
      <c r="O10" s="30"/>
      <c r="P10" s="30"/>
      <c r="Q10" s="30"/>
      <c r="R10" s="30"/>
      <c r="S10" s="30"/>
      <c r="T10" s="30"/>
      <c r="U10" s="30"/>
      <c r="V10" s="30"/>
    </row>
    <row r="11" spans="1:26">
      <c r="A11" s="102" t="s">
        <v>84</v>
      </c>
      <c r="B11" s="103"/>
      <c r="C11" s="26"/>
      <c r="D11" s="26"/>
      <c r="E11" s="26"/>
      <c r="F11" s="26"/>
      <c r="G11" s="26"/>
      <c r="H11" s="25"/>
      <c r="I11" s="25"/>
      <c r="J11" s="25"/>
      <c r="K11" s="25"/>
      <c r="L11" s="25"/>
      <c r="M11" s="25"/>
      <c r="N11" s="25"/>
      <c r="O11" s="25"/>
      <c r="P11" s="25"/>
      <c r="Q11" s="25"/>
      <c r="R11" s="25"/>
      <c r="S11" s="25"/>
      <c r="T11" s="25"/>
      <c r="U11" s="25"/>
      <c r="V11" s="25"/>
    </row>
    <row r="12" spans="1:26">
      <c r="A12" s="26" t="s">
        <v>81</v>
      </c>
      <c r="B12" s="26">
        <v>11632.350595035161</v>
      </c>
      <c r="C12" s="26">
        <v>11581.268814253284</v>
      </c>
      <c r="D12" s="26">
        <v>11535.453860950527</v>
      </c>
      <c r="E12" s="26">
        <v>11507.564032949751</v>
      </c>
      <c r="F12" s="26">
        <v>11500.399115448196</v>
      </c>
      <c r="G12" s="26">
        <v>11500.041282015602</v>
      </c>
      <c r="H12" s="26">
        <f>'[1]Crystal River 4&amp;5'!L49</f>
        <v>11000</v>
      </c>
      <c r="I12" s="26">
        <f>'[1]Crystal River 4&amp;5'!M49</f>
        <v>11000</v>
      </c>
      <c r="J12" s="26">
        <f>'[1]Crystal River 4&amp;5'!N49</f>
        <v>11000</v>
      </c>
      <c r="K12" s="26">
        <f>'[1]Crystal River 4&amp;5'!O49</f>
        <v>11000</v>
      </c>
      <c r="L12" s="26">
        <f>'[1]Crystal River 4&amp;5'!P49</f>
        <v>11000</v>
      </c>
      <c r="M12" s="26">
        <f>'[1]Crystal River 4&amp;5'!Q49</f>
        <v>11000</v>
      </c>
      <c r="N12" s="26">
        <f>'[1]Crystal River 4&amp;5'!R49</f>
        <v>11000</v>
      </c>
      <c r="O12" s="26">
        <f>'[1]Crystal River 4&amp;5'!S49</f>
        <v>11000</v>
      </c>
      <c r="P12" s="26">
        <f>'[1]Crystal River 4&amp;5'!T49</f>
        <v>11000</v>
      </c>
      <c r="Q12" s="26">
        <f>'[1]Crystal River 4&amp;5'!U49</f>
        <v>11000</v>
      </c>
      <c r="R12" s="26">
        <f>'[1]Crystal River 4&amp;5'!V49</f>
        <v>11000</v>
      </c>
      <c r="S12" s="26">
        <f>'[1]Crystal River 4&amp;5'!W49</f>
        <v>11000</v>
      </c>
      <c r="T12" s="26">
        <f>'[1]Crystal River 4&amp;5'!X49</f>
        <v>11000</v>
      </c>
      <c r="U12" s="26">
        <f>'[1]Crystal River 4&amp;5'!Y49</f>
        <v>11000</v>
      </c>
      <c r="V12" s="26">
        <f>'[1]Crystal River 4&amp;5'!Z49</f>
        <v>11000</v>
      </c>
      <c r="W12" s="26">
        <f>'[1]Crystal River 4&amp;5'!AA49</f>
        <v>11000</v>
      </c>
      <c r="X12" s="26">
        <f>'[1]Crystal River 4&amp;5'!AB49</f>
        <v>11000</v>
      </c>
      <c r="Y12" s="26">
        <f>'[1]Crystal River 4&amp;5'!AC49</f>
        <v>11000</v>
      </c>
      <c r="Z12" s="26">
        <f>'[1]Crystal River 4&amp;5'!AD49</f>
        <v>11000</v>
      </c>
    </row>
    <row r="13" spans="1:26" s="28" customFormat="1">
      <c r="A13" s="27" t="s">
        <v>82</v>
      </c>
      <c r="B13" s="27">
        <v>8.4457314041358103E-2</v>
      </c>
      <c r="C13" s="27">
        <v>8.7555583116770988E-2</v>
      </c>
      <c r="D13" s="27">
        <v>9.0781823967128708E-2</v>
      </c>
      <c r="E13" s="27">
        <v>9.3946956365181369E-2</v>
      </c>
      <c r="F13" s="27">
        <v>9.4944436257077117E-2</v>
      </c>
      <c r="G13" s="27">
        <v>9.4993683848733579E-2</v>
      </c>
      <c r="H13" s="27">
        <f>'[1]Crystal River 4&amp;5'!L69</f>
        <v>0.1</v>
      </c>
      <c r="I13" s="27">
        <f>'[1]Crystal River 4&amp;5'!M69</f>
        <v>0.1</v>
      </c>
      <c r="J13" s="27">
        <f>'[1]Crystal River 4&amp;5'!N69</f>
        <v>0.1</v>
      </c>
      <c r="K13" s="27">
        <f>'[1]Crystal River 4&amp;5'!O69</f>
        <v>0.1</v>
      </c>
      <c r="L13" s="27">
        <f>'[1]Crystal River 4&amp;5'!P69</f>
        <v>0.1</v>
      </c>
      <c r="M13" s="27">
        <f>'[1]Crystal River 4&amp;5'!Q69</f>
        <v>0.1</v>
      </c>
      <c r="N13" s="27">
        <f>'[1]Crystal River 4&amp;5'!R69</f>
        <v>0.1</v>
      </c>
      <c r="O13" s="27">
        <f>'[1]Crystal River 4&amp;5'!S69</f>
        <v>0.1</v>
      </c>
      <c r="P13" s="27">
        <f>'[1]Crystal River 4&amp;5'!T69</f>
        <v>0.1</v>
      </c>
      <c r="Q13" s="27">
        <f>'[1]Crystal River 4&amp;5'!U69</f>
        <v>0.1</v>
      </c>
      <c r="R13" s="27">
        <f>'[1]Crystal River 4&amp;5'!V69</f>
        <v>0.1</v>
      </c>
      <c r="S13" s="27">
        <f>'[1]Crystal River 4&amp;5'!W69</f>
        <v>0.1</v>
      </c>
      <c r="T13" s="27">
        <f>'[1]Crystal River 4&amp;5'!X69</f>
        <v>0.1</v>
      </c>
      <c r="U13" s="27">
        <f>'[1]Crystal River 4&amp;5'!Y69</f>
        <v>0.1</v>
      </c>
      <c r="V13" s="27">
        <f>'[1]Crystal River 4&amp;5'!Z69</f>
        <v>0.1</v>
      </c>
      <c r="W13" s="27">
        <f>'[1]Crystal River 4&amp;5'!AA69</f>
        <v>0.1</v>
      </c>
      <c r="X13" s="27">
        <f>'[1]Crystal River 4&amp;5'!AB69</f>
        <v>0.1</v>
      </c>
      <c r="Y13" s="27">
        <f>'[1]Crystal River 4&amp;5'!AC69</f>
        <v>0.1</v>
      </c>
      <c r="Z13" s="27">
        <f>'[1]Crystal River 4&amp;5'!AD69</f>
        <v>0.1</v>
      </c>
    </row>
    <row r="14" spans="1:26">
      <c r="A14" s="26" t="s">
        <v>83</v>
      </c>
      <c r="B14" s="29">
        <v>5.0575848584980045</v>
      </c>
      <c r="C14" s="29">
        <v>5.036603588310407</v>
      </c>
      <c r="D14" s="29">
        <v>5.1169290729073413</v>
      </c>
      <c r="E14" s="29">
        <v>5.1834296945636433</v>
      </c>
      <c r="F14" s="29">
        <v>5.1991256694775254</v>
      </c>
      <c r="G14" s="29">
        <v>5.1999095646975526</v>
      </c>
      <c r="H14" s="29">
        <f>'[1]Crystal River 4&amp;5'!L89</f>
        <v>6</v>
      </c>
      <c r="I14" s="29">
        <f>'[1]Crystal River 4&amp;5'!M89</f>
        <v>5.9999999999999991</v>
      </c>
      <c r="J14" s="29">
        <f>'[1]Crystal River 4&amp;5'!N89</f>
        <v>6.0000000000000009</v>
      </c>
      <c r="K14" s="29">
        <f>'[1]Crystal River 4&amp;5'!O89</f>
        <v>6</v>
      </c>
      <c r="L14" s="29">
        <f>'[1]Crystal River 4&amp;5'!P89</f>
        <v>6</v>
      </c>
      <c r="M14" s="29">
        <f>'[1]Crystal River 4&amp;5'!Q89</f>
        <v>6</v>
      </c>
      <c r="N14" s="29">
        <f>'[1]Crystal River 4&amp;5'!R89</f>
        <v>6</v>
      </c>
      <c r="O14" s="29">
        <f>'[1]Crystal River 4&amp;5'!S89</f>
        <v>6</v>
      </c>
      <c r="P14" s="29">
        <f>'[1]Crystal River 4&amp;5'!T89</f>
        <v>6</v>
      </c>
      <c r="Q14" s="29">
        <f>'[1]Crystal River 4&amp;5'!U89</f>
        <v>6</v>
      </c>
      <c r="R14" s="29">
        <f>'[1]Crystal River 4&amp;5'!V89</f>
        <v>6</v>
      </c>
      <c r="S14" s="29">
        <f>'[1]Crystal River 4&amp;5'!W89</f>
        <v>6</v>
      </c>
      <c r="T14" s="29">
        <f>'[1]Crystal River 4&amp;5'!X89</f>
        <v>6.0000000000000009</v>
      </c>
      <c r="U14" s="29">
        <f>'[1]Crystal River 4&amp;5'!Y89</f>
        <v>6</v>
      </c>
      <c r="V14" s="29">
        <f>'[1]Crystal River 4&amp;5'!Z89</f>
        <v>6</v>
      </c>
      <c r="W14" s="29">
        <f>'[1]Crystal River 4&amp;5'!AA89</f>
        <v>6</v>
      </c>
      <c r="X14" s="29">
        <f>'[1]Crystal River 4&amp;5'!AB89</f>
        <v>6</v>
      </c>
      <c r="Y14" s="29">
        <f>'[1]Crystal River 4&amp;5'!AC89</f>
        <v>6</v>
      </c>
      <c r="Z14" s="29">
        <f>'[1]Crystal River 4&amp;5'!AD89</f>
        <v>6</v>
      </c>
    </row>
    <row r="15" spans="1:26">
      <c r="A15" s="25"/>
      <c r="B15" s="30"/>
      <c r="C15" s="30"/>
      <c r="D15" s="30"/>
      <c r="E15" s="30"/>
      <c r="F15" s="30"/>
      <c r="G15" s="30"/>
      <c r="H15" s="31"/>
      <c r="I15" s="31"/>
      <c r="J15" s="31"/>
      <c r="K15" s="31"/>
      <c r="L15" s="32"/>
      <c r="M15" s="32"/>
      <c r="N15" s="32"/>
      <c r="O15" s="32"/>
      <c r="P15" s="32"/>
      <c r="Q15" s="32"/>
      <c r="R15" s="32"/>
      <c r="S15" s="32"/>
      <c r="T15" s="32"/>
      <c r="U15" s="32"/>
      <c r="V15" s="32"/>
      <c r="W15" s="32"/>
      <c r="X15" s="32"/>
      <c r="Y15" s="32"/>
      <c r="Z15" s="32"/>
    </row>
    <row r="16" spans="1:26">
      <c r="A16" s="25"/>
      <c r="B16" s="33"/>
      <c r="C16" s="33"/>
      <c r="D16" s="33"/>
      <c r="E16" s="33"/>
      <c r="F16" s="33"/>
      <c r="G16" s="33"/>
      <c r="H16" s="33"/>
      <c r="I16" s="33"/>
      <c r="J16" s="33"/>
      <c r="K16" s="33"/>
    </row>
    <row r="17" spans="1:11">
      <c r="B17" s="30"/>
      <c r="C17" s="30"/>
      <c r="D17" s="30"/>
      <c r="E17" s="30"/>
      <c r="F17" s="30"/>
      <c r="G17" s="30"/>
      <c r="H17" s="30"/>
      <c r="I17" s="30"/>
      <c r="J17" s="30"/>
      <c r="K17" s="30"/>
    </row>
    <row r="18" spans="1:11">
      <c r="A18" s="88" t="s">
        <v>112</v>
      </c>
      <c r="B18" s="30">
        <v>6.0000000000000001E-3</v>
      </c>
      <c r="C18" s="88" t="s">
        <v>113</v>
      </c>
      <c r="D18" s="30"/>
      <c r="E18" s="30"/>
      <c r="F18" s="30"/>
      <c r="G18" s="30"/>
      <c r="H18" s="30"/>
      <c r="I18" s="30"/>
      <c r="J18" s="30"/>
      <c r="K18" s="30"/>
    </row>
  </sheetData>
  <mergeCells count="2">
    <mergeCell ref="A11:B11"/>
    <mergeCell ref="A6:B6"/>
  </mergeCells>
  <pageMargins left="0.61" right="0.23" top="0.41" bottom="0.39" header="0.28999999999999998" footer="0.25"/>
  <pageSetup paperSize="5" scale="60" orientation="landscape" r:id="rId1"/>
  <headerFooter alignWithMargins="0">
    <oddFooter>&amp;L&amp;F&amp;C&amp;A&amp;R14LGBRA-CALPINE2-10b-00000&amp;P</oddFooter>
  </headerFooter>
</worksheet>
</file>

<file path=xl/worksheets/sheet4.xml><?xml version="1.0" encoding="utf-8"?>
<worksheet xmlns="http://schemas.openxmlformats.org/spreadsheetml/2006/main" xmlns:r="http://schemas.openxmlformats.org/officeDocument/2006/relationships">
  <dimension ref="A1:J14"/>
  <sheetViews>
    <sheetView tabSelected="1" workbookViewId="0"/>
  </sheetViews>
  <sheetFormatPr defaultRowHeight="13.2"/>
  <sheetData>
    <row r="1" spans="1:10">
      <c r="A1" s="16" t="s">
        <v>114</v>
      </c>
    </row>
    <row r="5" spans="1:10">
      <c r="A5" s="12" t="s">
        <v>118</v>
      </c>
      <c r="B5" s="12"/>
      <c r="C5" s="12"/>
      <c r="D5" s="12">
        <v>2013</v>
      </c>
      <c r="E5" s="12">
        <v>2014</v>
      </c>
      <c r="F5" s="12">
        <v>2015</v>
      </c>
      <c r="G5" s="12">
        <v>2016</v>
      </c>
      <c r="H5" s="12">
        <v>2017</v>
      </c>
      <c r="I5" s="12">
        <v>2018</v>
      </c>
      <c r="J5" s="12">
        <v>2019</v>
      </c>
    </row>
    <row r="6" spans="1:10">
      <c r="A6" s="16" t="s">
        <v>115</v>
      </c>
      <c r="C6" s="16" t="s">
        <v>113</v>
      </c>
      <c r="D6">
        <v>8.08</v>
      </c>
      <c r="E6">
        <v>8.08</v>
      </c>
      <c r="F6">
        <v>8.08</v>
      </c>
      <c r="G6">
        <v>5.93</v>
      </c>
      <c r="H6">
        <v>5.93</v>
      </c>
      <c r="I6">
        <v>5.93</v>
      </c>
    </row>
    <row r="7" spans="1:10">
      <c r="A7" s="16" t="s">
        <v>116</v>
      </c>
      <c r="D7" s="90">
        <v>0.39</v>
      </c>
      <c r="E7" s="90">
        <v>0.39</v>
      </c>
      <c r="F7" s="90">
        <v>0.39</v>
      </c>
      <c r="G7" s="90">
        <v>0.39</v>
      </c>
      <c r="H7" s="90">
        <v>0.39</v>
      </c>
      <c r="I7" s="90">
        <v>0.39</v>
      </c>
    </row>
    <row r="8" spans="1:10">
      <c r="A8" s="16" t="s">
        <v>117</v>
      </c>
      <c r="C8" s="16" t="s">
        <v>113</v>
      </c>
      <c r="D8" s="89">
        <f>D6*(1-D7)</f>
        <v>4.9287999999999998</v>
      </c>
      <c r="E8" s="89">
        <f t="shared" ref="E8" si="0">E6*(1-E7)</f>
        <v>4.9287999999999998</v>
      </c>
      <c r="F8" s="89">
        <f t="shared" ref="F8" si="1">F6*(1-F7)</f>
        <v>4.9287999999999998</v>
      </c>
      <c r="G8" s="89">
        <f t="shared" ref="G8" si="2">G6*(1-G7)</f>
        <v>3.6172999999999997</v>
      </c>
      <c r="H8" s="89">
        <f t="shared" ref="H8" si="3">H6*(1-H7)</f>
        <v>3.6172999999999997</v>
      </c>
      <c r="I8" s="89">
        <f t="shared" ref="I8" si="4">I6*(1-I7)</f>
        <v>3.6172999999999997</v>
      </c>
      <c r="J8" s="89"/>
    </row>
    <row r="11" spans="1:10">
      <c r="A11" s="12" t="s">
        <v>119</v>
      </c>
      <c r="B11" s="12"/>
      <c r="C11" s="12"/>
      <c r="D11" s="12">
        <v>2013</v>
      </c>
      <c r="E11" s="12">
        <v>2014</v>
      </c>
      <c r="F11" s="12">
        <v>2015</v>
      </c>
      <c r="G11" s="12">
        <v>2016</v>
      </c>
      <c r="H11" s="12">
        <v>2017</v>
      </c>
      <c r="I11" s="12">
        <v>2018</v>
      </c>
      <c r="J11" s="12">
        <v>2019</v>
      </c>
    </row>
    <row r="12" spans="1:10">
      <c r="A12" s="16" t="s">
        <v>115</v>
      </c>
      <c r="C12" s="16" t="s">
        <v>113</v>
      </c>
      <c r="D12">
        <v>8.8699999999999992</v>
      </c>
      <c r="E12">
        <v>8.8699999999999992</v>
      </c>
      <c r="F12">
        <v>8.8699999999999992</v>
      </c>
      <c r="G12">
        <v>8.8699999999999992</v>
      </c>
      <c r="H12">
        <v>8.8699999999999992</v>
      </c>
      <c r="I12">
        <v>8.8699999999999992</v>
      </c>
      <c r="J12">
        <v>9.27</v>
      </c>
    </row>
    <row r="13" spans="1:10">
      <c r="A13" s="16" t="s">
        <v>116</v>
      </c>
      <c r="D13" s="90">
        <v>0.8</v>
      </c>
      <c r="E13" s="90">
        <v>0.8</v>
      </c>
      <c r="F13" s="90">
        <v>0.8</v>
      </c>
      <c r="G13" s="90">
        <v>0.8</v>
      </c>
      <c r="H13" s="90">
        <v>0.8</v>
      </c>
      <c r="I13" s="90">
        <v>0.8</v>
      </c>
      <c r="J13" s="90">
        <v>0.8</v>
      </c>
    </row>
    <row r="14" spans="1:10">
      <c r="A14" s="16" t="s">
        <v>117</v>
      </c>
      <c r="C14" s="16" t="s">
        <v>113</v>
      </c>
      <c r="D14" s="89">
        <f>D12*(1-D13)</f>
        <v>1.7739999999999994</v>
      </c>
      <c r="E14" s="89">
        <f t="shared" ref="E14:J14" si="5">E12*(1-E13)</f>
        <v>1.7739999999999994</v>
      </c>
      <c r="F14" s="89">
        <f t="shared" si="5"/>
        <v>1.7739999999999994</v>
      </c>
      <c r="G14" s="89">
        <f t="shared" si="5"/>
        <v>1.7739999999999994</v>
      </c>
      <c r="H14" s="89">
        <f t="shared" si="5"/>
        <v>1.7739999999999994</v>
      </c>
      <c r="I14" s="89">
        <f t="shared" si="5"/>
        <v>1.7739999999999994</v>
      </c>
      <c r="J14" s="89">
        <f t="shared" si="5"/>
        <v>1.8539999999999994</v>
      </c>
    </row>
  </sheetData>
  <pageMargins left="0.61" right="0.23" top="0.41" bottom="0.39" header="0.28999999999999998" footer="0.25"/>
  <pageSetup scale="50" orientation="portrait" r:id="rId1"/>
  <headerFooter alignWithMargins="0">
    <oddFooter>&amp;L&amp;F&amp;C&amp;A&amp;R14LGBRA-CALPINE2-10b-00000&amp;P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http://restricted-soc/moss/P18/PMDB-PEF/P1/Fuels  Power Opt/Forms/Document/FLPMDB.xsn</xsnLocation>
  <cached>True</cached>
  <openByDefault>False</openByDefault>
  <xsnScope>http://restricted-soc/moss/P18/PMDB-PEF/P1/Fuels  Power Opt</xsnScope>
</customXsn>
</file>

<file path=customXml/item3.xml><?xml version="1.0" encoding="utf-8"?>
<p:properties xmlns:p="http://schemas.microsoft.com/office/2006/metadata/properties" xmlns:xsi="http://www.w3.org/2001/XMLSchema-instance">
  <documentManagement>
    <Reminder_x0020_Quick_x0020_Picks xmlns="2e9108c2-73ed-4a61-b45b-253325b39385"/>
    <EmailTo xmlns="http://schemas.microsoft.com/sharepoint/v3" xsi:nil="true"/>
    <Reconfirm_x003f_ xmlns="2e9108c2-73ed-4a61-b45b-253325b39385">false</Reconfirm_x003f_>
    <EmailSender xmlns="http://schemas.microsoft.com/sharepoint/v3" xsi:nil="true"/>
    <EmailFrom xmlns="http://schemas.microsoft.com/sharepoint/v3" xsi:nil="true"/>
    <Frequency xmlns="2e9108c2-73ed-4a61-b45b-253325b39385">E (Request for EACH GFF)</Frequency>
    <Reminder_x0020_Description xmlns="2e9108c2-73ed-4a61-b45b-253325b39385" xsi:nil="true"/>
    <EmailSubject xmlns="http://schemas.microsoft.com/sharepoint/v3" xsi:nil="true"/>
    <Group10 xmlns="2e9108c2-73ed-4a61-b45b-253325b39385">Environmental</Group10>
    <Data_x0020_Element_x0020_Name1 xmlns="6fd09e0e-836d-4d3a-82ae-545701971c7b">9</Data_x0020_Element_x0020_Name1>
    <Is_x0020_file_x0020_this_x0020_for_x0020_FOF_x003f_ xmlns="2e9108c2-73ed-4a61-b45b-253325b39385">false</Is_x0020_file_x0020_this_x0020_for_x0020_FOF_x003f_>
    <Reminder_x0020_Date xmlns="25edf12b-32db-4fad-9d48-390918600c5e" xsi:nil="true"/>
    <Comment xmlns="2e9108c2-73ed-4a61-b45b-253325b39385">FL NOx Emission Rates 2013 0926.xlsx
</Comment>
    <EmailCc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Upload" ma:contentTypeID="0x010100556BD0750A056D45B2F2563505FFAC07" ma:contentTypeVersion="132" ma:contentTypeDescription="Create a new document." ma:contentTypeScope="" ma:versionID="1c0f3ef94eacbd7004fa579411534959">
  <xsd:schema xmlns:xsd="http://www.w3.org/2001/XMLSchema" xmlns:p="http://schemas.microsoft.com/office/2006/metadata/properties" xmlns:ns1="2e9108c2-73ed-4a61-b45b-253325b39385" xmlns:ns2="6fd09e0e-836d-4d3a-82ae-545701971c7b" xmlns:ns3="25edf12b-32db-4fad-9d48-390918600c5e" xmlns:ns4="http://schemas.microsoft.com/sharepoint/v3" targetNamespace="http://schemas.microsoft.com/office/2006/metadata/properties" ma:root="true" ma:fieldsID="891831516686089cb3c9d32de1bba0f4" ns1:_="" ns2:_="" ns3:_="" ns4:_="">
    <xsd:import namespace="2e9108c2-73ed-4a61-b45b-253325b39385"/>
    <xsd:import namespace="6fd09e0e-836d-4d3a-82ae-545701971c7b"/>
    <xsd:import namespace="25edf12b-32db-4fad-9d48-390918600c5e"/>
    <xsd:import namespace="http://schemas.microsoft.com/sharepoint/v3"/>
    <xsd:element name="properties">
      <xsd:complexType>
        <xsd:sequence>
          <xsd:element name="documentManagement">
            <xsd:complexType>
              <xsd:all>
                <xsd:element ref="ns1:Is_x0020_file_x0020_this_x0020_for_x0020_FOF_x003f_" minOccurs="0"/>
                <xsd:element ref="ns2:Data_x0020_Element_x0020_Name1"/>
                <xsd:element ref="ns1:Reminder_x0020_Quick_x0020_Picks" minOccurs="0"/>
                <xsd:element ref="ns3:Reminder_x0020_Date" minOccurs="0"/>
                <xsd:element ref="ns1:Reminder_x0020_Description" minOccurs="0"/>
                <xsd:element ref="ns1:Reconfirm_x003f_" minOccurs="0"/>
                <xsd:element ref="ns1:Comment" minOccurs="0"/>
                <xsd:element ref="ns4:EmailSender" minOccurs="0"/>
                <xsd:element ref="ns4:EmailTo" minOccurs="0"/>
                <xsd:element ref="ns4:EmailCc" minOccurs="0"/>
                <xsd:element ref="ns4:EmailFrom" minOccurs="0"/>
                <xsd:element ref="ns4:EmailSubject" minOccurs="0"/>
                <xsd:element ref="ns1:Group10" minOccurs="0"/>
                <xsd:element ref="ns1:Frequency" minOccurs="0"/>
              </xsd:all>
            </xsd:complexType>
          </xsd:element>
        </xsd:sequence>
      </xsd:complexType>
    </xsd:element>
  </xsd:schema>
  <xsd:schema xmlns:xsd="http://www.w3.org/2001/XMLSchema" xmlns:dms="http://schemas.microsoft.com/office/2006/documentManagement/types" targetNamespace="2e9108c2-73ed-4a61-b45b-253325b39385" elementFormDefault="qualified">
    <xsd:import namespace="http://schemas.microsoft.com/office/2006/documentManagement/types"/>
    <xsd:element name="Is_x0020_file_x0020_this_x0020_for_x0020_FOF_x003f_" ma:index="0" nillable="true" ma:displayName="Is this file for FOF?" ma:default="0" ma:description="Please &quot;Check Mark&quot; this box if this file upload is intended for FOF" ma:hidden="true" ma:internalName="Is_x0020_file_x0020_this_x0020_for_x0020_FOF_x003f_" ma:readOnly="false">
      <xsd:simpleType>
        <xsd:restriction base="dms:Boolean"/>
      </xsd:simpleType>
    </xsd:element>
    <xsd:element name="Reminder_x0020_Quick_x0020_Picks" ma:index="2" nillable="true" ma:displayName="Reminder Quick Picks" ma:description="Checkmark any of these options. When checkmarked the system will send you a &quot;Reminder Email&quot; based on your selection. For example, the &quot;3 Months&quot; option takes the date this file was uploaded and sends you an email 3 months later from that date." ma:internalName="Reminder_x0020_Quick_x0020_Picks">
      <xsd:complexType>
        <xsd:complexContent>
          <xsd:extension base="dms:MultiChoice">
            <xsd:sequence>
              <xsd:element name="Value" maxOccurs="unbounded" minOccurs="0" nillable="true">
                <xsd:simpleType>
                  <xsd:restriction base="dms:Choice">
                    <xsd:enumeration value="3 Months"/>
                    <xsd:enumeration value="6 Months"/>
                    <xsd:enumeration value="1 Year"/>
                  </xsd:restriction>
                </xsd:simpleType>
              </xsd:element>
            </xsd:sequence>
          </xsd:extension>
        </xsd:complexContent>
      </xsd:complexType>
    </xsd:element>
    <xsd:element name="Reminder_x0020_Description" ma:index="4" nillable="true" ma:displayName="Reminder Description" ma:description="If you choose to receive a &quot;Reminder Email&quot; you can type a comment here which will be included in the future email you receive. An example would be to write something down that may help your memory later in regards to this Data Element." ma:internalName="Reminder_x0020_Description">
      <xsd:simpleType>
        <xsd:restriction base="dms:Note"/>
      </xsd:simpleType>
    </xsd:element>
    <xsd:element name="Reconfirm_x003f_" ma:index="5" nillable="true" ma:displayName="Reconfirm?" ma:default="0" ma:internalName="Reconfirm_x003f_">
      <xsd:simpleType>
        <xsd:restriction base="dms:Boolean"/>
      </xsd:simpleType>
    </xsd:element>
    <xsd:element name="Comment" ma:index="6" nillable="true" ma:displayName="Comment(s)" ma:internalName="Comment">
      <xsd:simpleType>
        <xsd:restriction base="dms:Note"/>
      </xsd:simpleType>
    </xsd:element>
    <xsd:element name="Group10" ma:index="17" nillable="true" ma:displayName="Group" ma:hidden="true" ma:internalName="Group10" ma:readOnly="false">
      <xsd:simpleType>
        <xsd:restriction base="dms:Text">
          <xsd:maxLength value="255"/>
        </xsd:restriction>
      </xsd:simpleType>
    </xsd:element>
    <xsd:element name="Frequency" ma:index="18" nillable="true" ma:displayName="Frequency" ma:description="Optional: You can leave a short comment here or choose to give a more descriptive file name.&#10;&#10;v---- USER PREFERENCE OPTIONAL REMINDERS ----v&#10;(Skip this section and click &quot;Check In&quot; for no reminder setup)" ma:hidden="true" ma:internalName="Frequency" ma:readOnly="false">
      <xsd:simpleType>
        <xsd:restriction base="dms:Text">
          <xsd:maxLength value="255"/>
        </xsd:restriction>
      </xsd:simpleType>
    </xsd:element>
  </xsd:schema>
  <xsd:schema xmlns:xsd="http://www.w3.org/2001/XMLSchema" xmlns:dms="http://schemas.microsoft.com/office/2006/documentManagement/types" targetNamespace="6fd09e0e-836d-4d3a-82ae-545701971c7b" elementFormDefault="qualified">
    <xsd:import namespace="http://schemas.microsoft.com/office/2006/documentManagement/types"/>
    <xsd:element name="Data_x0020_Element_x0020_Name1" ma:index="1" ma:displayName="Data Element Name" ma:description="Required: Open the &quot;Drop Down Menu&quot; and then DOUBLE CLICK on your selection to choose the &quot;Element Name.&quot; The &quot;Element Group&quot; will automatically be selected for you.&#10;&#10;                                          *******&#10;&#10;v-- Skip the rest below and click &quot;Ok&quot; or &quot;Check In&quot; if you don't want any &quot;Reminder Emails.&quot; ONLY CLICK &quot;CHECK IN&quot; ONCE, SHAREPOINT WILL TAKE ABOUT A MINUTE TO PROCESS YOUR REQUEST AND TAKE YOU BACK TO THE MAIN SCREEN. YOU MAY NOT SEE YOUR UPLOAD UNTIL 5 MINUTES PASS  --v" ma:list="{c7305910-ced8-4a79-a2c0-f0cfa635e45b}" ma:internalName="Data_x0020_Element_x0020_Name1" ma:showField="Element_x0020_Names">
      <xsd:simpleType>
        <xsd:restriction base="dms:Lookup"/>
      </xsd:simpleType>
    </xsd:element>
  </xsd:schema>
  <xsd:schema xmlns:xsd="http://www.w3.org/2001/XMLSchema" xmlns:dms="http://schemas.microsoft.com/office/2006/documentManagement/types" targetNamespace="25edf12b-32db-4fad-9d48-390918600c5e" elementFormDefault="qualified">
    <xsd:import namespace="http://schemas.microsoft.com/office/2006/documentManagement/types"/>
    <xsd:element name="Reminder_x0020_Date" ma:index="3" nillable="true" ma:displayName="Reminder Date" ma:description="You can specify a date to receive a &quot;Reminder Email&quot; in regards to this Data Element." ma:format="DateOnly" ma:internalName="Reminder_x0020_Date">
      <xsd:simpleType>
        <xsd:restriction base="dms:DateTime"/>
      </xsd:simple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EmailSender" ma:index="8" nillable="true" ma:displayName="E-Mail Sender" ma:hidden="true" ma:internalName="EmailSender">
      <xsd:simpleType>
        <xsd:restriction base="dms:Note"/>
      </xsd:simpleType>
    </xsd:element>
    <xsd:element name="EmailTo" ma:index="9" nillable="true" ma:displayName="E-Mail To" ma:hidden="true" ma:internalName="EmailTo">
      <xsd:simpleType>
        <xsd:restriction base="dms:Note"/>
      </xsd:simpleType>
    </xsd:element>
    <xsd:element name="EmailCc" ma:index="10" nillable="true" ma:displayName="E-Mail Cc" ma:hidden="true" ma:internalName="EmailCc">
      <xsd:simpleType>
        <xsd:restriction base="dms:Note"/>
      </xsd:simpleType>
    </xsd:element>
    <xsd:element name="EmailFrom" ma:index="11" nillable="true" ma:displayName="E-Mail From" ma:hidden="true" ma:internalName="EmailFrom">
      <xsd:simpleType>
        <xsd:restriction base="dms:Text"/>
      </xsd:simpleType>
    </xsd:element>
    <xsd:element name="EmailSubject" ma:index="12" nillable="true" ma:displayName="E-Mail Subject" ma:hidden="true" ma:internalName="EmailSubjec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2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E396628-328D-407C-A85E-DD3376DAF8E8}">
  <ds:schemaRefs>
    <ds:schemaRef ds:uri="http://schemas.microsoft.com/sharepoint/v3/contenttype/forms"/>
  </ds:schemaRefs>
</ds:datastoreItem>
</file>

<file path=customXml/itemProps2.xml><?xml version="1.0" encoding="utf-8"?>
<ds:datastoreItem xmlns:ds="http://schemas.openxmlformats.org/officeDocument/2006/customXml" ds:itemID="{BEF610C7-9A34-4626-AAA1-92413166C073}">
  <ds:schemaRefs>
    <ds:schemaRef ds:uri="http://schemas.microsoft.com/office/2006/metadata/customXsn"/>
  </ds:schemaRefs>
</ds:datastoreItem>
</file>

<file path=customXml/itemProps3.xml><?xml version="1.0" encoding="utf-8"?>
<ds:datastoreItem xmlns:ds="http://schemas.openxmlformats.org/officeDocument/2006/customXml" ds:itemID="{CCE3E599-AF53-4B65-A4D9-6E963E9FEAF8}">
  <ds:schemaRefs>
    <ds:schemaRef ds:uri="http://schemas.openxmlformats.org/package/2006/metadata/core-properties"/>
    <ds:schemaRef ds:uri="http://schemas.microsoft.com/sharepoint/v3"/>
    <ds:schemaRef ds:uri="http://schemas.microsoft.com/office/2006/documentManagement/types"/>
    <ds:schemaRef ds:uri="http://schemas.microsoft.com/office/2006/metadata/properties"/>
    <ds:schemaRef ds:uri="http://purl.org/dc/elements/1.1/"/>
    <ds:schemaRef ds:uri="http://purl.org/dc/terms/"/>
    <ds:schemaRef ds:uri="http://purl.org/dc/dcmitype/"/>
    <ds:schemaRef ds:uri="25edf12b-32db-4fad-9d48-390918600c5e"/>
    <ds:schemaRef ds:uri="6fd09e0e-836d-4d3a-82ae-545701971c7b"/>
    <ds:schemaRef ds:uri="2e9108c2-73ed-4a61-b45b-253325b39385"/>
    <ds:schemaRef ds:uri="http://www.w3.org/XML/1998/namespace"/>
  </ds:schemaRefs>
</ds:datastoreItem>
</file>

<file path=customXml/itemProps4.xml><?xml version="1.0" encoding="utf-8"?>
<ds:datastoreItem xmlns:ds="http://schemas.openxmlformats.org/officeDocument/2006/customXml" ds:itemID="{C8B0B540-3635-4425-B959-364E2BA4FD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9108c2-73ed-4a61-b45b-253325b39385"/>
    <ds:schemaRef ds:uri="6fd09e0e-836d-4d3a-82ae-545701971c7b"/>
    <ds:schemaRef ds:uri="25edf12b-32db-4fad-9d48-390918600c5e"/>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NOx</vt:lpstr>
      <vt:lpstr>CO2</vt:lpstr>
      <vt:lpstr>SO2</vt:lpstr>
      <vt:lpstr>Hg</vt:lpstr>
      <vt:lpstr>NOx!Print_Area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9/27/2013 8:41:44 AM</dc:title>
  <dc:creator/>
  <cp:lastModifiedBy/>
  <dcterms:created xsi:type="dcterms:W3CDTF">2013-09-27T12:40:20Z</dcterms:created>
  <dcterms:modified xsi:type="dcterms:W3CDTF">2014-06-24T16:07:09Z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0x010100556BD0750A056D45B2F2563505FFAC07</vt:lpwstr>
  </property>
  <property fmtid="{D5CDD505-2E9C-101B-9397-08002B2CF9AE}" pid="3" name="Reconfirmed">
    <vt:filetime>2222-02-03T00:00:00Z</vt:filetime>
  </property>
  <property fmtid="{D5CDD505-2E9C-101B-9397-08002B2CF9AE}" pid="4" name="WorkflowChangePath">
    <vt:lpwstr>3207420b-5c93-4719-95af-f63833c032de,4;3207420b-5c93-4719-95af-f63833c032de,4;3207420b-5c93-4719-95af-f63833c032de,4;3207420b-5c93-4719-95af-f63833c032de,4;3207420b-5c93-4719-95af-f63833c032de,4;3207420b-5c93-4719-95af-f63833c032de,4;3207420b-5c93-4719-95</vt:lpwstr>
  </property>
  <property fmtid="{D5CDD505-2E9C-101B-9397-08002B2CF9AE}" pid="5" name="Contributor0">
    <vt:lpwstr>7480</vt:lpwstr>
  </property>
  <property fmtid="{D5CDD505-2E9C-101B-9397-08002B2CF9AE}" pid="6" name="Reviewer">
    <vt:lpwstr>11391</vt:lpwstr>
  </property>
  <property fmtid="{D5CDD505-2E9C-101B-9397-08002B2CF9AE}" pid="7" name="Date">
    <vt:filetime>2013-09-27T04:00:00Z</vt:filetime>
  </property>
  <property fmtid="{D5CDD505-2E9C-101B-9397-08002B2CF9AE}" pid="8" name="Reconfirm Comm">
    <vt:lpwstr>Borsch, Benjamin (Approved) 9/27/2013 8:45 AM - 10/30/2013 4:59 PM_x000d_
(NAM\i03938) _x000d_
_x000d_
</vt:lpwstr>
  </property>
  <property fmtid="{D5CDD505-2E9C-101B-9397-08002B2CF9AE}" pid="9" name="PublicAccess">
    <vt:lpwstr>No</vt:lpwstr>
  </property>
  <property fmtid="{D5CDD505-2E9C-101B-9397-08002B2CF9AE}" pid="10" name="Trigger">
    <vt:lpwstr>Old</vt:lpwstr>
  </property>
</Properties>
</file>