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2600" windowHeight="12465" activeTab="1"/>
  </bookViews>
  <sheets>
    <sheet name="2013-2040 County L-M-H Project" sheetId="1" r:id="rId1"/>
    <sheet name="Worksheet" sheetId="3" r:id="rId2"/>
  </sheets>
  <externalReferences>
    <externalReference r:id="rId3"/>
  </externalReferences>
  <definedNames>
    <definedName name="_xlnm.Print_Titles" localSheetId="0">'2013-2040 County L-M-H Project'!$A:$C,'2013-2040 County L-M-H Project'!$1:$3</definedName>
    <definedName name="_xlnm.Print_Titles" localSheetId="1">Worksheet!$A:$C,Worksheet!$3:$140</definedName>
  </definedNames>
  <calcPr calcId="145621"/>
</workbook>
</file>

<file path=xl/calcChain.xml><?xml version="1.0" encoding="utf-8"?>
<calcChain xmlns="http://schemas.openxmlformats.org/spreadsheetml/2006/main">
  <c r="AO9" i="3"/>
  <c r="AP15" l="1"/>
  <c r="AP16"/>
  <c r="AP19"/>
  <c r="K8"/>
  <c r="AP13"/>
  <c r="AP20" s="1"/>
  <c r="AN13"/>
  <c r="AN20" s="1"/>
  <c r="AM13"/>
  <c r="AM20" s="1"/>
  <c r="AL13"/>
  <c r="AL20" s="1"/>
  <c r="AK13"/>
  <c r="AK20" s="1"/>
  <c r="AJ13"/>
  <c r="AJ20" s="1"/>
  <c r="AI13"/>
  <c r="AI20" s="1"/>
  <c r="AH13"/>
  <c r="AH20" s="1"/>
  <c r="AG13"/>
  <c r="AG20" s="1"/>
  <c r="AF13"/>
  <c r="AF20" s="1"/>
  <c r="AE13"/>
  <c r="AE20" s="1"/>
  <c r="AD13"/>
  <c r="AD20" s="1"/>
  <c r="AC13"/>
  <c r="AC20" s="1"/>
  <c r="AB13"/>
  <c r="AB20" s="1"/>
  <c r="AA13"/>
  <c r="AA20" s="1"/>
  <c r="Z13"/>
  <c r="Z20" s="1"/>
  <c r="Y13"/>
  <c r="Y20" s="1"/>
  <c r="X13"/>
  <c r="X20" s="1"/>
  <c r="W13"/>
  <c r="W20" s="1"/>
  <c r="V13"/>
  <c r="V20" s="1"/>
  <c r="U13"/>
  <c r="U20" s="1"/>
  <c r="T13"/>
  <c r="T20" s="1"/>
  <c r="S13"/>
  <c r="S20" s="1"/>
  <c r="R13"/>
  <c r="R20" s="1"/>
  <c r="Q13"/>
  <c r="Q20" s="1"/>
  <c r="P13"/>
  <c r="P20" s="1"/>
  <c r="O13"/>
  <c r="O20" s="1"/>
  <c r="N13"/>
  <c r="N20" s="1"/>
  <c r="M13"/>
  <c r="M20" s="1"/>
  <c r="L13"/>
  <c r="AP12"/>
  <c r="AN12"/>
  <c r="AN19" s="1"/>
  <c r="AM12"/>
  <c r="AM19" s="1"/>
  <c r="AL12"/>
  <c r="AL19" s="1"/>
  <c r="AK12"/>
  <c r="AK19" s="1"/>
  <c r="AJ12"/>
  <c r="AJ19" s="1"/>
  <c r="AI12"/>
  <c r="AI19" s="1"/>
  <c r="AH12"/>
  <c r="AH19" s="1"/>
  <c r="AG12"/>
  <c r="AG19" s="1"/>
  <c r="AF12"/>
  <c r="AF19" s="1"/>
  <c r="AE12"/>
  <c r="AE19" s="1"/>
  <c r="AD12"/>
  <c r="AD19" s="1"/>
  <c r="AC12"/>
  <c r="AC19" s="1"/>
  <c r="AB12"/>
  <c r="AB19" s="1"/>
  <c r="AA12"/>
  <c r="AA19" s="1"/>
  <c r="Z12"/>
  <c r="Z19" s="1"/>
  <c r="Y12"/>
  <c r="Y19" s="1"/>
  <c r="X12"/>
  <c r="X19" s="1"/>
  <c r="W12"/>
  <c r="W19" s="1"/>
  <c r="V12"/>
  <c r="V19" s="1"/>
  <c r="U12"/>
  <c r="U19" s="1"/>
  <c r="T12"/>
  <c r="T19" s="1"/>
  <c r="S12"/>
  <c r="S19" s="1"/>
  <c r="R12"/>
  <c r="R19" s="1"/>
  <c r="Q12"/>
  <c r="Q19" s="1"/>
  <c r="P12"/>
  <c r="P19" s="1"/>
  <c r="O12"/>
  <c r="O19" s="1"/>
  <c r="N12"/>
  <c r="N19" s="1"/>
  <c r="M12"/>
  <c r="M19" s="1"/>
  <c r="L12"/>
  <c r="AP11"/>
  <c r="AP18" s="1"/>
  <c r="AN11"/>
  <c r="AN18" s="1"/>
  <c r="AM11"/>
  <c r="AM18" s="1"/>
  <c r="AL11"/>
  <c r="AL18" s="1"/>
  <c r="AK11"/>
  <c r="AK18" s="1"/>
  <c r="AJ11"/>
  <c r="AJ18" s="1"/>
  <c r="AI11"/>
  <c r="AI18" s="1"/>
  <c r="AH11"/>
  <c r="AH18" s="1"/>
  <c r="AG11"/>
  <c r="AG18" s="1"/>
  <c r="AF11"/>
  <c r="AF18" s="1"/>
  <c r="AE11"/>
  <c r="AE18" s="1"/>
  <c r="AD11"/>
  <c r="AD18" s="1"/>
  <c r="AC11"/>
  <c r="AC18" s="1"/>
  <c r="AB11"/>
  <c r="AB18" s="1"/>
  <c r="AA11"/>
  <c r="AA18" s="1"/>
  <c r="Z11"/>
  <c r="Z18" s="1"/>
  <c r="Y11"/>
  <c r="Y18" s="1"/>
  <c r="X11"/>
  <c r="X18" s="1"/>
  <c r="W11"/>
  <c r="W18" s="1"/>
  <c r="V11"/>
  <c r="V18" s="1"/>
  <c r="U11"/>
  <c r="U18" s="1"/>
  <c r="T11"/>
  <c r="T18" s="1"/>
  <c r="S11"/>
  <c r="S18" s="1"/>
  <c r="R11"/>
  <c r="R18" s="1"/>
  <c r="Q11"/>
  <c r="Q18" s="1"/>
  <c r="P11"/>
  <c r="P18" s="1"/>
  <c r="O11"/>
  <c r="O18" s="1"/>
  <c r="N11"/>
  <c r="N18" s="1"/>
  <c r="M11"/>
  <c r="L11"/>
  <c r="L18" s="1"/>
  <c r="AP10"/>
  <c r="AQ10" s="1"/>
  <c r="AN10"/>
  <c r="AN17" s="1"/>
  <c r="AM10"/>
  <c r="AM17" s="1"/>
  <c r="AL10"/>
  <c r="AL17" s="1"/>
  <c r="AK10"/>
  <c r="AK17" s="1"/>
  <c r="AJ10"/>
  <c r="AJ17" s="1"/>
  <c r="AI10"/>
  <c r="AI17" s="1"/>
  <c r="AH10"/>
  <c r="AH17" s="1"/>
  <c r="AG10"/>
  <c r="AG17" s="1"/>
  <c r="AF10"/>
  <c r="AF17" s="1"/>
  <c r="AE10"/>
  <c r="AE17" s="1"/>
  <c r="AD10"/>
  <c r="AD17" s="1"/>
  <c r="AC10"/>
  <c r="AC17" s="1"/>
  <c r="AB10"/>
  <c r="AB17" s="1"/>
  <c r="AA10"/>
  <c r="AA17" s="1"/>
  <c r="Z10"/>
  <c r="Z17" s="1"/>
  <c r="Y10"/>
  <c r="Y17" s="1"/>
  <c r="X10"/>
  <c r="X17" s="1"/>
  <c r="W10"/>
  <c r="W17" s="1"/>
  <c r="V10"/>
  <c r="V17" s="1"/>
  <c r="U10"/>
  <c r="U17" s="1"/>
  <c r="T10"/>
  <c r="T17" s="1"/>
  <c r="S10"/>
  <c r="S17" s="1"/>
  <c r="R10"/>
  <c r="R17" s="1"/>
  <c r="Q10"/>
  <c r="Q17" s="1"/>
  <c r="P10"/>
  <c r="P17" s="1"/>
  <c r="O10"/>
  <c r="O17" s="1"/>
  <c r="N10"/>
  <c r="N17" s="1"/>
  <c r="M10"/>
  <c r="M17" s="1"/>
  <c r="L10"/>
  <c r="L17" s="1"/>
  <c r="AP9"/>
  <c r="AN9"/>
  <c r="AN16" s="1"/>
  <c r="AM9"/>
  <c r="AM16" s="1"/>
  <c r="AL9"/>
  <c r="AL16" s="1"/>
  <c r="AK9"/>
  <c r="AK16" s="1"/>
  <c r="AJ9"/>
  <c r="AJ16" s="1"/>
  <c r="AI9"/>
  <c r="AI16" s="1"/>
  <c r="AH9"/>
  <c r="AH16" s="1"/>
  <c r="AG9"/>
  <c r="AG16" s="1"/>
  <c r="AF9"/>
  <c r="AF16" s="1"/>
  <c r="AE9"/>
  <c r="AE16" s="1"/>
  <c r="AD9"/>
  <c r="AD16" s="1"/>
  <c r="AC9"/>
  <c r="AC16" s="1"/>
  <c r="AB9"/>
  <c r="AB16" s="1"/>
  <c r="AA9"/>
  <c r="AA16" s="1"/>
  <c r="Z9"/>
  <c r="Z16" s="1"/>
  <c r="Y9"/>
  <c r="Y16" s="1"/>
  <c r="X9"/>
  <c r="X16" s="1"/>
  <c r="W9"/>
  <c r="W16" s="1"/>
  <c r="V9"/>
  <c r="V16" s="1"/>
  <c r="U9"/>
  <c r="U16" s="1"/>
  <c r="T9"/>
  <c r="T16" s="1"/>
  <c r="S9"/>
  <c r="S16" s="1"/>
  <c r="R9"/>
  <c r="R16" s="1"/>
  <c r="Q9"/>
  <c r="Q16" s="1"/>
  <c r="P9"/>
  <c r="P16" s="1"/>
  <c r="O9"/>
  <c r="O16" s="1"/>
  <c r="N9"/>
  <c r="N16" s="1"/>
  <c r="M9"/>
  <c r="L9"/>
  <c r="L16" s="1"/>
  <c r="AP8"/>
  <c r="AQ8" s="1"/>
  <c r="AN8"/>
  <c r="AN15" s="1"/>
  <c r="AM8"/>
  <c r="AM15" s="1"/>
  <c r="AL8"/>
  <c r="AL15" s="1"/>
  <c r="AK8"/>
  <c r="AK15" s="1"/>
  <c r="AJ8"/>
  <c r="AJ15" s="1"/>
  <c r="AI8"/>
  <c r="AI15" s="1"/>
  <c r="AH8"/>
  <c r="AH15" s="1"/>
  <c r="AG8"/>
  <c r="AG15" s="1"/>
  <c r="AF8"/>
  <c r="AF15" s="1"/>
  <c r="AE8"/>
  <c r="AE15" s="1"/>
  <c r="AD8"/>
  <c r="AD15" s="1"/>
  <c r="AC8"/>
  <c r="AC15" s="1"/>
  <c r="AB8"/>
  <c r="AB15" s="1"/>
  <c r="AA8"/>
  <c r="AA15" s="1"/>
  <c r="Z8"/>
  <c r="Z15" s="1"/>
  <c r="Y8"/>
  <c r="Y15" s="1"/>
  <c r="X8"/>
  <c r="X15" s="1"/>
  <c r="W8"/>
  <c r="W15" s="1"/>
  <c r="V8"/>
  <c r="V15" s="1"/>
  <c r="U8"/>
  <c r="U15" s="1"/>
  <c r="T8"/>
  <c r="T15" s="1"/>
  <c r="S8"/>
  <c r="S15" s="1"/>
  <c r="R8"/>
  <c r="R15" s="1"/>
  <c r="Q8"/>
  <c r="Q15" s="1"/>
  <c r="P8"/>
  <c r="P15" s="1"/>
  <c r="O8"/>
  <c r="O15" s="1"/>
  <c r="N8"/>
  <c r="N15" s="1"/>
  <c r="M8"/>
  <c r="M15" s="1"/>
  <c r="L8"/>
  <c r="L15" s="1"/>
  <c r="K9"/>
  <c r="K10" s="1"/>
  <c r="K11" s="1"/>
  <c r="K12" s="1"/>
  <c r="K13" s="1"/>
  <c r="AP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AO7" l="1"/>
  <c r="AS7" s="1"/>
  <c r="AP17"/>
  <c r="AO12"/>
  <c r="AQ12"/>
  <c r="AP14"/>
  <c r="AQ9"/>
  <c r="AQ13"/>
  <c r="L19"/>
  <c r="AO13"/>
  <c r="AO20" s="1"/>
  <c r="AS12"/>
  <c r="AO8"/>
  <c r="AO15" s="1"/>
  <c r="AO10"/>
  <c r="AO17" s="1"/>
  <c r="AO16"/>
  <c r="AO11"/>
  <c r="AO18" s="1"/>
  <c r="AQ11"/>
  <c r="L20"/>
  <c r="M18"/>
  <c r="M16"/>
  <c r="AR12" l="1"/>
  <c r="AO19"/>
  <c r="AR8"/>
  <c r="AS8"/>
  <c r="AS10"/>
  <c r="AR10"/>
  <c r="AR11"/>
  <c r="AS11"/>
  <c r="AS9"/>
  <c r="AR9"/>
  <c r="AS13"/>
  <c r="AR13"/>
  <c r="AO14"/>
  <c r="AS14" l="1"/>
</calcChain>
</file>

<file path=xl/sharedStrings.xml><?xml version="1.0" encoding="utf-8"?>
<sst xmlns="http://schemas.openxmlformats.org/spreadsheetml/2006/main" count="1041" uniqueCount="186">
  <si>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</si>
  <si>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</si>
  <si>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</si>
  <si>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</si>
  <si>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</si>
  <si>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</si>
  <si>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</si>
  <si>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</si>
  <si>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</si>
  <si>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</si>
  <si>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</si>
  <si>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</si>
  <si>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DE SOTO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</si>
  <si>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</si>
  <si>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</si>
  <si>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</si>
  <si>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</si>
  <si>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</si>
  <si>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</si>
  <si>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</si>
  <si>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</si>
  <si>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</si>
  <si>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</si>
  <si>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</si>
  <si>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</si>
  <si>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</si>
  <si>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</si>
  <si>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</si>
  <si>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</si>
  <si>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</si>
  <si>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</si>
  <si>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</si>
  <si>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</si>
  <si>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</si>
  <si>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</si>
  <si>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</si>
  <si>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</si>
  <si>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</si>
  <si>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</si>
  <si>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</si>
  <si>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</si>
  <si>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</si>
  <si>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</si>
  <si>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</si>
  <si>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</si>
  <si>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</si>
  <si>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</si>
  <si>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</si>
  <si>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</si>
  <si>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</si>
  <si>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</si>
  <si>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</si>
  <si>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</si>
  <si>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</si>
  <si>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</si>
  <si>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</si>
  <si>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</si>
  <si>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</si>
  <si>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</si>
  <si>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</si>
  <si>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</si>
  <si>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</si>
  <si>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</si>
  <si>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 xml:space="preserve">FLORIDA     </t>
  </si>
  <si>
    <t xml:space="preserve">HIGHLANDS   </t>
  </si>
  <si>
    <t xml:space="preserve">MIAMI-DADE  </t>
  </si>
  <si>
    <t xml:space="preserve">  Low         </t>
  </si>
  <si>
    <t xml:space="preserve">  Medium      </t>
  </si>
  <si>
    <t xml:space="preserve">  High        </t>
  </si>
  <si>
    <t xml:space="preserve">ST. JOHNS </t>
  </si>
  <si>
    <t xml:space="preserve">ST. LUCIE </t>
  </si>
  <si>
    <t>Projections, April 1</t>
  </si>
  <si>
    <t>and State</t>
  </si>
  <si>
    <t>County</t>
  </si>
  <si>
    <t>Estimates</t>
  </si>
  <si>
    <t>April 1, 2013</t>
  </si>
  <si>
    <t>Estimate</t>
  </si>
  <si>
    <t>NOTES:</t>
  </si>
  <si>
    <t>Every piece of data to left (Cols A-j) needs to be in same Cells as it is here for Vlookup to work.  Check to see if counties are in same order!!</t>
  </si>
  <si>
    <r>
      <t xml:space="preserve">(Original TAB needs to be sorted by County (A) and by Col B). Then Estimate and Medium needs to be moved up. </t>
    </r>
    <r>
      <rPr>
        <b/>
        <u/>
        <sz val="10"/>
        <color indexed="10"/>
        <rFont val="Arial"/>
        <family val="2"/>
      </rPr>
      <t xml:space="preserve"> (ALL:County names must not have trailing spaces for Base and Medium!)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</si>
  <si>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</si>
  <si>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</si>
  <si>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</si>
  <si>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</si>
  <si>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</si>
  <si>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</si>
  <si>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</si>
  <si>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</si>
  <si>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</si>
  <si>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</si>
  <si>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</si>
  <si>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</si>
  <si>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</si>
  <si>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</si>
  <si>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</si>
  <si>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</si>
  <si>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</si>
  <si>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</si>
  <si>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</si>
  <si>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</si>
  <si>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</si>
  <si>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</si>
  <si>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</si>
  <si>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</si>
  <si>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</si>
  <si>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</si>
  <si>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</si>
  <si>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</si>
  <si>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</si>
  <si>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29 county</t>
  </si>
  <si>
    <t>STATE</t>
  </si>
  <si>
    <t>PEF</t>
  </si>
  <si>
    <t>ALACHUA</t>
  </si>
  <si>
    <t>Year</t>
  </si>
  <si>
    <t>BAY</t>
  </si>
  <si>
    <t>CITRUS</t>
  </si>
  <si>
    <t>COLUMBIA</t>
  </si>
  <si>
    <t>DIXIE</t>
  </si>
  <si>
    <t>FRANKLIN</t>
  </si>
  <si>
    <t>GILCHRIST</t>
  </si>
  <si>
    <t>GULF</t>
  </si>
  <si>
    <t>HAMILTON</t>
  </si>
  <si>
    <t>HARDEE</t>
  </si>
  <si>
    <t>HERNANDO</t>
  </si>
  <si>
    <t>HIGHLANDS</t>
  </si>
  <si>
    <t>JEFFERSON</t>
  </si>
  <si>
    <t>LAFAYETTE</t>
  </si>
  <si>
    <t>LAKE</t>
  </si>
  <si>
    <t>LEVY</t>
  </si>
  <si>
    <t>MADISON</t>
  </si>
  <si>
    <t>MARION</t>
  </si>
  <si>
    <t>ORANGE</t>
  </si>
  <si>
    <t>OSCEOLA</t>
  </si>
  <si>
    <t>PASCO</t>
  </si>
  <si>
    <t>PINELLAS</t>
  </si>
  <si>
    <t>POLK</t>
  </si>
  <si>
    <t>SEMINOLE</t>
  </si>
  <si>
    <t>SUMTER</t>
  </si>
  <si>
    <t>SUWANNEE</t>
  </si>
  <si>
    <t>TAYLOR</t>
  </si>
  <si>
    <t>VOLUSIA</t>
  </si>
  <si>
    <t>WAKULLA</t>
  </si>
  <si>
    <t>FLORIDA</t>
  </si>
  <si>
    <t>New/Old</t>
  </si>
  <si>
    <t>Share</t>
  </si>
  <si>
    <t>BAKER</t>
  </si>
  <si>
    <t>BRADFORD</t>
  </si>
  <si>
    <t>BREVARD</t>
  </si>
  <si>
    <t>BROWARD</t>
  </si>
  <si>
    <t>CALHOUN</t>
  </si>
  <si>
    <t>CHARLOTTE</t>
  </si>
  <si>
    <t>CLAY</t>
  </si>
  <si>
    <t>AVG</t>
  </si>
  <si>
    <t>COLLIER</t>
  </si>
  <si>
    <t>DE SOTO</t>
  </si>
  <si>
    <t>DUVAL</t>
  </si>
  <si>
    <t>ESCAMBIA</t>
  </si>
  <si>
    <t>FLAGLER</t>
  </si>
  <si>
    <t>GADSDEN</t>
  </si>
  <si>
    <t>GLADES</t>
  </si>
  <si>
    <t>HENDRY</t>
  </si>
  <si>
    <t>HOLMES</t>
  </si>
  <si>
    <t>JACKSON</t>
  </si>
  <si>
    <t>LEE</t>
  </si>
  <si>
    <t>LEON</t>
  </si>
  <si>
    <t>LIBERTY</t>
  </si>
  <si>
    <t>MANATEE</t>
  </si>
  <si>
    <t>MARTIN</t>
  </si>
  <si>
    <t>MIAMI-DADE</t>
  </si>
  <si>
    <t>MONROE</t>
  </si>
  <si>
    <t>NASSAU</t>
  </si>
  <si>
    <t>OKALOOSA</t>
  </si>
  <si>
    <t>OKEECHOBEE</t>
  </si>
  <si>
    <t>PALM BEACH</t>
  </si>
  <si>
    <t>SARASOTA</t>
  </si>
  <si>
    <t>UNION</t>
  </si>
  <si>
    <t>WALTON</t>
  </si>
  <si>
    <t>WASHINGTON</t>
  </si>
  <si>
    <t>County names w/ "S" are messed up.</t>
  </si>
  <si>
    <r>
      <t xml:space="preserve">Alphabetical order is diff than on original forecast tab!  </t>
    </r>
    <r>
      <rPr>
        <b/>
        <sz val="8"/>
        <color rgb="FFFF0000"/>
        <rFont val="Arial"/>
        <family val="2"/>
      </rPr>
      <t>(Do TRIM, too)</t>
    </r>
  </si>
  <si>
    <t>PUTNAM</t>
  </si>
  <si>
    <t>ST. JOHNS</t>
  </si>
  <si>
    <t>ST. LUCIE</t>
  </si>
  <si>
    <t>SANTA ROSA</t>
  </si>
  <si>
    <t>DEF</t>
  </si>
  <si>
    <t>BEBR Bulletin #167  MARCH 2014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</si>
</sst>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  <numFmt numFmtId="167" formatCode="0.0000"/>
  </numFmts>
  <fonts count="12">
    <font>
      <sz val="10"/>
      <name val="Arial"/>
    </font>
    <font>
      <sz val="8"/>
      <name val="Arial"/>
      <family val="2"/>
    </font>
    <font>
      <sz val="8"/>
      <name val="Helvetic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Continuous"/>
    </xf>
    <xf numFmtId="0" fontId="1" fillId="0" borderId="0" xfId="0" applyFont="1"/>
    <xf numFmtId="1" fontId="1" fillId="0" borderId="2" xfId="0" applyNumberFormat="1" applyFont="1" applyBorder="1"/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/>
    <xf numFmtId="1" fontId="1" fillId="0" borderId="2" xfId="0" applyNumberFormat="1" applyFont="1" applyBorder="1" applyAlignment="1"/>
    <xf numFmtId="0" fontId="1" fillId="0" borderId="1" xfId="0" applyFont="1" applyBorder="1" applyAlignment="1">
      <alignment horizontal="centerContinuous"/>
    </xf>
    <xf numFmtId="49" fontId="1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4" xfId="0" applyFont="1" applyBorder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/>
    <xf numFmtId="165" fontId="1" fillId="0" borderId="4" xfId="0" applyNumberFormat="1" applyFont="1" applyBorder="1"/>
    <xf numFmtId="166" fontId="1" fillId="0" borderId="4" xfId="2" applyNumberFormat="1" applyFont="1" applyBorder="1"/>
    <xf numFmtId="166" fontId="1" fillId="0" borderId="5" xfId="2" applyNumberFormat="1" applyFont="1" applyBorder="1"/>
    <xf numFmtId="165" fontId="1" fillId="0" borderId="5" xfId="0" applyNumberFormat="1" applyFont="1" applyBorder="1"/>
    <xf numFmtId="167" fontId="1" fillId="0" borderId="6" xfId="0" applyNumberFormat="1" applyFont="1" applyBorder="1"/>
    <xf numFmtId="49" fontId="1" fillId="0" borderId="0" xfId="0" quotePrefix="1" applyNumberFormat="1" applyFont="1" applyFill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49" fontId="1" fillId="2" borderId="0" xfId="0" applyNumberFormat="1" applyFont="1" applyFill="1"/>
    <xf numFmtId="49" fontId="1" fillId="2" borderId="0" xfId="0" quotePrefix="1" applyNumberFormat="1" applyFont="1" applyFill="1" applyAlignment="1">
      <alignment horizontal="left"/>
    </xf>
    <xf numFmtId="10" fontId="1" fillId="0" borderId="4" xfId="2" applyNumberFormat="1" applyFont="1" applyBorder="1"/>
    <xf numFmtId="164" fontId="1" fillId="0" borderId="0" xfId="0" applyNumberFormat="1" applyFont="1"/>
    <xf numFmtId="0" fontId="1" fillId="0" borderId="7" xfId="0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8" xfId="0" applyFont="1" applyBorder="1"/>
    <xf numFmtId="10" fontId="1" fillId="0" borderId="8" xfId="2" applyNumberFormat="1" applyFont="1" applyBorder="1"/>
    <xf numFmtId="10" fontId="1" fillId="0" borderId="9" xfId="2" applyNumberFormat="1" applyFont="1" applyBorder="1"/>
    <xf numFmtId="0" fontId="1" fillId="2" borderId="10" xfId="0" applyFont="1" applyFill="1" applyBorder="1" applyAlignment="1">
      <alignment horizontal="center"/>
    </xf>
    <xf numFmtId="0" fontId="7" fillId="2" borderId="7" xfId="0" applyFont="1" applyFill="1" applyBorder="1"/>
    <xf numFmtId="49" fontId="1" fillId="2" borderId="8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8" xfId="0" applyFont="1" applyFill="1" applyBorder="1"/>
    <xf numFmtId="164" fontId="1" fillId="2" borderId="11" xfId="1" applyNumberFormat="1" applyFont="1" applyFill="1" applyBorder="1"/>
    <xf numFmtId="164" fontId="1" fillId="2" borderId="8" xfId="1" applyNumberFormat="1" applyFont="1" applyFill="1" applyBorder="1" applyAlignment="1">
      <alignment horizontal="center"/>
    </xf>
    <xf numFmtId="164" fontId="1" fillId="2" borderId="8" xfId="1" applyNumberFormat="1" applyFont="1" applyFill="1" applyBorder="1"/>
    <xf numFmtId="164" fontId="1" fillId="2" borderId="11" xfId="0" applyNumberFormat="1" applyFont="1" applyFill="1" applyBorder="1"/>
    <xf numFmtId="164" fontId="1" fillId="2" borderId="8" xfId="0" applyNumberFormat="1" applyFont="1" applyFill="1" applyBorder="1"/>
    <xf numFmtId="164" fontId="1" fillId="2" borderId="12" xfId="0" applyNumberFormat="1" applyFont="1" applyFill="1" applyBorder="1"/>
    <xf numFmtId="164" fontId="1" fillId="2" borderId="9" xfId="0" applyNumberFormat="1" applyFont="1" applyFill="1" applyBorder="1"/>
    <xf numFmtId="166" fontId="1" fillId="2" borderId="13" xfId="2" applyNumberFormat="1" applyFont="1" applyFill="1" applyBorder="1"/>
    <xf numFmtId="166" fontId="1" fillId="2" borderId="14" xfId="2" applyNumberFormat="1" applyFont="1" applyFill="1" applyBorder="1"/>
    <xf numFmtId="49" fontId="1" fillId="2" borderId="11" xfId="0" quotePrefix="1" applyNumberFormat="1" applyFont="1" applyFill="1" applyBorder="1" applyAlignment="1">
      <alignment horizontal="center"/>
    </xf>
    <xf numFmtId="49" fontId="1" fillId="0" borderId="0" xfId="0" applyNumberFormat="1" applyFont="1" applyFill="1"/>
    <xf numFmtId="49" fontId="11" fillId="0" borderId="0" xfId="0" quotePrefix="1" applyNumberFormat="1" applyFont="1" applyFill="1" applyAlignment="1">
      <alignment horizontal="left"/>
    </xf>
    <xf numFmtId="49" fontId="11" fillId="0" borderId="0" xfId="0" applyNumberFormat="1" applyFont="1"/>
    <xf numFmtId="49" fontId="11" fillId="0" borderId="2" xfId="0" applyNumberFormat="1" applyFont="1" applyBorder="1" applyAlignment="1">
      <alignment horizontal="right"/>
    </xf>
    <xf numFmtId="0" fontId="11" fillId="0" borderId="0" xfId="0" quotePrefix="1" applyFont="1" applyAlignment="1">
      <alignment horizontal="center"/>
    </xf>
    <xf numFmtId="49" fontId="11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nch\BEBR\UF_POPF_2013_Bull_16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-2040 County L-M-H Project"/>
      <sheetName val="Worksheet"/>
      <sheetName val="Template"/>
    </sheetNames>
    <sheetDataSet>
      <sheetData sheetId="0" refreshError="1"/>
      <sheetData sheetId="1">
        <row r="8">
          <cell r="L8">
            <v>252900</v>
          </cell>
          <cell r="M8">
            <v>174100</v>
          </cell>
          <cell r="N8">
            <v>145700</v>
          </cell>
          <cell r="O8">
            <v>69900</v>
          </cell>
          <cell r="P8">
            <v>17200</v>
          </cell>
          <cell r="Q8">
            <v>12000</v>
          </cell>
          <cell r="R8">
            <v>17500</v>
          </cell>
          <cell r="S8">
            <v>16000</v>
          </cell>
          <cell r="T8">
            <v>15000</v>
          </cell>
          <cell r="U8">
            <v>27900</v>
          </cell>
          <cell r="V8">
            <v>182400</v>
          </cell>
          <cell r="W8">
            <v>101600</v>
          </cell>
          <cell r="X8">
            <v>14700</v>
          </cell>
          <cell r="Y8">
            <v>8800</v>
          </cell>
          <cell r="Z8">
            <v>318800</v>
          </cell>
          <cell r="AA8">
            <v>41700</v>
          </cell>
          <cell r="AB8">
            <v>19300</v>
          </cell>
          <cell r="AC8">
            <v>350000</v>
          </cell>
          <cell r="AD8">
            <v>1239300</v>
          </cell>
          <cell r="AE8">
            <v>306600</v>
          </cell>
          <cell r="AF8">
            <v>495400</v>
          </cell>
          <cell r="AG8">
            <v>921000</v>
          </cell>
          <cell r="AH8">
            <v>636100</v>
          </cell>
          <cell r="AI8">
            <v>440100</v>
          </cell>
          <cell r="AJ8">
            <v>111100</v>
          </cell>
          <cell r="AK8">
            <v>45100</v>
          </cell>
          <cell r="AL8">
            <v>23200</v>
          </cell>
          <cell r="AM8">
            <v>507700</v>
          </cell>
          <cell r="AN8">
            <v>32100</v>
          </cell>
          <cell r="AO8">
            <v>6543200</v>
          </cell>
          <cell r="AP8">
            <v>19750600</v>
          </cell>
        </row>
        <row r="9">
          <cell r="L9">
            <v>265800</v>
          </cell>
          <cell r="M9">
            <v>184500</v>
          </cell>
          <cell r="N9">
            <v>156300</v>
          </cell>
          <cell r="O9">
            <v>74400</v>
          </cell>
          <cell r="P9">
            <v>18200</v>
          </cell>
          <cell r="Q9">
            <v>12000</v>
          </cell>
          <cell r="R9">
            <v>18700</v>
          </cell>
          <cell r="S9">
            <v>16100</v>
          </cell>
          <cell r="T9">
            <v>15500</v>
          </cell>
          <cell r="U9">
            <v>28200</v>
          </cell>
          <cell r="V9">
            <v>201000</v>
          </cell>
          <cell r="W9">
            <v>107200</v>
          </cell>
          <cell r="X9">
            <v>15200</v>
          </cell>
          <cell r="Y9">
            <v>9300</v>
          </cell>
          <cell r="Z9">
            <v>358800</v>
          </cell>
          <cell r="AA9">
            <v>44400</v>
          </cell>
          <cell r="AB9">
            <v>19400</v>
          </cell>
          <cell r="AC9">
            <v>384700</v>
          </cell>
          <cell r="AD9">
            <v>1372000</v>
          </cell>
          <cell r="AE9">
            <v>356800</v>
          </cell>
          <cell r="AF9">
            <v>549500</v>
          </cell>
          <cell r="AG9">
            <v>922400</v>
          </cell>
          <cell r="AH9">
            <v>695100</v>
          </cell>
          <cell r="AI9">
            <v>465400</v>
          </cell>
          <cell r="AJ9">
            <v>132500</v>
          </cell>
          <cell r="AK9">
            <v>48100</v>
          </cell>
          <cell r="AL9">
            <v>23800</v>
          </cell>
          <cell r="AM9">
            <v>530500</v>
          </cell>
          <cell r="AN9">
            <v>34800</v>
          </cell>
          <cell r="AO9">
            <v>7060600</v>
          </cell>
          <cell r="AP9">
            <v>21141300</v>
          </cell>
        </row>
        <row r="10">
          <cell r="L10">
            <v>277600</v>
          </cell>
          <cell r="M10">
            <v>193900</v>
          </cell>
          <cell r="N10">
            <v>166000</v>
          </cell>
          <cell r="O10">
            <v>78600</v>
          </cell>
          <cell r="P10">
            <v>19200</v>
          </cell>
          <cell r="Q10">
            <v>12000</v>
          </cell>
          <cell r="R10">
            <v>19700</v>
          </cell>
          <cell r="S10">
            <v>16200</v>
          </cell>
          <cell r="T10">
            <v>16000</v>
          </cell>
          <cell r="U10">
            <v>28500</v>
          </cell>
          <cell r="V10">
            <v>218500</v>
          </cell>
          <cell r="W10">
            <v>112300</v>
          </cell>
          <cell r="X10">
            <v>15600</v>
          </cell>
          <cell r="Y10">
            <v>9700</v>
          </cell>
          <cell r="Z10">
            <v>395800</v>
          </cell>
          <cell r="AA10">
            <v>47100</v>
          </cell>
          <cell r="AB10">
            <v>19500</v>
          </cell>
          <cell r="AC10">
            <v>417200</v>
          </cell>
          <cell r="AD10">
            <v>1494900</v>
          </cell>
          <cell r="AE10">
            <v>404500</v>
          </cell>
          <cell r="AF10">
            <v>600200</v>
          </cell>
          <cell r="AG10">
            <v>923600</v>
          </cell>
          <cell r="AH10">
            <v>750500</v>
          </cell>
          <cell r="AI10">
            <v>488300</v>
          </cell>
          <cell r="AJ10">
            <v>152900</v>
          </cell>
          <cell r="AK10">
            <v>50800</v>
          </cell>
          <cell r="AL10">
            <v>24300</v>
          </cell>
          <cell r="AM10">
            <v>550500</v>
          </cell>
          <cell r="AN10">
            <v>37400</v>
          </cell>
          <cell r="AO10">
            <v>7541300</v>
          </cell>
          <cell r="AP10">
            <v>22434000</v>
          </cell>
        </row>
        <row r="11">
          <cell r="L11">
            <v>287900</v>
          </cell>
          <cell r="M11">
            <v>202000</v>
          </cell>
          <cell r="N11">
            <v>174600</v>
          </cell>
          <cell r="O11">
            <v>82300</v>
          </cell>
          <cell r="P11">
            <v>20000</v>
          </cell>
          <cell r="Q11">
            <v>12000</v>
          </cell>
          <cell r="R11">
            <v>20700</v>
          </cell>
          <cell r="S11">
            <v>16300</v>
          </cell>
          <cell r="T11">
            <v>16400</v>
          </cell>
          <cell r="U11">
            <v>28700</v>
          </cell>
          <cell r="V11">
            <v>234800</v>
          </cell>
          <cell r="W11">
            <v>116700</v>
          </cell>
          <cell r="X11">
            <v>16000</v>
          </cell>
          <cell r="Y11">
            <v>10100</v>
          </cell>
          <cell r="Z11">
            <v>429200</v>
          </cell>
          <cell r="AA11">
            <v>49900</v>
          </cell>
          <cell r="AB11">
            <v>19600</v>
          </cell>
          <cell r="AC11">
            <v>447200</v>
          </cell>
          <cell r="AD11">
            <v>1604500</v>
          </cell>
          <cell r="AE11">
            <v>448400</v>
          </cell>
          <cell r="AF11">
            <v>647200</v>
          </cell>
          <cell r="AG11">
            <v>924700</v>
          </cell>
          <cell r="AH11">
            <v>801600</v>
          </cell>
          <cell r="AI11">
            <v>508200</v>
          </cell>
          <cell r="AJ11">
            <v>171600</v>
          </cell>
          <cell r="AK11">
            <v>53200</v>
          </cell>
          <cell r="AL11">
            <v>24800</v>
          </cell>
          <cell r="AM11">
            <v>567200</v>
          </cell>
          <cell r="AN11">
            <v>39800</v>
          </cell>
          <cell r="AO11">
            <v>7975600</v>
          </cell>
          <cell r="AP11">
            <v>23601100</v>
          </cell>
        </row>
        <row r="12">
          <cell r="L12">
            <v>297000</v>
          </cell>
          <cell r="M12">
            <v>209100</v>
          </cell>
          <cell r="N12">
            <v>182200</v>
          </cell>
          <cell r="O12">
            <v>85500</v>
          </cell>
          <cell r="P12">
            <v>20700</v>
          </cell>
          <cell r="Q12">
            <v>12000</v>
          </cell>
          <cell r="R12">
            <v>21500</v>
          </cell>
          <cell r="S12">
            <v>16400</v>
          </cell>
          <cell r="T12">
            <v>16800</v>
          </cell>
          <cell r="U12">
            <v>29000</v>
          </cell>
          <cell r="V12">
            <v>249600</v>
          </cell>
          <cell r="W12">
            <v>120400</v>
          </cell>
          <cell r="X12">
            <v>16200</v>
          </cell>
          <cell r="Y12">
            <v>10500</v>
          </cell>
          <cell r="Z12">
            <v>458100</v>
          </cell>
          <cell r="AA12">
            <v>52700</v>
          </cell>
          <cell r="AB12">
            <v>19700</v>
          </cell>
          <cell r="AC12">
            <v>474000</v>
          </cell>
          <cell r="AD12">
            <v>1703500</v>
          </cell>
          <cell r="AE12">
            <v>488400</v>
          </cell>
          <cell r="AF12">
            <v>690100</v>
          </cell>
          <cell r="AG12">
            <v>925600</v>
          </cell>
          <cell r="AH12">
            <v>848000</v>
          </cell>
          <cell r="AI12">
            <v>525100</v>
          </cell>
          <cell r="AJ12">
            <v>188600</v>
          </cell>
          <cell r="AK12">
            <v>55300</v>
          </cell>
          <cell r="AL12">
            <v>25200</v>
          </cell>
          <cell r="AM12">
            <v>580900</v>
          </cell>
          <cell r="AN12">
            <v>41900</v>
          </cell>
          <cell r="AO12">
            <v>8364000</v>
          </cell>
          <cell r="AP12">
            <v>24639500</v>
          </cell>
        </row>
        <row r="13">
          <cell r="L13">
            <v>305400</v>
          </cell>
          <cell r="M13">
            <v>214800</v>
          </cell>
          <cell r="N13">
            <v>188500</v>
          </cell>
          <cell r="O13">
            <v>88200</v>
          </cell>
          <cell r="P13">
            <v>21400</v>
          </cell>
          <cell r="Q13">
            <v>12000</v>
          </cell>
          <cell r="R13">
            <v>22300</v>
          </cell>
          <cell r="S13">
            <v>16400</v>
          </cell>
          <cell r="T13">
            <v>17100</v>
          </cell>
          <cell r="U13">
            <v>29200</v>
          </cell>
          <cell r="V13">
            <v>262400</v>
          </cell>
          <cell r="W13">
            <v>123600</v>
          </cell>
          <cell r="X13">
            <v>16500</v>
          </cell>
          <cell r="Y13">
            <v>10800</v>
          </cell>
          <cell r="Z13">
            <v>484500</v>
          </cell>
          <cell r="AA13">
            <v>55500</v>
          </cell>
          <cell r="AB13">
            <v>19800</v>
          </cell>
          <cell r="AC13">
            <v>497500</v>
          </cell>
          <cell r="AD13">
            <v>1798400</v>
          </cell>
          <cell r="AE13">
            <v>525900</v>
          </cell>
          <cell r="AF13">
            <v>727300</v>
          </cell>
          <cell r="AG13">
            <v>926400</v>
          </cell>
          <cell r="AH13">
            <v>888300</v>
          </cell>
          <cell r="AI13">
            <v>540300</v>
          </cell>
          <cell r="AJ13">
            <v>204500</v>
          </cell>
          <cell r="AK13">
            <v>57200</v>
          </cell>
          <cell r="AL13">
            <v>25600</v>
          </cell>
          <cell r="AM13">
            <v>592700</v>
          </cell>
          <cell r="AN13">
            <v>43800</v>
          </cell>
          <cell r="AO13">
            <v>8716300</v>
          </cell>
          <cell r="AP13">
            <v>25583200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2"/>
  <sheetViews>
    <sheetView workbookViewId="0">
      <pane xSplit="1" ySplit="2" topLeftCell="B3" activePane="bottomRight" state="frozen"/>
      <selection activeCell="D1" sqref="D1"/>
      <selection pane="topRight" activeCell="E1" sqref="E1"/>
      <selection pane="bottomLeft" activeCell="D3" sqref="D3"/>
      <selection pane="bottomRight" activeCell="L35" sqref="L35"/>
    </sheetView>
  </sheetViews>
  <sheetFormatPr defaultRowHeight="10.5" customHeight="1"/>
  <cols>
    <col min="1" max="1" width="12.7109375" style="4" customWidth="1"/>
    <col min="2" max="2" width="10.7109375" style="8" customWidth="1"/>
    <col min="3" max="3" width="2.7109375" style="8" customWidth="1"/>
    <col min="4" max="4" width="8.7109375" style="9" customWidth="1"/>
    <col min="5" max="9" width="10.7109375" style="9" customWidth="1"/>
    <col min="10" max="16384" width="9.140625" style="4"/>
  </cols>
  <sheetData>
    <row r="1" spans="1:9" s="1" customFormat="1" ht="10.5" customHeight="1">
      <c r="A1" s="11" t="s">
        <v>73</v>
      </c>
      <c r="B1" s="2" t="s">
        <v>74</v>
      </c>
      <c r="C1" s="2"/>
      <c r="D1" s="3" t="s">
        <v>71</v>
      </c>
      <c r="E1" s="3"/>
      <c r="F1" s="13"/>
      <c r="G1" s="3"/>
      <c r="H1" s="3"/>
      <c r="I1" s="3"/>
    </row>
    <row r="2" spans="1:9" ht="12.75" customHeight="1" thickBot="1">
      <c r="A2" s="12" t="s">
        <v>72</v>
      </c>
      <c r="B2" s="62" t="s">
        <v>75</v>
      </c>
      <c r="C2" s="6"/>
      <c r="D2" s="5">
        <v>2015</v>
      </c>
      <c r="E2" s="5">
        <v>2020</v>
      </c>
      <c r="F2" s="5">
        <v>2025</v>
      </c>
      <c r="G2" s="5">
        <v>2030</v>
      </c>
      <c r="H2" s="5">
        <v>2035</v>
      </c>
      <c r="I2" s="5">
        <v>2040</v>
      </c>
    </row>
    <row r="3" spans="1:9" ht="9.9499999999999993" customHeight="1"/>
    <row r="4" spans="1:9" ht="9.9499999999999993" customHeight="1">
      <c r="A4" s="7" t="s">
        <v>0</v>
      </c>
      <c r="B4" s="8">
        <v>248002</v>
      </c>
    </row>
    <row r="5" spans="1:9" ht="9.9499999999999993" customHeight="1">
      <c r="A5" s="7" t="s">
        <v>66</v>
      </c>
      <c r="D5" s="8">
        <v>237400</v>
      </c>
      <c r="E5" s="9">
        <v>241800</v>
      </c>
      <c r="F5" s="9">
        <v>244800</v>
      </c>
      <c r="G5" s="9">
        <v>245800</v>
      </c>
      <c r="H5" s="9">
        <v>244900</v>
      </c>
      <c r="I5" s="9">
        <v>242400</v>
      </c>
    </row>
    <row r="6" spans="1:9" ht="9.9499999999999993" customHeight="1">
      <c r="A6" s="7" t="s">
        <v>67</v>
      </c>
      <c r="D6" s="8">
        <v>252600</v>
      </c>
      <c r="E6" s="9">
        <v>265700</v>
      </c>
      <c r="F6" s="9">
        <v>278200</v>
      </c>
      <c r="G6" s="9">
        <v>289200</v>
      </c>
      <c r="H6" s="9">
        <v>298600</v>
      </c>
      <c r="I6" s="9">
        <v>306800</v>
      </c>
    </row>
    <row r="7" spans="1:9" ht="9.9499999999999993" customHeight="1">
      <c r="A7" s="7" t="s">
        <v>68</v>
      </c>
      <c r="D7" s="8">
        <v>267700</v>
      </c>
      <c r="E7" s="9">
        <v>289600</v>
      </c>
      <c r="F7" s="9">
        <v>311500</v>
      </c>
      <c r="G7" s="9">
        <v>332500</v>
      </c>
      <c r="H7" s="9">
        <v>352400</v>
      </c>
      <c r="I7" s="9">
        <v>371300</v>
      </c>
    </row>
    <row r="8" spans="1:9" ht="9.9499999999999993" customHeight="1">
      <c r="D8" s="8"/>
    </row>
    <row r="9" spans="1:9" ht="9.9499999999999993" customHeight="1">
      <c r="A9" s="7" t="s">
        <v>1</v>
      </c>
      <c r="B9" s="8">
        <v>26881</v>
      </c>
      <c r="D9" s="8"/>
    </row>
    <row r="10" spans="1:9" ht="9.9499999999999993" customHeight="1">
      <c r="A10" s="7" t="s">
        <v>66</v>
      </c>
      <c r="D10" s="8">
        <v>26000</v>
      </c>
      <c r="E10" s="9">
        <v>26900</v>
      </c>
      <c r="F10" s="9">
        <v>27700</v>
      </c>
      <c r="G10" s="9">
        <v>28200</v>
      </c>
      <c r="H10" s="9">
        <v>28400</v>
      </c>
      <c r="I10" s="9">
        <v>28400</v>
      </c>
    </row>
    <row r="11" spans="1:9" ht="9.9499999999999993" customHeight="1">
      <c r="A11" s="7" t="s">
        <v>67</v>
      </c>
      <c r="D11" s="8">
        <v>27600</v>
      </c>
      <c r="E11" s="9">
        <v>29600</v>
      </c>
      <c r="F11" s="9">
        <v>31500</v>
      </c>
      <c r="G11" s="9">
        <v>33200</v>
      </c>
      <c r="H11" s="9">
        <v>34600</v>
      </c>
      <c r="I11" s="9">
        <v>36000</v>
      </c>
    </row>
    <row r="12" spans="1:9" ht="9.9499999999999993" customHeight="1">
      <c r="A12" s="7" t="s">
        <v>68</v>
      </c>
      <c r="D12" s="8">
        <v>29300</v>
      </c>
      <c r="E12" s="9">
        <v>32300</v>
      </c>
      <c r="F12" s="9">
        <v>35200</v>
      </c>
      <c r="G12" s="9">
        <v>38100</v>
      </c>
      <c r="H12" s="9">
        <v>40900</v>
      </c>
      <c r="I12" s="9">
        <v>43500</v>
      </c>
    </row>
    <row r="13" spans="1:9" ht="9.9499999999999993" customHeight="1">
      <c r="D13" s="8"/>
    </row>
    <row r="14" spans="1:9" ht="9.9499999999999993" customHeight="1">
      <c r="A14" s="7" t="s">
        <v>2</v>
      </c>
      <c r="B14" s="8">
        <v>169866</v>
      </c>
      <c r="D14" s="8"/>
    </row>
    <row r="15" spans="1:9" ht="9.9499999999999993" customHeight="1">
      <c r="A15" s="7" t="s">
        <v>66</v>
      </c>
      <c r="D15" s="8">
        <v>162900</v>
      </c>
      <c r="E15" s="9">
        <v>166400</v>
      </c>
      <c r="F15" s="9">
        <v>168700</v>
      </c>
      <c r="G15" s="9">
        <v>170000</v>
      </c>
      <c r="H15" s="9">
        <v>170200</v>
      </c>
      <c r="I15" s="9">
        <v>168800</v>
      </c>
    </row>
    <row r="16" spans="1:9" ht="9.9499999999999993" customHeight="1">
      <c r="A16" s="7" t="s">
        <v>67</v>
      </c>
      <c r="D16" s="8">
        <v>173300</v>
      </c>
      <c r="E16" s="9">
        <v>182800</v>
      </c>
      <c r="F16" s="9">
        <v>191700</v>
      </c>
      <c r="G16" s="9">
        <v>200000</v>
      </c>
      <c r="H16" s="9">
        <v>207600</v>
      </c>
      <c r="I16" s="9">
        <v>213700</v>
      </c>
    </row>
    <row r="17" spans="1:9" ht="9.9499999999999993" customHeight="1">
      <c r="A17" s="7" t="s">
        <v>68</v>
      </c>
      <c r="D17" s="8">
        <v>183700</v>
      </c>
      <c r="E17" s="9">
        <v>199300</v>
      </c>
      <c r="F17" s="9">
        <v>214800</v>
      </c>
      <c r="G17" s="9">
        <v>230000</v>
      </c>
      <c r="H17" s="9">
        <v>245000</v>
      </c>
      <c r="I17" s="9">
        <v>258500</v>
      </c>
    </row>
    <row r="18" spans="1:9" ht="9.9499999999999993" customHeight="1">
      <c r="D18" s="8"/>
    </row>
    <row r="19" spans="1:9" ht="9.9499999999999993" customHeight="1">
      <c r="A19" s="7" t="s">
        <v>3</v>
      </c>
      <c r="B19" s="8">
        <v>27217</v>
      </c>
      <c r="D19" s="8"/>
    </row>
    <row r="20" spans="1:9" ht="9.9499999999999993" customHeight="1">
      <c r="A20" s="7" t="s">
        <v>66</v>
      </c>
      <c r="D20" s="8">
        <v>25900</v>
      </c>
      <c r="E20" s="9">
        <v>25800</v>
      </c>
      <c r="F20" s="9">
        <v>25500</v>
      </c>
      <c r="G20" s="9">
        <v>25200</v>
      </c>
      <c r="H20" s="9">
        <v>24700</v>
      </c>
      <c r="I20" s="9">
        <v>24000</v>
      </c>
    </row>
    <row r="21" spans="1:9" ht="9.9499999999999993" customHeight="1">
      <c r="A21" s="7" t="s">
        <v>67</v>
      </c>
      <c r="D21" s="8">
        <v>27500</v>
      </c>
      <c r="E21" s="9">
        <v>28300</v>
      </c>
      <c r="F21" s="9">
        <v>29000</v>
      </c>
      <c r="G21" s="9">
        <v>29600</v>
      </c>
      <c r="H21" s="9">
        <v>30100</v>
      </c>
      <c r="I21" s="9">
        <v>30400</v>
      </c>
    </row>
    <row r="22" spans="1:9" ht="9.9499999999999993" customHeight="1">
      <c r="A22" s="7" t="s">
        <v>68</v>
      </c>
      <c r="D22" s="8">
        <v>29200</v>
      </c>
      <c r="E22" s="9">
        <v>30900</v>
      </c>
      <c r="F22" s="9">
        <v>32500</v>
      </c>
      <c r="G22" s="9">
        <v>34000</v>
      </c>
      <c r="H22" s="9">
        <v>35500</v>
      </c>
      <c r="I22" s="9">
        <v>36800</v>
      </c>
    </row>
    <row r="23" spans="1:9" ht="9.9499999999999993" customHeight="1">
      <c r="D23" s="8"/>
    </row>
    <row r="24" spans="1:9" ht="9.9499999999999993" customHeight="1">
      <c r="A24" s="7" t="s">
        <v>4</v>
      </c>
      <c r="B24" s="8">
        <v>548424</v>
      </c>
      <c r="D24" s="8"/>
    </row>
    <row r="25" spans="1:9" ht="9.9499999999999993" customHeight="1">
      <c r="A25" s="7" t="s">
        <v>66</v>
      </c>
      <c r="D25" s="8">
        <v>525000</v>
      </c>
      <c r="E25" s="9">
        <v>536300</v>
      </c>
      <c r="F25" s="9">
        <v>542500</v>
      </c>
      <c r="G25" s="9">
        <v>543800</v>
      </c>
      <c r="H25" s="9">
        <v>541200</v>
      </c>
      <c r="I25" s="9">
        <v>535200</v>
      </c>
    </row>
    <row r="26" spans="1:9" ht="9.9499999999999993" customHeight="1">
      <c r="A26" s="7" t="s">
        <v>67</v>
      </c>
      <c r="D26" s="8">
        <v>558500</v>
      </c>
      <c r="E26" s="9">
        <v>589300</v>
      </c>
      <c r="F26" s="9">
        <v>616400</v>
      </c>
      <c r="G26" s="9">
        <v>639800</v>
      </c>
      <c r="H26" s="9">
        <v>660000</v>
      </c>
      <c r="I26" s="9">
        <v>677500</v>
      </c>
    </row>
    <row r="27" spans="1:9" ht="9.9499999999999993" customHeight="1">
      <c r="A27" s="7" t="s">
        <v>68</v>
      </c>
      <c r="D27" s="8">
        <v>592000</v>
      </c>
      <c r="E27" s="9">
        <v>642400</v>
      </c>
      <c r="F27" s="9">
        <v>690400</v>
      </c>
      <c r="G27" s="9">
        <v>735700</v>
      </c>
      <c r="H27" s="9">
        <v>778800</v>
      </c>
      <c r="I27" s="9">
        <v>819700</v>
      </c>
    </row>
    <row r="28" spans="1:9" ht="9.9499999999999993" customHeight="1">
      <c r="D28" s="8"/>
    </row>
    <row r="29" spans="1:9" ht="9.9499999999999993" customHeight="1">
      <c r="A29" s="7" t="s">
        <v>5</v>
      </c>
      <c r="B29" s="8">
        <v>1784715</v>
      </c>
      <c r="D29" s="8"/>
    </row>
    <row r="30" spans="1:9" ht="9.9499999999999993" customHeight="1">
      <c r="A30" s="7" t="s">
        <v>66</v>
      </c>
      <c r="D30" s="8">
        <v>1694800</v>
      </c>
      <c r="E30" s="9">
        <v>1688900</v>
      </c>
      <c r="F30" s="9">
        <v>1673900</v>
      </c>
      <c r="G30" s="9">
        <v>1655500</v>
      </c>
      <c r="H30" s="9">
        <v>1632100</v>
      </c>
      <c r="I30" s="9">
        <v>1603700</v>
      </c>
    </row>
    <row r="31" spans="1:9" ht="9.9499999999999993" customHeight="1">
      <c r="A31" s="7" t="s">
        <v>67</v>
      </c>
      <c r="D31" s="8">
        <v>1803000</v>
      </c>
      <c r="E31" s="9">
        <v>1855900</v>
      </c>
      <c r="F31" s="9">
        <v>1902200</v>
      </c>
      <c r="G31" s="9">
        <v>1947700</v>
      </c>
      <c r="H31" s="9">
        <v>1990300</v>
      </c>
      <c r="I31" s="9">
        <v>2029900</v>
      </c>
    </row>
    <row r="32" spans="1:9" ht="9.9499999999999993" customHeight="1">
      <c r="A32" s="7" t="s">
        <v>68</v>
      </c>
      <c r="D32" s="8">
        <v>1911200</v>
      </c>
      <c r="E32" s="9">
        <v>2023000</v>
      </c>
      <c r="F32" s="9">
        <v>2130500</v>
      </c>
      <c r="G32" s="9">
        <v>2239800</v>
      </c>
      <c r="H32" s="9">
        <v>2348600</v>
      </c>
      <c r="I32" s="9">
        <v>2456200</v>
      </c>
    </row>
    <row r="33" spans="1:9" ht="9.9499999999999993" customHeight="1">
      <c r="D33" s="8"/>
    </row>
    <row r="34" spans="1:9" ht="9.9499999999999993" customHeight="1">
      <c r="A34" s="7" t="s">
        <v>6</v>
      </c>
      <c r="B34" s="8">
        <v>14621</v>
      </c>
      <c r="D34" s="8"/>
    </row>
    <row r="35" spans="1:9" ht="9.9499999999999993" customHeight="1">
      <c r="A35" s="7" t="s">
        <v>66</v>
      </c>
      <c r="D35" s="8">
        <v>13600</v>
      </c>
      <c r="E35" s="9">
        <v>13500</v>
      </c>
      <c r="F35" s="9">
        <v>13300</v>
      </c>
      <c r="G35" s="9">
        <v>13100</v>
      </c>
      <c r="H35" s="9">
        <v>12700</v>
      </c>
      <c r="I35" s="9">
        <v>12200</v>
      </c>
    </row>
    <row r="36" spans="1:9" ht="9.9499999999999993" customHeight="1">
      <c r="A36" s="7" t="s">
        <v>67</v>
      </c>
      <c r="D36" s="8">
        <v>14800</v>
      </c>
      <c r="E36" s="9">
        <v>15400</v>
      </c>
      <c r="F36" s="9">
        <v>15900</v>
      </c>
      <c r="G36" s="9">
        <v>16300</v>
      </c>
      <c r="H36" s="9">
        <v>16700</v>
      </c>
      <c r="I36" s="9">
        <v>17000</v>
      </c>
    </row>
    <row r="37" spans="1:9" ht="9.9499999999999993" customHeight="1">
      <c r="A37" s="7" t="s">
        <v>68</v>
      </c>
      <c r="D37" s="8">
        <v>16000</v>
      </c>
      <c r="E37" s="9">
        <v>17200</v>
      </c>
      <c r="F37" s="9">
        <v>18400</v>
      </c>
      <c r="G37" s="9">
        <v>19600</v>
      </c>
      <c r="H37" s="9">
        <v>20700</v>
      </c>
      <c r="I37" s="9">
        <v>21800</v>
      </c>
    </row>
    <row r="38" spans="1:9" ht="9.9499999999999993" customHeight="1">
      <c r="D38" s="8"/>
    </row>
    <row r="39" spans="1:9" ht="9.9499999999999993" customHeight="1">
      <c r="A39" s="7" t="s">
        <v>7</v>
      </c>
      <c r="B39" s="8">
        <v>163679</v>
      </c>
      <c r="D39" s="8"/>
    </row>
    <row r="40" spans="1:9" ht="9.9499999999999993" customHeight="1">
      <c r="A40" s="7" t="s">
        <v>66</v>
      </c>
      <c r="D40" s="8">
        <v>156300</v>
      </c>
      <c r="E40" s="9">
        <v>158500</v>
      </c>
      <c r="F40" s="9">
        <v>159200</v>
      </c>
      <c r="G40" s="9">
        <v>158900</v>
      </c>
      <c r="H40" s="9">
        <v>158100</v>
      </c>
      <c r="I40" s="9">
        <v>156200</v>
      </c>
    </row>
    <row r="41" spans="1:9" ht="9.9499999999999993" customHeight="1">
      <c r="A41" s="7" t="s">
        <v>67</v>
      </c>
      <c r="D41" s="8">
        <v>166300</v>
      </c>
      <c r="E41" s="9">
        <v>174100</v>
      </c>
      <c r="F41" s="9">
        <v>181000</v>
      </c>
      <c r="G41" s="9">
        <v>187000</v>
      </c>
      <c r="H41" s="9">
        <v>192800</v>
      </c>
      <c r="I41" s="9">
        <v>197700</v>
      </c>
    </row>
    <row r="42" spans="1:9" ht="9.9499999999999993" customHeight="1">
      <c r="A42" s="7" t="s">
        <v>68</v>
      </c>
      <c r="D42" s="8">
        <v>176300</v>
      </c>
      <c r="E42" s="9">
        <v>189800</v>
      </c>
      <c r="F42" s="9">
        <v>202700</v>
      </c>
      <c r="G42" s="9">
        <v>215000</v>
      </c>
      <c r="H42" s="9">
        <v>227500</v>
      </c>
      <c r="I42" s="9">
        <v>239300</v>
      </c>
    </row>
    <row r="43" spans="1:9" ht="9.9499999999999993" customHeight="1">
      <c r="D43" s="8"/>
    </row>
    <row r="44" spans="1:9" ht="9.9499999999999993" customHeight="1">
      <c r="A44" s="7" t="s">
        <v>8</v>
      </c>
      <c r="B44" s="8">
        <v>140519</v>
      </c>
      <c r="D44" s="8"/>
    </row>
    <row r="45" spans="1:9" ht="9.9499999999999993" customHeight="1">
      <c r="A45" s="7" t="s">
        <v>66</v>
      </c>
      <c r="D45" s="8">
        <v>135200</v>
      </c>
      <c r="E45" s="9">
        <v>139300</v>
      </c>
      <c r="F45" s="9">
        <v>142500</v>
      </c>
      <c r="G45" s="9">
        <v>144300</v>
      </c>
      <c r="H45" s="9">
        <v>144800</v>
      </c>
      <c r="I45" s="9">
        <v>144300</v>
      </c>
    </row>
    <row r="46" spans="1:9" ht="9.9499999999999993" customHeight="1">
      <c r="A46" s="7" t="s">
        <v>67</v>
      </c>
      <c r="D46" s="8">
        <v>143800</v>
      </c>
      <c r="E46" s="9">
        <v>153100</v>
      </c>
      <c r="F46" s="9">
        <v>161900</v>
      </c>
      <c r="G46" s="9">
        <v>169800</v>
      </c>
      <c r="H46" s="9">
        <v>176600</v>
      </c>
      <c r="I46" s="9">
        <v>182700</v>
      </c>
    </row>
    <row r="47" spans="1:9" ht="9.9499999999999993" customHeight="1">
      <c r="A47" s="7" t="s">
        <v>68</v>
      </c>
      <c r="D47" s="8">
        <v>152400</v>
      </c>
      <c r="E47" s="9">
        <v>166900</v>
      </c>
      <c r="F47" s="9">
        <v>181300</v>
      </c>
      <c r="G47" s="9">
        <v>195300</v>
      </c>
      <c r="H47" s="9">
        <v>208400</v>
      </c>
      <c r="I47" s="9">
        <v>221000</v>
      </c>
    </row>
    <row r="48" spans="1:9" ht="9.9499999999999993" customHeight="1">
      <c r="D48" s="8"/>
    </row>
    <row r="49" spans="1:9" ht="9.9499999999999993" customHeight="1">
      <c r="A49" s="7" t="s">
        <v>9</v>
      </c>
      <c r="B49" s="8">
        <v>192843</v>
      </c>
      <c r="D49" s="8"/>
    </row>
    <row r="50" spans="1:9" ht="9.9499999999999993" customHeight="1">
      <c r="A50" s="7" t="s">
        <v>66</v>
      </c>
      <c r="D50" s="8">
        <v>188600</v>
      </c>
      <c r="E50" s="9">
        <v>200400</v>
      </c>
      <c r="F50" s="9">
        <v>209100</v>
      </c>
      <c r="G50" s="9">
        <v>215000</v>
      </c>
      <c r="H50" s="9">
        <v>218200</v>
      </c>
      <c r="I50" s="9">
        <v>217900</v>
      </c>
    </row>
    <row r="51" spans="1:9" ht="9.9499999999999993" customHeight="1">
      <c r="A51" s="7" t="s">
        <v>67</v>
      </c>
      <c r="D51" s="8">
        <v>200700</v>
      </c>
      <c r="E51" s="9">
        <v>222700</v>
      </c>
      <c r="F51" s="9">
        <v>243200</v>
      </c>
      <c r="G51" s="9">
        <v>262200</v>
      </c>
      <c r="H51" s="9">
        <v>279700</v>
      </c>
      <c r="I51" s="9">
        <v>294500</v>
      </c>
    </row>
    <row r="52" spans="1:9" ht="9.9499999999999993" customHeight="1">
      <c r="A52" s="7" t="s">
        <v>68</v>
      </c>
      <c r="D52" s="8">
        <v>212700</v>
      </c>
      <c r="E52" s="9">
        <v>244900</v>
      </c>
      <c r="F52" s="9">
        <v>277200</v>
      </c>
      <c r="G52" s="9">
        <v>309400</v>
      </c>
      <c r="H52" s="9">
        <v>341300</v>
      </c>
      <c r="I52" s="9">
        <v>371000</v>
      </c>
    </row>
    <row r="53" spans="1:9" ht="9.9499999999999993" customHeight="1">
      <c r="D53" s="8"/>
    </row>
    <row r="54" spans="1:9" ht="9.9499999999999993" customHeight="1">
      <c r="A54" s="7" t="s">
        <v>10</v>
      </c>
      <c r="B54" s="8">
        <v>333663</v>
      </c>
      <c r="D54" s="8"/>
    </row>
    <row r="55" spans="1:9" ht="9.9499999999999993" customHeight="1">
      <c r="A55" s="7" t="s">
        <v>66</v>
      </c>
      <c r="D55" s="8">
        <v>324400</v>
      </c>
      <c r="E55" s="9">
        <v>344900</v>
      </c>
      <c r="F55" s="9">
        <v>362000</v>
      </c>
      <c r="G55" s="9">
        <v>375600</v>
      </c>
      <c r="H55" s="9">
        <v>385900</v>
      </c>
      <c r="I55" s="9">
        <v>389100</v>
      </c>
    </row>
    <row r="56" spans="1:9" ht="9.9499999999999993" customHeight="1">
      <c r="A56" s="7" t="s">
        <v>67</v>
      </c>
      <c r="D56" s="8">
        <v>345100</v>
      </c>
      <c r="E56" s="9">
        <v>379100</v>
      </c>
      <c r="F56" s="9">
        <v>411400</v>
      </c>
      <c r="G56" s="9">
        <v>441900</v>
      </c>
      <c r="H56" s="9">
        <v>470600</v>
      </c>
      <c r="I56" s="9">
        <v>492500</v>
      </c>
    </row>
    <row r="57" spans="1:9" ht="9.9499999999999993" customHeight="1">
      <c r="A57" s="7" t="s">
        <v>68</v>
      </c>
      <c r="D57" s="8">
        <v>365800</v>
      </c>
      <c r="E57" s="9">
        <v>413200</v>
      </c>
      <c r="F57" s="9">
        <v>460700</v>
      </c>
      <c r="G57" s="9">
        <v>508200</v>
      </c>
      <c r="H57" s="9">
        <v>555300</v>
      </c>
      <c r="I57" s="9">
        <v>596000</v>
      </c>
    </row>
    <row r="58" spans="1:9" ht="9.9499999999999993" customHeight="1">
      <c r="D58" s="8"/>
    </row>
    <row r="59" spans="1:9" ht="9.9499999999999993" customHeight="1">
      <c r="A59" s="7" t="s">
        <v>11</v>
      </c>
      <c r="B59" s="8">
        <v>67489</v>
      </c>
      <c r="D59" s="8"/>
    </row>
    <row r="60" spans="1:9" ht="9.9499999999999993" customHeight="1">
      <c r="A60" s="7" t="s">
        <v>66</v>
      </c>
      <c r="D60" s="8">
        <v>64800</v>
      </c>
      <c r="E60" s="9">
        <v>66300</v>
      </c>
      <c r="F60" s="9">
        <v>67500</v>
      </c>
      <c r="G60" s="9">
        <v>68100</v>
      </c>
      <c r="H60" s="9">
        <v>68000</v>
      </c>
      <c r="I60" s="9">
        <v>67600</v>
      </c>
    </row>
    <row r="61" spans="1:9" ht="9.9499999999999993" customHeight="1">
      <c r="A61" s="7" t="s">
        <v>67</v>
      </c>
      <c r="D61" s="8">
        <v>68900</v>
      </c>
      <c r="E61" s="9">
        <v>72900</v>
      </c>
      <c r="F61" s="9">
        <v>76700</v>
      </c>
      <c r="G61" s="9">
        <v>80100</v>
      </c>
      <c r="H61" s="9">
        <v>83000</v>
      </c>
      <c r="I61" s="9">
        <v>85500</v>
      </c>
    </row>
    <row r="62" spans="1:9" ht="9.9499999999999993" customHeight="1">
      <c r="A62" s="7" t="s">
        <v>68</v>
      </c>
      <c r="D62" s="8">
        <v>73000</v>
      </c>
      <c r="E62" s="9">
        <v>79400</v>
      </c>
      <c r="F62" s="9">
        <v>85900</v>
      </c>
      <c r="G62" s="9">
        <v>92100</v>
      </c>
      <c r="H62" s="9">
        <v>97900</v>
      </c>
      <c r="I62" s="9">
        <v>103500</v>
      </c>
    </row>
    <row r="63" spans="1:9" ht="9.9499999999999993" customHeight="1">
      <c r="D63" s="8"/>
    </row>
    <row r="64" spans="1:9" ht="9.9499999999999993" customHeight="1">
      <c r="A64" s="7" t="s">
        <v>12</v>
      </c>
      <c r="B64" s="8">
        <v>34367</v>
      </c>
      <c r="D64" s="8"/>
    </row>
    <row r="65" spans="1:9" ht="9.9499999999999993" customHeight="1">
      <c r="A65" s="7" t="s">
        <v>66</v>
      </c>
      <c r="D65" s="8">
        <v>32400</v>
      </c>
      <c r="E65" s="9">
        <v>31900</v>
      </c>
      <c r="F65" s="9">
        <v>31100</v>
      </c>
      <c r="G65" s="9">
        <v>30200</v>
      </c>
      <c r="H65" s="9">
        <v>29500</v>
      </c>
      <c r="I65" s="9">
        <v>28600</v>
      </c>
    </row>
    <row r="66" spans="1:9" ht="9.9499999999999993" customHeight="1">
      <c r="A66" s="7" t="s">
        <v>67</v>
      </c>
      <c r="D66" s="8">
        <v>34500</v>
      </c>
      <c r="E66" s="9">
        <v>35000</v>
      </c>
      <c r="F66" s="9">
        <v>35400</v>
      </c>
      <c r="G66" s="9">
        <v>35600</v>
      </c>
      <c r="H66" s="9">
        <v>36000</v>
      </c>
      <c r="I66" s="9">
        <v>36300</v>
      </c>
    </row>
    <row r="67" spans="1:9" ht="9.9499999999999993" customHeight="1">
      <c r="A67" s="7" t="s">
        <v>68</v>
      </c>
      <c r="D67" s="8">
        <v>36600</v>
      </c>
      <c r="E67" s="9">
        <v>38200</v>
      </c>
      <c r="F67" s="9">
        <v>39600</v>
      </c>
      <c r="G67" s="9">
        <v>40900</v>
      </c>
      <c r="H67" s="9">
        <v>42400</v>
      </c>
      <c r="I67" s="9">
        <v>43900</v>
      </c>
    </row>
    <row r="68" spans="1:9" ht="9.9499999999999993" customHeight="1">
      <c r="D68" s="8"/>
    </row>
    <row r="69" spans="1:9" ht="9.9499999999999993" customHeight="1">
      <c r="A69" s="7" t="s">
        <v>13</v>
      </c>
      <c r="B69" s="8">
        <v>16263</v>
      </c>
      <c r="D69" s="8"/>
    </row>
    <row r="70" spans="1:9" ht="9.9499999999999993" customHeight="1">
      <c r="A70" s="7" t="s">
        <v>66</v>
      </c>
      <c r="D70" s="8">
        <v>15300</v>
      </c>
      <c r="E70" s="9">
        <v>15500</v>
      </c>
      <c r="F70" s="9">
        <v>15500</v>
      </c>
      <c r="G70" s="9">
        <v>15400</v>
      </c>
      <c r="H70" s="9">
        <v>15200</v>
      </c>
      <c r="I70" s="9">
        <v>14800</v>
      </c>
    </row>
    <row r="71" spans="1:9" ht="9.9499999999999993" customHeight="1">
      <c r="A71" s="7" t="s">
        <v>67</v>
      </c>
      <c r="D71" s="8">
        <v>16600</v>
      </c>
      <c r="E71" s="9">
        <v>17600</v>
      </c>
      <c r="F71" s="9">
        <v>18500</v>
      </c>
      <c r="G71" s="9">
        <v>19300</v>
      </c>
      <c r="H71" s="9">
        <v>20000</v>
      </c>
      <c r="I71" s="9">
        <v>20600</v>
      </c>
    </row>
    <row r="72" spans="1:9" ht="9.9499999999999993" customHeight="1">
      <c r="A72" s="7" t="s">
        <v>68</v>
      </c>
      <c r="D72" s="8">
        <v>17900</v>
      </c>
      <c r="E72" s="9">
        <v>19700</v>
      </c>
      <c r="F72" s="9">
        <v>21400</v>
      </c>
      <c r="G72" s="9">
        <v>23100</v>
      </c>
      <c r="H72" s="9">
        <v>24800</v>
      </c>
      <c r="I72" s="9">
        <v>26300</v>
      </c>
    </row>
    <row r="73" spans="1:9" ht="9.9499999999999993" customHeight="1">
      <c r="D73" s="8"/>
    </row>
    <row r="74" spans="1:9" ht="9.9499999999999993" customHeight="1">
      <c r="A74" s="7" t="s">
        <v>14</v>
      </c>
      <c r="B74" s="8">
        <v>876075</v>
      </c>
      <c r="D74" s="8"/>
    </row>
    <row r="75" spans="1:9" ht="9.9499999999999993" customHeight="1">
      <c r="A75" s="7" t="s">
        <v>66</v>
      </c>
      <c r="D75" s="8">
        <v>837300</v>
      </c>
      <c r="E75" s="9">
        <v>850000</v>
      </c>
      <c r="F75" s="9">
        <v>855800</v>
      </c>
      <c r="G75" s="9">
        <v>855000</v>
      </c>
      <c r="H75" s="9">
        <v>851600</v>
      </c>
      <c r="I75" s="9">
        <v>842200</v>
      </c>
    </row>
    <row r="76" spans="1:9" ht="9.9499999999999993" customHeight="1">
      <c r="A76" s="7" t="s">
        <v>67</v>
      </c>
      <c r="D76" s="8">
        <v>890700</v>
      </c>
      <c r="E76" s="9">
        <v>934100</v>
      </c>
      <c r="F76" s="9">
        <v>972500</v>
      </c>
      <c r="G76" s="9">
        <v>1005800</v>
      </c>
      <c r="H76" s="9">
        <v>1038500</v>
      </c>
      <c r="I76" s="9">
        <v>1066100</v>
      </c>
    </row>
    <row r="77" spans="1:9" ht="9.9499999999999993" customHeight="1">
      <c r="A77" s="7" t="s">
        <v>68</v>
      </c>
      <c r="D77" s="8">
        <v>944100</v>
      </c>
      <c r="E77" s="9">
        <v>1018200</v>
      </c>
      <c r="F77" s="9">
        <v>1089200</v>
      </c>
      <c r="G77" s="9">
        <v>1156700</v>
      </c>
      <c r="H77" s="9">
        <v>1225500</v>
      </c>
      <c r="I77" s="9">
        <v>1290000</v>
      </c>
    </row>
    <row r="78" spans="1:9" ht="9.9499999999999993" customHeight="1">
      <c r="D78" s="8"/>
    </row>
    <row r="79" spans="1:9" ht="9.9499999999999993" customHeight="1">
      <c r="A79" s="7" t="s">
        <v>15</v>
      </c>
      <c r="B79" s="8">
        <v>301120</v>
      </c>
      <c r="D79" s="8"/>
    </row>
    <row r="80" spans="1:9" ht="9.9499999999999993" customHeight="1">
      <c r="A80" s="7" t="s">
        <v>66</v>
      </c>
      <c r="D80" s="8">
        <v>284700</v>
      </c>
      <c r="E80" s="9">
        <v>280500</v>
      </c>
      <c r="F80" s="9">
        <v>275400</v>
      </c>
      <c r="G80" s="9">
        <v>269500</v>
      </c>
      <c r="H80" s="9">
        <v>262800</v>
      </c>
      <c r="I80" s="9">
        <v>255600</v>
      </c>
    </row>
    <row r="81" spans="1:9" ht="9.9499999999999993" customHeight="1">
      <c r="A81" s="7" t="s">
        <v>67</v>
      </c>
      <c r="D81" s="8">
        <v>302900</v>
      </c>
      <c r="E81" s="9">
        <v>308200</v>
      </c>
      <c r="F81" s="9">
        <v>312900</v>
      </c>
      <c r="G81" s="9">
        <v>317000</v>
      </c>
      <c r="H81" s="9">
        <v>320500</v>
      </c>
      <c r="I81" s="9">
        <v>323600</v>
      </c>
    </row>
    <row r="82" spans="1:9" ht="9.9499999999999993" customHeight="1">
      <c r="A82" s="7" t="s">
        <v>68</v>
      </c>
      <c r="D82" s="8">
        <v>321000</v>
      </c>
      <c r="E82" s="9">
        <v>336000</v>
      </c>
      <c r="F82" s="9">
        <v>350500</v>
      </c>
      <c r="G82" s="9">
        <v>364600</v>
      </c>
      <c r="H82" s="9">
        <v>378200</v>
      </c>
      <c r="I82" s="9">
        <v>391500</v>
      </c>
    </row>
    <row r="83" spans="1:9" ht="9.9499999999999993" customHeight="1">
      <c r="D83" s="8"/>
    </row>
    <row r="84" spans="1:9" ht="9.9499999999999993" customHeight="1">
      <c r="A84" s="7" t="s">
        <v>16</v>
      </c>
      <c r="B84" s="8">
        <v>97843</v>
      </c>
      <c r="D84" s="8"/>
    </row>
    <row r="85" spans="1:9" ht="9.9499999999999993" customHeight="1">
      <c r="A85" s="7" t="s">
        <v>66</v>
      </c>
      <c r="D85" s="8">
        <v>96600</v>
      </c>
      <c r="E85" s="9">
        <v>109900</v>
      </c>
      <c r="F85" s="9">
        <v>117600</v>
      </c>
      <c r="G85" s="9">
        <v>122100</v>
      </c>
      <c r="H85" s="9">
        <v>123800</v>
      </c>
      <c r="I85" s="9">
        <v>122800</v>
      </c>
    </row>
    <row r="86" spans="1:9" ht="9.9499999999999993" customHeight="1">
      <c r="A86" s="7" t="s">
        <v>67</v>
      </c>
      <c r="D86" s="8">
        <v>105000</v>
      </c>
      <c r="E86" s="9">
        <v>124900</v>
      </c>
      <c r="F86" s="9">
        <v>143400</v>
      </c>
      <c r="G86" s="9">
        <v>160700</v>
      </c>
      <c r="H86" s="9">
        <v>176900</v>
      </c>
      <c r="I86" s="9">
        <v>191900</v>
      </c>
    </row>
    <row r="87" spans="1:9" ht="9.9499999999999993" customHeight="1">
      <c r="A87" s="7" t="s">
        <v>68</v>
      </c>
      <c r="D87" s="8">
        <v>113400</v>
      </c>
      <c r="E87" s="9">
        <v>139800</v>
      </c>
      <c r="F87" s="9">
        <v>169300</v>
      </c>
      <c r="G87" s="9">
        <v>199300</v>
      </c>
      <c r="H87" s="9">
        <v>230000</v>
      </c>
      <c r="I87" s="9">
        <v>260900</v>
      </c>
    </row>
    <row r="88" spans="1:9" ht="9.9499999999999993" customHeight="1">
      <c r="D88" s="8"/>
    </row>
    <row r="89" spans="1:9" ht="9.9499999999999993" customHeight="1">
      <c r="A89" s="7" t="s">
        <v>17</v>
      </c>
      <c r="B89" s="8">
        <v>11562</v>
      </c>
      <c r="D89" s="8"/>
    </row>
    <row r="90" spans="1:9" ht="9.9499999999999993" customHeight="1">
      <c r="A90" s="7" t="s">
        <v>66</v>
      </c>
      <c r="D90" s="8">
        <v>10700</v>
      </c>
      <c r="E90" s="9">
        <v>10300</v>
      </c>
      <c r="F90" s="9">
        <v>9800</v>
      </c>
      <c r="G90" s="9">
        <v>9300</v>
      </c>
      <c r="H90" s="9">
        <v>8900</v>
      </c>
      <c r="I90" s="9">
        <v>8400</v>
      </c>
    </row>
    <row r="91" spans="1:9" ht="9.9499999999999993" customHeight="1">
      <c r="A91" s="7" t="s">
        <v>67</v>
      </c>
      <c r="D91" s="8">
        <v>11700</v>
      </c>
      <c r="E91" s="9">
        <v>11700</v>
      </c>
      <c r="F91" s="9">
        <v>11700</v>
      </c>
      <c r="G91" s="9">
        <v>11700</v>
      </c>
      <c r="H91" s="9">
        <v>11700</v>
      </c>
      <c r="I91" s="9">
        <v>11700</v>
      </c>
    </row>
    <row r="92" spans="1:9" ht="9.9499999999999993" customHeight="1">
      <c r="A92" s="7" t="s">
        <v>68</v>
      </c>
      <c r="D92" s="8">
        <v>12600</v>
      </c>
      <c r="E92" s="9">
        <v>13100</v>
      </c>
      <c r="F92" s="9">
        <v>13500</v>
      </c>
      <c r="G92" s="9">
        <v>14000</v>
      </c>
      <c r="H92" s="9">
        <v>14500</v>
      </c>
      <c r="I92" s="9">
        <v>14900</v>
      </c>
    </row>
    <row r="93" spans="1:9" ht="9.9499999999999993" customHeight="1">
      <c r="D93" s="8"/>
    </row>
    <row r="94" spans="1:9" ht="9.9499999999999993" customHeight="1">
      <c r="A94" s="7" t="s">
        <v>18</v>
      </c>
      <c r="B94" s="8">
        <v>47588</v>
      </c>
      <c r="D94" s="8"/>
    </row>
    <row r="95" spans="1:9" ht="9.9499999999999993" customHeight="1">
      <c r="A95" s="7" t="s">
        <v>66</v>
      </c>
      <c r="D95" s="8">
        <v>45400</v>
      </c>
      <c r="E95" s="9">
        <v>44800</v>
      </c>
      <c r="F95" s="9">
        <v>44100</v>
      </c>
      <c r="G95" s="9">
        <v>43000</v>
      </c>
      <c r="H95" s="9">
        <v>41800</v>
      </c>
      <c r="I95" s="9">
        <v>40400</v>
      </c>
    </row>
    <row r="96" spans="1:9" ht="9.9499999999999993" customHeight="1">
      <c r="A96" s="7" t="s">
        <v>67</v>
      </c>
      <c r="D96" s="8">
        <v>48300</v>
      </c>
      <c r="E96" s="9">
        <v>49300</v>
      </c>
      <c r="F96" s="9">
        <v>50100</v>
      </c>
      <c r="G96" s="9">
        <v>50600</v>
      </c>
      <c r="H96" s="9">
        <v>50900</v>
      </c>
      <c r="I96" s="9">
        <v>51100</v>
      </c>
    </row>
    <row r="97" spans="1:9" ht="9.9499999999999993" customHeight="1">
      <c r="A97" s="7" t="s">
        <v>68</v>
      </c>
      <c r="D97" s="8">
        <v>51200</v>
      </c>
      <c r="E97" s="9">
        <v>53700</v>
      </c>
      <c r="F97" s="9">
        <v>56100</v>
      </c>
      <c r="G97" s="9">
        <v>58200</v>
      </c>
      <c r="H97" s="9">
        <v>60100</v>
      </c>
      <c r="I97" s="9">
        <v>61800</v>
      </c>
    </row>
    <row r="98" spans="1:9" ht="9.9499999999999993" customHeight="1">
      <c r="D98" s="8"/>
    </row>
    <row r="99" spans="1:9" ht="9.9499999999999993" customHeight="1">
      <c r="A99" s="7" t="s">
        <v>19</v>
      </c>
      <c r="B99" s="8">
        <v>16880</v>
      </c>
      <c r="D99" s="8"/>
    </row>
    <row r="100" spans="1:9" ht="9.9499999999999993" customHeight="1">
      <c r="A100" s="7" t="s">
        <v>66</v>
      </c>
      <c r="D100" s="8">
        <v>15800</v>
      </c>
      <c r="E100" s="9">
        <v>16000</v>
      </c>
      <c r="F100" s="9">
        <v>16100</v>
      </c>
      <c r="G100" s="9">
        <v>16000</v>
      </c>
      <c r="H100" s="9">
        <v>15800</v>
      </c>
      <c r="I100" s="9">
        <v>15400</v>
      </c>
    </row>
    <row r="101" spans="1:9" ht="9.9499999999999993" customHeight="1">
      <c r="A101" s="7" t="s">
        <v>67</v>
      </c>
      <c r="D101" s="8">
        <v>17200</v>
      </c>
      <c r="E101" s="9">
        <v>18200</v>
      </c>
      <c r="F101" s="9">
        <v>19100</v>
      </c>
      <c r="G101" s="9">
        <v>20000</v>
      </c>
      <c r="H101" s="9">
        <v>20700</v>
      </c>
      <c r="I101" s="9">
        <v>21400</v>
      </c>
    </row>
    <row r="102" spans="1:9" ht="9.9499999999999993" customHeight="1">
      <c r="A102" s="7" t="s">
        <v>68</v>
      </c>
      <c r="D102" s="8">
        <v>18600</v>
      </c>
      <c r="E102" s="9">
        <v>20400</v>
      </c>
      <c r="F102" s="9">
        <v>22200</v>
      </c>
      <c r="G102" s="9">
        <v>24000</v>
      </c>
      <c r="H102" s="9">
        <v>25700</v>
      </c>
      <c r="I102" s="9">
        <v>27400</v>
      </c>
    </row>
    <row r="103" spans="1:9" ht="9.9499999999999993" customHeight="1">
      <c r="D103" s="8"/>
    </row>
    <row r="104" spans="1:9" ht="9.9499999999999993" customHeight="1">
      <c r="A104" s="7" t="s">
        <v>20</v>
      </c>
      <c r="B104" s="8">
        <v>12658</v>
      </c>
      <c r="D104" s="8"/>
    </row>
    <row r="105" spans="1:9" ht="9.9499999999999993" customHeight="1">
      <c r="A105" s="7" t="s">
        <v>66</v>
      </c>
      <c r="D105" s="8">
        <v>11900</v>
      </c>
      <c r="E105" s="9">
        <v>11900</v>
      </c>
      <c r="F105" s="9">
        <v>11800</v>
      </c>
      <c r="G105" s="9">
        <v>11600</v>
      </c>
      <c r="H105" s="9">
        <v>11300</v>
      </c>
      <c r="I105" s="9">
        <v>11000</v>
      </c>
    </row>
    <row r="106" spans="1:9" ht="9.9499999999999993" customHeight="1">
      <c r="A106" s="7" t="s">
        <v>67</v>
      </c>
      <c r="D106" s="8">
        <v>12900</v>
      </c>
      <c r="E106" s="9">
        <v>13500</v>
      </c>
      <c r="F106" s="9">
        <v>14000</v>
      </c>
      <c r="G106" s="9">
        <v>14500</v>
      </c>
      <c r="H106" s="9">
        <v>14900</v>
      </c>
      <c r="I106" s="9">
        <v>15200</v>
      </c>
    </row>
    <row r="107" spans="1:9" ht="9.9499999999999993" customHeight="1">
      <c r="A107" s="7" t="s">
        <v>68</v>
      </c>
      <c r="D107" s="8">
        <v>13900</v>
      </c>
      <c r="E107" s="9">
        <v>15100</v>
      </c>
      <c r="F107" s="9">
        <v>16300</v>
      </c>
      <c r="G107" s="9">
        <v>17400</v>
      </c>
      <c r="H107" s="9">
        <v>18500</v>
      </c>
      <c r="I107" s="9">
        <v>19500</v>
      </c>
    </row>
    <row r="108" spans="1:9" ht="9.9499999999999993" customHeight="1">
      <c r="D108" s="8"/>
    </row>
    <row r="109" spans="1:9" ht="9.9499999999999993" customHeight="1">
      <c r="A109" s="7" t="s">
        <v>21</v>
      </c>
      <c r="B109" s="8">
        <v>16106</v>
      </c>
      <c r="D109" s="8"/>
    </row>
    <row r="110" spans="1:9" ht="9.9499999999999993" customHeight="1">
      <c r="A110" s="7" t="s">
        <v>66</v>
      </c>
      <c r="D110" s="8">
        <v>14900</v>
      </c>
      <c r="E110" s="9">
        <v>14400</v>
      </c>
      <c r="F110" s="9">
        <v>13900</v>
      </c>
      <c r="G110" s="9">
        <v>13300</v>
      </c>
      <c r="H110" s="9">
        <v>12700</v>
      </c>
      <c r="I110" s="9">
        <v>12100</v>
      </c>
    </row>
    <row r="111" spans="1:9" ht="9.9499999999999993" customHeight="1">
      <c r="A111" s="7" t="s">
        <v>67</v>
      </c>
      <c r="D111" s="8">
        <v>16200</v>
      </c>
      <c r="E111" s="9">
        <v>16400</v>
      </c>
      <c r="F111" s="9">
        <v>16500</v>
      </c>
      <c r="G111" s="9">
        <v>16600</v>
      </c>
      <c r="H111" s="9">
        <v>16700</v>
      </c>
      <c r="I111" s="9">
        <v>16800</v>
      </c>
    </row>
    <row r="112" spans="1:9" ht="9.9499999999999993" customHeight="1">
      <c r="A112" s="7" t="s">
        <v>68</v>
      </c>
      <c r="D112" s="8">
        <v>17500</v>
      </c>
      <c r="E112" s="9">
        <v>18400</v>
      </c>
      <c r="F112" s="9">
        <v>19200</v>
      </c>
      <c r="G112" s="9">
        <v>19900</v>
      </c>
      <c r="H112" s="9">
        <v>20700</v>
      </c>
      <c r="I112" s="9">
        <v>21500</v>
      </c>
    </row>
    <row r="113" spans="1:9" ht="9.9499999999999993" customHeight="1">
      <c r="D113" s="8"/>
    </row>
    <row r="114" spans="1:9" ht="9.9499999999999993" customHeight="1">
      <c r="A114" s="7" t="s">
        <v>22</v>
      </c>
      <c r="B114" s="8">
        <v>14507</v>
      </c>
      <c r="D114" s="8"/>
    </row>
    <row r="115" spans="1:9" ht="9.9499999999999993" customHeight="1">
      <c r="A115" s="7" t="s">
        <v>66</v>
      </c>
      <c r="D115" s="8">
        <v>13500</v>
      </c>
      <c r="E115" s="9">
        <v>13400</v>
      </c>
      <c r="F115" s="9">
        <v>13100</v>
      </c>
      <c r="G115" s="9">
        <v>12800</v>
      </c>
      <c r="H115" s="9">
        <v>12400</v>
      </c>
      <c r="I115" s="9">
        <v>11900</v>
      </c>
    </row>
    <row r="116" spans="1:9" ht="9.9499999999999993" customHeight="1">
      <c r="A116" s="7" t="s">
        <v>67</v>
      </c>
      <c r="D116" s="8">
        <v>14700</v>
      </c>
      <c r="E116" s="9">
        <v>15200</v>
      </c>
      <c r="F116" s="9">
        <v>15600</v>
      </c>
      <c r="G116" s="9">
        <v>16000</v>
      </c>
      <c r="H116" s="9">
        <v>16300</v>
      </c>
      <c r="I116" s="9">
        <v>16600</v>
      </c>
    </row>
    <row r="117" spans="1:9" ht="9.9499999999999993" customHeight="1">
      <c r="A117" s="7" t="s">
        <v>68</v>
      </c>
      <c r="D117" s="8">
        <v>15900</v>
      </c>
      <c r="E117" s="9">
        <v>17000</v>
      </c>
      <c r="F117" s="9">
        <v>18100</v>
      </c>
      <c r="G117" s="9">
        <v>19200</v>
      </c>
      <c r="H117" s="9">
        <v>20200</v>
      </c>
      <c r="I117" s="9">
        <v>21200</v>
      </c>
    </row>
    <row r="118" spans="1:9" ht="9.9499999999999993" customHeight="1">
      <c r="D118" s="8"/>
    </row>
    <row r="119" spans="1:9" ht="9.9499999999999993" customHeight="1">
      <c r="A119" s="7" t="s">
        <v>23</v>
      </c>
      <c r="B119" s="8">
        <v>27682</v>
      </c>
      <c r="D119" s="8"/>
    </row>
    <row r="120" spans="1:9" ht="9.9499999999999993" customHeight="1">
      <c r="A120" s="7" t="s">
        <v>66</v>
      </c>
      <c r="D120" s="8">
        <v>26100</v>
      </c>
      <c r="E120" s="9">
        <v>25400</v>
      </c>
      <c r="F120" s="9">
        <v>24700</v>
      </c>
      <c r="G120" s="9">
        <v>24000</v>
      </c>
      <c r="H120" s="9">
        <v>23200</v>
      </c>
      <c r="I120" s="9">
        <v>22500</v>
      </c>
    </row>
    <row r="121" spans="1:9" ht="9.9499999999999993" customHeight="1">
      <c r="A121" s="7" t="s">
        <v>67</v>
      </c>
      <c r="D121" s="8">
        <v>27700</v>
      </c>
      <c r="E121" s="9">
        <v>28000</v>
      </c>
      <c r="F121" s="9">
        <v>28000</v>
      </c>
      <c r="G121" s="9">
        <v>28200</v>
      </c>
      <c r="H121" s="9">
        <v>28300</v>
      </c>
      <c r="I121" s="9">
        <v>28500</v>
      </c>
    </row>
    <row r="122" spans="1:9" ht="9.9499999999999993" customHeight="1">
      <c r="A122" s="7" t="s">
        <v>68</v>
      </c>
      <c r="D122" s="8">
        <v>29400</v>
      </c>
      <c r="E122" s="9">
        <v>30500</v>
      </c>
      <c r="F122" s="9">
        <v>31400</v>
      </c>
      <c r="G122" s="9">
        <v>32400</v>
      </c>
      <c r="H122" s="9">
        <v>33400</v>
      </c>
      <c r="I122" s="9">
        <v>34400</v>
      </c>
    </row>
    <row r="123" spans="1:9" ht="9.9499999999999993" customHeight="1">
      <c r="D123" s="8"/>
    </row>
    <row r="124" spans="1:9" ht="9.9499999999999993" customHeight="1">
      <c r="A124" s="7" t="s">
        <v>24</v>
      </c>
      <c r="B124" s="8">
        <v>37808</v>
      </c>
      <c r="D124" s="8"/>
    </row>
    <row r="125" spans="1:9" ht="9.9499999999999993" customHeight="1">
      <c r="A125" s="7" t="s">
        <v>66</v>
      </c>
      <c r="D125" s="8">
        <v>35800</v>
      </c>
      <c r="E125" s="9">
        <v>35500</v>
      </c>
      <c r="F125" s="9">
        <v>35000</v>
      </c>
      <c r="G125" s="9">
        <v>34200</v>
      </c>
      <c r="H125" s="9">
        <v>33300</v>
      </c>
      <c r="I125" s="9">
        <v>32300</v>
      </c>
    </row>
    <row r="126" spans="1:9" ht="9.9499999999999993" customHeight="1">
      <c r="A126" s="7" t="s">
        <v>67</v>
      </c>
      <c r="D126" s="8">
        <v>38100</v>
      </c>
      <c r="E126" s="9">
        <v>39000</v>
      </c>
      <c r="F126" s="9">
        <v>39700</v>
      </c>
      <c r="G126" s="9">
        <v>40300</v>
      </c>
      <c r="H126" s="9">
        <v>40700</v>
      </c>
      <c r="I126" s="9">
        <v>40900</v>
      </c>
    </row>
    <row r="127" spans="1:9" ht="9.9499999999999993" customHeight="1">
      <c r="A127" s="7" t="s">
        <v>68</v>
      </c>
      <c r="D127" s="8">
        <v>40400</v>
      </c>
      <c r="E127" s="9">
        <v>42500</v>
      </c>
      <c r="F127" s="9">
        <v>44500</v>
      </c>
      <c r="G127" s="9">
        <v>46300</v>
      </c>
      <c r="H127" s="9">
        <v>48000</v>
      </c>
      <c r="I127" s="9">
        <v>49500</v>
      </c>
    </row>
    <row r="128" spans="1:9" ht="9.9499999999999993" customHeight="1">
      <c r="D128" s="8"/>
    </row>
    <row r="129" spans="1:9" ht="9.9499999999999993" customHeight="1">
      <c r="A129" s="7" t="s">
        <v>25</v>
      </c>
      <c r="B129" s="8">
        <v>173808</v>
      </c>
      <c r="D129" s="8"/>
    </row>
    <row r="130" spans="1:9" ht="9.9499999999999993" customHeight="1">
      <c r="A130" s="7" t="s">
        <v>66</v>
      </c>
      <c r="D130" s="8">
        <v>169400</v>
      </c>
      <c r="E130" s="9">
        <v>178200</v>
      </c>
      <c r="F130" s="9">
        <v>184600</v>
      </c>
      <c r="G130" s="9">
        <v>188700</v>
      </c>
      <c r="H130" s="9">
        <v>190900</v>
      </c>
      <c r="I130" s="9">
        <v>191000</v>
      </c>
    </row>
    <row r="131" spans="1:9" ht="9.9499999999999993" customHeight="1">
      <c r="A131" s="7" t="s">
        <v>67</v>
      </c>
      <c r="D131" s="8">
        <v>180200</v>
      </c>
      <c r="E131" s="9">
        <v>198000</v>
      </c>
      <c r="F131" s="9">
        <v>214700</v>
      </c>
      <c r="G131" s="9">
        <v>230200</v>
      </c>
      <c r="H131" s="9">
        <v>244700</v>
      </c>
      <c r="I131" s="9">
        <v>258100</v>
      </c>
    </row>
    <row r="132" spans="1:9" ht="9.9499999999999993" customHeight="1">
      <c r="A132" s="7" t="s">
        <v>68</v>
      </c>
      <c r="D132" s="8">
        <v>191000</v>
      </c>
      <c r="E132" s="9">
        <v>217800</v>
      </c>
      <c r="F132" s="9">
        <v>244800</v>
      </c>
      <c r="G132" s="9">
        <v>271600</v>
      </c>
      <c r="H132" s="9">
        <v>298600</v>
      </c>
      <c r="I132" s="9">
        <v>325200</v>
      </c>
    </row>
    <row r="133" spans="1:9" ht="9.9499999999999993" customHeight="1">
      <c r="D133" s="8"/>
    </row>
    <row r="134" spans="1:9" ht="9.9499999999999993" customHeight="1">
      <c r="A134" s="7" t="s">
        <v>64</v>
      </c>
      <c r="B134" s="8">
        <v>99092</v>
      </c>
      <c r="D134" s="8"/>
    </row>
    <row r="135" spans="1:9" ht="9.9499999999999993" customHeight="1">
      <c r="A135" s="7" t="s">
        <v>66</v>
      </c>
      <c r="D135" s="8">
        <v>94800</v>
      </c>
      <c r="E135" s="9">
        <v>96400</v>
      </c>
      <c r="F135" s="9">
        <v>97300</v>
      </c>
      <c r="G135" s="9">
        <v>97600</v>
      </c>
      <c r="H135" s="9">
        <v>97000</v>
      </c>
      <c r="I135" s="9">
        <v>95800</v>
      </c>
    </row>
    <row r="136" spans="1:9" ht="9.9499999999999993" customHeight="1">
      <c r="A136" s="7" t="s">
        <v>67</v>
      </c>
      <c r="D136" s="8">
        <v>100900</v>
      </c>
      <c r="E136" s="9">
        <v>105900</v>
      </c>
      <c r="F136" s="9">
        <v>110600</v>
      </c>
      <c r="G136" s="9">
        <v>114800</v>
      </c>
      <c r="H136" s="9">
        <v>118200</v>
      </c>
      <c r="I136" s="9">
        <v>121200</v>
      </c>
    </row>
    <row r="137" spans="1:9" ht="9.9499999999999993" customHeight="1">
      <c r="A137" s="7" t="s">
        <v>68</v>
      </c>
      <c r="D137" s="8">
        <v>106900</v>
      </c>
      <c r="E137" s="9">
        <v>115500</v>
      </c>
      <c r="F137" s="9">
        <v>123900</v>
      </c>
      <c r="G137" s="9">
        <v>132000</v>
      </c>
      <c r="H137" s="9">
        <v>139500</v>
      </c>
      <c r="I137" s="9">
        <v>146700</v>
      </c>
    </row>
    <row r="138" spans="1:9" ht="9.9499999999999993" customHeight="1">
      <c r="D138" s="8"/>
    </row>
    <row r="139" spans="1:9" ht="9.9499999999999993" customHeight="1">
      <c r="A139" s="7" t="s">
        <v>26</v>
      </c>
      <c r="B139" s="8">
        <v>1276410</v>
      </c>
      <c r="D139" s="8"/>
    </row>
    <row r="140" spans="1:9" ht="9.9499999999999993" customHeight="1">
      <c r="A140" s="7" t="s">
        <v>66</v>
      </c>
      <c r="D140" s="8">
        <v>1240600</v>
      </c>
      <c r="E140" s="9">
        <v>1315300</v>
      </c>
      <c r="F140" s="9">
        <v>1375700</v>
      </c>
      <c r="G140" s="9">
        <v>1416300</v>
      </c>
      <c r="H140" s="9">
        <v>1443000</v>
      </c>
      <c r="I140" s="9">
        <v>1457600</v>
      </c>
    </row>
    <row r="141" spans="1:9" ht="9.9499999999999993" customHeight="1">
      <c r="A141" s="7" t="s">
        <v>67</v>
      </c>
      <c r="D141" s="8">
        <v>1319700</v>
      </c>
      <c r="E141" s="9">
        <v>1445300</v>
      </c>
      <c r="F141" s="9">
        <v>1563300</v>
      </c>
      <c r="G141" s="9">
        <v>1666200</v>
      </c>
      <c r="H141" s="9">
        <v>1759800</v>
      </c>
      <c r="I141" s="9">
        <v>1845000</v>
      </c>
    </row>
    <row r="142" spans="1:9" ht="9.9499999999999993" customHeight="1">
      <c r="A142" s="7" t="s">
        <v>68</v>
      </c>
      <c r="D142" s="8">
        <v>1398900</v>
      </c>
      <c r="E142" s="9">
        <v>1575400</v>
      </c>
      <c r="F142" s="9">
        <v>1750900</v>
      </c>
      <c r="G142" s="9">
        <v>1916100</v>
      </c>
      <c r="H142" s="9">
        <v>2076500</v>
      </c>
      <c r="I142" s="9">
        <v>2232500</v>
      </c>
    </row>
    <row r="143" spans="1:9" ht="9.9499999999999993" customHeight="1">
      <c r="D143" s="8"/>
    </row>
    <row r="144" spans="1:9" ht="9.9499999999999993" customHeight="1">
      <c r="A144" s="7" t="s">
        <v>27</v>
      </c>
      <c r="B144" s="8">
        <v>20022</v>
      </c>
      <c r="D144" s="8"/>
    </row>
    <row r="145" spans="1:9" ht="9.9499999999999993" customHeight="1">
      <c r="A145" s="7" t="s">
        <v>66</v>
      </c>
      <c r="D145" s="8">
        <v>18500</v>
      </c>
      <c r="E145" s="9">
        <v>18100</v>
      </c>
      <c r="F145" s="9">
        <v>17600</v>
      </c>
      <c r="G145" s="9">
        <v>17000</v>
      </c>
      <c r="H145" s="9">
        <v>16400</v>
      </c>
      <c r="I145" s="9">
        <v>15600</v>
      </c>
    </row>
    <row r="146" spans="1:9" ht="9.9499999999999993" customHeight="1">
      <c r="A146" s="7" t="s">
        <v>67</v>
      </c>
      <c r="D146" s="8">
        <v>20100</v>
      </c>
      <c r="E146" s="9">
        <v>20600</v>
      </c>
      <c r="F146" s="9">
        <v>21000</v>
      </c>
      <c r="G146" s="9">
        <v>21300</v>
      </c>
      <c r="H146" s="9">
        <v>21500</v>
      </c>
      <c r="I146" s="9">
        <v>21700</v>
      </c>
    </row>
    <row r="147" spans="1:9" ht="9.9499999999999993" customHeight="1">
      <c r="A147" s="7" t="s">
        <v>68</v>
      </c>
      <c r="D147" s="8">
        <v>21700</v>
      </c>
      <c r="E147" s="9">
        <v>23100</v>
      </c>
      <c r="F147" s="9">
        <v>24400</v>
      </c>
      <c r="G147" s="9">
        <v>25500</v>
      </c>
      <c r="H147" s="9">
        <v>26700</v>
      </c>
      <c r="I147" s="9">
        <v>27700</v>
      </c>
    </row>
    <row r="148" spans="1:9" ht="9.9499999999999993" customHeight="1">
      <c r="D148" s="8"/>
    </row>
    <row r="149" spans="1:9" ht="9.9499999999999993" customHeight="1">
      <c r="A149" s="7" t="s">
        <v>28</v>
      </c>
      <c r="B149" s="8">
        <v>139586</v>
      </c>
      <c r="D149" s="8"/>
    </row>
    <row r="150" spans="1:9" ht="9.9499999999999993" customHeight="1">
      <c r="A150" s="7" t="s">
        <v>66</v>
      </c>
      <c r="D150" s="8">
        <v>135100</v>
      </c>
      <c r="E150" s="9">
        <v>141600</v>
      </c>
      <c r="F150" s="9">
        <v>146600</v>
      </c>
      <c r="G150" s="9">
        <v>150300</v>
      </c>
      <c r="H150" s="9">
        <v>152300</v>
      </c>
      <c r="I150" s="9">
        <v>153000</v>
      </c>
    </row>
    <row r="151" spans="1:9" ht="9.9499999999999993" customHeight="1">
      <c r="A151" s="7" t="s">
        <v>67</v>
      </c>
      <c r="D151" s="8">
        <v>143800</v>
      </c>
      <c r="E151" s="9">
        <v>155600</v>
      </c>
      <c r="F151" s="9">
        <v>166600</v>
      </c>
      <c r="G151" s="9">
        <v>176800</v>
      </c>
      <c r="H151" s="9">
        <v>185800</v>
      </c>
      <c r="I151" s="9">
        <v>193700</v>
      </c>
    </row>
    <row r="152" spans="1:9" ht="9.9499999999999993" customHeight="1">
      <c r="A152" s="7" t="s">
        <v>68</v>
      </c>
      <c r="D152" s="8">
        <v>152400</v>
      </c>
      <c r="E152" s="9">
        <v>169600</v>
      </c>
      <c r="F152" s="9">
        <v>186600</v>
      </c>
      <c r="G152" s="9">
        <v>203400</v>
      </c>
      <c r="H152" s="9">
        <v>219200</v>
      </c>
      <c r="I152" s="9">
        <v>234400</v>
      </c>
    </row>
    <row r="153" spans="1:9" ht="9.9499999999999993" customHeight="1">
      <c r="D153" s="8"/>
    </row>
    <row r="154" spans="1:9" ht="9.9499999999999993" customHeight="1">
      <c r="A154" s="7" t="s">
        <v>29</v>
      </c>
      <c r="B154" s="8">
        <v>50166</v>
      </c>
      <c r="D154" s="8"/>
    </row>
    <row r="155" spans="1:9" ht="9.9499999999999993" customHeight="1">
      <c r="A155" s="7" t="s">
        <v>66</v>
      </c>
      <c r="D155" s="8">
        <v>47300</v>
      </c>
      <c r="E155" s="9">
        <v>46300</v>
      </c>
      <c r="F155" s="9">
        <v>45100</v>
      </c>
      <c r="G155" s="9">
        <v>43700</v>
      </c>
      <c r="H155" s="9">
        <v>42300</v>
      </c>
      <c r="I155" s="9">
        <v>41000</v>
      </c>
    </row>
    <row r="156" spans="1:9" ht="9.9499999999999993" customHeight="1">
      <c r="A156" s="7" t="s">
        <v>67</v>
      </c>
      <c r="D156" s="8">
        <v>50300</v>
      </c>
      <c r="E156" s="9">
        <v>50900</v>
      </c>
      <c r="F156" s="9">
        <v>51300</v>
      </c>
      <c r="G156" s="9">
        <v>51400</v>
      </c>
      <c r="H156" s="9">
        <v>51600</v>
      </c>
      <c r="I156" s="9">
        <v>51900</v>
      </c>
    </row>
    <row r="157" spans="1:9" ht="9.9499999999999993" customHeight="1">
      <c r="A157" s="7" t="s">
        <v>68</v>
      </c>
      <c r="D157" s="8">
        <v>53300</v>
      </c>
      <c r="E157" s="9">
        <v>55500</v>
      </c>
      <c r="F157" s="9">
        <v>57400</v>
      </c>
      <c r="G157" s="9">
        <v>59100</v>
      </c>
      <c r="H157" s="9">
        <v>60900</v>
      </c>
      <c r="I157" s="9">
        <v>62800</v>
      </c>
    </row>
    <row r="158" spans="1:9" ht="9.9499999999999993" customHeight="1">
      <c r="D158" s="8"/>
    </row>
    <row r="159" spans="1:9" ht="9.9499999999999993" customHeight="1">
      <c r="A159" s="7" t="s">
        <v>30</v>
      </c>
      <c r="B159" s="8">
        <v>14554</v>
      </c>
      <c r="D159" s="8"/>
    </row>
    <row r="160" spans="1:9" ht="9.9499999999999993" customHeight="1">
      <c r="A160" s="7" t="s">
        <v>66</v>
      </c>
      <c r="D160" s="8">
        <v>13500</v>
      </c>
      <c r="E160" s="9">
        <v>13300</v>
      </c>
      <c r="F160" s="9">
        <v>13100</v>
      </c>
      <c r="G160" s="9">
        <v>12700</v>
      </c>
      <c r="H160" s="9">
        <v>12200</v>
      </c>
      <c r="I160" s="9">
        <v>11700</v>
      </c>
    </row>
    <row r="161" spans="1:9" ht="9.9499999999999993" customHeight="1">
      <c r="A161" s="7" t="s">
        <v>67</v>
      </c>
      <c r="D161" s="8">
        <v>14700</v>
      </c>
      <c r="E161" s="9">
        <v>15100</v>
      </c>
      <c r="F161" s="9">
        <v>15500</v>
      </c>
      <c r="G161" s="9">
        <v>15800</v>
      </c>
      <c r="H161" s="9">
        <v>16100</v>
      </c>
      <c r="I161" s="9">
        <v>16300</v>
      </c>
    </row>
    <row r="162" spans="1:9" ht="9.9499999999999993" customHeight="1">
      <c r="A162" s="7" t="s">
        <v>68</v>
      </c>
      <c r="D162" s="8">
        <v>15900</v>
      </c>
      <c r="E162" s="9">
        <v>16900</v>
      </c>
      <c r="F162" s="9">
        <v>18000</v>
      </c>
      <c r="G162" s="9">
        <v>19000</v>
      </c>
      <c r="H162" s="9">
        <v>20000</v>
      </c>
      <c r="I162" s="9">
        <v>20800</v>
      </c>
    </row>
    <row r="163" spans="1:9" ht="9.9499999999999993" customHeight="1">
      <c r="D163" s="8"/>
    </row>
    <row r="164" spans="1:9" ht="9.9499999999999993" customHeight="1">
      <c r="A164" s="7" t="s">
        <v>31</v>
      </c>
      <c r="B164" s="8">
        <v>8618</v>
      </c>
      <c r="D164" s="8"/>
    </row>
    <row r="165" spans="1:9" ht="9.9499999999999993" customHeight="1">
      <c r="A165" s="7" t="s">
        <v>66</v>
      </c>
      <c r="D165" s="8">
        <v>8100</v>
      </c>
      <c r="E165" s="9">
        <v>8100</v>
      </c>
      <c r="F165" s="9">
        <v>8100</v>
      </c>
      <c r="G165" s="9">
        <v>8000</v>
      </c>
      <c r="H165" s="9">
        <v>7800</v>
      </c>
      <c r="I165" s="9">
        <v>7700</v>
      </c>
    </row>
    <row r="166" spans="1:9" ht="9.9499999999999993" customHeight="1">
      <c r="A166" s="7" t="s">
        <v>67</v>
      </c>
      <c r="D166" s="8">
        <v>8800</v>
      </c>
      <c r="E166" s="9">
        <v>9200</v>
      </c>
      <c r="F166" s="9">
        <v>9600</v>
      </c>
      <c r="G166" s="9">
        <v>10000</v>
      </c>
      <c r="H166" s="9">
        <v>10300</v>
      </c>
      <c r="I166" s="9">
        <v>10600</v>
      </c>
    </row>
    <row r="167" spans="1:9" ht="9.9499999999999993" customHeight="1">
      <c r="A167" s="7" t="s">
        <v>68</v>
      </c>
      <c r="D167" s="8">
        <v>9500</v>
      </c>
      <c r="E167" s="9">
        <v>10300</v>
      </c>
      <c r="F167" s="9">
        <v>11100</v>
      </c>
      <c r="G167" s="9">
        <v>12000</v>
      </c>
      <c r="H167" s="9">
        <v>12800</v>
      </c>
      <c r="I167" s="9">
        <v>13600</v>
      </c>
    </row>
    <row r="168" spans="1:9" ht="9.9499999999999993" customHeight="1">
      <c r="D168" s="8"/>
    </row>
    <row r="169" spans="1:9" ht="9.9499999999999993" customHeight="1">
      <c r="A169" s="7" t="s">
        <v>32</v>
      </c>
      <c r="B169" s="8">
        <v>303317</v>
      </c>
      <c r="D169" s="8"/>
    </row>
    <row r="170" spans="1:9" ht="9.9499999999999993" customHeight="1">
      <c r="A170" s="7" t="s">
        <v>66</v>
      </c>
      <c r="D170" s="8">
        <v>297900</v>
      </c>
      <c r="E170" s="9">
        <v>320300</v>
      </c>
      <c r="F170" s="9">
        <v>337100</v>
      </c>
      <c r="G170" s="9">
        <v>348700</v>
      </c>
      <c r="H170" s="9">
        <v>354100</v>
      </c>
      <c r="I170" s="9">
        <v>355100</v>
      </c>
    </row>
    <row r="171" spans="1:9" ht="9.9499999999999993" customHeight="1">
      <c r="A171" s="7" t="s">
        <v>67</v>
      </c>
      <c r="D171" s="8">
        <v>316900</v>
      </c>
      <c r="E171" s="9">
        <v>355900</v>
      </c>
      <c r="F171" s="9">
        <v>392000</v>
      </c>
      <c r="G171" s="9">
        <v>425200</v>
      </c>
      <c r="H171" s="9">
        <v>454000</v>
      </c>
      <c r="I171" s="9">
        <v>479900</v>
      </c>
    </row>
    <row r="172" spans="1:9" ht="9.9499999999999993" customHeight="1">
      <c r="A172" s="7" t="s">
        <v>68</v>
      </c>
      <c r="D172" s="8">
        <v>335900</v>
      </c>
      <c r="E172" s="9">
        <v>391500</v>
      </c>
      <c r="F172" s="9">
        <v>446900</v>
      </c>
      <c r="G172" s="9">
        <v>501800</v>
      </c>
      <c r="H172" s="9">
        <v>553900</v>
      </c>
      <c r="I172" s="9">
        <v>604700</v>
      </c>
    </row>
    <row r="173" spans="1:9" ht="9.9499999999999993" customHeight="1">
      <c r="D173" s="8"/>
    </row>
    <row r="174" spans="1:9" ht="9.9499999999999993" customHeight="1">
      <c r="A174" s="7" t="s">
        <v>33</v>
      </c>
      <c r="B174" s="8">
        <v>643367</v>
      </c>
      <c r="D174" s="8"/>
    </row>
    <row r="175" spans="1:9" ht="9.9499999999999993" customHeight="1">
      <c r="A175" s="7" t="s">
        <v>66</v>
      </c>
      <c r="D175" s="8">
        <v>633400</v>
      </c>
      <c r="E175" s="9">
        <v>682800</v>
      </c>
      <c r="F175" s="9">
        <v>720500</v>
      </c>
      <c r="G175" s="9">
        <v>747400</v>
      </c>
      <c r="H175" s="9">
        <v>764900</v>
      </c>
      <c r="I175" s="9">
        <v>772800</v>
      </c>
    </row>
    <row r="176" spans="1:9" ht="9.9499999999999993" customHeight="1">
      <c r="A176" s="7" t="s">
        <v>67</v>
      </c>
      <c r="D176" s="8">
        <v>673800</v>
      </c>
      <c r="E176" s="9">
        <v>758600</v>
      </c>
      <c r="F176" s="9">
        <v>837800</v>
      </c>
      <c r="G176" s="9">
        <v>911500</v>
      </c>
      <c r="H176" s="9">
        <v>980600</v>
      </c>
      <c r="I176" s="9">
        <v>1044300</v>
      </c>
    </row>
    <row r="177" spans="1:9" ht="9.9499999999999993" customHeight="1">
      <c r="A177" s="7" t="s">
        <v>68</v>
      </c>
      <c r="D177" s="8">
        <v>714300</v>
      </c>
      <c r="E177" s="9">
        <v>834500</v>
      </c>
      <c r="F177" s="9">
        <v>955100</v>
      </c>
      <c r="G177" s="9">
        <v>1075500</v>
      </c>
      <c r="H177" s="9">
        <v>1196400</v>
      </c>
      <c r="I177" s="9">
        <v>1315800</v>
      </c>
    </row>
    <row r="178" spans="1:9" ht="9.9499999999999993" customHeight="1">
      <c r="D178" s="8"/>
    </row>
    <row r="179" spans="1:9" ht="9.9499999999999993" customHeight="1">
      <c r="A179" s="7" t="s">
        <v>34</v>
      </c>
      <c r="B179" s="8">
        <v>278377</v>
      </c>
      <c r="D179" s="8"/>
    </row>
    <row r="180" spans="1:9" ht="9.9499999999999993" customHeight="1">
      <c r="A180" s="7" t="s">
        <v>66</v>
      </c>
      <c r="D180" s="8">
        <v>266200</v>
      </c>
      <c r="E180" s="9">
        <v>270000</v>
      </c>
      <c r="F180" s="9">
        <v>272300</v>
      </c>
      <c r="G180" s="9">
        <v>273000</v>
      </c>
      <c r="H180" s="9">
        <v>272400</v>
      </c>
      <c r="I180" s="9">
        <v>269800</v>
      </c>
    </row>
    <row r="181" spans="1:9" ht="9.9499999999999993" customHeight="1">
      <c r="A181" s="7" t="s">
        <v>67</v>
      </c>
      <c r="D181" s="8">
        <v>283200</v>
      </c>
      <c r="E181" s="9">
        <v>296800</v>
      </c>
      <c r="F181" s="9">
        <v>309400</v>
      </c>
      <c r="G181" s="9">
        <v>321100</v>
      </c>
      <c r="H181" s="9">
        <v>332200</v>
      </c>
      <c r="I181" s="9">
        <v>341600</v>
      </c>
    </row>
    <row r="182" spans="1:9" ht="9.9499999999999993" customHeight="1">
      <c r="A182" s="7" t="s">
        <v>68</v>
      </c>
      <c r="D182" s="8">
        <v>300200</v>
      </c>
      <c r="E182" s="9">
        <v>323500</v>
      </c>
      <c r="F182" s="9">
        <v>346500</v>
      </c>
      <c r="G182" s="9">
        <v>369300</v>
      </c>
      <c r="H182" s="9">
        <v>392000</v>
      </c>
      <c r="I182" s="9">
        <v>413300</v>
      </c>
    </row>
    <row r="183" spans="1:9" ht="9.9499999999999993" customHeight="1">
      <c r="D183" s="8"/>
    </row>
    <row r="184" spans="1:9" ht="9.9499999999999993" customHeight="1">
      <c r="A184" s="7" t="s">
        <v>35</v>
      </c>
      <c r="B184" s="8">
        <v>40304</v>
      </c>
      <c r="D184" s="8"/>
    </row>
    <row r="185" spans="1:9" ht="9.9499999999999993" customHeight="1">
      <c r="A185" s="7" t="s">
        <v>66</v>
      </c>
      <c r="D185" s="8">
        <v>38800</v>
      </c>
      <c r="E185" s="9">
        <v>40300</v>
      </c>
      <c r="F185" s="9">
        <v>41200</v>
      </c>
      <c r="G185" s="9">
        <v>41700</v>
      </c>
      <c r="H185" s="9">
        <v>41900</v>
      </c>
      <c r="I185" s="9">
        <v>41700</v>
      </c>
    </row>
    <row r="186" spans="1:9" ht="9.9499999999999993" customHeight="1">
      <c r="A186" s="7" t="s">
        <v>67</v>
      </c>
      <c r="D186" s="8">
        <v>41300</v>
      </c>
      <c r="E186" s="9">
        <v>44300</v>
      </c>
      <c r="F186" s="9">
        <v>46900</v>
      </c>
      <c r="G186" s="9">
        <v>49100</v>
      </c>
      <c r="H186" s="9">
        <v>51100</v>
      </c>
      <c r="I186" s="9">
        <v>52800</v>
      </c>
    </row>
    <row r="187" spans="1:9" ht="9.9499999999999993" customHeight="1">
      <c r="A187" s="7" t="s">
        <v>68</v>
      </c>
      <c r="D187" s="8">
        <v>43800</v>
      </c>
      <c r="E187" s="9">
        <v>48200</v>
      </c>
      <c r="F187" s="9">
        <v>52500</v>
      </c>
      <c r="G187" s="9">
        <v>56500</v>
      </c>
      <c r="H187" s="9">
        <v>60300</v>
      </c>
      <c r="I187" s="9">
        <v>63800</v>
      </c>
    </row>
    <row r="188" spans="1:9" ht="9.9499999999999993" customHeight="1">
      <c r="D188" s="8"/>
    </row>
    <row r="189" spans="1:9" ht="9.9499999999999993" customHeight="1">
      <c r="A189" s="7" t="s">
        <v>36</v>
      </c>
      <c r="B189" s="8">
        <v>8483</v>
      </c>
      <c r="D189" s="8"/>
    </row>
    <row r="190" spans="1:9" ht="9.9499999999999993" customHeight="1">
      <c r="A190" s="7" t="s">
        <v>66</v>
      </c>
      <c r="D190" s="8">
        <v>8100</v>
      </c>
      <c r="E190" s="9">
        <v>8200</v>
      </c>
      <c r="F190" s="9">
        <v>8200</v>
      </c>
      <c r="G190" s="9">
        <v>8100</v>
      </c>
      <c r="H190" s="9">
        <v>8000</v>
      </c>
      <c r="I190" s="9">
        <v>7800</v>
      </c>
    </row>
    <row r="191" spans="1:9" ht="9.9499999999999993" customHeight="1">
      <c r="A191" s="7" t="s">
        <v>67</v>
      </c>
      <c r="D191" s="8">
        <v>8800</v>
      </c>
      <c r="E191" s="9">
        <v>9300</v>
      </c>
      <c r="F191" s="9">
        <v>9700</v>
      </c>
      <c r="G191" s="9">
        <v>10100</v>
      </c>
      <c r="H191" s="9">
        <v>10500</v>
      </c>
      <c r="I191" s="9">
        <v>10900</v>
      </c>
    </row>
    <row r="192" spans="1:9" ht="9.9499999999999993" customHeight="1">
      <c r="A192" s="7" t="s">
        <v>68</v>
      </c>
      <c r="D192" s="8">
        <v>9500</v>
      </c>
      <c r="E192" s="9">
        <v>10400</v>
      </c>
      <c r="F192" s="9">
        <v>11300</v>
      </c>
      <c r="G192" s="9">
        <v>12100</v>
      </c>
      <c r="H192" s="9">
        <v>13000</v>
      </c>
      <c r="I192" s="9">
        <v>13900</v>
      </c>
    </row>
    <row r="193" spans="1:9" ht="9.9499999999999993" customHeight="1">
      <c r="D193" s="8"/>
    </row>
    <row r="194" spans="1:9" ht="9.9499999999999993" customHeight="1">
      <c r="A194" s="7" t="s">
        <v>37</v>
      </c>
      <c r="B194" s="8">
        <v>19395</v>
      </c>
      <c r="D194" s="8"/>
    </row>
    <row r="195" spans="1:9" ht="9.9499999999999993" customHeight="1">
      <c r="A195" s="7" t="s">
        <v>66</v>
      </c>
      <c r="D195" s="8">
        <v>18000</v>
      </c>
      <c r="E195" s="9">
        <v>17400</v>
      </c>
      <c r="F195" s="9">
        <v>16800</v>
      </c>
      <c r="G195" s="9">
        <v>16100</v>
      </c>
      <c r="H195" s="9">
        <v>15500</v>
      </c>
      <c r="I195" s="9">
        <v>14800</v>
      </c>
    </row>
    <row r="196" spans="1:9" ht="9.9499999999999993" customHeight="1">
      <c r="A196" s="7" t="s">
        <v>67</v>
      </c>
      <c r="D196" s="8">
        <v>19500</v>
      </c>
      <c r="E196" s="9">
        <v>19800</v>
      </c>
      <c r="F196" s="9">
        <v>20000</v>
      </c>
      <c r="G196" s="9">
        <v>20200</v>
      </c>
      <c r="H196" s="9">
        <v>20400</v>
      </c>
      <c r="I196" s="9">
        <v>20500</v>
      </c>
    </row>
    <row r="197" spans="1:9" ht="9.9499999999999993" customHeight="1">
      <c r="A197" s="7" t="s">
        <v>68</v>
      </c>
      <c r="D197" s="8">
        <v>21100</v>
      </c>
      <c r="E197" s="9">
        <v>22200</v>
      </c>
      <c r="F197" s="9">
        <v>23200</v>
      </c>
      <c r="G197" s="9">
        <v>24200</v>
      </c>
      <c r="H197" s="9">
        <v>25200</v>
      </c>
      <c r="I197" s="9">
        <v>26300</v>
      </c>
    </row>
    <row r="198" spans="1:9" ht="9.9499999999999993" customHeight="1">
      <c r="D198" s="8"/>
    </row>
    <row r="199" spans="1:9" ht="9.9499999999999993" customHeight="1">
      <c r="A199" s="7" t="s">
        <v>38</v>
      </c>
      <c r="B199" s="8">
        <v>333880</v>
      </c>
      <c r="D199" s="8"/>
    </row>
    <row r="200" spans="1:9" ht="9.9499999999999993" customHeight="1">
      <c r="A200" s="7" t="s">
        <v>66</v>
      </c>
      <c r="D200" s="8">
        <v>323900</v>
      </c>
      <c r="E200" s="9">
        <v>342000</v>
      </c>
      <c r="F200" s="9">
        <v>356700</v>
      </c>
      <c r="G200" s="9">
        <v>366300</v>
      </c>
      <c r="H200" s="9">
        <v>370900</v>
      </c>
      <c r="I200" s="9">
        <v>372000</v>
      </c>
    </row>
    <row r="201" spans="1:9" ht="9.9499999999999993" customHeight="1">
      <c r="A201" s="7" t="s">
        <v>67</v>
      </c>
      <c r="D201" s="8">
        <v>344600</v>
      </c>
      <c r="E201" s="9">
        <v>375800</v>
      </c>
      <c r="F201" s="9">
        <v>405300</v>
      </c>
      <c r="G201" s="9">
        <v>430900</v>
      </c>
      <c r="H201" s="9">
        <v>452300</v>
      </c>
      <c r="I201" s="9">
        <v>470900</v>
      </c>
    </row>
    <row r="202" spans="1:9" ht="9.9499999999999993" customHeight="1">
      <c r="A202" s="7" t="s">
        <v>68</v>
      </c>
      <c r="D202" s="8">
        <v>365200</v>
      </c>
      <c r="E202" s="9">
        <v>409600</v>
      </c>
      <c r="F202" s="9">
        <v>454000</v>
      </c>
      <c r="G202" s="9">
        <v>495500</v>
      </c>
      <c r="H202" s="9">
        <v>533700</v>
      </c>
      <c r="I202" s="9">
        <v>569700</v>
      </c>
    </row>
    <row r="203" spans="1:9" ht="9.9499999999999993" customHeight="1">
      <c r="D203" s="8"/>
    </row>
    <row r="204" spans="1:9" ht="9.9499999999999993" customHeight="1">
      <c r="A204" s="7" t="s">
        <v>39</v>
      </c>
      <c r="B204" s="8">
        <v>335008</v>
      </c>
      <c r="D204" s="8"/>
    </row>
    <row r="205" spans="1:9" ht="9.9499999999999993" customHeight="1">
      <c r="A205" s="7" t="s">
        <v>66</v>
      </c>
      <c r="D205" s="8">
        <v>326100</v>
      </c>
      <c r="E205" s="9">
        <v>342300</v>
      </c>
      <c r="F205" s="9">
        <v>353800</v>
      </c>
      <c r="G205" s="9">
        <v>361100</v>
      </c>
      <c r="H205" s="9">
        <v>364600</v>
      </c>
      <c r="I205" s="9">
        <v>362800</v>
      </c>
    </row>
    <row r="206" spans="1:9" ht="9.9499999999999993" customHeight="1">
      <c r="A206" s="7" t="s">
        <v>67</v>
      </c>
      <c r="D206" s="8">
        <v>347000</v>
      </c>
      <c r="E206" s="9">
        <v>380300</v>
      </c>
      <c r="F206" s="9">
        <v>411400</v>
      </c>
      <c r="G206" s="9">
        <v>440300</v>
      </c>
      <c r="H206" s="9">
        <v>467500</v>
      </c>
      <c r="I206" s="9">
        <v>490200</v>
      </c>
    </row>
    <row r="207" spans="1:9" ht="9.9499999999999993" customHeight="1">
      <c r="A207" s="7" t="s">
        <v>68</v>
      </c>
      <c r="D207" s="8">
        <v>367800</v>
      </c>
      <c r="E207" s="9">
        <v>418300</v>
      </c>
      <c r="F207" s="9">
        <v>469000</v>
      </c>
      <c r="G207" s="9">
        <v>519600</v>
      </c>
      <c r="H207" s="9">
        <v>570300</v>
      </c>
      <c r="I207" s="9">
        <v>617700</v>
      </c>
    </row>
    <row r="208" spans="1:9" ht="9.9499999999999993" customHeight="1">
      <c r="D208" s="8"/>
    </row>
    <row r="209" spans="1:9" ht="9.9499999999999993" customHeight="1">
      <c r="A209" s="7" t="s">
        <v>40</v>
      </c>
      <c r="B209" s="8">
        <v>148077</v>
      </c>
      <c r="D209" s="8"/>
    </row>
    <row r="210" spans="1:9" ht="9.9499999999999993" customHeight="1">
      <c r="A210" s="7" t="s">
        <v>66</v>
      </c>
      <c r="D210" s="8">
        <v>142300</v>
      </c>
      <c r="E210" s="9">
        <v>145000</v>
      </c>
      <c r="F210" s="9">
        <v>146600</v>
      </c>
      <c r="G210" s="9">
        <v>147200</v>
      </c>
      <c r="H210" s="9">
        <v>146500</v>
      </c>
      <c r="I210" s="9">
        <v>145000</v>
      </c>
    </row>
    <row r="211" spans="1:9" ht="9.9499999999999993" customHeight="1">
      <c r="A211" s="7" t="s">
        <v>67</v>
      </c>
      <c r="D211" s="8">
        <v>151400</v>
      </c>
      <c r="E211" s="9">
        <v>159400</v>
      </c>
      <c r="F211" s="9">
        <v>166600</v>
      </c>
      <c r="G211" s="9">
        <v>173200</v>
      </c>
      <c r="H211" s="9">
        <v>178600</v>
      </c>
      <c r="I211" s="9">
        <v>183500</v>
      </c>
    </row>
    <row r="212" spans="1:9" ht="9.9499999999999993" customHeight="1">
      <c r="A212" s="7" t="s">
        <v>68</v>
      </c>
      <c r="D212" s="8">
        <v>160500</v>
      </c>
      <c r="E212" s="9">
        <v>173700</v>
      </c>
      <c r="F212" s="9">
        <v>186600</v>
      </c>
      <c r="G212" s="9">
        <v>199200</v>
      </c>
      <c r="H212" s="9">
        <v>210700</v>
      </c>
      <c r="I212" s="9">
        <v>222000</v>
      </c>
    </row>
    <row r="213" spans="1:9" ht="9.9499999999999993" customHeight="1">
      <c r="D213" s="8"/>
    </row>
    <row r="214" spans="1:9" ht="9.9499999999999993" customHeight="1">
      <c r="A214" s="7" t="s">
        <v>65</v>
      </c>
      <c r="B214" s="8">
        <v>2582375</v>
      </c>
      <c r="D214" s="8"/>
    </row>
    <row r="215" spans="1:9" ht="9.9499999999999993" customHeight="1">
      <c r="A215" s="7" t="s">
        <v>66</v>
      </c>
      <c r="D215" s="8">
        <v>2477100</v>
      </c>
      <c r="E215" s="9">
        <v>2537100</v>
      </c>
      <c r="F215" s="9">
        <v>2580500</v>
      </c>
      <c r="G215" s="9">
        <v>2598200</v>
      </c>
      <c r="H215" s="9">
        <v>2590700</v>
      </c>
      <c r="I215" s="9">
        <v>2575600</v>
      </c>
    </row>
    <row r="216" spans="1:9" ht="9.9499999999999993" customHeight="1">
      <c r="A216" s="7" t="s">
        <v>67</v>
      </c>
      <c r="D216" s="8">
        <v>2635300</v>
      </c>
      <c r="E216" s="9">
        <v>2788100</v>
      </c>
      <c r="F216" s="9">
        <v>2932400</v>
      </c>
      <c r="G216" s="9">
        <v>3056700</v>
      </c>
      <c r="H216" s="9">
        <v>3159400</v>
      </c>
      <c r="I216" s="9">
        <v>3260300</v>
      </c>
    </row>
    <row r="217" spans="1:9" ht="9.9499999999999993" customHeight="1">
      <c r="A217" s="7" t="s">
        <v>68</v>
      </c>
      <c r="D217" s="8">
        <v>2793400</v>
      </c>
      <c r="E217" s="9">
        <v>3039000</v>
      </c>
      <c r="F217" s="9">
        <v>3284300</v>
      </c>
      <c r="G217" s="9">
        <v>3515200</v>
      </c>
      <c r="H217" s="9">
        <v>3728000</v>
      </c>
      <c r="I217" s="9">
        <v>3944900</v>
      </c>
    </row>
    <row r="218" spans="1:9" ht="9.9499999999999993" customHeight="1">
      <c r="D218" s="8"/>
    </row>
    <row r="219" spans="1:9" ht="9.9499999999999993" customHeight="1">
      <c r="A219" s="7" t="s">
        <v>41</v>
      </c>
      <c r="B219" s="8">
        <v>73560</v>
      </c>
      <c r="D219" s="8"/>
    </row>
    <row r="220" spans="1:9" ht="9.9499999999999993" customHeight="1">
      <c r="A220" s="7" t="s">
        <v>66</v>
      </c>
      <c r="D220" s="8">
        <v>68900</v>
      </c>
      <c r="E220" s="9">
        <v>66200</v>
      </c>
      <c r="F220" s="9">
        <v>63500</v>
      </c>
      <c r="G220" s="9">
        <v>60900</v>
      </c>
      <c r="H220" s="9">
        <v>58300</v>
      </c>
      <c r="I220" s="9">
        <v>55800</v>
      </c>
    </row>
    <row r="221" spans="1:9" ht="9.9499999999999993" customHeight="1">
      <c r="A221" s="7" t="s">
        <v>67</v>
      </c>
      <c r="D221" s="8">
        <v>73300</v>
      </c>
      <c r="E221" s="9">
        <v>72800</v>
      </c>
      <c r="F221" s="9">
        <v>72200</v>
      </c>
      <c r="G221" s="9">
        <v>71700</v>
      </c>
      <c r="H221" s="9">
        <v>71100</v>
      </c>
      <c r="I221" s="9">
        <v>70600</v>
      </c>
    </row>
    <row r="222" spans="1:9" ht="9.9499999999999993" customHeight="1">
      <c r="A222" s="7" t="s">
        <v>68</v>
      </c>
      <c r="D222" s="8">
        <v>77700</v>
      </c>
      <c r="E222" s="9">
        <v>79300</v>
      </c>
      <c r="F222" s="9">
        <v>80900</v>
      </c>
      <c r="G222" s="9">
        <v>82400</v>
      </c>
      <c r="H222" s="9">
        <v>83900</v>
      </c>
      <c r="I222" s="9">
        <v>85500</v>
      </c>
    </row>
    <row r="223" spans="1:9" ht="9.9499999999999993" customHeight="1">
      <c r="D223" s="8"/>
    </row>
    <row r="224" spans="1:9" ht="9.9499999999999993" customHeight="1">
      <c r="A224" s="7" t="s">
        <v>42</v>
      </c>
      <c r="B224" s="8">
        <v>74661</v>
      </c>
      <c r="D224" s="8"/>
    </row>
    <row r="225" spans="1:9" ht="9.9499999999999993" customHeight="1">
      <c r="A225" s="7" t="s">
        <v>66</v>
      </c>
      <c r="D225" s="8">
        <v>72800</v>
      </c>
      <c r="E225" s="9">
        <v>77100</v>
      </c>
      <c r="F225" s="9">
        <v>80100</v>
      </c>
      <c r="G225" s="9">
        <v>81800</v>
      </c>
      <c r="H225" s="9">
        <v>82300</v>
      </c>
      <c r="I225" s="9">
        <v>81800</v>
      </c>
    </row>
    <row r="226" spans="1:9" ht="9.9499999999999993" customHeight="1">
      <c r="A226" s="7" t="s">
        <v>67</v>
      </c>
      <c r="D226" s="8">
        <v>77400</v>
      </c>
      <c r="E226" s="9">
        <v>85700</v>
      </c>
      <c r="F226" s="9">
        <v>93100</v>
      </c>
      <c r="G226" s="9">
        <v>99800</v>
      </c>
      <c r="H226" s="9">
        <v>105500</v>
      </c>
      <c r="I226" s="9">
        <v>110600</v>
      </c>
    </row>
    <row r="227" spans="1:9" ht="9.9499999999999993" customHeight="1">
      <c r="A227" s="7" t="s">
        <v>68</v>
      </c>
      <c r="D227" s="8">
        <v>82100</v>
      </c>
      <c r="E227" s="9">
        <v>94200</v>
      </c>
      <c r="F227" s="9">
        <v>106100</v>
      </c>
      <c r="G227" s="9">
        <v>117700</v>
      </c>
      <c r="H227" s="9">
        <v>128800</v>
      </c>
      <c r="I227" s="9">
        <v>139400</v>
      </c>
    </row>
    <row r="228" spans="1:9" ht="9.9499999999999993" customHeight="1">
      <c r="D228" s="8"/>
    </row>
    <row r="229" spans="1:9" ht="9.9499999999999993" customHeight="1">
      <c r="A229" s="7" t="s">
        <v>43</v>
      </c>
      <c r="B229" s="8">
        <v>188349</v>
      </c>
      <c r="D229" s="8"/>
    </row>
    <row r="230" spans="1:9" ht="9.9499999999999993" customHeight="1">
      <c r="A230" s="7" t="s">
        <v>66</v>
      </c>
      <c r="D230" s="8">
        <v>179400</v>
      </c>
      <c r="E230" s="9">
        <v>180200</v>
      </c>
      <c r="F230" s="9">
        <v>179800</v>
      </c>
      <c r="G230" s="9">
        <v>179000</v>
      </c>
      <c r="H230" s="9">
        <v>177500</v>
      </c>
      <c r="I230" s="9">
        <v>175300</v>
      </c>
    </row>
    <row r="231" spans="1:9" ht="9.9499999999999993" customHeight="1">
      <c r="A231" s="7" t="s">
        <v>67</v>
      </c>
      <c r="D231" s="8">
        <v>190800</v>
      </c>
      <c r="E231" s="9">
        <v>198100</v>
      </c>
      <c r="F231" s="9">
        <v>204300</v>
      </c>
      <c r="G231" s="9">
        <v>210600</v>
      </c>
      <c r="H231" s="9">
        <v>216400</v>
      </c>
      <c r="I231" s="9">
        <v>221900</v>
      </c>
    </row>
    <row r="232" spans="1:9" ht="9.9499999999999993" customHeight="1">
      <c r="A232" s="7" t="s">
        <v>68</v>
      </c>
      <c r="D232" s="8">
        <v>202300</v>
      </c>
      <c r="E232" s="9">
        <v>215900</v>
      </c>
      <c r="F232" s="9">
        <v>228800</v>
      </c>
      <c r="G232" s="9">
        <v>242100</v>
      </c>
      <c r="H232" s="9">
        <v>255400</v>
      </c>
      <c r="I232" s="9">
        <v>268500</v>
      </c>
    </row>
    <row r="233" spans="1:9" ht="9.9499999999999993" customHeight="1">
      <c r="D233" s="8"/>
    </row>
    <row r="234" spans="1:9" ht="9.9499999999999993" customHeight="1">
      <c r="A234" s="7" t="s">
        <v>44</v>
      </c>
      <c r="B234" s="8">
        <v>39762</v>
      </c>
      <c r="D234" s="8"/>
    </row>
    <row r="235" spans="1:9" ht="9.9499999999999993" customHeight="1">
      <c r="A235" s="7" t="s">
        <v>66</v>
      </c>
      <c r="D235" s="8">
        <v>37800</v>
      </c>
      <c r="E235" s="9">
        <v>37800</v>
      </c>
      <c r="F235" s="9">
        <v>37500</v>
      </c>
      <c r="G235" s="9">
        <v>37000</v>
      </c>
      <c r="H235" s="9">
        <v>36300</v>
      </c>
      <c r="I235" s="9">
        <v>35400</v>
      </c>
    </row>
    <row r="236" spans="1:9" ht="9.9499999999999993" customHeight="1">
      <c r="A236" s="7" t="s">
        <v>67</v>
      </c>
      <c r="D236" s="8">
        <v>40200</v>
      </c>
      <c r="E236" s="9">
        <v>41500</v>
      </c>
      <c r="F236" s="9">
        <v>42600</v>
      </c>
      <c r="G236" s="9">
        <v>43500</v>
      </c>
      <c r="H236" s="9">
        <v>44300</v>
      </c>
      <c r="I236" s="9">
        <v>44800</v>
      </c>
    </row>
    <row r="237" spans="1:9" ht="9.9499999999999993" customHeight="1">
      <c r="A237" s="7" t="s">
        <v>68</v>
      </c>
      <c r="D237" s="8">
        <v>42600</v>
      </c>
      <c r="E237" s="9">
        <v>45300</v>
      </c>
      <c r="F237" s="9">
        <v>47700</v>
      </c>
      <c r="G237" s="9">
        <v>50100</v>
      </c>
      <c r="H237" s="9">
        <v>52300</v>
      </c>
      <c r="I237" s="9">
        <v>54200</v>
      </c>
    </row>
    <row r="238" spans="1:9" ht="9.9499999999999993" customHeight="1">
      <c r="D238" s="8"/>
    </row>
    <row r="239" spans="1:9" ht="9.9499999999999993" customHeight="1">
      <c r="A239" s="7" t="s">
        <v>45</v>
      </c>
      <c r="B239" s="10">
        <v>1202978</v>
      </c>
      <c r="C239" s="10"/>
      <c r="D239" s="10"/>
    </row>
    <row r="240" spans="1:9" ht="9.9499999999999993" customHeight="1">
      <c r="A240" s="7" t="s">
        <v>66</v>
      </c>
      <c r="D240" s="8">
        <v>1176600</v>
      </c>
      <c r="E240" s="9">
        <v>1255300</v>
      </c>
      <c r="F240" s="9">
        <v>1311600</v>
      </c>
      <c r="G240" s="9">
        <v>1345800</v>
      </c>
      <c r="H240" s="9">
        <v>1362100</v>
      </c>
      <c r="I240" s="9">
        <v>1362100</v>
      </c>
    </row>
    <row r="241" spans="1:9" ht="9.9499999999999993" customHeight="1">
      <c r="A241" s="7" t="s">
        <v>67</v>
      </c>
      <c r="D241" s="8">
        <v>1251700</v>
      </c>
      <c r="E241" s="9">
        <v>1394800</v>
      </c>
      <c r="F241" s="9">
        <v>1525100</v>
      </c>
      <c r="G241" s="9">
        <v>1641200</v>
      </c>
      <c r="H241" s="9">
        <v>1746300</v>
      </c>
      <c r="I241" s="9">
        <v>1840700</v>
      </c>
    </row>
    <row r="242" spans="1:9" ht="9.9499999999999993" customHeight="1">
      <c r="A242" s="7" t="s">
        <v>68</v>
      </c>
      <c r="D242" s="8">
        <v>1326800</v>
      </c>
      <c r="E242" s="9">
        <v>1534300</v>
      </c>
      <c r="F242" s="9">
        <v>1738600</v>
      </c>
      <c r="G242" s="9">
        <v>1936600</v>
      </c>
      <c r="H242" s="9">
        <v>2130500</v>
      </c>
      <c r="I242" s="9">
        <v>2319300</v>
      </c>
    </row>
    <row r="243" spans="1:9" ht="9.9499999999999993" customHeight="1">
      <c r="D243" s="8"/>
    </row>
    <row r="244" spans="1:9" ht="9.9499999999999993" customHeight="1">
      <c r="A244" s="7" t="s">
        <v>46</v>
      </c>
      <c r="B244" s="8">
        <v>288361</v>
      </c>
      <c r="D244" s="8"/>
    </row>
    <row r="245" spans="1:9" ht="9.9499999999999993" customHeight="1">
      <c r="A245" s="7" t="s">
        <v>66</v>
      </c>
      <c r="D245" s="8">
        <v>288500</v>
      </c>
      <c r="E245" s="9">
        <v>320800</v>
      </c>
      <c r="F245" s="9">
        <v>343700</v>
      </c>
      <c r="G245" s="9">
        <v>362100</v>
      </c>
      <c r="H245" s="9">
        <v>375300</v>
      </c>
      <c r="I245" s="9">
        <v>383400</v>
      </c>
    </row>
    <row r="246" spans="1:9" ht="9.9499999999999993" customHeight="1">
      <c r="A246" s="7" t="s">
        <v>67</v>
      </c>
      <c r="D246" s="8">
        <v>306900</v>
      </c>
      <c r="E246" s="9">
        <v>360500</v>
      </c>
      <c r="F246" s="9">
        <v>409100</v>
      </c>
      <c r="G246" s="9">
        <v>452700</v>
      </c>
      <c r="H246" s="9">
        <v>493800</v>
      </c>
      <c r="I246" s="9">
        <v>532500</v>
      </c>
    </row>
    <row r="247" spans="1:9" ht="9.9499999999999993" customHeight="1">
      <c r="A247" s="7" t="s">
        <v>68</v>
      </c>
      <c r="D247" s="8">
        <v>325300</v>
      </c>
      <c r="E247" s="9">
        <v>400100</v>
      </c>
      <c r="F247" s="9">
        <v>474600</v>
      </c>
      <c r="G247" s="9">
        <v>543200</v>
      </c>
      <c r="H247" s="9">
        <v>612300</v>
      </c>
      <c r="I247" s="9">
        <v>681600</v>
      </c>
    </row>
    <row r="248" spans="1:9" ht="9.9499999999999993" customHeight="1">
      <c r="D248" s="8"/>
    </row>
    <row r="249" spans="1:9" ht="9.9499999999999993" customHeight="1">
      <c r="A249" s="7" t="s">
        <v>47</v>
      </c>
      <c r="B249" s="8">
        <v>1345652</v>
      </c>
      <c r="D249" s="8"/>
    </row>
    <row r="250" spans="1:9" ht="9.9499999999999993" customHeight="1">
      <c r="A250" s="7" t="s">
        <v>66</v>
      </c>
      <c r="D250" s="8">
        <v>1291900</v>
      </c>
      <c r="E250" s="9">
        <v>1328100</v>
      </c>
      <c r="F250" s="9">
        <v>1352200</v>
      </c>
      <c r="G250" s="9">
        <v>1364900</v>
      </c>
      <c r="H250" s="9">
        <v>1361800</v>
      </c>
      <c r="I250" s="9">
        <v>1355100</v>
      </c>
    </row>
    <row r="251" spans="1:9" ht="9.9499999999999993" customHeight="1">
      <c r="A251" s="7" t="s">
        <v>67</v>
      </c>
      <c r="D251" s="8">
        <v>1374300</v>
      </c>
      <c r="E251" s="9">
        <v>1459500</v>
      </c>
      <c r="F251" s="9">
        <v>1536600</v>
      </c>
      <c r="G251" s="9">
        <v>1605700</v>
      </c>
      <c r="H251" s="9">
        <v>1660700</v>
      </c>
      <c r="I251" s="9">
        <v>1715300</v>
      </c>
    </row>
    <row r="252" spans="1:9" ht="9.9499999999999993" customHeight="1">
      <c r="A252" s="7" t="s">
        <v>68</v>
      </c>
      <c r="D252" s="8">
        <v>1456800</v>
      </c>
      <c r="E252" s="9">
        <v>1590800</v>
      </c>
      <c r="F252" s="9">
        <v>1721000</v>
      </c>
      <c r="G252" s="9">
        <v>1846600</v>
      </c>
      <c r="H252" s="9">
        <v>1959600</v>
      </c>
      <c r="I252" s="9">
        <v>2075500</v>
      </c>
    </row>
    <row r="253" spans="1:9" ht="9.9499999999999993" customHeight="1">
      <c r="D253" s="8"/>
    </row>
    <row r="254" spans="1:9" ht="9.9499999999999993" customHeight="1">
      <c r="A254" s="7" t="s">
        <v>48</v>
      </c>
      <c r="B254" s="8">
        <v>473566</v>
      </c>
      <c r="D254" s="8"/>
    </row>
    <row r="255" spans="1:9" ht="9.9499999999999993" customHeight="1">
      <c r="A255" s="7" t="s">
        <v>66</v>
      </c>
      <c r="D255" s="8">
        <v>463100</v>
      </c>
      <c r="E255" s="9">
        <v>491400</v>
      </c>
      <c r="F255" s="9">
        <v>512300</v>
      </c>
      <c r="G255" s="9">
        <v>526400</v>
      </c>
      <c r="H255" s="9">
        <v>534500</v>
      </c>
      <c r="I255" s="9">
        <v>535300</v>
      </c>
    </row>
    <row r="256" spans="1:9" ht="9.9499999999999993" customHeight="1">
      <c r="A256" s="7" t="s">
        <v>67</v>
      </c>
      <c r="D256" s="8">
        <v>492700</v>
      </c>
      <c r="E256" s="9">
        <v>546000</v>
      </c>
      <c r="F256" s="9">
        <v>595700</v>
      </c>
      <c r="G256" s="9">
        <v>641900</v>
      </c>
      <c r="H256" s="9">
        <v>685300</v>
      </c>
      <c r="I256" s="9">
        <v>723400</v>
      </c>
    </row>
    <row r="257" spans="1:9" ht="9.9499999999999993" customHeight="1">
      <c r="A257" s="7" t="s">
        <v>68</v>
      </c>
      <c r="D257" s="8">
        <v>522200</v>
      </c>
      <c r="E257" s="9">
        <v>600500</v>
      </c>
      <c r="F257" s="9">
        <v>679100</v>
      </c>
      <c r="G257" s="9">
        <v>757500</v>
      </c>
      <c r="H257" s="9">
        <v>836100</v>
      </c>
      <c r="I257" s="9">
        <v>911400</v>
      </c>
    </row>
    <row r="258" spans="1:9" ht="9.9499999999999993" customHeight="1">
      <c r="D258" s="8"/>
    </row>
    <row r="259" spans="1:9" ht="9.9499999999999993" customHeight="1">
      <c r="A259" s="7" t="s">
        <v>49</v>
      </c>
      <c r="B259" s="8">
        <v>926610</v>
      </c>
      <c r="D259" s="8"/>
    </row>
    <row r="260" spans="1:9" ht="9.9499999999999993" customHeight="1">
      <c r="A260" s="7" t="s">
        <v>66</v>
      </c>
      <c r="D260" s="8">
        <v>872300</v>
      </c>
      <c r="E260" s="9">
        <v>847800</v>
      </c>
      <c r="F260" s="9">
        <v>823000</v>
      </c>
      <c r="G260" s="9">
        <v>797800</v>
      </c>
      <c r="H260" s="9">
        <v>772300</v>
      </c>
      <c r="I260" s="9">
        <v>746500</v>
      </c>
    </row>
    <row r="261" spans="1:9" ht="9.9499999999999993" customHeight="1">
      <c r="A261" s="7" t="s">
        <v>67</v>
      </c>
      <c r="D261" s="8">
        <v>928000</v>
      </c>
      <c r="E261" s="9">
        <v>931600</v>
      </c>
      <c r="F261" s="9">
        <v>935200</v>
      </c>
      <c r="G261" s="9">
        <v>938600</v>
      </c>
      <c r="H261" s="9">
        <v>941900</v>
      </c>
      <c r="I261" s="9">
        <v>945000</v>
      </c>
    </row>
    <row r="262" spans="1:9" ht="9.9499999999999993" customHeight="1">
      <c r="A262" s="7" t="s">
        <v>68</v>
      </c>
      <c r="D262" s="8">
        <v>983700</v>
      </c>
      <c r="E262" s="9">
        <v>1015500</v>
      </c>
      <c r="F262" s="9">
        <v>1047400</v>
      </c>
      <c r="G262" s="9">
        <v>1079400</v>
      </c>
      <c r="H262" s="9">
        <v>1111400</v>
      </c>
      <c r="I262" s="9">
        <v>1143400</v>
      </c>
    </row>
    <row r="263" spans="1:9" ht="9.9499999999999993" customHeight="1">
      <c r="D263" s="8"/>
    </row>
    <row r="264" spans="1:9" ht="9.9499999999999993" customHeight="1">
      <c r="A264" s="7" t="s">
        <v>50</v>
      </c>
      <c r="B264" s="8">
        <v>613950</v>
      </c>
      <c r="D264" s="8"/>
    </row>
    <row r="265" spans="1:9" ht="9.9499999999999993" customHeight="1">
      <c r="A265" s="7" t="s">
        <v>66</v>
      </c>
      <c r="D265" s="8">
        <v>596400</v>
      </c>
      <c r="E265" s="9">
        <v>622200</v>
      </c>
      <c r="F265" s="9">
        <v>640300</v>
      </c>
      <c r="G265" s="9">
        <v>651100</v>
      </c>
      <c r="H265" s="9">
        <v>655600</v>
      </c>
      <c r="I265" s="9">
        <v>653700</v>
      </c>
    </row>
    <row r="266" spans="1:9" ht="9.9499999999999993" customHeight="1">
      <c r="A266" s="7" t="s">
        <v>67</v>
      </c>
      <c r="D266" s="8">
        <v>634400</v>
      </c>
      <c r="E266" s="9">
        <v>691400</v>
      </c>
      <c r="F266" s="9">
        <v>744600</v>
      </c>
      <c r="G266" s="9">
        <v>794100</v>
      </c>
      <c r="H266" s="9">
        <v>840600</v>
      </c>
      <c r="I266" s="9">
        <v>883400</v>
      </c>
    </row>
    <row r="267" spans="1:9" ht="9.9499999999999993" customHeight="1">
      <c r="A267" s="7" t="s">
        <v>68</v>
      </c>
      <c r="D267" s="8">
        <v>672500</v>
      </c>
      <c r="E267" s="9">
        <v>760500</v>
      </c>
      <c r="F267" s="9">
        <v>848800</v>
      </c>
      <c r="G267" s="9">
        <v>937000</v>
      </c>
      <c r="H267" s="9">
        <v>1025500</v>
      </c>
      <c r="I267" s="9">
        <v>1113100</v>
      </c>
    </row>
    <row r="268" spans="1:9" ht="9.9499999999999993" customHeight="1">
      <c r="D268" s="8"/>
    </row>
    <row r="269" spans="1:9" ht="9.9499999999999993" customHeight="1">
      <c r="A269" s="7" t="s">
        <v>51</v>
      </c>
      <c r="B269" s="8">
        <v>72605</v>
      </c>
      <c r="D269" s="8"/>
    </row>
    <row r="270" spans="1:9" ht="9.9499999999999993" customHeight="1">
      <c r="A270" s="7" t="s">
        <v>66</v>
      </c>
      <c r="D270" s="8">
        <v>68400</v>
      </c>
      <c r="E270" s="9">
        <v>66700</v>
      </c>
      <c r="F270" s="9">
        <v>64900</v>
      </c>
      <c r="G270" s="9">
        <v>63100</v>
      </c>
      <c r="H270" s="9">
        <v>61100</v>
      </c>
      <c r="I270" s="9">
        <v>59100</v>
      </c>
    </row>
    <row r="271" spans="1:9" ht="9.9499999999999993" customHeight="1">
      <c r="A271" s="7" t="s">
        <v>67</v>
      </c>
      <c r="D271" s="8">
        <v>72800</v>
      </c>
      <c r="E271" s="9">
        <v>73300</v>
      </c>
      <c r="F271" s="9">
        <v>73800</v>
      </c>
      <c r="G271" s="9">
        <v>74200</v>
      </c>
      <c r="H271" s="9">
        <v>74600</v>
      </c>
      <c r="I271" s="9">
        <v>74900</v>
      </c>
    </row>
    <row r="272" spans="1:9" ht="9.9499999999999993" customHeight="1">
      <c r="A272" s="7" t="s">
        <v>68</v>
      </c>
      <c r="D272" s="8">
        <v>77100</v>
      </c>
      <c r="E272" s="9">
        <v>79900</v>
      </c>
      <c r="F272" s="9">
        <v>82700</v>
      </c>
      <c r="G272" s="9">
        <v>85300</v>
      </c>
      <c r="H272" s="9">
        <v>88000</v>
      </c>
      <c r="I272" s="9">
        <v>90600</v>
      </c>
    </row>
    <row r="273" spans="1:9" ht="9.9499999999999993" customHeight="1">
      <c r="D273" s="8"/>
    </row>
    <row r="274" spans="1:9" ht="9.9499999999999993" customHeight="1">
      <c r="A274" s="7" t="s">
        <v>69</v>
      </c>
      <c r="B274" s="8">
        <v>201541</v>
      </c>
      <c r="D274" s="8"/>
    </row>
    <row r="275" spans="1:9" ht="9.9499999999999993" customHeight="1">
      <c r="A275" s="7" t="s">
        <v>66</v>
      </c>
      <c r="D275" s="8">
        <v>201400</v>
      </c>
      <c r="E275" s="9">
        <v>222800</v>
      </c>
      <c r="F275" s="9">
        <v>237900</v>
      </c>
      <c r="G275" s="9">
        <v>251300</v>
      </c>
      <c r="H275" s="9">
        <v>260600</v>
      </c>
      <c r="I275" s="9">
        <v>265900</v>
      </c>
    </row>
    <row r="276" spans="1:9" ht="9.9499999999999993" customHeight="1">
      <c r="A276" s="7" t="s">
        <v>67</v>
      </c>
      <c r="D276" s="8">
        <v>214300</v>
      </c>
      <c r="E276" s="9">
        <v>250300</v>
      </c>
      <c r="F276" s="9">
        <v>283200</v>
      </c>
      <c r="G276" s="9">
        <v>314100</v>
      </c>
      <c r="H276" s="9">
        <v>342900</v>
      </c>
      <c r="I276" s="9">
        <v>369400</v>
      </c>
    </row>
    <row r="277" spans="1:9" ht="9.9499999999999993" customHeight="1">
      <c r="A277" s="7" t="s">
        <v>68</v>
      </c>
      <c r="D277" s="8">
        <v>227200</v>
      </c>
      <c r="E277" s="9">
        <v>277800</v>
      </c>
      <c r="F277" s="9">
        <v>328600</v>
      </c>
      <c r="G277" s="9">
        <v>376900</v>
      </c>
      <c r="H277" s="9">
        <v>425200</v>
      </c>
      <c r="I277" s="9">
        <v>472800</v>
      </c>
    </row>
    <row r="278" spans="1:9" ht="9.9499999999999993" customHeight="1">
      <c r="D278" s="8"/>
    </row>
    <row r="279" spans="1:9" ht="9.9499999999999993" customHeight="1">
      <c r="A279" s="7" t="s">
        <v>70</v>
      </c>
      <c r="B279" s="8">
        <v>281151</v>
      </c>
      <c r="D279" s="8"/>
    </row>
    <row r="280" spans="1:9" ht="9.9499999999999993" customHeight="1">
      <c r="A280" s="7" t="s">
        <v>66</v>
      </c>
      <c r="D280" s="8">
        <v>276200</v>
      </c>
      <c r="E280" s="9">
        <v>297400</v>
      </c>
      <c r="F280" s="9">
        <v>313700</v>
      </c>
      <c r="G280" s="9">
        <v>325200</v>
      </c>
      <c r="H280" s="9">
        <v>332700</v>
      </c>
      <c r="I280" s="9">
        <v>336100</v>
      </c>
    </row>
    <row r="281" spans="1:9" ht="9.9499999999999993" customHeight="1">
      <c r="A281" s="7" t="s">
        <v>67</v>
      </c>
      <c r="D281" s="8">
        <v>293800</v>
      </c>
      <c r="E281" s="9">
        <v>330500</v>
      </c>
      <c r="F281" s="9">
        <v>364700</v>
      </c>
      <c r="G281" s="9">
        <v>396600</v>
      </c>
      <c r="H281" s="9">
        <v>426600</v>
      </c>
      <c r="I281" s="9">
        <v>454200</v>
      </c>
    </row>
    <row r="282" spans="1:9" ht="9.9499999999999993" customHeight="1">
      <c r="A282" s="7" t="s">
        <v>68</v>
      </c>
      <c r="D282" s="8">
        <v>311400</v>
      </c>
      <c r="E282" s="9">
        <v>363500</v>
      </c>
      <c r="F282" s="9">
        <v>415800</v>
      </c>
      <c r="G282" s="9">
        <v>468000</v>
      </c>
      <c r="H282" s="9">
        <v>520500</v>
      </c>
      <c r="I282" s="9">
        <v>572300</v>
      </c>
    </row>
    <row r="283" spans="1:9" ht="9.9499999999999993" customHeight="1">
      <c r="D283" s="8"/>
    </row>
    <row r="284" spans="1:9" ht="9.9499999999999993" customHeight="1">
      <c r="A284" s="7" t="s">
        <v>52</v>
      </c>
      <c r="B284" s="8">
        <v>157317</v>
      </c>
      <c r="D284" s="8"/>
    </row>
    <row r="285" spans="1:9" ht="9.9499999999999993" customHeight="1">
      <c r="A285" s="7" t="s">
        <v>66</v>
      </c>
      <c r="D285" s="8">
        <v>152800</v>
      </c>
      <c r="E285" s="9">
        <v>162000</v>
      </c>
      <c r="F285" s="9">
        <v>169700</v>
      </c>
      <c r="G285" s="9">
        <v>175100</v>
      </c>
      <c r="H285" s="9">
        <v>178100</v>
      </c>
      <c r="I285" s="9">
        <v>179400</v>
      </c>
    </row>
    <row r="286" spans="1:9" ht="9.9499999999999993" customHeight="1">
      <c r="A286" s="7" t="s">
        <v>67</v>
      </c>
      <c r="D286" s="8">
        <v>162500</v>
      </c>
      <c r="E286" s="9">
        <v>178100</v>
      </c>
      <c r="F286" s="9">
        <v>192800</v>
      </c>
      <c r="G286" s="9">
        <v>206000</v>
      </c>
      <c r="H286" s="9">
        <v>217200</v>
      </c>
      <c r="I286" s="9">
        <v>227100</v>
      </c>
    </row>
    <row r="287" spans="1:9" ht="9.9499999999999993" customHeight="1">
      <c r="A287" s="7" t="s">
        <v>68</v>
      </c>
      <c r="D287" s="8">
        <v>172300</v>
      </c>
      <c r="E287" s="9">
        <v>194100</v>
      </c>
      <c r="F287" s="9">
        <v>216000</v>
      </c>
      <c r="G287" s="9">
        <v>236900</v>
      </c>
      <c r="H287" s="9">
        <v>256300</v>
      </c>
      <c r="I287" s="9">
        <v>274800</v>
      </c>
    </row>
    <row r="288" spans="1:9" ht="9.9499999999999993" customHeight="1">
      <c r="D288" s="8"/>
    </row>
    <row r="289" spans="1:9" ht="9.9499999999999993" customHeight="1">
      <c r="A289" s="7" t="s">
        <v>53</v>
      </c>
      <c r="B289" s="8">
        <v>385292</v>
      </c>
      <c r="D289" s="8"/>
    </row>
    <row r="290" spans="1:9" ht="9.9499999999999993" customHeight="1">
      <c r="A290" s="7" t="s">
        <v>66</v>
      </c>
      <c r="D290" s="8">
        <v>370100</v>
      </c>
      <c r="E290" s="9">
        <v>379900</v>
      </c>
      <c r="F290" s="9">
        <v>387000</v>
      </c>
      <c r="G290" s="9">
        <v>391000</v>
      </c>
      <c r="H290" s="9">
        <v>391100</v>
      </c>
      <c r="I290" s="9">
        <v>388800</v>
      </c>
    </row>
    <row r="291" spans="1:9" ht="9.9499999999999993" customHeight="1">
      <c r="A291" s="7" t="s">
        <v>67</v>
      </c>
      <c r="D291" s="8">
        <v>393700</v>
      </c>
      <c r="E291" s="9">
        <v>417500</v>
      </c>
      <c r="F291" s="9">
        <v>439800</v>
      </c>
      <c r="G291" s="9">
        <v>460000</v>
      </c>
      <c r="H291" s="9">
        <v>477000</v>
      </c>
      <c r="I291" s="9">
        <v>492100</v>
      </c>
    </row>
    <row r="292" spans="1:9" ht="9.9499999999999993" customHeight="1">
      <c r="A292" s="7" t="s">
        <v>68</v>
      </c>
      <c r="D292" s="8">
        <v>417300</v>
      </c>
      <c r="E292" s="9">
        <v>455000</v>
      </c>
      <c r="F292" s="9">
        <v>492500</v>
      </c>
      <c r="G292" s="9">
        <v>529000</v>
      </c>
      <c r="H292" s="9">
        <v>562900</v>
      </c>
      <c r="I292" s="9">
        <v>595500</v>
      </c>
    </row>
    <row r="293" spans="1:9" ht="9.9499999999999993" customHeight="1">
      <c r="D293" s="8"/>
    </row>
    <row r="294" spans="1:9" ht="9.9499999999999993" customHeight="1">
      <c r="A294" s="7" t="s">
        <v>54</v>
      </c>
      <c r="B294" s="8">
        <v>431074</v>
      </c>
      <c r="D294" s="8"/>
    </row>
    <row r="295" spans="1:9" ht="9.9499999999999993" customHeight="1">
      <c r="A295" s="7" t="s">
        <v>66</v>
      </c>
      <c r="D295" s="8">
        <v>413300</v>
      </c>
      <c r="E295" s="9">
        <v>423300</v>
      </c>
      <c r="F295" s="9">
        <v>429500</v>
      </c>
      <c r="G295" s="9">
        <v>432100</v>
      </c>
      <c r="H295" s="9">
        <v>430200</v>
      </c>
      <c r="I295" s="9">
        <v>427500</v>
      </c>
    </row>
    <row r="296" spans="1:9" ht="9.9499999999999993" customHeight="1">
      <c r="A296" s="7" t="s">
        <v>67</v>
      </c>
      <c r="D296" s="8">
        <v>439600</v>
      </c>
      <c r="E296" s="9">
        <v>465100</v>
      </c>
      <c r="F296" s="9">
        <v>488100</v>
      </c>
      <c r="G296" s="9">
        <v>508300</v>
      </c>
      <c r="H296" s="9">
        <v>524700</v>
      </c>
      <c r="I296" s="9">
        <v>541100</v>
      </c>
    </row>
    <row r="297" spans="1:9" ht="9.9499999999999993" customHeight="1">
      <c r="A297" s="7" t="s">
        <v>68</v>
      </c>
      <c r="D297" s="8">
        <v>466000</v>
      </c>
      <c r="E297" s="9">
        <v>507000</v>
      </c>
      <c r="F297" s="9">
        <v>546600</v>
      </c>
      <c r="G297" s="9">
        <v>584600</v>
      </c>
      <c r="H297" s="9">
        <v>619100</v>
      </c>
      <c r="I297" s="9">
        <v>654800</v>
      </c>
    </row>
    <row r="298" spans="1:9" ht="9.9499999999999993" customHeight="1">
      <c r="D298" s="8"/>
    </row>
    <row r="299" spans="1:9" ht="9.9499999999999993" customHeight="1">
      <c r="A299" s="7" t="s">
        <v>55</v>
      </c>
      <c r="B299" s="8">
        <v>105104</v>
      </c>
      <c r="D299" s="8"/>
    </row>
    <row r="300" spans="1:9" ht="9.9499999999999993" customHeight="1">
      <c r="A300" s="7" t="s">
        <v>66</v>
      </c>
      <c r="D300" s="8">
        <v>104700</v>
      </c>
      <c r="E300" s="9">
        <v>121600</v>
      </c>
      <c r="F300" s="9">
        <v>131900</v>
      </c>
      <c r="G300" s="9">
        <v>138200</v>
      </c>
      <c r="H300" s="9">
        <v>141000</v>
      </c>
      <c r="I300" s="9">
        <v>140400</v>
      </c>
    </row>
    <row r="301" spans="1:9" ht="9.9499999999999993" customHeight="1">
      <c r="A301" s="7" t="s">
        <v>67</v>
      </c>
      <c r="D301" s="8">
        <v>113800</v>
      </c>
      <c r="E301" s="9">
        <v>138200</v>
      </c>
      <c r="F301" s="9">
        <v>160900</v>
      </c>
      <c r="G301" s="9">
        <v>181800</v>
      </c>
      <c r="H301" s="9">
        <v>201400</v>
      </c>
      <c r="I301" s="9">
        <v>219400</v>
      </c>
    </row>
    <row r="302" spans="1:9" ht="9.9499999999999993" customHeight="1">
      <c r="A302" s="7" t="s">
        <v>68</v>
      </c>
      <c r="D302" s="8">
        <v>123000</v>
      </c>
      <c r="E302" s="9">
        <v>154800</v>
      </c>
      <c r="F302" s="9">
        <v>189800</v>
      </c>
      <c r="G302" s="9">
        <v>225500</v>
      </c>
      <c r="H302" s="9">
        <v>261900</v>
      </c>
      <c r="I302" s="9">
        <v>298400</v>
      </c>
    </row>
    <row r="303" spans="1:9" ht="9.9499999999999993" customHeight="1">
      <c r="D303" s="8"/>
    </row>
    <row r="304" spans="1:9" ht="9.9499999999999993" customHeight="1">
      <c r="A304" s="7" t="s">
        <v>56</v>
      </c>
      <c r="B304" s="8">
        <v>43873</v>
      </c>
      <c r="D304" s="8"/>
    </row>
    <row r="305" spans="1:9" ht="9.9499999999999993" customHeight="1">
      <c r="A305" s="7" t="s">
        <v>66</v>
      </c>
      <c r="D305" s="8">
        <v>42100</v>
      </c>
      <c r="E305" s="9">
        <v>43200</v>
      </c>
      <c r="F305" s="9">
        <v>44100</v>
      </c>
      <c r="G305" s="9">
        <v>44500</v>
      </c>
      <c r="H305" s="9">
        <v>44600</v>
      </c>
      <c r="I305" s="9">
        <v>44300</v>
      </c>
    </row>
    <row r="306" spans="1:9" ht="9.9499999999999993" customHeight="1">
      <c r="A306" s="7" t="s">
        <v>67</v>
      </c>
      <c r="D306" s="8">
        <v>44800</v>
      </c>
      <c r="E306" s="9">
        <v>47500</v>
      </c>
      <c r="F306" s="9">
        <v>50100</v>
      </c>
      <c r="G306" s="9">
        <v>52400</v>
      </c>
      <c r="H306" s="9">
        <v>54400</v>
      </c>
      <c r="I306" s="9">
        <v>56100</v>
      </c>
    </row>
    <row r="307" spans="1:9" ht="9.9499999999999993" customHeight="1">
      <c r="A307" s="7" t="s">
        <v>68</v>
      </c>
      <c r="D307" s="8">
        <v>47500</v>
      </c>
      <c r="E307" s="9">
        <v>51800</v>
      </c>
      <c r="F307" s="9">
        <v>56100</v>
      </c>
      <c r="G307" s="9">
        <v>60200</v>
      </c>
      <c r="H307" s="9">
        <v>64100</v>
      </c>
      <c r="I307" s="9">
        <v>67900</v>
      </c>
    </row>
    <row r="308" spans="1:9" ht="9.9499999999999993" customHeight="1">
      <c r="D308" s="8"/>
    </row>
    <row r="309" spans="1:9" ht="9.9499999999999993" customHeight="1">
      <c r="A309" s="7" t="s">
        <v>57</v>
      </c>
      <c r="B309" s="8">
        <v>23018</v>
      </c>
      <c r="D309" s="8"/>
    </row>
    <row r="310" spans="1:9" ht="9.9499999999999993" customHeight="1">
      <c r="A310" s="7" t="s">
        <v>66</v>
      </c>
      <c r="D310" s="8">
        <v>21400</v>
      </c>
      <c r="E310" s="9">
        <v>21000</v>
      </c>
      <c r="F310" s="9">
        <v>20500</v>
      </c>
      <c r="G310" s="9">
        <v>19900</v>
      </c>
      <c r="H310" s="9">
        <v>19100</v>
      </c>
      <c r="I310" s="9">
        <v>18400</v>
      </c>
    </row>
    <row r="311" spans="1:9" ht="9.9499999999999993" customHeight="1">
      <c r="A311" s="7" t="s">
        <v>67</v>
      </c>
      <c r="D311" s="8">
        <v>23200</v>
      </c>
      <c r="E311" s="9">
        <v>23900</v>
      </c>
      <c r="F311" s="9">
        <v>24400</v>
      </c>
      <c r="G311" s="9">
        <v>24800</v>
      </c>
      <c r="H311" s="9">
        <v>25200</v>
      </c>
      <c r="I311" s="9">
        <v>25600</v>
      </c>
    </row>
    <row r="312" spans="1:9" ht="9.9499999999999993" customHeight="1">
      <c r="A312" s="7" t="s">
        <v>68</v>
      </c>
      <c r="D312" s="8">
        <v>25100</v>
      </c>
      <c r="E312" s="9">
        <v>26700</v>
      </c>
      <c r="F312" s="9">
        <v>28300</v>
      </c>
      <c r="G312" s="9">
        <v>29800</v>
      </c>
      <c r="H312" s="9">
        <v>31200</v>
      </c>
      <c r="I312" s="9">
        <v>32700</v>
      </c>
    </row>
    <row r="313" spans="1:9" ht="9.9499999999999993" customHeight="1">
      <c r="D313" s="8"/>
    </row>
    <row r="314" spans="1:9" ht="9.9499999999999993" customHeight="1">
      <c r="A314" s="7" t="s">
        <v>58</v>
      </c>
      <c r="B314" s="8">
        <v>15483</v>
      </c>
      <c r="D314" s="8"/>
    </row>
    <row r="315" spans="1:9" ht="9.9499999999999993" customHeight="1">
      <c r="A315" s="7" t="s">
        <v>66</v>
      </c>
      <c r="D315" s="8">
        <v>14800</v>
      </c>
      <c r="E315" s="9">
        <v>14600</v>
      </c>
      <c r="F315" s="9">
        <v>14400</v>
      </c>
      <c r="G315" s="9">
        <v>14000</v>
      </c>
      <c r="H315" s="9">
        <v>13600</v>
      </c>
      <c r="I315" s="9">
        <v>13100</v>
      </c>
    </row>
    <row r="316" spans="1:9" ht="9.9499999999999993" customHeight="1">
      <c r="A316" s="7" t="s">
        <v>67</v>
      </c>
      <c r="D316" s="8">
        <v>16100</v>
      </c>
      <c r="E316" s="9">
        <v>16600</v>
      </c>
      <c r="F316" s="9">
        <v>17100</v>
      </c>
      <c r="G316" s="9">
        <v>17500</v>
      </c>
      <c r="H316" s="9">
        <v>17900</v>
      </c>
      <c r="I316" s="9">
        <v>18200</v>
      </c>
    </row>
    <row r="317" spans="1:9" ht="9.9499999999999993" customHeight="1">
      <c r="A317" s="7" t="s">
        <v>68</v>
      </c>
      <c r="D317" s="8">
        <v>17300</v>
      </c>
      <c r="E317" s="9">
        <v>18600</v>
      </c>
      <c r="F317" s="9">
        <v>19800</v>
      </c>
      <c r="G317" s="9">
        <v>21000</v>
      </c>
      <c r="H317" s="9">
        <v>22200</v>
      </c>
      <c r="I317" s="9">
        <v>23300</v>
      </c>
    </row>
    <row r="318" spans="1:9" ht="9.9499999999999993" customHeight="1">
      <c r="D318" s="8"/>
    </row>
    <row r="319" spans="1:9" ht="9.9499999999999993" customHeight="1">
      <c r="A319" s="7" t="s">
        <v>59</v>
      </c>
      <c r="B319" s="8">
        <v>498978</v>
      </c>
      <c r="D319" s="8"/>
    </row>
    <row r="320" spans="1:9" ht="9.9499999999999993" customHeight="1">
      <c r="A320" s="7" t="s">
        <v>66</v>
      </c>
      <c r="D320" s="8">
        <v>476100</v>
      </c>
      <c r="E320" s="9">
        <v>481800</v>
      </c>
      <c r="F320" s="9">
        <v>483700</v>
      </c>
      <c r="G320" s="9">
        <v>481900</v>
      </c>
      <c r="H320" s="9">
        <v>477300</v>
      </c>
      <c r="I320" s="9">
        <v>470100</v>
      </c>
    </row>
    <row r="321" spans="1:9" ht="9.9499999999999993" customHeight="1">
      <c r="A321" s="7" t="s">
        <v>67</v>
      </c>
      <c r="D321" s="8">
        <v>506500</v>
      </c>
      <c r="E321" s="9">
        <v>529400</v>
      </c>
      <c r="F321" s="9">
        <v>549600</v>
      </c>
      <c r="G321" s="9">
        <v>567000</v>
      </c>
      <c r="H321" s="9">
        <v>582100</v>
      </c>
      <c r="I321" s="9">
        <v>595100</v>
      </c>
    </row>
    <row r="322" spans="1:9" ht="9.9499999999999993" customHeight="1">
      <c r="A322" s="7" t="s">
        <v>68</v>
      </c>
      <c r="D322" s="8">
        <v>536900</v>
      </c>
      <c r="E322" s="9">
        <v>577100</v>
      </c>
      <c r="F322" s="9">
        <v>615600</v>
      </c>
      <c r="G322" s="9">
        <v>652000</v>
      </c>
      <c r="H322" s="9">
        <v>686800</v>
      </c>
      <c r="I322" s="9">
        <v>720000</v>
      </c>
    </row>
    <row r="323" spans="1:9" ht="9.9499999999999993" customHeight="1">
      <c r="D323" s="8"/>
    </row>
    <row r="324" spans="1:9" ht="9.9499999999999993" customHeight="1">
      <c r="A324" s="7" t="s">
        <v>60</v>
      </c>
      <c r="B324" s="8">
        <v>30869</v>
      </c>
      <c r="D324" s="8"/>
    </row>
    <row r="325" spans="1:9" ht="9.9499999999999993" customHeight="1">
      <c r="A325" s="7" t="s">
        <v>66</v>
      </c>
      <c r="D325" s="8">
        <v>29800</v>
      </c>
      <c r="E325" s="9">
        <v>31000</v>
      </c>
      <c r="F325" s="9">
        <v>32000</v>
      </c>
      <c r="G325" s="9">
        <v>32700</v>
      </c>
      <c r="H325" s="9">
        <v>33000</v>
      </c>
      <c r="I325" s="9">
        <v>33100</v>
      </c>
    </row>
    <row r="326" spans="1:9" ht="9.9499999999999993" customHeight="1">
      <c r="A326" s="7" t="s">
        <v>67</v>
      </c>
      <c r="D326" s="8">
        <v>31700</v>
      </c>
      <c r="E326" s="9">
        <v>34100</v>
      </c>
      <c r="F326" s="9">
        <v>36400</v>
      </c>
      <c r="G326" s="9">
        <v>38400</v>
      </c>
      <c r="H326" s="9">
        <v>40300</v>
      </c>
      <c r="I326" s="9">
        <v>41900</v>
      </c>
    </row>
    <row r="327" spans="1:9" ht="9.9499999999999993" customHeight="1">
      <c r="A327" s="7" t="s">
        <v>68</v>
      </c>
      <c r="D327" s="8">
        <v>33600</v>
      </c>
      <c r="E327" s="9">
        <v>37200</v>
      </c>
      <c r="F327" s="9">
        <v>40800</v>
      </c>
      <c r="G327" s="9">
        <v>44200</v>
      </c>
      <c r="H327" s="9">
        <v>47500</v>
      </c>
      <c r="I327" s="9">
        <v>50800</v>
      </c>
    </row>
    <row r="328" spans="1:9" ht="9.9499999999999993" customHeight="1">
      <c r="D328" s="8"/>
    </row>
    <row r="329" spans="1:9" ht="9.9499999999999993" customHeight="1">
      <c r="A329" s="7" t="s">
        <v>61</v>
      </c>
      <c r="B329" s="8">
        <v>57779</v>
      </c>
      <c r="D329" s="8"/>
    </row>
    <row r="330" spans="1:9" ht="9.9499999999999993" customHeight="1">
      <c r="A330" s="7" t="s">
        <v>66</v>
      </c>
      <c r="D330" s="8">
        <v>56800</v>
      </c>
      <c r="E330" s="9">
        <v>61500</v>
      </c>
      <c r="F330" s="9">
        <v>64900</v>
      </c>
      <c r="G330" s="9">
        <v>67100</v>
      </c>
      <c r="H330" s="9">
        <v>68300</v>
      </c>
      <c r="I330" s="9">
        <v>68500</v>
      </c>
    </row>
    <row r="331" spans="1:9" ht="9.9499999999999993" customHeight="1">
      <c r="A331" s="7" t="s">
        <v>67</v>
      </c>
      <c r="D331" s="8">
        <v>60400</v>
      </c>
      <c r="E331" s="9">
        <v>68300</v>
      </c>
      <c r="F331" s="9">
        <v>75400</v>
      </c>
      <c r="G331" s="9">
        <v>81800</v>
      </c>
      <c r="H331" s="9">
        <v>87600</v>
      </c>
      <c r="I331" s="9">
        <v>92600</v>
      </c>
    </row>
    <row r="332" spans="1:9" ht="9.9499999999999993" customHeight="1">
      <c r="A332" s="7" t="s">
        <v>68</v>
      </c>
      <c r="D332" s="8">
        <v>64000</v>
      </c>
      <c r="E332" s="9">
        <v>75100</v>
      </c>
      <c r="F332" s="9">
        <v>86000</v>
      </c>
      <c r="G332" s="9">
        <v>96500</v>
      </c>
      <c r="H332" s="9">
        <v>106900</v>
      </c>
      <c r="I332" s="9">
        <v>116600</v>
      </c>
    </row>
    <row r="333" spans="1:9" ht="9.9499999999999993" customHeight="1">
      <c r="D333" s="8"/>
    </row>
    <row r="334" spans="1:9" ht="9.9499999999999993" customHeight="1">
      <c r="A334" s="7" t="s">
        <v>62</v>
      </c>
      <c r="B334" s="8">
        <v>24793</v>
      </c>
      <c r="D334" s="8"/>
    </row>
    <row r="335" spans="1:9" ht="9.9499999999999993" customHeight="1">
      <c r="A335" s="7" t="s">
        <v>66</v>
      </c>
      <c r="D335" s="8">
        <v>23100</v>
      </c>
      <c r="E335" s="9">
        <v>23200</v>
      </c>
      <c r="F335" s="9">
        <v>23000</v>
      </c>
      <c r="G335" s="9">
        <v>22700</v>
      </c>
      <c r="H335" s="9">
        <v>22100</v>
      </c>
      <c r="I335" s="9">
        <v>21500</v>
      </c>
    </row>
    <row r="336" spans="1:9" ht="9.9499999999999993" customHeight="1">
      <c r="A336" s="7" t="s">
        <v>67</v>
      </c>
      <c r="D336" s="8">
        <v>25200</v>
      </c>
      <c r="E336" s="9">
        <v>26300</v>
      </c>
      <c r="F336" s="9">
        <v>27400</v>
      </c>
      <c r="G336" s="9">
        <v>28300</v>
      </c>
      <c r="H336" s="9">
        <v>29100</v>
      </c>
      <c r="I336" s="9">
        <v>29800</v>
      </c>
    </row>
    <row r="337" spans="1:9" ht="9.9499999999999993" customHeight="1">
      <c r="A337" s="7" t="s">
        <v>68</v>
      </c>
      <c r="D337" s="8">
        <v>27200</v>
      </c>
      <c r="E337" s="9">
        <v>29500</v>
      </c>
      <c r="F337" s="9">
        <v>31800</v>
      </c>
      <c r="G337" s="9">
        <v>34000</v>
      </c>
      <c r="H337" s="9">
        <v>36100</v>
      </c>
      <c r="I337" s="9">
        <v>38200</v>
      </c>
    </row>
    <row r="338" spans="1:9" ht="9.9499999999999993" customHeight="1">
      <c r="D338" s="8"/>
    </row>
    <row r="339" spans="1:9" ht="9.9499999999999993" customHeight="1">
      <c r="A339" s="7" t="s">
        <v>63</v>
      </c>
      <c r="B339" s="8">
        <v>19259543</v>
      </c>
      <c r="D339" s="8"/>
    </row>
    <row r="340" spans="1:9" ht="9.9499999999999993" customHeight="1">
      <c r="A340" s="7" t="s">
        <v>66</v>
      </c>
      <c r="D340" s="8">
        <v>19498300</v>
      </c>
      <c r="E340" s="9">
        <v>20317900</v>
      </c>
      <c r="F340" s="9">
        <v>21081200</v>
      </c>
      <c r="G340" s="9">
        <v>21773800</v>
      </c>
      <c r="H340" s="9">
        <v>22366600</v>
      </c>
      <c r="I340" s="9">
        <v>22895900</v>
      </c>
    </row>
    <row r="341" spans="1:9" ht="9.9499999999999993" customHeight="1">
      <c r="A341" s="7" t="s">
        <v>67</v>
      </c>
      <c r="D341" s="8">
        <v>19747200</v>
      </c>
      <c r="E341" s="9">
        <v>21149700</v>
      </c>
      <c r="F341" s="9">
        <v>22443000</v>
      </c>
      <c r="G341" s="9">
        <v>23609000</v>
      </c>
      <c r="H341" s="9">
        <v>24654000</v>
      </c>
      <c r="I341" s="9">
        <v>25603600</v>
      </c>
    </row>
    <row r="342" spans="1:9" ht="9.9499999999999993" customHeight="1">
      <c r="A342" s="7" t="s">
        <v>68</v>
      </c>
      <c r="D342" s="8">
        <v>20094500</v>
      </c>
      <c r="E342" s="9">
        <v>21977200</v>
      </c>
      <c r="F342" s="9">
        <v>23782800</v>
      </c>
      <c r="G342" s="9">
        <v>25458500</v>
      </c>
      <c r="H342" s="9">
        <v>26995200</v>
      </c>
      <c r="I342" s="9">
        <v>28436700</v>
      </c>
    </row>
  </sheetData>
  <phoneticPr fontId="0" type="noConversion"/>
  <pageMargins left="0.75" right="0.5" top="0.7" bottom="0.5" header="0.4" footer="0.25"/>
  <pageSetup paperSize="17" scale="65" orientation="portrait" horizontalDpi="300" verticalDpi="300" r:id="rId1"/>
  <headerFooter alignWithMargins="0">
    <oddHeader>&amp;C&amp;"Arial,Bold"Projections of Florida Population by County, 2015-2040, with Estimates for 2013</oddHeader>
    <oddFooter>&amp;L&amp;9Bureau of Economic and Business Research, University of Florida&amp;R&amp;9April 2014
15LGBRA-STAFFPOD1-12-000019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279"/>
  <sheetViews>
    <sheetView tabSelected="1" workbookViewId="0">
      <pane xSplit="1" ySplit="4" topLeftCell="B5" activePane="bottomRight" state="frozen"/>
      <selection activeCell="D1" sqref="D1"/>
      <selection pane="topRight" activeCell="E1" sqref="E1"/>
      <selection pane="bottomLeft" activeCell="D3" sqref="D3"/>
      <selection pane="bottomRight"/>
    </sheetView>
  </sheetViews>
  <sheetFormatPr defaultRowHeight="10.5" customHeight="1"/>
  <cols>
    <col min="1" max="1" width="12.7109375" style="4" customWidth="1"/>
    <col min="2" max="2" width="8.28515625" style="8" customWidth="1"/>
    <col min="3" max="3" width="10.7109375" style="8" customWidth="1"/>
    <col min="4" max="4" width="8.7109375" style="9" customWidth="1"/>
    <col min="5" max="9" width="10.7109375" style="9" customWidth="1"/>
    <col min="10" max="41" width="9.140625" style="4"/>
    <col min="42" max="42" width="9.85546875" style="4" bestFit="1" customWidth="1"/>
    <col min="43" max="43" width="9.140625" style="4"/>
    <col min="44" max="44" width="7.85546875" style="4" bestFit="1" customWidth="1"/>
    <col min="45" max="16384" width="9.140625" style="4"/>
  </cols>
  <sheetData>
    <row r="1" spans="1:46" ht="22.5" customHeight="1">
      <c r="A1" s="33" t="s">
        <v>185</v>
      </c>
      <c r="B1" s="4"/>
      <c r="D1" s="9" t="s">
        <v>178</v>
      </c>
      <c r="I1" s="4"/>
      <c r="K1" t="s">
        <v>77</v>
      </c>
      <c r="L1" s="15" t="s">
        <v>78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6" ht="12.75">
      <c r="A2" s="34" t="s">
        <v>179</v>
      </c>
      <c r="B2" s="4"/>
      <c r="I2" s="4"/>
      <c r="K2"/>
      <c r="L2" s="16" t="s">
        <v>79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6" s="1" customFormat="1" ht="10.5" customHeight="1">
      <c r="A3" s="11" t="s">
        <v>73</v>
      </c>
      <c r="B3" s="2"/>
      <c r="C3" s="2" t="s">
        <v>74</v>
      </c>
      <c r="D3" s="3" t="s">
        <v>71</v>
      </c>
      <c r="E3" s="3"/>
      <c r="F3" s="13"/>
      <c r="G3" s="3"/>
      <c r="H3" s="3"/>
      <c r="I3" s="3"/>
    </row>
    <row r="4" spans="1:46" ht="12.75" customHeight="1" thickBot="1">
      <c r="A4" s="12" t="s">
        <v>72</v>
      </c>
      <c r="B4" s="6"/>
      <c r="C4" s="6" t="s">
        <v>75</v>
      </c>
      <c r="D4" s="5">
        <v>2015</v>
      </c>
      <c r="E4" s="5">
        <v>2020</v>
      </c>
      <c r="F4" s="5">
        <v>2025</v>
      </c>
      <c r="G4" s="5">
        <v>2030</v>
      </c>
      <c r="H4" s="5">
        <v>2035</v>
      </c>
      <c r="I4" s="5">
        <v>2040</v>
      </c>
      <c r="L4" s="63" t="s">
        <v>80</v>
      </c>
      <c r="M4" s="63" t="s">
        <v>81</v>
      </c>
      <c r="N4" s="63" t="s">
        <v>82</v>
      </c>
      <c r="O4" s="63" t="s">
        <v>83</v>
      </c>
      <c r="P4" s="63" t="s">
        <v>84</v>
      </c>
      <c r="Q4" s="63" t="s">
        <v>85</v>
      </c>
      <c r="R4" s="63" t="s">
        <v>86</v>
      </c>
      <c r="S4" s="63" t="s">
        <v>87</v>
      </c>
      <c r="T4" s="63" t="s">
        <v>88</v>
      </c>
      <c r="U4" s="63" t="s">
        <v>89</v>
      </c>
      <c r="V4" s="63" t="s">
        <v>90</v>
      </c>
      <c r="W4" s="63" t="s">
        <v>91</v>
      </c>
      <c r="X4" s="63" t="s">
        <v>92</v>
      </c>
      <c r="Y4" s="63" t="s">
        <v>93</v>
      </c>
      <c r="Z4" s="63" t="s">
        <v>94</v>
      </c>
      <c r="AA4" s="63" t="s">
        <v>95</v>
      </c>
      <c r="AB4" s="63" t="s">
        <v>96</v>
      </c>
      <c r="AC4" s="63" t="s">
        <v>97</v>
      </c>
      <c r="AD4" s="63" t="s">
        <v>98</v>
      </c>
      <c r="AE4" s="63" t="s">
        <v>99</v>
      </c>
      <c r="AF4" s="63" t="s">
        <v>100</v>
      </c>
      <c r="AG4" s="63" t="s">
        <v>101</v>
      </c>
      <c r="AH4" s="63" t="s">
        <v>102</v>
      </c>
      <c r="AI4" s="63" t="s">
        <v>103</v>
      </c>
      <c r="AJ4" s="63" t="s">
        <v>104</v>
      </c>
      <c r="AK4" s="63" t="s">
        <v>105</v>
      </c>
      <c r="AL4" s="63" t="s">
        <v>106</v>
      </c>
      <c r="AM4" s="63" t="s">
        <v>107</v>
      </c>
      <c r="AN4" s="63" t="s">
        <v>108</v>
      </c>
      <c r="AO4" s="44" t="s">
        <v>109</v>
      </c>
      <c r="AP4" s="45"/>
      <c r="AQ4" s="39" t="s">
        <v>110</v>
      </c>
      <c r="AR4" s="18" t="s">
        <v>109</v>
      </c>
      <c r="AS4" s="19" t="s">
        <v>184</v>
      </c>
    </row>
    <row r="5" spans="1:46" ht="9.9499999999999993" customHeight="1">
      <c r="A5" s="60" t="s">
        <v>112</v>
      </c>
      <c r="B5" s="14" t="s">
        <v>76</v>
      </c>
      <c r="C5" s="8">
        <v>248002</v>
      </c>
      <c r="J5" s="14" t="s">
        <v>112</v>
      </c>
      <c r="K5" s="20" t="s">
        <v>113</v>
      </c>
      <c r="L5" s="64" t="s">
        <v>112</v>
      </c>
      <c r="M5" s="64" t="s">
        <v>114</v>
      </c>
      <c r="N5" s="64" t="s">
        <v>115</v>
      </c>
      <c r="O5" s="64" t="s">
        <v>116</v>
      </c>
      <c r="P5" s="64" t="s">
        <v>117</v>
      </c>
      <c r="Q5" s="64" t="s">
        <v>118</v>
      </c>
      <c r="R5" s="64" t="s">
        <v>119</v>
      </c>
      <c r="S5" s="64" t="s">
        <v>120</v>
      </c>
      <c r="T5" s="64" t="s">
        <v>121</v>
      </c>
      <c r="U5" s="64" t="s">
        <v>122</v>
      </c>
      <c r="V5" s="64" t="s">
        <v>123</v>
      </c>
      <c r="W5" s="64" t="s">
        <v>124</v>
      </c>
      <c r="X5" s="64" t="s">
        <v>125</v>
      </c>
      <c r="Y5" s="64" t="s">
        <v>126</v>
      </c>
      <c r="Z5" s="64" t="s">
        <v>127</v>
      </c>
      <c r="AA5" s="64" t="s">
        <v>128</v>
      </c>
      <c r="AB5" s="64" t="s">
        <v>129</v>
      </c>
      <c r="AC5" s="64" t="s">
        <v>130</v>
      </c>
      <c r="AD5" s="64" t="s">
        <v>131</v>
      </c>
      <c r="AE5" s="64" t="s">
        <v>132</v>
      </c>
      <c r="AF5" s="64" t="s">
        <v>133</v>
      </c>
      <c r="AG5" s="64" t="s">
        <v>134</v>
      </c>
      <c r="AH5" s="64" t="s">
        <v>135</v>
      </c>
      <c r="AI5" s="64" t="s">
        <v>136</v>
      </c>
      <c r="AJ5" s="64" t="s">
        <v>137</v>
      </c>
      <c r="AK5" s="64" t="s">
        <v>138</v>
      </c>
      <c r="AL5" s="64" t="s">
        <v>139</v>
      </c>
      <c r="AM5" s="64" t="s">
        <v>140</v>
      </c>
      <c r="AN5" s="64" t="s">
        <v>141</v>
      </c>
      <c r="AO5" s="58" t="s">
        <v>184</v>
      </c>
      <c r="AP5" s="46" t="s">
        <v>142</v>
      </c>
      <c r="AQ5" s="40" t="s">
        <v>143</v>
      </c>
      <c r="AR5" s="22" t="s">
        <v>111</v>
      </c>
      <c r="AS5" s="21" t="s">
        <v>144</v>
      </c>
    </row>
    <row r="6" spans="1:46" ht="9.9499999999999993" customHeight="1">
      <c r="A6" s="59" t="s">
        <v>145</v>
      </c>
      <c r="B6" s="14" t="s">
        <v>76</v>
      </c>
      <c r="C6" s="8">
        <v>26881</v>
      </c>
      <c r="D6" s="8"/>
      <c r="J6" s="7" t="s">
        <v>145</v>
      </c>
      <c r="K6" s="23"/>
      <c r="AO6" s="47"/>
      <c r="AP6" s="48"/>
      <c r="AQ6" s="41"/>
      <c r="AR6" s="24"/>
      <c r="AS6" s="24"/>
    </row>
    <row r="7" spans="1:46" ht="9.9499999999999993" customHeight="1">
      <c r="A7" s="60" t="s">
        <v>114</v>
      </c>
      <c r="B7" s="14" t="s">
        <v>76</v>
      </c>
      <c r="C7" s="8">
        <v>169866</v>
      </c>
      <c r="D7" s="8"/>
      <c r="J7" s="14" t="s">
        <v>114</v>
      </c>
      <c r="K7" s="23">
        <v>2013</v>
      </c>
      <c r="L7" s="25">
        <f>VLOOKUP(L$5,$A$5:$I$73,3,FALSE)</f>
        <v>248002</v>
      </c>
      <c r="M7" s="25">
        <f>VLOOKUP(M$5,$A$5:$I$73,3,FALSE)</f>
        <v>169866</v>
      </c>
      <c r="N7" s="25">
        <f t="shared" ref="N7:AP7" si="0">VLOOKUP(N$5,$A$5:$I$73,3,FALSE)</f>
        <v>140519</v>
      </c>
      <c r="O7" s="25">
        <f t="shared" si="0"/>
        <v>67489</v>
      </c>
      <c r="P7" s="25">
        <f t="shared" si="0"/>
        <v>16263</v>
      </c>
      <c r="Q7" s="25">
        <f t="shared" si="0"/>
        <v>11562</v>
      </c>
      <c r="R7" s="25">
        <f t="shared" si="0"/>
        <v>16880</v>
      </c>
      <c r="S7" s="25">
        <f t="shared" si="0"/>
        <v>16106</v>
      </c>
      <c r="T7" s="25">
        <f t="shared" si="0"/>
        <v>14507</v>
      </c>
      <c r="U7" s="25">
        <f t="shared" si="0"/>
        <v>27682</v>
      </c>
      <c r="V7" s="25">
        <f t="shared" si="0"/>
        <v>173808</v>
      </c>
      <c r="W7" s="25">
        <f t="shared" si="0"/>
        <v>99092</v>
      </c>
      <c r="X7" s="25">
        <f t="shared" si="0"/>
        <v>14554</v>
      </c>
      <c r="Y7" s="25">
        <f t="shared" si="0"/>
        <v>8618</v>
      </c>
      <c r="Z7" s="25">
        <f t="shared" si="0"/>
        <v>303317</v>
      </c>
      <c r="AA7" s="25">
        <f t="shared" si="0"/>
        <v>40304</v>
      </c>
      <c r="AB7" s="25">
        <f t="shared" si="0"/>
        <v>19395</v>
      </c>
      <c r="AC7" s="25">
        <f t="shared" si="0"/>
        <v>335008</v>
      </c>
      <c r="AD7" s="25">
        <f t="shared" si="0"/>
        <v>1202978</v>
      </c>
      <c r="AE7" s="25">
        <f t="shared" si="0"/>
        <v>288361</v>
      </c>
      <c r="AF7" s="25">
        <f t="shared" si="0"/>
        <v>473566</v>
      </c>
      <c r="AG7" s="25">
        <f t="shared" si="0"/>
        <v>926610</v>
      </c>
      <c r="AH7" s="25">
        <f t="shared" si="0"/>
        <v>613950</v>
      </c>
      <c r="AI7" s="25">
        <f t="shared" si="0"/>
        <v>431074</v>
      </c>
      <c r="AJ7" s="25">
        <f t="shared" si="0"/>
        <v>105104</v>
      </c>
      <c r="AK7" s="25">
        <f t="shared" si="0"/>
        <v>43873</v>
      </c>
      <c r="AL7" s="25">
        <f t="shared" si="0"/>
        <v>23018</v>
      </c>
      <c r="AM7" s="25">
        <f t="shared" si="0"/>
        <v>498978</v>
      </c>
      <c r="AN7" s="25">
        <f t="shared" si="0"/>
        <v>30869</v>
      </c>
      <c r="AO7" s="49">
        <f>SUM(L7:AN7)</f>
        <v>6361353</v>
      </c>
      <c r="AP7" s="50">
        <f t="shared" si="0"/>
        <v>19259543</v>
      </c>
      <c r="AQ7" s="41"/>
      <c r="AR7" s="24"/>
      <c r="AS7" s="27">
        <f>AO7/AP7</f>
        <v>0.33029615500222409</v>
      </c>
    </row>
    <row r="8" spans="1:46" ht="9.9499999999999993" customHeight="1">
      <c r="A8" s="59" t="s">
        <v>146</v>
      </c>
      <c r="B8" s="14" t="s">
        <v>76</v>
      </c>
      <c r="C8" s="8">
        <v>27217</v>
      </c>
      <c r="D8" s="8"/>
      <c r="J8" s="7" t="s">
        <v>146</v>
      </c>
      <c r="K8" s="23">
        <f>K7+2</f>
        <v>2015</v>
      </c>
      <c r="L8" s="26">
        <f>VLOOKUP(L$5,$A$73:$I$140,4,FALSE)</f>
        <v>252600</v>
      </c>
      <c r="M8" s="26">
        <f>VLOOKUP(M$5,$A$73:$I$140,4,FALSE)</f>
        <v>173300</v>
      </c>
      <c r="N8" s="26">
        <f t="shared" ref="N8:AP8" si="1">VLOOKUP(N$5,$A$73:$I$140,4,FALSE)</f>
        <v>143800</v>
      </c>
      <c r="O8" s="26">
        <f t="shared" si="1"/>
        <v>68900</v>
      </c>
      <c r="P8" s="26">
        <f t="shared" si="1"/>
        <v>16600</v>
      </c>
      <c r="Q8" s="26">
        <f t="shared" si="1"/>
        <v>11700</v>
      </c>
      <c r="R8" s="26">
        <f t="shared" si="1"/>
        <v>17200</v>
      </c>
      <c r="S8" s="26">
        <f t="shared" si="1"/>
        <v>16200</v>
      </c>
      <c r="T8" s="26">
        <f t="shared" si="1"/>
        <v>14700</v>
      </c>
      <c r="U8" s="26">
        <f t="shared" si="1"/>
        <v>27700</v>
      </c>
      <c r="V8" s="26">
        <f t="shared" si="1"/>
        <v>180200</v>
      </c>
      <c r="W8" s="26">
        <f t="shared" si="1"/>
        <v>100900</v>
      </c>
      <c r="X8" s="26">
        <f t="shared" si="1"/>
        <v>14700</v>
      </c>
      <c r="Y8" s="26">
        <f t="shared" si="1"/>
        <v>8800</v>
      </c>
      <c r="Z8" s="26">
        <f t="shared" si="1"/>
        <v>316900</v>
      </c>
      <c r="AA8" s="26">
        <f t="shared" si="1"/>
        <v>41300</v>
      </c>
      <c r="AB8" s="26">
        <f t="shared" si="1"/>
        <v>19500</v>
      </c>
      <c r="AC8" s="26">
        <f t="shared" si="1"/>
        <v>347000</v>
      </c>
      <c r="AD8" s="26">
        <f t="shared" si="1"/>
        <v>1251700</v>
      </c>
      <c r="AE8" s="26">
        <f t="shared" si="1"/>
        <v>306900</v>
      </c>
      <c r="AF8" s="26">
        <f t="shared" si="1"/>
        <v>492700</v>
      </c>
      <c r="AG8" s="26">
        <f t="shared" si="1"/>
        <v>928000</v>
      </c>
      <c r="AH8" s="26">
        <f t="shared" si="1"/>
        <v>634400</v>
      </c>
      <c r="AI8" s="26">
        <f t="shared" si="1"/>
        <v>439600</v>
      </c>
      <c r="AJ8" s="26">
        <f t="shared" si="1"/>
        <v>113800</v>
      </c>
      <c r="AK8" s="26">
        <f t="shared" si="1"/>
        <v>44800</v>
      </c>
      <c r="AL8" s="26">
        <f t="shared" si="1"/>
        <v>23200</v>
      </c>
      <c r="AM8" s="26">
        <f t="shared" si="1"/>
        <v>506500</v>
      </c>
      <c r="AN8" s="26">
        <f t="shared" si="1"/>
        <v>31700</v>
      </c>
      <c r="AO8" s="49">
        <f t="shared" ref="AO8:AO12" si="2">SUM(L8:AN8)</f>
        <v>6545300</v>
      </c>
      <c r="AP8" s="51">
        <f t="shared" si="1"/>
        <v>19747200</v>
      </c>
      <c r="AQ8" s="42">
        <f>AP8/[1]Worksheet!AP8-1</f>
        <v>-1.7214666896192554E-4</v>
      </c>
      <c r="AR8" s="37">
        <f>AO8/[1]Worksheet!AO8-1</f>
        <v>3.2094388066994384E-4</v>
      </c>
      <c r="AS8" s="27">
        <f t="shared" ref="AS8:AS13" si="3">AO8/AP8</f>
        <v>0.33145458596661803</v>
      </c>
    </row>
    <row r="9" spans="1:46" ht="9.9499999999999993" customHeight="1">
      <c r="A9" s="59" t="s">
        <v>147</v>
      </c>
      <c r="B9" s="14" t="s">
        <v>76</v>
      </c>
      <c r="C9" s="8">
        <v>548424</v>
      </c>
      <c r="D9" s="8"/>
      <c r="J9" s="7" t="s">
        <v>147</v>
      </c>
      <c r="K9" s="23">
        <f t="shared" ref="K9:K13" si="4">K8+5</f>
        <v>2020</v>
      </c>
      <c r="L9" s="25">
        <f>VLOOKUP(L$5,$A$73:$I$140,5,FALSE)</f>
        <v>265700</v>
      </c>
      <c r="M9" s="25">
        <f>VLOOKUP(M$5,$A$73:$I$140,5,FALSE)</f>
        <v>182800</v>
      </c>
      <c r="N9" s="25">
        <f t="shared" ref="N9:AP9" si="5">VLOOKUP(N$5,$A$73:$I$140,5,FALSE)</f>
        <v>153100</v>
      </c>
      <c r="O9" s="25">
        <f t="shared" si="5"/>
        <v>72900</v>
      </c>
      <c r="P9" s="25">
        <f t="shared" si="5"/>
        <v>17600</v>
      </c>
      <c r="Q9" s="25">
        <f t="shared" si="5"/>
        <v>11700</v>
      </c>
      <c r="R9" s="25">
        <f t="shared" si="5"/>
        <v>18200</v>
      </c>
      <c r="S9" s="25">
        <f t="shared" si="5"/>
        <v>16400</v>
      </c>
      <c r="T9" s="25">
        <f t="shared" si="5"/>
        <v>15200</v>
      </c>
      <c r="U9" s="25">
        <f t="shared" si="5"/>
        <v>28000</v>
      </c>
      <c r="V9" s="25">
        <f t="shared" si="5"/>
        <v>198000</v>
      </c>
      <c r="W9" s="25">
        <f t="shared" si="5"/>
        <v>105900</v>
      </c>
      <c r="X9" s="25">
        <f t="shared" si="5"/>
        <v>15100</v>
      </c>
      <c r="Y9" s="25">
        <f t="shared" si="5"/>
        <v>9200</v>
      </c>
      <c r="Z9" s="25">
        <f t="shared" si="5"/>
        <v>355900</v>
      </c>
      <c r="AA9" s="25">
        <f t="shared" si="5"/>
        <v>44300</v>
      </c>
      <c r="AB9" s="25">
        <f t="shared" si="5"/>
        <v>19800</v>
      </c>
      <c r="AC9" s="25">
        <f t="shared" si="5"/>
        <v>380300</v>
      </c>
      <c r="AD9" s="25">
        <f t="shared" si="5"/>
        <v>1394800</v>
      </c>
      <c r="AE9" s="25">
        <f t="shared" si="5"/>
        <v>360500</v>
      </c>
      <c r="AF9" s="25">
        <f t="shared" si="5"/>
        <v>546000</v>
      </c>
      <c r="AG9" s="25">
        <f t="shared" si="5"/>
        <v>931600</v>
      </c>
      <c r="AH9" s="25">
        <f t="shared" si="5"/>
        <v>691400</v>
      </c>
      <c r="AI9" s="25">
        <f t="shared" si="5"/>
        <v>465100</v>
      </c>
      <c r="AJ9" s="25">
        <f t="shared" si="5"/>
        <v>138200</v>
      </c>
      <c r="AK9" s="25">
        <f t="shared" si="5"/>
        <v>47500</v>
      </c>
      <c r="AL9" s="25">
        <f t="shared" si="5"/>
        <v>23900</v>
      </c>
      <c r="AM9" s="25">
        <f t="shared" si="5"/>
        <v>529400</v>
      </c>
      <c r="AN9" s="25">
        <f t="shared" si="5"/>
        <v>34100</v>
      </c>
      <c r="AO9" s="49">
        <f>SUM(L9:AN9)</f>
        <v>7072600</v>
      </c>
      <c r="AP9" s="50">
        <f t="shared" si="5"/>
        <v>21149700</v>
      </c>
      <c r="AQ9" s="42">
        <f>AP9/[1]Worksheet!$AP9-1</f>
        <v>3.9732655986157717E-4</v>
      </c>
      <c r="AR9" s="28">
        <f>AO9/[1]Worksheet!AO9-1</f>
        <v>1.6995722743109454E-3</v>
      </c>
      <c r="AS9" s="27">
        <f t="shared" si="3"/>
        <v>0.33440663460947434</v>
      </c>
    </row>
    <row r="10" spans="1:46" ht="9.9499999999999993" customHeight="1">
      <c r="A10" s="59" t="s">
        <v>148</v>
      </c>
      <c r="B10" s="14" t="s">
        <v>76</v>
      </c>
      <c r="C10" s="8">
        <v>1784715</v>
      </c>
      <c r="D10" s="8"/>
      <c r="J10" s="7" t="s">
        <v>148</v>
      </c>
      <c r="K10" s="23">
        <f t="shared" si="4"/>
        <v>2025</v>
      </c>
      <c r="L10" s="25">
        <f>VLOOKUP(L$5,$A$73:$I$140,6,FALSE)</f>
        <v>278200</v>
      </c>
      <c r="M10" s="25">
        <f>VLOOKUP(M$5,$A$73:$I$140,6,FALSE)</f>
        <v>191700</v>
      </c>
      <c r="N10" s="25">
        <f t="shared" ref="N10:AP10" si="6">VLOOKUP(N$5,$A$73:$I$140,6,FALSE)</f>
        <v>161900</v>
      </c>
      <c r="O10" s="25">
        <f t="shared" si="6"/>
        <v>76700</v>
      </c>
      <c r="P10" s="25">
        <f t="shared" si="6"/>
        <v>18500</v>
      </c>
      <c r="Q10" s="25">
        <f t="shared" si="6"/>
        <v>11700</v>
      </c>
      <c r="R10" s="25">
        <f t="shared" si="6"/>
        <v>19100</v>
      </c>
      <c r="S10" s="25">
        <f t="shared" si="6"/>
        <v>16500</v>
      </c>
      <c r="T10" s="25">
        <f t="shared" si="6"/>
        <v>15600</v>
      </c>
      <c r="U10" s="25">
        <f t="shared" si="6"/>
        <v>28000</v>
      </c>
      <c r="V10" s="25">
        <f t="shared" si="6"/>
        <v>214700</v>
      </c>
      <c r="W10" s="25">
        <f t="shared" si="6"/>
        <v>110600</v>
      </c>
      <c r="X10" s="25">
        <f t="shared" si="6"/>
        <v>15500</v>
      </c>
      <c r="Y10" s="25">
        <f t="shared" si="6"/>
        <v>9600</v>
      </c>
      <c r="Z10" s="25">
        <f t="shared" si="6"/>
        <v>392000</v>
      </c>
      <c r="AA10" s="25">
        <f t="shared" si="6"/>
        <v>46900</v>
      </c>
      <c r="AB10" s="25">
        <f t="shared" si="6"/>
        <v>20000</v>
      </c>
      <c r="AC10" s="25">
        <f t="shared" si="6"/>
        <v>411400</v>
      </c>
      <c r="AD10" s="25">
        <f t="shared" si="6"/>
        <v>1525100</v>
      </c>
      <c r="AE10" s="25">
        <f t="shared" si="6"/>
        <v>409100</v>
      </c>
      <c r="AF10" s="25">
        <f t="shared" si="6"/>
        <v>595700</v>
      </c>
      <c r="AG10" s="25">
        <f t="shared" si="6"/>
        <v>935200</v>
      </c>
      <c r="AH10" s="25">
        <f t="shared" si="6"/>
        <v>744600</v>
      </c>
      <c r="AI10" s="25">
        <f t="shared" si="6"/>
        <v>488100</v>
      </c>
      <c r="AJ10" s="25">
        <f t="shared" si="6"/>
        <v>160900</v>
      </c>
      <c r="AK10" s="25">
        <f t="shared" si="6"/>
        <v>50100</v>
      </c>
      <c r="AL10" s="25">
        <f t="shared" si="6"/>
        <v>24400</v>
      </c>
      <c r="AM10" s="25">
        <f t="shared" si="6"/>
        <v>549600</v>
      </c>
      <c r="AN10" s="25">
        <f t="shared" si="6"/>
        <v>36400</v>
      </c>
      <c r="AO10" s="49">
        <f t="shared" si="2"/>
        <v>7557800</v>
      </c>
      <c r="AP10" s="50">
        <f t="shared" si="6"/>
        <v>22443000</v>
      </c>
      <c r="AQ10" s="42">
        <f>AP10/[1]Worksheet!$AP10-1</f>
        <v>4.0117678523676759E-4</v>
      </c>
      <c r="AR10" s="28">
        <f>AO10/[1]Worksheet!AO10-1</f>
        <v>2.1879516794187648E-3</v>
      </c>
      <c r="AS10" s="27">
        <f t="shared" si="3"/>
        <v>0.33675533573942878</v>
      </c>
    </row>
    <row r="11" spans="1:46" ht="9.9499999999999993" customHeight="1">
      <c r="A11" s="59" t="s">
        <v>149</v>
      </c>
      <c r="B11" s="14" t="s">
        <v>76</v>
      </c>
      <c r="C11" s="8">
        <v>14621</v>
      </c>
      <c r="D11" s="8"/>
      <c r="J11" s="7" t="s">
        <v>149</v>
      </c>
      <c r="K11" s="23">
        <f t="shared" si="4"/>
        <v>2030</v>
      </c>
      <c r="L11" s="25">
        <f>VLOOKUP(L$5,$A$73:$I$140,7,FALSE)</f>
        <v>289200</v>
      </c>
      <c r="M11" s="25">
        <f>VLOOKUP(M$5,$A$73:$I$140,7,FALSE)</f>
        <v>200000</v>
      </c>
      <c r="N11" s="25">
        <f t="shared" ref="N11:AP11" si="7">VLOOKUP(N$5,$A$73:$I$140,7,FALSE)</f>
        <v>169800</v>
      </c>
      <c r="O11" s="25">
        <f t="shared" si="7"/>
        <v>80100</v>
      </c>
      <c r="P11" s="25">
        <f t="shared" si="7"/>
        <v>19300</v>
      </c>
      <c r="Q11" s="25">
        <f t="shared" si="7"/>
        <v>11700</v>
      </c>
      <c r="R11" s="25">
        <f t="shared" si="7"/>
        <v>20000</v>
      </c>
      <c r="S11" s="25">
        <f t="shared" si="7"/>
        <v>16600</v>
      </c>
      <c r="T11" s="25">
        <f t="shared" si="7"/>
        <v>16000</v>
      </c>
      <c r="U11" s="25">
        <f t="shared" si="7"/>
        <v>28200</v>
      </c>
      <c r="V11" s="25">
        <f t="shared" si="7"/>
        <v>230200</v>
      </c>
      <c r="W11" s="25">
        <f t="shared" si="7"/>
        <v>114800</v>
      </c>
      <c r="X11" s="25">
        <f t="shared" si="7"/>
        <v>15800</v>
      </c>
      <c r="Y11" s="25">
        <f t="shared" si="7"/>
        <v>10000</v>
      </c>
      <c r="Z11" s="25">
        <f t="shared" si="7"/>
        <v>425200</v>
      </c>
      <c r="AA11" s="25">
        <f t="shared" si="7"/>
        <v>49100</v>
      </c>
      <c r="AB11" s="25">
        <f t="shared" si="7"/>
        <v>20200</v>
      </c>
      <c r="AC11" s="25">
        <f t="shared" si="7"/>
        <v>440300</v>
      </c>
      <c r="AD11" s="25">
        <f t="shared" si="7"/>
        <v>1641200</v>
      </c>
      <c r="AE11" s="25">
        <f t="shared" si="7"/>
        <v>452700</v>
      </c>
      <c r="AF11" s="25">
        <f t="shared" si="7"/>
        <v>641900</v>
      </c>
      <c r="AG11" s="25">
        <f t="shared" si="7"/>
        <v>938600</v>
      </c>
      <c r="AH11" s="25">
        <f t="shared" si="7"/>
        <v>794100</v>
      </c>
      <c r="AI11" s="25">
        <f t="shared" si="7"/>
        <v>508300</v>
      </c>
      <c r="AJ11" s="25">
        <f t="shared" si="7"/>
        <v>181800</v>
      </c>
      <c r="AK11" s="25">
        <f t="shared" si="7"/>
        <v>52400</v>
      </c>
      <c r="AL11" s="25">
        <f t="shared" si="7"/>
        <v>24800</v>
      </c>
      <c r="AM11" s="25">
        <f t="shared" si="7"/>
        <v>567000</v>
      </c>
      <c r="AN11" s="25">
        <f t="shared" si="7"/>
        <v>38400</v>
      </c>
      <c r="AO11" s="49">
        <f t="shared" si="2"/>
        <v>7997700</v>
      </c>
      <c r="AP11" s="50">
        <f t="shared" si="7"/>
        <v>23609000</v>
      </c>
      <c r="AQ11" s="42">
        <f>AP11/[1]Worksheet!$AP11-1</f>
        <v>3.3473016088225727E-4</v>
      </c>
      <c r="AR11" s="28">
        <f>AO11/[1]Worksheet!AO11-1</f>
        <v>2.7709514017755232E-3</v>
      </c>
      <c r="AS11" s="27">
        <f t="shared" si="3"/>
        <v>0.33875640645516542</v>
      </c>
    </row>
    <row r="12" spans="1:46" ht="9.9499999999999993" customHeight="1">
      <c r="A12" s="59" t="s">
        <v>150</v>
      </c>
      <c r="B12" s="14" t="s">
        <v>76</v>
      </c>
      <c r="C12" s="8">
        <v>163679</v>
      </c>
      <c r="D12" s="8"/>
      <c r="J12" s="7" t="s">
        <v>150</v>
      </c>
      <c r="K12" s="23">
        <f>K11+5</f>
        <v>2035</v>
      </c>
      <c r="L12" s="25">
        <f>VLOOKUP(L$5,$A$73:$I$140,8,FALSE)</f>
        <v>298600</v>
      </c>
      <c r="M12" s="25">
        <f>VLOOKUP(M$5,$A$73:$I$140,8,FALSE)</f>
        <v>207600</v>
      </c>
      <c r="N12" s="25">
        <f t="shared" ref="N12:AP12" si="8">VLOOKUP(N$5,$A$73:$I$140,8,FALSE)</f>
        <v>176600</v>
      </c>
      <c r="O12" s="25">
        <f t="shared" si="8"/>
        <v>83000</v>
      </c>
      <c r="P12" s="25">
        <f t="shared" si="8"/>
        <v>20000</v>
      </c>
      <c r="Q12" s="25">
        <f t="shared" si="8"/>
        <v>11700</v>
      </c>
      <c r="R12" s="25">
        <f t="shared" si="8"/>
        <v>20700</v>
      </c>
      <c r="S12" s="25">
        <f t="shared" si="8"/>
        <v>16700</v>
      </c>
      <c r="T12" s="25">
        <f t="shared" si="8"/>
        <v>16300</v>
      </c>
      <c r="U12" s="25">
        <f t="shared" si="8"/>
        <v>28300</v>
      </c>
      <c r="V12" s="25">
        <f t="shared" si="8"/>
        <v>244700</v>
      </c>
      <c r="W12" s="25">
        <f t="shared" si="8"/>
        <v>118200</v>
      </c>
      <c r="X12" s="25">
        <f t="shared" si="8"/>
        <v>16100</v>
      </c>
      <c r="Y12" s="25">
        <f t="shared" si="8"/>
        <v>10300</v>
      </c>
      <c r="Z12" s="25">
        <f t="shared" si="8"/>
        <v>454000</v>
      </c>
      <c r="AA12" s="25">
        <f t="shared" si="8"/>
        <v>51100</v>
      </c>
      <c r="AB12" s="25">
        <f t="shared" si="8"/>
        <v>20400</v>
      </c>
      <c r="AC12" s="25">
        <f t="shared" si="8"/>
        <v>467500</v>
      </c>
      <c r="AD12" s="25">
        <f t="shared" si="8"/>
        <v>1746300</v>
      </c>
      <c r="AE12" s="25">
        <f t="shared" si="8"/>
        <v>493800</v>
      </c>
      <c r="AF12" s="25">
        <f t="shared" si="8"/>
        <v>685300</v>
      </c>
      <c r="AG12" s="25">
        <f t="shared" si="8"/>
        <v>941900</v>
      </c>
      <c r="AH12" s="25">
        <f t="shared" si="8"/>
        <v>840600</v>
      </c>
      <c r="AI12" s="25">
        <f t="shared" si="8"/>
        <v>524700</v>
      </c>
      <c r="AJ12" s="25">
        <f t="shared" si="8"/>
        <v>201400</v>
      </c>
      <c r="AK12" s="25">
        <f t="shared" si="8"/>
        <v>54400</v>
      </c>
      <c r="AL12" s="25">
        <f t="shared" si="8"/>
        <v>25200</v>
      </c>
      <c r="AM12" s="25">
        <f t="shared" si="8"/>
        <v>582100</v>
      </c>
      <c r="AN12" s="25">
        <f t="shared" si="8"/>
        <v>40300</v>
      </c>
      <c r="AO12" s="49">
        <f t="shared" si="2"/>
        <v>8397800</v>
      </c>
      <c r="AP12" s="50">
        <f t="shared" si="8"/>
        <v>24654000</v>
      </c>
      <c r="AQ12" s="42">
        <f>AP12/[1]Worksheet!$AP12-1</f>
        <v>5.8848596765348482E-4</v>
      </c>
      <c r="AR12" s="28">
        <f>AO12/[1]Worksheet!AO12-1</f>
        <v>4.0411286465806828E-3</v>
      </c>
      <c r="AS12" s="27">
        <f t="shared" si="3"/>
        <v>0.34062626754279224</v>
      </c>
    </row>
    <row r="13" spans="1:46" ht="9.9499999999999993" customHeight="1">
      <c r="A13" s="60" t="s">
        <v>115</v>
      </c>
      <c r="B13" s="14" t="s">
        <v>76</v>
      </c>
      <c r="C13" s="8">
        <v>140519</v>
      </c>
      <c r="D13" s="8"/>
      <c r="J13" s="7" t="s">
        <v>115</v>
      </c>
      <c r="K13" s="23">
        <f t="shared" si="4"/>
        <v>2040</v>
      </c>
      <c r="L13" s="25">
        <f>VLOOKUP(L$5,$A$73:$I$140,9,FALSE)</f>
        <v>306800</v>
      </c>
      <c r="M13" s="25">
        <f>VLOOKUP(M$5,$A$73:$I$140,9,FALSE)</f>
        <v>213700</v>
      </c>
      <c r="N13" s="25">
        <f t="shared" ref="N13:AP13" si="9">VLOOKUP(N$5,$A$73:$I$140,9,FALSE)</f>
        <v>182700</v>
      </c>
      <c r="O13" s="25">
        <f t="shared" si="9"/>
        <v>85500</v>
      </c>
      <c r="P13" s="25">
        <f t="shared" si="9"/>
        <v>20600</v>
      </c>
      <c r="Q13" s="25">
        <f t="shared" si="9"/>
        <v>11700</v>
      </c>
      <c r="R13" s="25">
        <f t="shared" si="9"/>
        <v>21400</v>
      </c>
      <c r="S13" s="25">
        <f t="shared" si="9"/>
        <v>16800</v>
      </c>
      <c r="T13" s="25">
        <f t="shared" si="9"/>
        <v>16600</v>
      </c>
      <c r="U13" s="25">
        <f t="shared" si="9"/>
        <v>28500</v>
      </c>
      <c r="V13" s="25">
        <f t="shared" si="9"/>
        <v>258100</v>
      </c>
      <c r="W13" s="25">
        <f t="shared" si="9"/>
        <v>121200</v>
      </c>
      <c r="X13" s="25">
        <f t="shared" si="9"/>
        <v>16300</v>
      </c>
      <c r="Y13" s="25">
        <f t="shared" si="9"/>
        <v>10600</v>
      </c>
      <c r="Z13" s="25">
        <f t="shared" si="9"/>
        <v>479900</v>
      </c>
      <c r="AA13" s="25">
        <f t="shared" si="9"/>
        <v>52800</v>
      </c>
      <c r="AB13" s="25">
        <f t="shared" si="9"/>
        <v>20500</v>
      </c>
      <c r="AC13" s="25">
        <f t="shared" si="9"/>
        <v>490200</v>
      </c>
      <c r="AD13" s="25">
        <f t="shared" si="9"/>
        <v>1840700</v>
      </c>
      <c r="AE13" s="25">
        <f t="shared" si="9"/>
        <v>532500</v>
      </c>
      <c r="AF13" s="25">
        <f t="shared" si="9"/>
        <v>723400</v>
      </c>
      <c r="AG13" s="25">
        <f t="shared" si="9"/>
        <v>945000</v>
      </c>
      <c r="AH13" s="25">
        <f t="shared" si="9"/>
        <v>883400</v>
      </c>
      <c r="AI13" s="25">
        <f t="shared" si="9"/>
        <v>541100</v>
      </c>
      <c r="AJ13" s="25">
        <f t="shared" si="9"/>
        <v>219400</v>
      </c>
      <c r="AK13" s="25">
        <f t="shared" si="9"/>
        <v>56100</v>
      </c>
      <c r="AL13" s="25">
        <f t="shared" si="9"/>
        <v>25600</v>
      </c>
      <c r="AM13" s="25">
        <f t="shared" si="9"/>
        <v>595100</v>
      </c>
      <c r="AN13" s="25">
        <f t="shared" si="9"/>
        <v>41900</v>
      </c>
      <c r="AO13" s="49">
        <f>SUM(L13:AN13)</f>
        <v>8758100</v>
      </c>
      <c r="AP13" s="50">
        <f t="shared" si="9"/>
        <v>25603600</v>
      </c>
      <c r="AQ13" s="43">
        <f>AP13/[1]Worksheet!$AP13-1</f>
        <v>7.9739829262948092E-4</v>
      </c>
      <c r="AR13" s="29">
        <f>AO13/[1]Worksheet!AO13-1</f>
        <v>4.7956128173651802E-3</v>
      </c>
      <c r="AS13" s="30">
        <f t="shared" si="3"/>
        <v>0.34206517833429673</v>
      </c>
    </row>
    <row r="14" spans="1:46" ht="9.9499999999999993" customHeight="1">
      <c r="A14" s="59" t="s">
        <v>151</v>
      </c>
      <c r="B14" s="14" t="s">
        <v>76</v>
      </c>
      <c r="C14" s="8">
        <v>192843</v>
      </c>
      <c r="D14" s="8"/>
      <c r="J14" s="7" t="s">
        <v>151</v>
      </c>
      <c r="AO14" s="56">
        <f>(AO13/AO8)^(1/25)-1</f>
        <v>1.1717387058694628E-2</v>
      </c>
      <c r="AP14" s="57">
        <f>(AP13/AP8)^(1/25)-1</f>
        <v>1.0443001764792292E-2</v>
      </c>
      <c r="AS14" s="31">
        <f>SUM(AS7:AS13)/7</f>
        <v>0.33633722337857136</v>
      </c>
      <c r="AT14" s="17" t="s">
        <v>152</v>
      </c>
    </row>
    <row r="15" spans="1:46" ht="9.9499999999999993" customHeight="1">
      <c r="A15" s="59" t="s">
        <v>153</v>
      </c>
      <c r="B15" s="14" t="s">
        <v>76</v>
      </c>
      <c r="C15" s="8">
        <v>333663</v>
      </c>
      <c r="D15" s="8"/>
      <c r="J15" s="7" t="s">
        <v>153</v>
      </c>
      <c r="L15" s="38">
        <f>L8-[1]Worksheet!L8</f>
        <v>-300</v>
      </c>
      <c r="M15" s="38">
        <f>M8-[1]Worksheet!M8</f>
        <v>-800</v>
      </c>
      <c r="N15" s="38">
        <f>N8-[1]Worksheet!N8</f>
        <v>-1900</v>
      </c>
      <c r="O15" s="38">
        <f>O8-[1]Worksheet!O8</f>
        <v>-1000</v>
      </c>
      <c r="P15" s="38">
        <f>P8-[1]Worksheet!P8</f>
        <v>-600</v>
      </c>
      <c r="Q15" s="38">
        <f>Q8-[1]Worksheet!Q8</f>
        <v>-300</v>
      </c>
      <c r="R15" s="38">
        <f>R8-[1]Worksheet!R8</f>
        <v>-300</v>
      </c>
      <c r="S15" s="38">
        <f>S8-[1]Worksheet!S8</f>
        <v>200</v>
      </c>
      <c r="T15" s="38">
        <f>T8-[1]Worksheet!T8</f>
        <v>-300</v>
      </c>
      <c r="U15" s="38">
        <f>U8-[1]Worksheet!U8</f>
        <v>-200</v>
      </c>
      <c r="V15" s="38">
        <f>V8-[1]Worksheet!V8</f>
        <v>-2200</v>
      </c>
      <c r="W15" s="38">
        <f>W8-[1]Worksheet!W8</f>
        <v>-700</v>
      </c>
      <c r="X15" s="38">
        <f>X8-[1]Worksheet!X8</f>
        <v>0</v>
      </c>
      <c r="Y15" s="38">
        <f>Y8-[1]Worksheet!Y8</f>
        <v>0</v>
      </c>
      <c r="Z15" s="38">
        <f>Z8-[1]Worksheet!Z8</f>
        <v>-1900</v>
      </c>
      <c r="AA15" s="38">
        <f>AA8-[1]Worksheet!AA8</f>
        <v>-400</v>
      </c>
      <c r="AB15" s="38">
        <f>AB8-[1]Worksheet!AB8</f>
        <v>200</v>
      </c>
      <c r="AC15" s="38">
        <f>AC8-[1]Worksheet!AC8</f>
        <v>-3000</v>
      </c>
      <c r="AD15" s="38">
        <f>AD8-[1]Worksheet!AD8</f>
        <v>12400</v>
      </c>
      <c r="AE15" s="38">
        <f>AE8-[1]Worksheet!AE8</f>
        <v>300</v>
      </c>
      <c r="AF15" s="38">
        <f>AF8-[1]Worksheet!AF8</f>
        <v>-2700</v>
      </c>
      <c r="AG15" s="38">
        <f>AG8-[1]Worksheet!AG8</f>
        <v>7000</v>
      </c>
      <c r="AH15" s="38">
        <f>AH8-[1]Worksheet!AH8</f>
        <v>-1700</v>
      </c>
      <c r="AI15" s="38">
        <f>AI8-[1]Worksheet!AI8</f>
        <v>-500</v>
      </c>
      <c r="AJ15" s="38">
        <f>AJ8-[1]Worksheet!AJ8</f>
        <v>2700</v>
      </c>
      <c r="AK15" s="38">
        <f>AK8-[1]Worksheet!AK8</f>
        <v>-300</v>
      </c>
      <c r="AL15" s="38">
        <f>AL8-[1]Worksheet!AL8</f>
        <v>0</v>
      </c>
      <c r="AM15" s="38">
        <f>AM8-[1]Worksheet!AM8</f>
        <v>-1200</v>
      </c>
      <c r="AN15" s="38">
        <f>AN8-[1]Worksheet!AN8</f>
        <v>-400</v>
      </c>
      <c r="AO15" s="52">
        <f>AO8-[1]Worksheet!AO8</f>
        <v>2100</v>
      </c>
      <c r="AP15" s="53">
        <f>AP8-[1]Worksheet!AP8</f>
        <v>-3400</v>
      </c>
    </row>
    <row r="16" spans="1:46" ht="9.9499999999999993" customHeight="1">
      <c r="A16" s="60" t="s">
        <v>116</v>
      </c>
      <c r="B16" s="14" t="s">
        <v>76</v>
      </c>
      <c r="C16" s="8">
        <v>67489</v>
      </c>
      <c r="D16" s="8"/>
      <c r="J16" s="7" t="s">
        <v>116</v>
      </c>
      <c r="L16" s="38">
        <f>L9-[1]Worksheet!L9</f>
        <v>-100</v>
      </c>
      <c r="M16" s="38">
        <f>M9-[1]Worksheet!M9</f>
        <v>-1700</v>
      </c>
      <c r="N16" s="38">
        <f>N9-[1]Worksheet!N9</f>
        <v>-3200</v>
      </c>
      <c r="O16" s="38">
        <f>O9-[1]Worksheet!O9</f>
        <v>-1500</v>
      </c>
      <c r="P16" s="38">
        <f>P9-[1]Worksheet!P9</f>
        <v>-600</v>
      </c>
      <c r="Q16" s="38">
        <f>Q9-[1]Worksheet!Q9</f>
        <v>-300</v>
      </c>
      <c r="R16" s="38">
        <f>R9-[1]Worksheet!R9</f>
        <v>-500</v>
      </c>
      <c r="S16" s="38">
        <f>S9-[1]Worksheet!S9</f>
        <v>300</v>
      </c>
      <c r="T16" s="38">
        <f>T9-[1]Worksheet!T9</f>
        <v>-300</v>
      </c>
      <c r="U16" s="38">
        <f>U9-[1]Worksheet!U9</f>
        <v>-200</v>
      </c>
      <c r="V16" s="38">
        <f>V9-[1]Worksheet!V9</f>
        <v>-3000</v>
      </c>
      <c r="W16" s="38">
        <f>W9-[1]Worksheet!W9</f>
        <v>-1300</v>
      </c>
      <c r="X16" s="38">
        <f>X9-[1]Worksheet!X9</f>
        <v>-100</v>
      </c>
      <c r="Y16" s="38">
        <f>Y9-[1]Worksheet!Y9</f>
        <v>-100</v>
      </c>
      <c r="Z16" s="38">
        <f>Z9-[1]Worksheet!Z9</f>
        <v>-2900</v>
      </c>
      <c r="AA16" s="38">
        <f>AA9-[1]Worksheet!AA9</f>
        <v>-100</v>
      </c>
      <c r="AB16" s="38">
        <f>AB9-[1]Worksheet!AB9</f>
        <v>400</v>
      </c>
      <c r="AC16" s="38">
        <f>AC9-[1]Worksheet!AC9</f>
        <v>-4400</v>
      </c>
      <c r="AD16" s="38">
        <f>AD9-[1]Worksheet!AD9</f>
        <v>22800</v>
      </c>
      <c r="AE16" s="38">
        <f>AE9-[1]Worksheet!AE9</f>
        <v>3700</v>
      </c>
      <c r="AF16" s="38">
        <f>AF9-[1]Worksheet!AF9</f>
        <v>-3500</v>
      </c>
      <c r="AG16" s="38">
        <f>AG9-[1]Worksheet!AG9</f>
        <v>9200</v>
      </c>
      <c r="AH16" s="38">
        <f>AH9-[1]Worksheet!AH9</f>
        <v>-3700</v>
      </c>
      <c r="AI16" s="38">
        <f>AI9-[1]Worksheet!AI9</f>
        <v>-300</v>
      </c>
      <c r="AJ16" s="38">
        <f>AJ9-[1]Worksheet!AJ9</f>
        <v>5700</v>
      </c>
      <c r="AK16" s="38">
        <f>AK9-[1]Worksheet!AK9</f>
        <v>-600</v>
      </c>
      <c r="AL16" s="38">
        <f>AL9-[1]Worksheet!AL9</f>
        <v>100</v>
      </c>
      <c r="AM16" s="38">
        <f>AM9-[1]Worksheet!AM9</f>
        <v>-1100</v>
      </c>
      <c r="AN16" s="38">
        <f>AN9-[1]Worksheet!AN9</f>
        <v>-700</v>
      </c>
      <c r="AO16" s="52">
        <f>AO9-[1]Worksheet!AO9</f>
        <v>12000</v>
      </c>
      <c r="AP16" s="53">
        <f>AP9-[1]Worksheet!AP9</f>
        <v>8400</v>
      </c>
    </row>
    <row r="17" spans="1:42" ht="9.9499999999999993" customHeight="1">
      <c r="A17" s="7" t="s">
        <v>154</v>
      </c>
      <c r="B17" s="14" t="s">
        <v>76</v>
      </c>
      <c r="C17" s="8">
        <v>34367</v>
      </c>
      <c r="D17" s="8"/>
      <c r="J17" s="7" t="s">
        <v>154</v>
      </c>
      <c r="L17" s="38">
        <f>L10-[1]Worksheet!L10</f>
        <v>600</v>
      </c>
      <c r="M17" s="38">
        <f>M10-[1]Worksheet!M10</f>
        <v>-2200</v>
      </c>
      <c r="N17" s="38">
        <f>N10-[1]Worksheet!N10</f>
        <v>-4100</v>
      </c>
      <c r="O17" s="38">
        <f>O10-[1]Worksheet!O10</f>
        <v>-1900</v>
      </c>
      <c r="P17" s="38">
        <f>P10-[1]Worksheet!P10</f>
        <v>-700</v>
      </c>
      <c r="Q17" s="38">
        <f>Q10-[1]Worksheet!Q10</f>
        <v>-300</v>
      </c>
      <c r="R17" s="38">
        <f>R10-[1]Worksheet!R10</f>
        <v>-600</v>
      </c>
      <c r="S17" s="38">
        <f>S10-[1]Worksheet!S10</f>
        <v>300</v>
      </c>
      <c r="T17" s="38">
        <f>T10-[1]Worksheet!T10</f>
        <v>-400</v>
      </c>
      <c r="U17" s="38">
        <f>U10-[1]Worksheet!U10</f>
        <v>-500</v>
      </c>
      <c r="V17" s="38">
        <f>V10-[1]Worksheet!V10</f>
        <v>-3800</v>
      </c>
      <c r="W17" s="38">
        <f>W10-[1]Worksheet!W10</f>
        <v>-1700</v>
      </c>
      <c r="X17" s="38">
        <f>X10-[1]Worksheet!X10</f>
        <v>-100</v>
      </c>
      <c r="Y17" s="38">
        <f>Y10-[1]Worksheet!Y10</f>
        <v>-100</v>
      </c>
      <c r="Z17" s="38">
        <f>Z10-[1]Worksheet!Z10</f>
        <v>-3800</v>
      </c>
      <c r="AA17" s="38">
        <f>AA10-[1]Worksheet!AA10</f>
        <v>-200</v>
      </c>
      <c r="AB17" s="38">
        <f>AB10-[1]Worksheet!AB10</f>
        <v>500</v>
      </c>
      <c r="AC17" s="38">
        <f>AC10-[1]Worksheet!AC10</f>
        <v>-5800</v>
      </c>
      <c r="AD17" s="38">
        <f>AD10-[1]Worksheet!AD10</f>
        <v>30200</v>
      </c>
      <c r="AE17" s="38">
        <f>AE10-[1]Worksheet!AE10</f>
        <v>4600</v>
      </c>
      <c r="AF17" s="38">
        <f>AF10-[1]Worksheet!AF10</f>
        <v>-4500</v>
      </c>
      <c r="AG17" s="38">
        <f>AG10-[1]Worksheet!AG10</f>
        <v>11600</v>
      </c>
      <c r="AH17" s="38">
        <f>AH10-[1]Worksheet!AH10</f>
        <v>-5900</v>
      </c>
      <c r="AI17" s="38">
        <f>AI10-[1]Worksheet!AI10</f>
        <v>-200</v>
      </c>
      <c r="AJ17" s="38">
        <f>AJ10-[1]Worksheet!AJ10</f>
        <v>8000</v>
      </c>
      <c r="AK17" s="38">
        <f>AK10-[1]Worksheet!AK10</f>
        <v>-700</v>
      </c>
      <c r="AL17" s="38">
        <f>AL10-[1]Worksheet!AL10</f>
        <v>100</v>
      </c>
      <c r="AM17" s="38">
        <f>AM10-[1]Worksheet!AM10</f>
        <v>-900</v>
      </c>
      <c r="AN17" s="38">
        <f>AN10-[1]Worksheet!AN10</f>
        <v>-1000</v>
      </c>
      <c r="AO17" s="52">
        <f>AO10-[1]Worksheet!AO10</f>
        <v>16500</v>
      </c>
      <c r="AP17" s="53">
        <f>AP10-[1]Worksheet!AP10</f>
        <v>9000</v>
      </c>
    </row>
    <row r="18" spans="1:42" ht="9.9499999999999993" customHeight="1">
      <c r="A18" s="61" t="s">
        <v>117</v>
      </c>
      <c r="B18" s="14" t="s">
        <v>76</v>
      </c>
      <c r="C18" s="8">
        <v>16263</v>
      </c>
      <c r="D18" s="8"/>
      <c r="J18" s="7" t="s">
        <v>117</v>
      </c>
      <c r="L18" s="38">
        <f>L11-[1]Worksheet!L11</f>
        <v>1300</v>
      </c>
      <c r="M18" s="38">
        <f>M11-[1]Worksheet!M11</f>
        <v>-2000</v>
      </c>
      <c r="N18" s="38">
        <f>N11-[1]Worksheet!N11</f>
        <v>-4800</v>
      </c>
      <c r="O18" s="38">
        <f>O11-[1]Worksheet!O11</f>
        <v>-2200</v>
      </c>
      <c r="P18" s="38">
        <f>P11-[1]Worksheet!P11</f>
        <v>-700</v>
      </c>
      <c r="Q18" s="38">
        <f>Q11-[1]Worksheet!Q11</f>
        <v>-300</v>
      </c>
      <c r="R18" s="38">
        <f>R11-[1]Worksheet!R11</f>
        <v>-700</v>
      </c>
      <c r="S18" s="38">
        <f>S11-[1]Worksheet!S11</f>
        <v>300</v>
      </c>
      <c r="T18" s="38">
        <f>T11-[1]Worksheet!T11</f>
        <v>-400</v>
      </c>
      <c r="U18" s="38">
        <f>U11-[1]Worksheet!U11</f>
        <v>-500</v>
      </c>
      <c r="V18" s="38">
        <f>V11-[1]Worksheet!V11</f>
        <v>-4600</v>
      </c>
      <c r="W18" s="38">
        <f>W11-[1]Worksheet!W11</f>
        <v>-1900</v>
      </c>
      <c r="X18" s="38">
        <f>X11-[1]Worksheet!X11</f>
        <v>-200</v>
      </c>
      <c r="Y18" s="38">
        <f>Y11-[1]Worksheet!Y11</f>
        <v>-100</v>
      </c>
      <c r="Z18" s="38">
        <f>Z11-[1]Worksheet!Z11</f>
        <v>-4000</v>
      </c>
      <c r="AA18" s="38">
        <f>AA11-[1]Worksheet!AA11</f>
        <v>-800</v>
      </c>
      <c r="AB18" s="38">
        <f>AB11-[1]Worksheet!AB11</f>
        <v>600</v>
      </c>
      <c r="AC18" s="38">
        <f>AC11-[1]Worksheet!AC11</f>
        <v>-6900</v>
      </c>
      <c r="AD18" s="38">
        <f>AD11-[1]Worksheet!AD11</f>
        <v>36700</v>
      </c>
      <c r="AE18" s="38">
        <f>AE11-[1]Worksheet!AE11</f>
        <v>4300</v>
      </c>
      <c r="AF18" s="38">
        <f>AF11-[1]Worksheet!AF11</f>
        <v>-5300</v>
      </c>
      <c r="AG18" s="38">
        <f>AG11-[1]Worksheet!AG11</f>
        <v>13900</v>
      </c>
      <c r="AH18" s="38">
        <f>AH11-[1]Worksheet!AH11</f>
        <v>-7500</v>
      </c>
      <c r="AI18" s="38">
        <f>AI11-[1]Worksheet!AI11</f>
        <v>100</v>
      </c>
      <c r="AJ18" s="38">
        <f>AJ11-[1]Worksheet!AJ11</f>
        <v>10200</v>
      </c>
      <c r="AK18" s="38">
        <f>AK11-[1]Worksheet!AK11</f>
        <v>-800</v>
      </c>
      <c r="AL18" s="38">
        <f>AL11-[1]Worksheet!AL11</f>
        <v>0</v>
      </c>
      <c r="AM18" s="38">
        <f>AM11-[1]Worksheet!AM11</f>
        <v>-200</v>
      </c>
      <c r="AN18" s="38">
        <f>AN11-[1]Worksheet!AN11</f>
        <v>-1400</v>
      </c>
      <c r="AO18" s="52">
        <f>AO11-[1]Worksheet!AO11</f>
        <v>22100</v>
      </c>
      <c r="AP18" s="53">
        <f>AP11-[1]Worksheet!AP11</f>
        <v>7900</v>
      </c>
    </row>
    <row r="19" spans="1:42" ht="9.9499999999999993" customHeight="1">
      <c r="A19" s="7" t="s">
        <v>155</v>
      </c>
      <c r="B19" s="14" t="s">
        <v>76</v>
      </c>
      <c r="C19" s="8">
        <v>876075</v>
      </c>
      <c r="D19" s="8"/>
      <c r="J19" s="7" t="s">
        <v>155</v>
      </c>
      <c r="L19" s="38">
        <f>L12-[1]Worksheet!L12</f>
        <v>1600</v>
      </c>
      <c r="M19" s="38">
        <f>M12-[1]Worksheet!M12</f>
        <v>-1500</v>
      </c>
      <c r="N19" s="38">
        <f>N12-[1]Worksheet!N12</f>
        <v>-5600</v>
      </c>
      <c r="O19" s="38">
        <f>O12-[1]Worksheet!O12</f>
        <v>-2500</v>
      </c>
      <c r="P19" s="38">
        <f>P12-[1]Worksheet!P12</f>
        <v>-700</v>
      </c>
      <c r="Q19" s="38">
        <f>Q12-[1]Worksheet!Q12</f>
        <v>-300</v>
      </c>
      <c r="R19" s="38">
        <f>R12-[1]Worksheet!R12</f>
        <v>-800</v>
      </c>
      <c r="S19" s="38">
        <f>S12-[1]Worksheet!S12</f>
        <v>300</v>
      </c>
      <c r="T19" s="38">
        <f>T12-[1]Worksheet!T12</f>
        <v>-500</v>
      </c>
      <c r="U19" s="38">
        <f>U12-[1]Worksheet!U12</f>
        <v>-700</v>
      </c>
      <c r="V19" s="38">
        <f>V12-[1]Worksheet!V12</f>
        <v>-4900</v>
      </c>
      <c r="W19" s="38">
        <f>W12-[1]Worksheet!W12</f>
        <v>-2200</v>
      </c>
      <c r="X19" s="38">
        <f>X12-[1]Worksheet!X12</f>
        <v>-100</v>
      </c>
      <c r="Y19" s="38">
        <f>Y12-[1]Worksheet!Y12</f>
        <v>-200</v>
      </c>
      <c r="Z19" s="38">
        <f>Z12-[1]Worksheet!Z12</f>
        <v>-4100</v>
      </c>
      <c r="AA19" s="38">
        <f>AA12-[1]Worksheet!AA12</f>
        <v>-1600</v>
      </c>
      <c r="AB19" s="38">
        <f>AB12-[1]Worksheet!AB12</f>
        <v>700</v>
      </c>
      <c r="AC19" s="38">
        <f>AC12-[1]Worksheet!AC12</f>
        <v>-6500</v>
      </c>
      <c r="AD19" s="38">
        <f>AD12-[1]Worksheet!AD12</f>
        <v>42800</v>
      </c>
      <c r="AE19" s="38">
        <f>AE12-[1]Worksheet!AE12</f>
        <v>5400</v>
      </c>
      <c r="AF19" s="38">
        <f>AF12-[1]Worksheet!AF12</f>
        <v>-4800</v>
      </c>
      <c r="AG19" s="38">
        <f>AG12-[1]Worksheet!AG12</f>
        <v>16300</v>
      </c>
      <c r="AH19" s="38">
        <f>AH12-[1]Worksheet!AH12</f>
        <v>-7400</v>
      </c>
      <c r="AI19" s="38">
        <f>AI12-[1]Worksheet!AI12</f>
        <v>-400</v>
      </c>
      <c r="AJ19" s="38">
        <f>AJ12-[1]Worksheet!AJ12</f>
        <v>12800</v>
      </c>
      <c r="AK19" s="38">
        <f>AK12-[1]Worksheet!AK12</f>
        <v>-900</v>
      </c>
      <c r="AL19" s="38">
        <f>AL12-[1]Worksheet!AL12</f>
        <v>0</v>
      </c>
      <c r="AM19" s="38">
        <f>AM12-[1]Worksheet!AM12</f>
        <v>1200</v>
      </c>
      <c r="AN19" s="38">
        <f>AN12-[1]Worksheet!AN12</f>
        <v>-1600</v>
      </c>
      <c r="AO19" s="52">
        <f>AO12-[1]Worksheet!AO12</f>
        <v>33800</v>
      </c>
      <c r="AP19" s="53">
        <f>AP12-[1]Worksheet!AP12</f>
        <v>14500</v>
      </c>
    </row>
    <row r="20" spans="1:42" ht="9.9499999999999993" customHeight="1">
      <c r="A20" s="7" t="s">
        <v>156</v>
      </c>
      <c r="B20" s="14" t="s">
        <v>76</v>
      </c>
      <c r="C20" s="8">
        <v>301120</v>
      </c>
      <c r="D20" s="8"/>
      <c r="J20" s="7" t="s">
        <v>156</v>
      </c>
      <c r="L20" s="38">
        <f>L13-[1]Worksheet!L13</f>
        <v>1400</v>
      </c>
      <c r="M20" s="38">
        <f>M13-[1]Worksheet!M13</f>
        <v>-1100</v>
      </c>
      <c r="N20" s="38">
        <f>N13-[1]Worksheet!N13</f>
        <v>-5800</v>
      </c>
      <c r="O20" s="38">
        <f>O13-[1]Worksheet!O13</f>
        <v>-2700</v>
      </c>
      <c r="P20" s="38">
        <f>P13-[1]Worksheet!P13</f>
        <v>-800</v>
      </c>
      <c r="Q20" s="38">
        <f>Q13-[1]Worksheet!Q13</f>
        <v>-300</v>
      </c>
      <c r="R20" s="38">
        <f>R13-[1]Worksheet!R13</f>
        <v>-900</v>
      </c>
      <c r="S20" s="38">
        <f>S13-[1]Worksheet!S13</f>
        <v>400</v>
      </c>
      <c r="T20" s="38">
        <f>T13-[1]Worksheet!T13</f>
        <v>-500</v>
      </c>
      <c r="U20" s="38">
        <f>U13-[1]Worksheet!U13</f>
        <v>-700</v>
      </c>
      <c r="V20" s="38">
        <f>V13-[1]Worksheet!V13</f>
        <v>-4300</v>
      </c>
      <c r="W20" s="38">
        <f>W13-[1]Worksheet!W13</f>
        <v>-2400</v>
      </c>
      <c r="X20" s="38">
        <f>X13-[1]Worksheet!X13</f>
        <v>-200</v>
      </c>
      <c r="Y20" s="38">
        <f>Y13-[1]Worksheet!Y13</f>
        <v>-200</v>
      </c>
      <c r="Z20" s="38">
        <f>Z13-[1]Worksheet!Z13</f>
        <v>-4600</v>
      </c>
      <c r="AA20" s="38">
        <f>AA13-[1]Worksheet!AA13</f>
        <v>-2700</v>
      </c>
      <c r="AB20" s="38">
        <f>AB13-[1]Worksheet!AB13</f>
        <v>700</v>
      </c>
      <c r="AC20" s="38">
        <f>AC13-[1]Worksheet!AC13</f>
        <v>-7300</v>
      </c>
      <c r="AD20" s="38">
        <f>AD13-[1]Worksheet!AD13</f>
        <v>42300</v>
      </c>
      <c r="AE20" s="38">
        <f>AE13-[1]Worksheet!AE13</f>
        <v>6600</v>
      </c>
      <c r="AF20" s="38">
        <f>AF13-[1]Worksheet!AF13</f>
        <v>-3900</v>
      </c>
      <c r="AG20" s="38">
        <f>AG13-[1]Worksheet!AG13</f>
        <v>18600</v>
      </c>
      <c r="AH20" s="38">
        <f>AH13-[1]Worksheet!AH13</f>
        <v>-4900</v>
      </c>
      <c r="AI20" s="38">
        <f>AI13-[1]Worksheet!AI13</f>
        <v>800</v>
      </c>
      <c r="AJ20" s="38">
        <f>AJ13-[1]Worksheet!AJ13</f>
        <v>14900</v>
      </c>
      <c r="AK20" s="38">
        <f>AK13-[1]Worksheet!AK13</f>
        <v>-1100</v>
      </c>
      <c r="AL20" s="38">
        <f>AL13-[1]Worksheet!AL13</f>
        <v>0</v>
      </c>
      <c r="AM20" s="38">
        <f>AM13-[1]Worksheet!AM13</f>
        <v>2400</v>
      </c>
      <c r="AN20" s="38">
        <f>AN13-[1]Worksheet!AN13</f>
        <v>-1900</v>
      </c>
      <c r="AO20" s="54">
        <f>AO13-[1]Worksheet!AO13</f>
        <v>41800</v>
      </c>
      <c r="AP20" s="55">
        <f>AP13-[1]Worksheet!AP13</f>
        <v>20400</v>
      </c>
    </row>
    <row r="21" spans="1:42" ht="9.9499999999999993" customHeight="1">
      <c r="A21" s="7" t="s">
        <v>157</v>
      </c>
      <c r="B21" s="14" t="s">
        <v>76</v>
      </c>
      <c r="C21" s="8">
        <v>97843</v>
      </c>
      <c r="D21" s="8"/>
      <c r="J21" s="7" t="s">
        <v>157</v>
      </c>
      <c r="L21" s="38"/>
      <c r="AP21" s="38"/>
    </row>
    <row r="22" spans="1:42" ht="9.9499999999999993" customHeight="1">
      <c r="A22" s="61" t="s">
        <v>118</v>
      </c>
      <c r="B22" s="14" t="s">
        <v>76</v>
      </c>
      <c r="C22" s="8">
        <v>11562</v>
      </c>
      <c r="D22" s="8"/>
      <c r="J22" s="7" t="s">
        <v>118</v>
      </c>
      <c r="AP22" s="38"/>
    </row>
    <row r="23" spans="1:42" ht="9.9499999999999993" customHeight="1">
      <c r="A23" s="7" t="s">
        <v>158</v>
      </c>
      <c r="B23" s="14" t="s">
        <v>76</v>
      </c>
      <c r="C23" s="8">
        <v>47588</v>
      </c>
      <c r="D23" s="8"/>
      <c r="J23" s="7" t="s">
        <v>158</v>
      </c>
      <c r="AP23" s="38"/>
    </row>
    <row r="24" spans="1:42" ht="9.9499999999999993" customHeight="1">
      <c r="A24" s="61" t="s">
        <v>119</v>
      </c>
      <c r="B24" s="14" t="s">
        <v>76</v>
      </c>
      <c r="C24" s="8">
        <v>16880</v>
      </c>
      <c r="D24" s="8"/>
      <c r="J24" s="7" t="s">
        <v>119</v>
      </c>
    </row>
    <row r="25" spans="1:42" ht="9.9499999999999993" customHeight="1">
      <c r="A25" s="7" t="s">
        <v>159</v>
      </c>
      <c r="B25" s="14" t="s">
        <v>76</v>
      </c>
      <c r="C25" s="8">
        <v>12658</v>
      </c>
      <c r="D25" s="8"/>
      <c r="J25" s="7" t="s">
        <v>159</v>
      </c>
    </row>
    <row r="26" spans="1:42" ht="9.9499999999999993" customHeight="1">
      <c r="A26" s="61" t="s">
        <v>120</v>
      </c>
      <c r="B26" s="14" t="s">
        <v>76</v>
      </c>
      <c r="C26" s="8">
        <v>16106</v>
      </c>
      <c r="D26" s="8"/>
      <c r="J26" s="7" t="s">
        <v>120</v>
      </c>
    </row>
    <row r="27" spans="1:42" ht="9.9499999999999993" customHeight="1">
      <c r="A27" s="61" t="s">
        <v>121</v>
      </c>
      <c r="B27" s="14" t="s">
        <v>76</v>
      </c>
      <c r="C27" s="8">
        <v>14507</v>
      </c>
      <c r="D27" s="8"/>
      <c r="J27" s="7" t="s">
        <v>121</v>
      </c>
    </row>
    <row r="28" spans="1:42" ht="9.9499999999999993" customHeight="1">
      <c r="A28" s="61" t="s">
        <v>122</v>
      </c>
      <c r="B28" s="14" t="s">
        <v>76</v>
      </c>
      <c r="C28" s="8">
        <v>27682</v>
      </c>
      <c r="D28" s="8"/>
      <c r="J28" s="7" t="s">
        <v>122</v>
      </c>
    </row>
    <row r="29" spans="1:42" ht="9.9499999999999993" customHeight="1">
      <c r="A29" s="7" t="s">
        <v>160</v>
      </c>
      <c r="B29" s="14" t="s">
        <v>76</v>
      </c>
      <c r="C29" s="8">
        <v>37808</v>
      </c>
      <c r="D29" s="8"/>
      <c r="J29" s="7" t="s">
        <v>160</v>
      </c>
    </row>
    <row r="30" spans="1:42" ht="9.9499999999999993" customHeight="1">
      <c r="A30" s="61" t="s">
        <v>123</v>
      </c>
      <c r="B30" s="14" t="s">
        <v>76</v>
      </c>
      <c r="C30" s="8">
        <v>173808</v>
      </c>
      <c r="D30" s="8"/>
      <c r="J30" s="7" t="s">
        <v>123</v>
      </c>
    </row>
    <row r="31" spans="1:42" ht="9.9499999999999993" customHeight="1">
      <c r="A31" s="61" t="s">
        <v>124</v>
      </c>
      <c r="B31" s="14" t="s">
        <v>76</v>
      </c>
      <c r="C31" s="8">
        <v>99092</v>
      </c>
      <c r="D31" s="8"/>
      <c r="J31" s="7" t="s">
        <v>124</v>
      </c>
    </row>
    <row r="32" spans="1:42" ht="9.9499999999999993" customHeight="1">
      <c r="A32" s="7" t="s">
        <v>26</v>
      </c>
      <c r="B32" s="14" t="s">
        <v>76</v>
      </c>
      <c r="C32" s="8">
        <v>1276410</v>
      </c>
      <c r="D32" s="8"/>
      <c r="J32" s="7" t="s">
        <v>26</v>
      </c>
    </row>
    <row r="33" spans="1:10" ht="9.9499999999999993" customHeight="1">
      <c r="A33" s="7" t="s">
        <v>161</v>
      </c>
      <c r="B33" s="14" t="s">
        <v>76</v>
      </c>
      <c r="C33" s="8">
        <v>20022</v>
      </c>
      <c r="D33" s="8"/>
      <c r="J33" s="7" t="s">
        <v>161</v>
      </c>
    </row>
    <row r="34" spans="1:10" ht="9.9499999999999993" customHeight="1">
      <c r="A34" s="7" t="s">
        <v>28</v>
      </c>
      <c r="B34" s="14" t="s">
        <v>76</v>
      </c>
      <c r="C34" s="8">
        <v>139586</v>
      </c>
      <c r="D34" s="8"/>
      <c r="J34" s="7" t="s">
        <v>28</v>
      </c>
    </row>
    <row r="35" spans="1:10" ht="9.9499999999999993" customHeight="1">
      <c r="A35" s="7" t="s">
        <v>162</v>
      </c>
      <c r="B35" s="14" t="s">
        <v>76</v>
      </c>
      <c r="C35" s="8">
        <v>50166</v>
      </c>
      <c r="D35" s="8"/>
      <c r="J35" s="7" t="s">
        <v>162</v>
      </c>
    </row>
    <row r="36" spans="1:10" ht="9.9499999999999993" customHeight="1">
      <c r="A36" s="61" t="s">
        <v>125</v>
      </c>
      <c r="B36" s="14" t="s">
        <v>76</v>
      </c>
      <c r="C36" s="8">
        <v>14554</v>
      </c>
      <c r="D36" s="8"/>
      <c r="J36" s="7" t="s">
        <v>125</v>
      </c>
    </row>
    <row r="37" spans="1:10" ht="9.9499999999999993" customHeight="1">
      <c r="A37" s="61" t="s">
        <v>126</v>
      </c>
      <c r="B37" s="14" t="s">
        <v>76</v>
      </c>
      <c r="C37" s="8">
        <v>8618</v>
      </c>
      <c r="D37" s="8"/>
      <c r="J37" s="7" t="s">
        <v>126</v>
      </c>
    </row>
    <row r="38" spans="1:10" ht="9.9499999999999993" customHeight="1">
      <c r="A38" s="61" t="s">
        <v>127</v>
      </c>
      <c r="B38" s="14" t="s">
        <v>76</v>
      </c>
      <c r="C38" s="8">
        <v>303317</v>
      </c>
      <c r="D38" s="8"/>
      <c r="J38" s="7" t="s">
        <v>127</v>
      </c>
    </row>
    <row r="39" spans="1:10" ht="9.9499999999999993" customHeight="1">
      <c r="A39" s="7" t="s">
        <v>163</v>
      </c>
      <c r="B39" s="14" t="s">
        <v>76</v>
      </c>
      <c r="C39" s="8">
        <v>643367</v>
      </c>
      <c r="D39" s="8"/>
      <c r="J39" s="7" t="s">
        <v>163</v>
      </c>
    </row>
    <row r="40" spans="1:10" ht="9.9499999999999993" customHeight="1">
      <c r="A40" s="7" t="s">
        <v>164</v>
      </c>
      <c r="B40" s="14" t="s">
        <v>76</v>
      </c>
      <c r="C40" s="8">
        <v>278377</v>
      </c>
      <c r="D40" s="8"/>
      <c r="J40" s="7" t="s">
        <v>164</v>
      </c>
    </row>
    <row r="41" spans="1:10" ht="9.9499999999999993" customHeight="1">
      <c r="A41" s="61" t="s">
        <v>128</v>
      </c>
      <c r="B41" s="14" t="s">
        <v>76</v>
      </c>
      <c r="C41" s="8">
        <v>40304</v>
      </c>
      <c r="D41" s="8"/>
      <c r="J41" s="7" t="s">
        <v>128</v>
      </c>
    </row>
    <row r="42" spans="1:10" ht="9.9499999999999993" customHeight="1">
      <c r="A42" s="7" t="s">
        <v>165</v>
      </c>
      <c r="B42" s="14" t="s">
        <v>76</v>
      </c>
      <c r="C42" s="8">
        <v>8483</v>
      </c>
      <c r="D42" s="8"/>
      <c r="J42" s="7" t="s">
        <v>165</v>
      </c>
    </row>
    <row r="43" spans="1:10" ht="9.9499999999999993" customHeight="1">
      <c r="A43" s="61" t="s">
        <v>129</v>
      </c>
      <c r="B43" s="14" t="s">
        <v>76</v>
      </c>
      <c r="C43" s="8">
        <v>19395</v>
      </c>
      <c r="D43" s="8"/>
      <c r="J43" s="7" t="s">
        <v>129</v>
      </c>
    </row>
    <row r="44" spans="1:10" ht="9.9499999999999993" customHeight="1">
      <c r="A44" s="7" t="s">
        <v>166</v>
      </c>
      <c r="B44" s="14" t="s">
        <v>76</v>
      </c>
      <c r="C44" s="8">
        <v>333880</v>
      </c>
      <c r="D44" s="8"/>
      <c r="J44" s="7" t="s">
        <v>166</v>
      </c>
    </row>
    <row r="45" spans="1:10" ht="9.9499999999999993" customHeight="1">
      <c r="A45" s="61" t="s">
        <v>130</v>
      </c>
      <c r="B45" s="14" t="s">
        <v>76</v>
      </c>
      <c r="C45" s="8">
        <v>335008</v>
      </c>
      <c r="D45" s="8"/>
      <c r="J45" s="7" t="s">
        <v>130</v>
      </c>
    </row>
    <row r="46" spans="1:10" ht="9.9499999999999993" customHeight="1">
      <c r="A46" s="7" t="s">
        <v>167</v>
      </c>
      <c r="B46" s="14" t="s">
        <v>76</v>
      </c>
      <c r="C46" s="8">
        <v>148077</v>
      </c>
      <c r="D46" s="8"/>
      <c r="J46" s="7" t="s">
        <v>167</v>
      </c>
    </row>
    <row r="47" spans="1:10" ht="9.9499999999999993" customHeight="1">
      <c r="A47" s="14" t="s">
        <v>168</v>
      </c>
      <c r="B47" s="14" t="s">
        <v>76</v>
      </c>
      <c r="C47" s="8">
        <v>2582375</v>
      </c>
      <c r="D47" s="8"/>
      <c r="J47" s="14" t="s">
        <v>168</v>
      </c>
    </row>
    <row r="48" spans="1:10" ht="9.9499999999999993" customHeight="1">
      <c r="A48" s="7" t="s">
        <v>169</v>
      </c>
      <c r="B48" s="14" t="s">
        <v>76</v>
      </c>
      <c r="C48" s="8">
        <v>73560</v>
      </c>
      <c r="D48" s="8"/>
      <c r="J48" s="7" t="s">
        <v>169</v>
      </c>
    </row>
    <row r="49" spans="1:10" ht="9.9499999999999993" customHeight="1">
      <c r="A49" s="7" t="s">
        <v>170</v>
      </c>
      <c r="B49" s="14" t="s">
        <v>76</v>
      </c>
      <c r="C49" s="8">
        <v>74661</v>
      </c>
      <c r="D49" s="8"/>
      <c r="J49" s="7" t="s">
        <v>170</v>
      </c>
    </row>
    <row r="50" spans="1:10" ht="9.9499999999999993" customHeight="1">
      <c r="A50" s="14" t="s">
        <v>171</v>
      </c>
      <c r="B50" s="14" t="s">
        <v>76</v>
      </c>
      <c r="C50" s="8">
        <v>188349</v>
      </c>
      <c r="D50" s="8"/>
      <c r="J50" s="14" t="s">
        <v>171</v>
      </c>
    </row>
    <row r="51" spans="1:10" ht="9.9499999999999993" customHeight="1">
      <c r="A51" s="7" t="s">
        <v>172</v>
      </c>
      <c r="B51" s="14" t="s">
        <v>76</v>
      </c>
      <c r="C51" s="8">
        <v>39762</v>
      </c>
      <c r="D51" s="8"/>
      <c r="J51" s="7" t="s">
        <v>172</v>
      </c>
    </row>
    <row r="52" spans="1:10" ht="9.9499999999999993" customHeight="1">
      <c r="A52" s="61" t="s">
        <v>131</v>
      </c>
      <c r="B52" s="14" t="s">
        <v>76</v>
      </c>
      <c r="C52" s="10">
        <v>1202978</v>
      </c>
      <c r="D52" s="10"/>
      <c r="J52" s="7" t="s">
        <v>131</v>
      </c>
    </row>
    <row r="53" spans="1:10" ht="9.9499999999999993" customHeight="1">
      <c r="A53" s="61" t="s">
        <v>132</v>
      </c>
      <c r="B53" s="14" t="s">
        <v>76</v>
      </c>
      <c r="C53" s="8">
        <v>288361</v>
      </c>
      <c r="D53" s="8"/>
      <c r="J53" s="7" t="s">
        <v>132</v>
      </c>
    </row>
    <row r="54" spans="1:10" ht="9.9499999999999993" customHeight="1">
      <c r="A54" s="7" t="s">
        <v>173</v>
      </c>
      <c r="B54" s="14" t="s">
        <v>76</v>
      </c>
      <c r="C54" s="8">
        <v>1345652</v>
      </c>
      <c r="D54" s="8"/>
      <c r="J54" s="7" t="s">
        <v>173</v>
      </c>
    </row>
    <row r="55" spans="1:10" ht="9.9499999999999993" customHeight="1">
      <c r="A55" s="61" t="s">
        <v>133</v>
      </c>
      <c r="B55" s="14" t="s">
        <v>76</v>
      </c>
      <c r="C55" s="8">
        <v>473566</v>
      </c>
      <c r="D55" s="8"/>
      <c r="J55" s="7" t="s">
        <v>133</v>
      </c>
    </row>
    <row r="56" spans="1:10" ht="9.9499999999999993" customHeight="1">
      <c r="A56" s="61" t="s">
        <v>134</v>
      </c>
      <c r="B56" s="14" t="s">
        <v>76</v>
      </c>
      <c r="C56" s="8">
        <v>926610</v>
      </c>
      <c r="D56" s="8"/>
      <c r="J56" s="7" t="s">
        <v>134</v>
      </c>
    </row>
    <row r="57" spans="1:10" ht="9.9499999999999993" customHeight="1">
      <c r="A57" s="61" t="s">
        <v>135</v>
      </c>
      <c r="B57" s="14" t="s">
        <v>76</v>
      </c>
      <c r="C57" s="8">
        <v>613950</v>
      </c>
      <c r="D57" s="8"/>
      <c r="J57" s="7" t="s">
        <v>135</v>
      </c>
    </row>
    <row r="58" spans="1:10" ht="9.9499999999999993" customHeight="1">
      <c r="A58" s="7" t="s">
        <v>180</v>
      </c>
      <c r="B58" s="14" t="s">
        <v>76</v>
      </c>
      <c r="C58" s="8">
        <v>72605</v>
      </c>
      <c r="D58" s="8"/>
      <c r="J58" s="7" t="s">
        <v>180</v>
      </c>
    </row>
    <row r="59" spans="1:10" ht="9.9499999999999993" customHeight="1">
      <c r="A59" s="14" t="s">
        <v>183</v>
      </c>
      <c r="B59" s="14" t="s">
        <v>76</v>
      </c>
      <c r="C59" s="8">
        <v>157317</v>
      </c>
      <c r="D59" s="8"/>
      <c r="J59" s="14" t="s">
        <v>183</v>
      </c>
    </row>
    <row r="60" spans="1:10" ht="9.9499999999999993" customHeight="1">
      <c r="A60" s="14" t="s">
        <v>174</v>
      </c>
      <c r="B60" s="14" t="s">
        <v>76</v>
      </c>
      <c r="C60" s="8">
        <v>385292</v>
      </c>
      <c r="D60" s="8"/>
      <c r="J60" s="14" t="s">
        <v>174</v>
      </c>
    </row>
    <row r="61" spans="1:10" ht="9.9499999999999993" customHeight="1">
      <c r="A61" s="61" t="s">
        <v>136</v>
      </c>
      <c r="B61" s="14" t="s">
        <v>76</v>
      </c>
      <c r="C61" s="8">
        <v>431074</v>
      </c>
      <c r="D61" s="8"/>
      <c r="J61" s="7" t="s">
        <v>136</v>
      </c>
    </row>
    <row r="62" spans="1:10" ht="9.9499999999999993" customHeight="1">
      <c r="A62" s="32" t="s">
        <v>181</v>
      </c>
      <c r="B62" s="14" t="s">
        <v>76</v>
      </c>
      <c r="C62" s="8">
        <v>201541</v>
      </c>
      <c r="D62" s="8"/>
      <c r="J62" s="32" t="s">
        <v>181</v>
      </c>
    </row>
    <row r="63" spans="1:10" ht="9.9499999999999993" customHeight="1">
      <c r="A63" s="32" t="s">
        <v>182</v>
      </c>
      <c r="B63" s="14" t="s">
        <v>76</v>
      </c>
      <c r="C63" s="8">
        <v>281151</v>
      </c>
      <c r="D63" s="8"/>
      <c r="J63" s="32" t="s">
        <v>182</v>
      </c>
    </row>
    <row r="64" spans="1:10" ht="9.9499999999999993" customHeight="1">
      <c r="A64" s="61" t="s">
        <v>137</v>
      </c>
      <c r="B64" s="14" t="s">
        <v>76</v>
      </c>
      <c r="C64" s="8">
        <v>105104</v>
      </c>
      <c r="D64" s="8"/>
      <c r="J64" s="7" t="s">
        <v>137</v>
      </c>
    </row>
    <row r="65" spans="1:10" ht="9.9499999999999993" customHeight="1">
      <c r="A65" s="61" t="s">
        <v>138</v>
      </c>
      <c r="B65" s="14" t="s">
        <v>76</v>
      </c>
      <c r="C65" s="8">
        <v>43873</v>
      </c>
      <c r="D65" s="8"/>
      <c r="J65" s="7" t="s">
        <v>138</v>
      </c>
    </row>
    <row r="66" spans="1:10" ht="9.9499999999999993" customHeight="1">
      <c r="A66" s="61" t="s">
        <v>139</v>
      </c>
      <c r="B66" s="14" t="s">
        <v>76</v>
      </c>
      <c r="C66" s="8">
        <v>23018</v>
      </c>
      <c r="D66" s="8"/>
      <c r="J66" s="7" t="s">
        <v>139</v>
      </c>
    </row>
    <row r="67" spans="1:10" ht="9.9499999999999993" customHeight="1">
      <c r="A67" s="7" t="s">
        <v>175</v>
      </c>
      <c r="B67" s="14" t="s">
        <v>76</v>
      </c>
      <c r="C67" s="8">
        <v>15483</v>
      </c>
      <c r="D67" s="8"/>
      <c r="J67" s="7" t="s">
        <v>175</v>
      </c>
    </row>
    <row r="68" spans="1:10" ht="9.9499999999999993" customHeight="1">
      <c r="A68" s="61" t="s">
        <v>140</v>
      </c>
      <c r="B68" s="14" t="s">
        <v>76</v>
      </c>
      <c r="C68" s="8">
        <v>498978</v>
      </c>
      <c r="D68" s="8"/>
      <c r="J68" s="7" t="s">
        <v>140</v>
      </c>
    </row>
    <row r="69" spans="1:10" ht="9.9499999999999993" customHeight="1">
      <c r="A69" s="61" t="s">
        <v>141</v>
      </c>
      <c r="B69" s="14" t="s">
        <v>76</v>
      </c>
      <c r="C69" s="8">
        <v>30869</v>
      </c>
      <c r="D69" s="8"/>
      <c r="J69" s="7" t="s">
        <v>141</v>
      </c>
    </row>
    <row r="70" spans="1:10" ht="9.9499999999999993" customHeight="1">
      <c r="A70" s="7" t="s">
        <v>176</v>
      </c>
      <c r="B70" s="14" t="s">
        <v>76</v>
      </c>
      <c r="C70" s="8">
        <v>57779</v>
      </c>
      <c r="D70" s="8"/>
      <c r="J70" s="7" t="s">
        <v>176</v>
      </c>
    </row>
    <row r="71" spans="1:10" ht="9.9499999999999993" customHeight="1">
      <c r="A71" s="7" t="s">
        <v>177</v>
      </c>
      <c r="B71" s="14" t="s">
        <v>76</v>
      </c>
      <c r="C71" s="8">
        <v>24793</v>
      </c>
      <c r="D71" s="8"/>
      <c r="J71" s="7" t="s">
        <v>177</v>
      </c>
    </row>
    <row r="72" spans="1:10" ht="9.9499999999999993" customHeight="1">
      <c r="A72" s="7" t="s">
        <v>142</v>
      </c>
      <c r="B72" s="14" t="s">
        <v>76</v>
      </c>
      <c r="C72" s="8">
        <v>19259543</v>
      </c>
      <c r="D72" s="8"/>
      <c r="J72" s="7" t="s">
        <v>142</v>
      </c>
    </row>
    <row r="73" spans="1:10" ht="9.9499999999999993" customHeight="1">
      <c r="A73" s="14" t="s">
        <v>112</v>
      </c>
      <c r="B73" s="7" t="s">
        <v>67</v>
      </c>
      <c r="D73" s="8">
        <v>252600</v>
      </c>
      <c r="E73" s="9">
        <v>265700</v>
      </c>
      <c r="F73" s="9">
        <v>278200</v>
      </c>
      <c r="G73" s="9">
        <v>289200</v>
      </c>
      <c r="H73" s="9">
        <v>298600</v>
      </c>
      <c r="I73" s="9">
        <v>306800</v>
      </c>
      <c r="J73" s="14" t="s">
        <v>112</v>
      </c>
    </row>
    <row r="74" spans="1:10" ht="9.9499999999999993" customHeight="1">
      <c r="A74" s="7" t="s">
        <v>145</v>
      </c>
      <c r="B74" s="7" t="s">
        <v>67</v>
      </c>
      <c r="D74" s="8">
        <v>27600</v>
      </c>
      <c r="E74" s="9">
        <v>29600</v>
      </c>
      <c r="F74" s="9">
        <v>31500</v>
      </c>
      <c r="G74" s="9">
        <v>33200</v>
      </c>
      <c r="H74" s="9">
        <v>34600</v>
      </c>
      <c r="I74" s="9">
        <v>36000</v>
      </c>
      <c r="J74" s="7" t="s">
        <v>145</v>
      </c>
    </row>
    <row r="75" spans="1:10" ht="9.9499999999999993" customHeight="1">
      <c r="A75" s="14" t="s">
        <v>114</v>
      </c>
      <c r="B75" s="7" t="s">
        <v>67</v>
      </c>
      <c r="D75" s="8">
        <v>173300</v>
      </c>
      <c r="E75" s="9">
        <v>182800</v>
      </c>
      <c r="F75" s="9">
        <v>191700</v>
      </c>
      <c r="G75" s="9">
        <v>200000</v>
      </c>
      <c r="H75" s="9">
        <v>207600</v>
      </c>
      <c r="I75" s="9">
        <v>213700</v>
      </c>
      <c r="J75" s="14" t="s">
        <v>114</v>
      </c>
    </row>
    <row r="76" spans="1:10" ht="9.9499999999999993" customHeight="1">
      <c r="A76" s="7" t="s">
        <v>146</v>
      </c>
      <c r="B76" s="7" t="s">
        <v>67</v>
      </c>
      <c r="D76" s="8">
        <v>27500</v>
      </c>
      <c r="E76" s="9">
        <v>28300</v>
      </c>
      <c r="F76" s="9">
        <v>29000</v>
      </c>
      <c r="G76" s="9">
        <v>29600</v>
      </c>
      <c r="H76" s="9">
        <v>30100</v>
      </c>
      <c r="I76" s="9">
        <v>30400</v>
      </c>
      <c r="J76" s="7" t="s">
        <v>146</v>
      </c>
    </row>
    <row r="77" spans="1:10" ht="9.9499999999999993" customHeight="1">
      <c r="A77" s="7" t="s">
        <v>147</v>
      </c>
      <c r="B77" s="7" t="s">
        <v>67</v>
      </c>
      <c r="D77" s="8">
        <v>558500</v>
      </c>
      <c r="E77" s="9">
        <v>589300</v>
      </c>
      <c r="F77" s="9">
        <v>616400</v>
      </c>
      <c r="G77" s="9">
        <v>639800</v>
      </c>
      <c r="H77" s="9">
        <v>660000</v>
      </c>
      <c r="I77" s="9">
        <v>677500</v>
      </c>
      <c r="J77" s="7" t="s">
        <v>147</v>
      </c>
    </row>
    <row r="78" spans="1:10" ht="9.9499999999999993" customHeight="1">
      <c r="A78" s="7" t="s">
        <v>148</v>
      </c>
      <c r="B78" s="7" t="s">
        <v>67</v>
      </c>
      <c r="D78" s="8">
        <v>1803000</v>
      </c>
      <c r="E78" s="9">
        <v>1855900</v>
      </c>
      <c r="F78" s="9">
        <v>1902200</v>
      </c>
      <c r="G78" s="9">
        <v>1947700</v>
      </c>
      <c r="H78" s="9">
        <v>1990300</v>
      </c>
      <c r="I78" s="9">
        <v>2029900</v>
      </c>
      <c r="J78" s="7" t="s">
        <v>148</v>
      </c>
    </row>
    <row r="79" spans="1:10" ht="9.9499999999999993" customHeight="1">
      <c r="A79" s="7" t="s">
        <v>149</v>
      </c>
      <c r="B79" s="7" t="s">
        <v>67</v>
      </c>
      <c r="D79" s="8">
        <v>14800</v>
      </c>
      <c r="E79" s="9">
        <v>15400</v>
      </c>
      <c r="F79" s="9">
        <v>15900</v>
      </c>
      <c r="G79" s="9">
        <v>16300</v>
      </c>
      <c r="H79" s="9">
        <v>16700</v>
      </c>
      <c r="I79" s="9">
        <v>17000</v>
      </c>
      <c r="J79" s="7" t="s">
        <v>149</v>
      </c>
    </row>
    <row r="80" spans="1:10" ht="9.9499999999999993" customHeight="1">
      <c r="A80" s="7" t="s">
        <v>150</v>
      </c>
      <c r="B80" s="7" t="s">
        <v>67</v>
      </c>
      <c r="D80" s="8">
        <v>166300</v>
      </c>
      <c r="E80" s="9">
        <v>174100</v>
      </c>
      <c r="F80" s="9">
        <v>181000</v>
      </c>
      <c r="G80" s="9">
        <v>187000</v>
      </c>
      <c r="H80" s="9">
        <v>192800</v>
      </c>
      <c r="I80" s="9">
        <v>197700</v>
      </c>
      <c r="J80" s="7" t="s">
        <v>150</v>
      </c>
    </row>
    <row r="81" spans="1:10" ht="9.9499999999999993" customHeight="1">
      <c r="A81" s="7" t="s">
        <v>115</v>
      </c>
      <c r="B81" s="7" t="s">
        <v>67</v>
      </c>
      <c r="D81" s="8">
        <v>143800</v>
      </c>
      <c r="E81" s="9">
        <v>153100</v>
      </c>
      <c r="F81" s="9">
        <v>161900</v>
      </c>
      <c r="G81" s="9">
        <v>169800</v>
      </c>
      <c r="H81" s="9">
        <v>176600</v>
      </c>
      <c r="I81" s="9">
        <v>182700</v>
      </c>
      <c r="J81" s="7" t="s">
        <v>115</v>
      </c>
    </row>
    <row r="82" spans="1:10" ht="9.9499999999999993" customHeight="1">
      <c r="A82" s="7" t="s">
        <v>151</v>
      </c>
      <c r="B82" s="7" t="s">
        <v>67</v>
      </c>
      <c r="D82" s="8">
        <v>200700</v>
      </c>
      <c r="E82" s="9">
        <v>222700</v>
      </c>
      <c r="F82" s="9">
        <v>243200</v>
      </c>
      <c r="G82" s="9">
        <v>262200</v>
      </c>
      <c r="H82" s="9">
        <v>279700</v>
      </c>
      <c r="I82" s="9">
        <v>294500</v>
      </c>
      <c r="J82" s="7" t="s">
        <v>151</v>
      </c>
    </row>
    <row r="83" spans="1:10" ht="9.9499999999999993" customHeight="1">
      <c r="A83" s="7" t="s">
        <v>153</v>
      </c>
      <c r="B83" s="7" t="s">
        <v>67</v>
      </c>
      <c r="D83" s="8">
        <v>345100</v>
      </c>
      <c r="E83" s="9">
        <v>379100</v>
      </c>
      <c r="F83" s="9">
        <v>411400</v>
      </c>
      <c r="G83" s="9">
        <v>441900</v>
      </c>
      <c r="H83" s="9">
        <v>470600</v>
      </c>
      <c r="I83" s="9">
        <v>492500</v>
      </c>
      <c r="J83" s="7" t="s">
        <v>153</v>
      </c>
    </row>
    <row r="84" spans="1:10" ht="9.9499999999999993" customHeight="1">
      <c r="A84" s="7" t="s">
        <v>116</v>
      </c>
      <c r="B84" s="7" t="s">
        <v>67</v>
      </c>
      <c r="D84" s="8">
        <v>68900</v>
      </c>
      <c r="E84" s="9">
        <v>72900</v>
      </c>
      <c r="F84" s="9">
        <v>76700</v>
      </c>
      <c r="G84" s="9">
        <v>80100</v>
      </c>
      <c r="H84" s="9">
        <v>83000</v>
      </c>
      <c r="I84" s="9">
        <v>85500</v>
      </c>
      <c r="J84" s="7" t="s">
        <v>116</v>
      </c>
    </row>
    <row r="85" spans="1:10" ht="9.9499999999999993" customHeight="1">
      <c r="A85" s="7" t="s">
        <v>154</v>
      </c>
      <c r="B85" s="7" t="s">
        <v>67</v>
      </c>
      <c r="D85" s="8">
        <v>34500</v>
      </c>
      <c r="E85" s="9">
        <v>35000</v>
      </c>
      <c r="F85" s="9">
        <v>35400</v>
      </c>
      <c r="G85" s="9">
        <v>35600</v>
      </c>
      <c r="H85" s="9">
        <v>36000</v>
      </c>
      <c r="I85" s="9">
        <v>36300</v>
      </c>
      <c r="J85" s="7" t="s">
        <v>154</v>
      </c>
    </row>
    <row r="86" spans="1:10" ht="9.9499999999999993" customHeight="1">
      <c r="A86" s="7" t="s">
        <v>117</v>
      </c>
      <c r="B86" s="7" t="s">
        <v>67</v>
      </c>
      <c r="D86" s="8">
        <v>16600</v>
      </c>
      <c r="E86" s="9">
        <v>17600</v>
      </c>
      <c r="F86" s="9">
        <v>18500</v>
      </c>
      <c r="G86" s="9">
        <v>19300</v>
      </c>
      <c r="H86" s="9">
        <v>20000</v>
      </c>
      <c r="I86" s="9">
        <v>20600</v>
      </c>
      <c r="J86" s="7" t="s">
        <v>117</v>
      </c>
    </row>
    <row r="87" spans="1:10" ht="9.9499999999999993" customHeight="1">
      <c r="A87" s="7" t="s">
        <v>155</v>
      </c>
      <c r="B87" s="7" t="s">
        <v>67</v>
      </c>
      <c r="D87" s="8">
        <v>890700</v>
      </c>
      <c r="E87" s="9">
        <v>934100</v>
      </c>
      <c r="F87" s="9">
        <v>972500</v>
      </c>
      <c r="G87" s="9">
        <v>1005800</v>
      </c>
      <c r="H87" s="9">
        <v>1038500</v>
      </c>
      <c r="I87" s="9">
        <v>1066100</v>
      </c>
      <c r="J87" s="7" t="s">
        <v>155</v>
      </c>
    </row>
    <row r="88" spans="1:10" ht="9.9499999999999993" customHeight="1">
      <c r="A88" s="7" t="s">
        <v>156</v>
      </c>
      <c r="B88" s="7" t="s">
        <v>67</v>
      </c>
      <c r="D88" s="8">
        <v>302900</v>
      </c>
      <c r="E88" s="9">
        <v>308200</v>
      </c>
      <c r="F88" s="9">
        <v>312900</v>
      </c>
      <c r="G88" s="9">
        <v>317000</v>
      </c>
      <c r="H88" s="9">
        <v>320500</v>
      </c>
      <c r="I88" s="9">
        <v>323600</v>
      </c>
      <c r="J88" s="7" t="s">
        <v>156</v>
      </c>
    </row>
    <row r="89" spans="1:10" ht="9.9499999999999993" customHeight="1">
      <c r="A89" s="7" t="s">
        <v>157</v>
      </c>
      <c r="B89" s="7" t="s">
        <v>67</v>
      </c>
      <c r="D89" s="8">
        <v>105000</v>
      </c>
      <c r="E89" s="9">
        <v>124900</v>
      </c>
      <c r="F89" s="9">
        <v>143400</v>
      </c>
      <c r="G89" s="9">
        <v>160700</v>
      </c>
      <c r="H89" s="9">
        <v>176900</v>
      </c>
      <c r="I89" s="9">
        <v>191900</v>
      </c>
      <c r="J89" s="7" t="s">
        <v>157</v>
      </c>
    </row>
    <row r="90" spans="1:10" ht="9.9499999999999993" customHeight="1">
      <c r="A90" s="7" t="s">
        <v>118</v>
      </c>
      <c r="B90" s="7" t="s">
        <v>67</v>
      </c>
      <c r="D90" s="8">
        <v>11700</v>
      </c>
      <c r="E90" s="9">
        <v>11700</v>
      </c>
      <c r="F90" s="9">
        <v>11700</v>
      </c>
      <c r="G90" s="9">
        <v>11700</v>
      </c>
      <c r="H90" s="9">
        <v>11700</v>
      </c>
      <c r="I90" s="9">
        <v>11700</v>
      </c>
      <c r="J90" s="7" t="s">
        <v>118</v>
      </c>
    </row>
    <row r="91" spans="1:10" ht="9.9499999999999993" customHeight="1">
      <c r="A91" s="7" t="s">
        <v>158</v>
      </c>
      <c r="B91" s="7" t="s">
        <v>67</v>
      </c>
      <c r="D91" s="8">
        <v>48300</v>
      </c>
      <c r="E91" s="9">
        <v>49300</v>
      </c>
      <c r="F91" s="9">
        <v>50100</v>
      </c>
      <c r="G91" s="9">
        <v>50600</v>
      </c>
      <c r="H91" s="9">
        <v>50900</v>
      </c>
      <c r="I91" s="9">
        <v>51100</v>
      </c>
      <c r="J91" s="7" t="s">
        <v>158</v>
      </c>
    </row>
    <row r="92" spans="1:10" ht="9.9499999999999993" customHeight="1">
      <c r="A92" s="7" t="s">
        <v>119</v>
      </c>
      <c r="B92" s="7" t="s">
        <v>67</v>
      </c>
      <c r="D92" s="8">
        <v>17200</v>
      </c>
      <c r="E92" s="9">
        <v>18200</v>
      </c>
      <c r="F92" s="9">
        <v>19100</v>
      </c>
      <c r="G92" s="9">
        <v>20000</v>
      </c>
      <c r="H92" s="9">
        <v>20700</v>
      </c>
      <c r="I92" s="9">
        <v>21400</v>
      </c>
      <c r="J92" s="7" t="s">
        <v>119</v>
      </c>
    </row>
    <row r="93" spans="1:10" ht="9.9499999999999993" customHeight="1">
      <c r="A93" s="7" t="s">
        <v>159</v>
      </c>
      <c r="B93" s="7" t="s">
        <v>67</v>
      </c>
      <c r="D93" s="8">
        <v>12900</v>
      </c>
      <c r="E93" s="9">
        <v>13500</v>
      </c>
      <c r="F93" s="9">
        <v>14000</v>
      </c>
      <c r="G93" s="9">
        <v>14500</v>
      </c>
      <c r="H93" s="9">
        <v>14900</v>
      </c>
      <c r="I93" s="9">
        <v>15200</v>
      </c>
      <c r="J93" s="7" t="s">
        <v>159</v>
      </c>
    </row>
    <row r="94" spans="1:10" ht="9.9499999999999993" customHeight="1">
      <c r="A94" s="7" t="s">
        <v>120</v>
      </c>
      <c r="B94" s="7" t="s">
        <v>67</v>
      </c>
      <c r="D94" s="8">
        <v>16200</v>
      </c>
      <c r="E94" s="9">
        <v>16400</v>
      </c>
      <c r="F94" s="9">
        <v>16500</v>
      </c>
      <c r="G94" s="9">
        <v>16600</v>
      </c>
      <c r="H94" s="9">
        <v>16700</v>
      </c>
      <c r="I94" s="9">
        <v>16800</v>
      </c>
      <c r="J94" s="7" t="s">
        <v>120</v>
      </c>
    </row>
    <row r="95" spans="1:10" ht="9.9499999999999993" customHeight="1">
      <c r="A95" s="7" t="s">
        <v>121</v>
      </c>
      <c r="B95" s="7" t="s">
        <v>67</v>
      </c>
      <c r="D95" s="8">
        <v>14700</v>
      </c>
      <c r="E95" s="9">
        <v>15200</v>
      </c>
      <c r="F95" s="9">
        <v>15600</v>
      </c>
      <c r="G95" s="9">
        <v>16000</v>
      </c>
      <c r="H95" s="9">
        <v>16300</v>
      </c>
      <c r="I95" s="9">
        <v>16600</v>
      </c>
      <c r="J95" s="7" t="s">
        <v>121</v>
      </c>
    </row>
    <row r="96" spans="1:10" ht="9.9499999999999993" customHeight="1">
      <c r="A96" s="7" t="s">
        <v>122</v>
      </c>
      <c r="B96" s="7" t="s">
        <v>67</v>
      </c>
      <c r="D96" s="8">
        <v>27700</v>
      </c>
      <c r="E96" s="9">
        <v>28000</v>
      </c>
      <c r="F96" s="9">
        <v>28000</v>
      </c>
      <c r="G96" s="9">
        <v>28200</v>
      </c>
      <c r="H96" s="9">
        <v>28300</v>
      </c>
      <c r="I96" s="9">
        <v>28500</v>
      </c>
      <c r="J96" s="7" t="s">
        <v>122</v>
      </c>
    </row>
    <row r="97" spans="1:10" ht="9.9499999999999993" customHeight="1">
      <c r="A97" s="7" t="s">
        <v>160</v>
      </c>
      <c r="B97" s="7" t="s">
        <v>67</v>
      </c>
      <c r="D97" s="8">
        <v>38100</v>
      </c>
      <c r="E97" s="9">
        <v>39000</v>
      </c>
      <c r="F97" s="9">
        <v>39700</v>
      </c>
      <c r="G97" s="9">
        <v>40300</v>
      </c>
      <c r="H97" s="9">
        <v>40700</v>
      </c>
      <c r="I97" s="9">
        <v>40900</v>
      </c>
      <c r="J97" s="7" t="s">
        <v>160</v>
      </c>
    </row>
    <row r="98" spans="1:10" ht="9.9499999999999993" customHeight="1">
      <c r="A98" s="7" t="s">
        <v>123</v>
      </c>
      <c r="B98" s="7" t="s">
        <v>67</v>
      </c>
      <c r="D98" s="8">
        <v>180200</v>
      </c>
      <c r="E98" s="9">
        <v>198000</v>
      </c>
      <c r="F98" s="9">
        <v>214700</v>
      </c>
      <c r="G98" s="9">
        <v>230200</v>
      </c>
      <c r="H98" s="9">
        <v>244700</v>
      </c>
      <c r="I98" s="9">
        <v>258100</v>
      </c>
      <c r="J98" s="7" t="s">
        <v>123</v>
      </c>
    </row>
    <row r="99" spans="1:10" ht="9.9499999999999993" customHeight="1">
      <c r="A99" s="7" t="s">
        <v>124</v>
      </c>
      <c r="B99" s="7" t="s">
        <v>67</v>
      </c>
      <c r="D99" s="8">
        <v>100900</v>
      </c>
      <c r="E99" s="9">
        <v>105900</v>
      </c>
      <c r="F99" s="9">
        <v>110600</v>
      </c>
      <c r="G99" s="9">
        <v>114800</v>
      </c>
      <c r="H99" s="9">
        <v>118200</v>
      </c>
      <c r="I99" s="9">
        <v>121200</v>
      </c>
      <c r="J99" s="7" t="s">
        <v>124</v>
      </c>
    </row>
    <row r="100" spans="1:10" ht="9.9499999999999993" customHeight="1">
      <c r="A100" s="7" t="s">
        <v>26</v>
      </c>
      <c r="B100" s="7" t="s">
        <v>67</v>
      </c>
      <c r="D100" s="8">
        <v>1319700</v>
      </c>
      <c r="E100" s="9">
        <v>1445300</v>
      </c>
      <c r="F100" s="9">
        <v>1563300</v>
      </c>
      <c r="G100" s="9">
        <v>1666200</v>
      </c>
      <c r="H100" s="9">
        <v>1759800</v>
      </c>
      <c r="I100" s="9">
        <v>1845000</v>
      </c>
      <c r="J100" s="7" t="s">
        <v>26</v>
      </c>
    </row>
    <row r="101" spans="1:10" ht="9.9499999999999993" customHeight="1">
      <c r="A101" s="7" t="s">
        <v>161</v>
      </c>
      <c r="B101" s="7" t="s">
        <v>67</v>
      </c>
      <c r="D101" s="8">
        <v>20100</v>
      </c>
      <c r="E101" s="9">
        <v>20600</v>
      </c>
      <c r="F101" s="9">
        <v>21000</v>
      </c>
      <c r="G101" s="9">
        <v>21300</v>
      </c>
      <c r="H101" s="9">
        <v>21500</v>
      </c>
      <c r="I101" s="9">
        <v>21700</v>
      </c>
      <c r="J101" s="7" t="s">
        <v>161</v>
      </c>
    </row>
    <row r="102" spans="1:10" ht="9.9499999999999993" customHeight="1">
      <c r="A102" s="7" t="s">
        <v>28</v>
      </c>
      <c r="B102" s="7" t="s">
        <v>67</v>
      </c>
      <c r="D102" s="8">
        <v>143800</v>
      </c>
      <c r="E102" s="9">
        <v>155600</v>
      </c>
      <c r="F102" s="9">
        <v>166600</v>
      </c>
      <c r="G102" s="9">
        <v>176800</v>
      </c>
      <c r="H102" s="9">
        <v>185800</v>
      </c>
      <c r="I102" s="9">
        <v>193700</v>
      </c>
      <c r="J102" s="7" t="s">
        <v>28</v>
      </c>
    </row>
    <row r="103" spans="1:10" ht="9.9499999999999993" customHeight="1">
      <c r="A103" s="7" t="s">
        <v>162</v>
      </c>
      <c r="B103" s="7" t="s">
        <v>67</v>
      </c>
      <c r="D103" s="8">
        <v>50300</v>
      </c>
      <c r="E103" s="9">
        <v>50900</v>
      </c>
      <c r="F103" s="9">
        <v>51300</v>
      </c>
      <c r="G103" s="9">
        <v>51400</v>
      </c>
      <c r="H103" s="9">
        <v>51600</v>
      </c>
      <c r="I103" s="9">
        <v>51900</v>
      </c>
      <c r="J103" s="7" t="s">
        <v>162</v>
      </c>
    </row>
    <row r="104" spans="1:10" ht="9.9499999999999993" customHeight="1">
      <c r="A104" s="7" t="s">
        <v>125</v>
      </c>
      <c r="B104" s="7" t="s">
        <v>67</v>
      </c>
      <c r="D104" s="8">
        <v>14700</v>
      </c>
      <c r="E104" s="9">
        <v>15100</v>
      </c>
      <c r="F104" s="9">
        <v>15500</v>
      </c>
      <c r="G104" s="9">
        <v>15800</v>
      </c>
      <c r="H104" s="9">
        <v>16100</v>
      </c>
      <c r="I104" s="9">
        <v>16300</v>
      </c>
      <c r="J104" s="7" t="s">
        <v>125</v>
      </c>
    </row>
    <row r="105" spans="1:10" ht="9.9499999999999993" customHeight="1">
      <c r="A105" s="7" t="s">
        <v>126</v>
      </c>
      <c r="B105" s="7" t="s">
        <v>67</v>
      </c>
      <c r="D105" s="8">
        <v>8800</v>
      </c>
      <c r="E105" s="9">
        <v>9200</v>
      </c>
      <c r="F105" s="9">
        <v>9600</v>
      </c>
      <c r="G105" s="9">
        <v>10000</v>
      </c>
      <c r="H105" s="9">
        <v>10300</v>
      </c>
      <c r="I105" s="9">
        <v>10600</v>
      </c>
      <c r="J105" s="7" t="s">
        <v>126</v>
      </c>
    </row>
    <row r="106" spans="1:10" ht="9.9499999999999993" customHeight="1">
      <c r="A106" s="7" t="s">
        <v>127</v>
      </c>
      <c r="B106" s="7" t="s">
        <v>67</v>
      </c>
      <c r="D106" s="8">
        <v>316900</v>
      </c>
      <c r="E106" s="9">
        <v>355900</v>
      </c>
      <c r="F106" s="9">
        <v>392000</v>
      </c>
      <c r="G106" s="9">
        <v>425200</v>
      </c>
      <c r="H106" s="9">
        <v>454000</v>
      </c>
      <c r="I106" s="9">
        <v>479900</v>
      </c>
      <c r="J106" s="7" t="s">
        <v>127</v>
      </c>
    </row>
    <row r="107" spans="1:10" ht="9.9499999999999993" customHeight="1">
      <c r="A107" s="7" t="s">
        <v>163</v>
      </c>
      <c r="B107" s="7" t="s">
        <v>67</v>
      </c>
      <c r="D107" s="8">
        <v>673800</v>
      </c>
      <c r="E107" s="9">
        <v>758600</v>
      </c>
      <c r="F107" s="9">
        <v>837800</v>
      </c>
      <c r="G107" s="9">
        <v>911500</v>
      </c>
      <c r="H107" s="9">
        <v>980600</v>
      </c>
      <c r="I107" s="9">
        <v>1044300</v>
      </c>
      <c r="J107" s="7" t="s">
        <v>163</v>
      </c>
    </row>
    <row r="108" spans="1:10" ht="9.9499999999999993" customHeight="1">
      <c r="A108" s="7" t="s">
        <v>164</v>
      </c>
      <c r="B108" s="7" t="s">
        <v>67</v>
      </c>
      <c r="D108" s="8">
        <v>283200</v>
      </c>
      <c r="E108" s="9">
        <v>296800</v>
      </c>
      <c r="F108" s="9">
        <v>309400</v>
      </c>
      <c r="G108" s="9">
        <v>321100</v>
      </c>
      <c r="H108" s="9">
        <v>332200</v>
      </c>
      <c r="I108" s="9">
        <v>341600</v>
      </c>
      <c r="J108" s="7" t="s">
        <v>164</v>
      </c>
    </row>
    <row r="109" spans="1:10" ht="9.9499999999999993" customHeight="1">
      <c r="A109" s="7" t="s">
        <v>128</v>
      </c>
      <c r="B109" s="7" t="s">
        <v>67</v>
      </c>
      <c r="D109" s="8">
        <v>41300</v>
      </c>
      <c r="E109" s="9">
        <v>44300</v>
      </c>
      <c r="F109" s="9">
        <v>46900</v>
      </c>
      <c r="G109" s="9">
        <v>49100</v>
      </c>
      <c r="H109" s="9">
        <v>51100</v>
      </c>
      <c r="I109" s="9">
        <v>52800</v>
      </c>
      <c r="J109" s="7" t="s">
        <v>128</v>
      </c>
    </row>
    <row r="110" spans="1:10" ht="9.9499999999999993" customHeight="1">
      <c r="A110" s="7" t="s">
        <v>165</v>
      </c>
      <c r="B110" s="7" t="s">
        <v>67</v>
      </c>
      <c r="D110" s="8">
        <v>8800</v>
      </c>
      <c r="E110" s="9">
        <v>9300</v>
      </c>
      <c r="F110" s="9">
        <v>9700</v>
      </c>
      <c r="G110" s="9">
        <v>10100</v>
      </c>
      <c r="H110" s="9">
        <v>10500</v>
      </c>
      <c r="I110" s="9">
        <v>10900</v>
      </c>
      <c r="J110" s="7" t="s">
        <v>165</v>
      </c>
    </row>
    <row r="111" spans="1:10" ht="9.9499999999999993" customHeight="1">
      <c r="A111" s="7" t="s">
        <v>129</v>
      </c>
      <c r="B111" s="7" t="s">
        <v>67</v>
      </c>
      <c r="D111" s="8">
        <v>19500</v>
      </c>
      <c r="E111" s="9">
        <v>19800</v>
      </c>
      <c r="F111" s="9">
        <v>20000</v>
      </c>
      <c r="G111" s="9">
        <v>20200</v>
      </c>
      <c r="H111" s="9">
        <v>20400</v>
      </c>
      <c r="I111" s="9">
        <v>20500</v>
      </c>
      <c r="J111" s="7" t="s">
        <v>129</v>
      </c>
    </row>
    <row r="112" spans="1:10" ht="9.9499999999999993" customHeight="1">
      <c r="A112" s="7" t="s">
        <v>166</v>
      </c>
      <c r="B112" s="7" t="s">
        <v>67</v>
      </c>
      <c r="D112" s="8">
        <v>344600</v>
      </c>
      <c r="E112" s="9">
        <v>375800</v>
      </c>
      <c r="F112" s="9">
        <v>405300</v>
      </c>
      <c r="G112" s="9">
        <v>430900</v>
      </c>
      <c r="H112" s="9">
        <v>452300</v>
      </c>
      <c r="I112" s="9">
        <v>470900</v>
      </c>
      <c r="J112" s="7" t="s">
        <v>166</v>
      </c>
    </row>
    <row r="113" spans="1:17" ht="9.9499999999999993" customHeight="1">
      <c r="A113" s="7" t="s">
        <v>130</v>
      </c>
      <c r="B113" s="7" t="s">
        <v>67</v>
      </c>
      <c r="D113" s="8">
        <v>347000</v>
      </c>
      <c r="E113" s="9">
        <v>380300</v>
      </c>
      <c r="F113" s="9">
        <v>411400</v>
      </c>
      <c r="G113" s="9">
        <v>440300</v>
      </c>
      <c r="H113" s="9">
        <v>467500</v>
      </c>
      <c r="I113" s="9">
        <v>490200</v>
      </c>
      <c r="J113" s="7" t="s">
        <v>130</v>
      </c>
    </row>
    <row r="114" spans="1:17" ht="9.9499999999999993" customHeight="1">
      <c r="A114" s="7" t="s">
        <v>167</v>
      </c>
      <c r="B114" s="7" t="s">
        <v>67</v>
      </c>
      <c r="D114" s="8">
        <v>151400</v>
      </c>
      <c r="E114" s="9">
        <v>159400</v>
      </c>
      <c r="F114" s="9">
        <v>166600</v>
      </c>
      <c r="G114" s="9">
        <v>173200</v>
      </c>
      <c r="H114" s="9">
        <v>178600</v>
      </c>
      <c r="I114" s="9">
        <v>183500</v>
      </c>
      <c r="J114" s="7" t="s">
        <v>167</v>
      </c>
    </row>
    <row r="115" spans="1:17" ht="9.9499999999999993" customHeight="1">
      <c r="A115" s="14" t="s">
        <v>168</v>
      </c>
      <c r="B115" s="7" t="s">
        <v>67</v>
      </c>
      <c r="D115" s="8">
        <v>2635300</v>
      </c>
      <c r="E115" s="9">
        <v>2788100</v>
      </c>
      <c r="F115" s="9">
        <v>2932400</v>
      </c>
      <c r="G115" s="9">
        <v>3056700</v>
      </c>
      <c r="H115" s="9">
        <v>3159400</v>
      </c>
      <c r="I115" s="9">
        <v>3260300</v>
      </c>
      <c r="J115" s="14" t="s">
        <v>168</v>
      </c>
    </row>
    <row r="116" spans="1:17" ht="9.9499999999999993" customHeight="1">
      <c r="A116" s="7" t="s">
        <v>169</v>
      </c>
      <c r="B116" s="7" t="s">
        <v>67</v>
      </c>
      <c r="D116" s="8">
        <v>73300</v>
      </c>
      <c r="E116" s="9">
        <v>72800</v>
      </c>
      <c r="F116" s="9">
        <v>72200</v>
      </c>
      <c r="G116" s="9">
        <v>71700</v>
      </c>
      <c r="H116" s="9">
        <v>71100</v>
      </c>
      <c r="I116" s="9">
        <v>70600</v>
      </c>
      <c r="J116" s="7" t="s">
        <v>169</v>
      </c>
    </row>
    <row r="117" spans="1:17" ht="9.9499999999999993" customHeight="1">
      <c r="A117" s="7" t="s">
        <v>170</v>
      </c>
      <c r="B117" s="7" t="s">
        <v>67</v>
      </c>
      <c r="D117" s="8">
        <v>77400</v>
      </c>
      <c r="E117" s="9">
        <v>85700</v>
      </c>
      <c r="F117" s="9">
        <v>93100</v>
      </c>
      <c r="G117" s="9">
        <v>99800</v>
      </c>
      <c r="H117" s="9">
        <v>105500</v>
      </c>
      <c r="I117" s="9">
        <v>110600</v>
      </c>
      <c r="J117" s="7" t="s">
        <v>170</v>
      </c>
    </row>
    <row r="118" spans="1:17" ht="9.9499999999999993" customHeight="1">
      <c r="A118" s="14" t="s">
        <v>171</v>
      </c>
      <c r="B118" s="7" t="s">
        <v>67</v>
      </c>
      <c r="D118" s="8">
        <v>190800</v>
      </c>
      <c r="E118" s="9">
        <v>198100</v>
      </c>
      <c r="F118" s="9">
        <v>204300</v>
      </c>
      <c r="G118" s="9">
        <v>210600</v>
      </c>
      <c r="H118" s="9">
        <v>216400</v>
      </c>
      <c r="I118" s="9">
        <v>221900</v>
      </c>
      <c r="J118" s="14" t="s">
        <v>171</v>
      </c>
    </row>
    <row r="119" spans="1:17" ht="9.9499999999999993" customHeight="1">
      <c r="A119" s="7" t="s">
        <v>172</v>
      </c>
      <c r="B119" s="7" t="s">
        <v>67</v>
      </c>
      <c r="D119" s="8">
        <v>40200</v>
      </c>
      <c r="E119" s="9">
        <v>41500</v>
      </c>
      <c r="F119" s="9">
        <v>42600</v>
      </c>
      <c r="G119" s="9">
        <v>43500</v>
      </c>
      <c r="H119" s="9">
        <v>44300</v>
      </c>
      <c r="I119" s="9">
        <v>44800</v>
      </c>
      <c r="J119" s="7" t="s">
        <v>172</v>
      </c>
    </row>
    <row r="120" spans="1:17" ht="9.9499999999999993" customHeight="1">
      <c r="A120" s="7" t="s">
        <v>131</v>
      </c>
      <c r="B120" s="7" t="s">
        <v>67</v>
      </c>
      <c r="D120" s="8">
        <v>1251700</v>
      </c>
      <c r="E120" s="9">
        <v>1394800</v>
      </c>
      <c r="F120" s="9">
        <v>1525100</v>
      </c>
      <c r="G120" s="9">
        <v>1641200</v>
      </c>
      <c r="H120" s="9">
        <v>1746300</v>
      </c>
      <c r="I120" s="9">
        <v>1840700</v>
      </c>
      <c r="J120" s="7" t="s">
        <v>131</v>
      </c>
    </row>
    <row r="121" spans="1:17" ht="9.9499999999999993" customHeight="1">
      <c r="A121" s="7" t="s">
        <v>132</v>
      </c>
      <c r="B121" s="7" t="s">
        <v>67</v>
      </c>
      <c r="D121" s="8">
        <v>306900</v>
      </c>
      <c r="E121" s="9">
        <v>360500</v>
      </c>
      <c r="F121" s="9">
        <v>409100</v>
      </c>
      <c r="G121" s="9">
        <v>452700</v>
      </c>
      <c r="H121" s="9">
        <v>493800</v>
      </c>
      <c r="I121" s="9">
        <v>532500</v>
      </c>
      <c r="J121" s="7" t="s">
        <v>132</v>
      </c>
    </row>
    <row r="122" spans="1:17" ht="9.9499999999999993" customHeight="1">
      <c r="A122" s="7" t="s">
        <v>173</v>
      </c>
      <c r="B122" s="7" t="s">
        <v>67</v>
      </c>
      <c r="D122" s="8">
        <v>1374300</v>
      </c>
      <c r="E122" s="9">
        <v>1459500</v>
      </c>
      <c r="F122" s="9">
        <v>1536600</v>
      </c>
      <c r="G122" s="9">
        <v>1605700</v>
      </c>
      <c r="H122" s="9">
        <v>1660700</v>
      </c>
      <c r="I122" s="9">
        <v>1715300</v>
      </c>
      <c r="J122" s="7" t="s">
        <v>173</v>
      </c>
    </row>
    <row r="123" spans="1:17" ht="9.9499999999999993" customHeight="1">
      <c r="A123" s="7" t="s">
        <v>133</v>
      </c>
      <c r="B123" s="7" t="s">
        <v>67</v>
      </c>
      <c r="D123" s="8">
        <v>492700</v>
      </c>
      <c r="E123" s="9">
        <v>546000</v>
      </c>
      <c r="F123" s="9">
        <v>595700</v>
      </c>
      <c r="G123" s="9">
        <v>641900</v>
      </c>
      <c r="H123" s="9">
        <v>685300</v>
      </c>
      <c r="I123" s="9">
        <v>723400</v>
      </c>
      <c r="J123" s="7" t="s">
        <v>133</v>
      </c>
    </row>
    <row r="124" spans="1:17" ht="9.9499999999999993" customHeight="1">
      <c r="A124" s="7" t="s">
        <v>134</v>
      </c>
      <c r="B124" s="7" t="s">
        <v>67</v>
      </c>
      <c r="D124" s="8">
        <v>928000</v>
      </c>
      <c r="E124" s="9">
        <v>931600</v>
      </c>
      <c r="F124" s="9">
        <v>935200</v>
      </c>
      <c r="G124" s="9">
        <v>938600</v>
      </c>
      <c r="H124" s="9">
        <v>941900</v>
      </c>
      <c r="I124" s="9">
        <v>945000</v>
      </c>
      <c r="J124" s="7" t="s">
        <v>134</v>
      </c>
    </row>
    <row r="125" spans="1:17" ht="9.9499999999999993" customHeight="1">
      <c r="A125" s="7" t="s">
        <v>135</v>
      </c>
      <c r="B125" s="7" t="s">
        <v>67</v>
      </c>
      <c r="D125" s="8">
        <v>634400</v>
      </c>
      <c r="E125" s="9">
        <v>691400</v>
      </c>
      <c r="F125" s="9">
        <v>744600</v>
      </c>
      <c r="G125" s="9">
        <v>794100</v>
      </c>
      <c r="H125" s="9">
        <v>840600</v>
      </c>
      <c r="I125" s="9">
        <v>883400</v>
      </c>
      <c r="J125" s="7" t="s">
        <v>135</v>
      </c>
    </row>
    <row r="126" spans="1:17" ht="9.9499999999999993" customHeight="1">
      <c r="A126" s="7" t="s">
        <v>180</v>
      </c>
      <c r="B126" s="7" t="s">
        <v>67</v>
      </c>
      <c r="D126" s="8">
        <v>72800</v>
      </c>
      <c r="E126" s="9">
        <v>73300</v>
      </c>
      <c r="F126" s="9">
        <v>73800</v>
      </c>
      <c r="G126" s="9">
        <v>74200</v>
      </c>
      <c r="H126" s="9">
        <v>74600</v>
      </c>
      <c r="I126" s="9">
        <v>74900</v>
      </c>
      <c r="J126" s="7" t="s">
        <v>180</v>
      </c>
    </row>
    <row r="127" spans="1:17" ht="9.9499999999999993" customHeight="1">
      <c r="A127" s="36" t="s">
        <v>183</v>
      </c>
      <c r="B127" s="7" t="s">
        <v>67</v>
      </c>
      <c r="D127" s="8">
        <v>162500</v>
      </c>
      <c r="E127" s="9">
        <v>178100</v>
      </c>
      <c r="F127" s="9">
        <v>192800</v>
      </c>
      <c r="G127" s="9">
        <v>206000</v>
      </c>
      <c r="H127" s="9">
        <v>217200</v>
      </c>
      <c r="I127" s="9">
        <v>227100</v>
      </c>
      <c r="J127" s="14" t="s">
        <v>183</v>
      </c>
      <c r="L127" s="8"/>
      <c r="M127" s="9"/>
      <c r="N127" s="9"/>
      <c r="O127" s="9"/>
      <c r="P127" s="9"/>
      <c r="Q127" s="9"/>
    </row>
    <row r="128" spans="1:17" ht="9.9499999999999993" customHeight="1">
      <c r="A128" s="36" t="s">
        <v>174</v>
      </c>
      <c r="B128" s="7" t="s">
        <v>67</v>
      </c>
      <c r="C128" s="14" t="s">
        <v>174</v>
      </c>
      <c r="D128" s="8">
        <v>393700</v>
      </c>
      <c r="E128" s="9">
        <v>417500</v>
      </c>
      <c r="F128" s="9">
        <v>439800</v>
      </c>
      <c r="G128" s="9">
        <v>460000</v>
      </c>
      <c r="H128" s="9">
        <v>477000</v>
      </c>
      <c r="I128" s="9">
        <v>492100</v>
      </c>
      <c r="J128" s="14" t="s">
        <v>174</v>
      </c>
      <c r="L128" s="8"/>
      <c r="M128" s="9"/>
      <c r="N128" s="9"/>
      <c r="O128" s="9"/>
      <c r="P128" s="9"/>
      <c r="Q128" s="9"/>
    </row>
    <row r="129" spans="1:17" ht="9.9499999999999993" customHeight="1">
      <c r="A129" s="35" t="s">
        <v>136</v>
      </c>
      <c r="B129" s="7" t="s">
        <v>67</v>
      </c>
      <c r="C129" s="7" t="s">
        <v>136</v>
      </c>
      <c r="D129" s="8">
        <v>439600</v>
      </c>
      <c r="E129" s="9">
        <v>465100</v>
      </c>
      <c r="F129" s="9">
        <v>488100</v>
      </c>
      <c r="G129" s="9">
        <v>508300</v>
      </c>
      <c r="H129" s="9">
        <v>524700</v>
      </c>
      <c r="I129" s="9">
        <v>541100</v>
      </c>
      <c r="J129" s="7" t="s">
        <v>136</v>
      </c>
      <c r="L129" s="8"/>
      <c r="M129" s="9"/>
      <c r="N129" s="9"/>
      <c r="O129" s="9"/>
      <c r="P129" s="9"/>
      <c r="Q129" s="9"/>
    </row>
    <row r="130" spans="1:17" ht="9.9499999999999993" customHeight="1">
      <c r="A130" s="36" t="s">
        <v>181</v>
      </c>
      <c r="B130" s="7" t="s">
        <v>67</v>
      </c>
      <c r="C130" s="32" t="s">
        <v>181</v>
      </c>
      <c r="D130" s="8">
        <v>214300</v>
      </c>
      <c r="E130" s="9">
        <v>250300</v>
      </c>
      <c r="F130" s="9">
        <v>283200</v>
      </c>
      <c r="G130" s="9">
        <v>314100</v>
      </c>
      <c r="H130" s="9">
        <v>342900</v>
      </c>
      <c r="I130" s="9">
        <v>369400</v>
      </c>
      <c r="J130" s="32" t="s">
        <v>181</v>
      </c>
      <c r="L130" s="8"/>
      <c r="M130" s="9"/>
      <c r="N130" s="9"/>
      <c r="O130" s="9"/>
      <c r="P130" s="9"/>
      <c r="Q130" s="9"/>
    </row>
    <row r="131" spans="1:17" ht="9.9499999999999993" customHeight="1">
      <c r="A131" s="36" t="s">
        <v>182</v>
      </c>
      <c r="B131" s="7" t="s">
        <v>67</v>
      </c>
      <c r="C131" s="32" t="s">
        <v>182</v>
      </c>
      <c r="D131" s="8">
        <v>293800</v>
      </c>
      <c r="E131" s="9">
        <v>330500</v>
      </c>
      <c r="F131" s="9">
        <v>364700</v>
      </c>
      <c r="G131" s="9">
        <v>396600</v>
      </c>
      <c r="H131" s="9">
        <v>426600</v>
      </c>
      <c r="I131" s="9">
        <v>454200</v>
      </c>
      <c r="J131" s="32" t="s">
        <v>182</v>
      </c>
      <c r="L131" s="8"/>
      <c r="M131" s="9"/>
      <c r="N131" s="9"/>
      <c r="O131" s="9"/>
      <c r="P131" s="9"/>
      <c r="Q131" s="9"/>
    </row>
    <row r="132" spans="1:17" ht="9.9499999999999993" customHeight="1">
      <c r="A132" s="7" t="s">
        <v>137</v>
      </c>
      <c r="B132" s="7" t="s">
        <v>67</v>
      </c>
      <c r="D132" s="8">
        <v>113800</v>
      </c>
      <c r="E132" s="9">
        <v>138200</v>
      </c>
      <c r="F132" s="9">
        <v>160900</v>
      </c>
      <c r="G132" s="9">
        <v>181800</v>
      </c>
      <c r="H132" s="9">
        <v>201400</v>
      </c>
      <c r="I132" s="9">
        <v>219400</v>
      </c>
      <c r="J132" s="7" t="s">
        <v>137</v>
      </c>
    </row>
    <row r="133" spans="1:17" ht="9.9499999999999993" customHeight="1">
      <c r="A133" s="7" t="s">
        <v>138</v>
      </c>
      <c r="B133" s="7" t="s">
        <v>67</v>
      </c>
      <c r="D133" s="8">
        <v>44800</v>
      </c>
      <c r="E133" s="9">
        <v>47500</v>
      </c>
      <c r="F133" s="9">
        <v>50100</v>
      </c>
      <c r="G133" s="9">
        <v>52400</v>
      </c>
      <c r="H133" s="9">
        <v>54400</v>
      </c>
      <c r="I133" s="9">
        <v>56100</v>
      </c>
      <c r="J133" s="7" t="s">
        <v>138</v>
      </c>
    </row>
    <row r="134" spans="1:17" ht="9.9499999999999993" customHeight="1">
      <c r="A134" s="7" t="s">
        <v>139</v>
      </c>
      <c r="B134" s="7" t="s">
        <v>67</v>
      </c>
      <c r="D134" s="8">
        <v>23200</v>
      </c>
      <c r="E134" s="9">
        <v>23900</v>
      </c>
      <c r="F134" s="9">
        <v>24400</v>
      </c>
      <c r="G134" s="9">
        <v>24800</v>
      </c>
      <c r="H134" s="9">
        <v>25200</v>
      </c>
      <c r="I134" s="9">
        <v>25600</v>
      </c>
      <c r="J134" s="7" t="s">
        <v>139</v>
      </c>
    </row>
    <row r="135" spans="1:17" ht="9.9499999999999993" customHeight="1">
      <c r="A135" s="7" t="s">
        <v>175</v>
      </c>
      <c r="B135" s="7" t="s">
        <v>67</v>
      </c>
      <c r="D135" s="8">
        <v>16100</v>
      </c>
      <c r="E135" s="9">
        <v>16600</v>
      </c>
      <c r="F135" s="9">
        <v>17100</v>
      </c>
      <c r="G135" s="9">
        <v>17500</v>
      </c>
      <c r="H135" s="9">
        <v>17900</v>
      </c>
      <c r="I135" s="9">
        <v>18200</v>
      </c>
      <c r="J135" s="7" t="s">
        <v>175</v>
      </c>
    </row>
    <row r="136" spans="1:17" ht="9.9499999999999993" customHeight="1">
      <c r="A136" s="7" t="s">
        <v>140</v>
      </c>
      <c r="B136" s="7" t="s">
        <v>67</v>
      </c>
      <c r="D136" s="8">
        <v>506500</v>
      </c>
      <c r="E136" s="9">
        <v>529400</v>
      </c>
      <c r="F136" s="9">
        <v>549600</v>
      </c>
      <c r="G136" s="9">
        <v>567000</v>
      </c>
      <c r="H136" s="9">
        <v>582100</v>
      </c>
      <c r="I136" s="9">
        <v>595100</v>
      </c>
      <c r="J136" s="7" t="s">
        <v>140</v>
      </c>
    </row>
    <row r="137" spans="1:17" ht="9.9499999999999993" customHeight="1">
      <c r="A137" s="7" t="s">
        <v>141</v>
      </c>
      <c r="B137" s="7" t="s">
        <v>67</v>
      </c>
      <c r="D137" s="8">
        <v>31700</v>
      </c>
      <c r="E137" s="9">
        <v>34100</v>
      </c>
      <c r="F137" s="9">
        <v>36400</v>
      </c>
      <c r="G137" s="9">
        <v>38400</v>
      </c>
      <c r="H137" s="9">
        <v>40300</v>
      </c>
      <c r="I137" s="9">
        <v>41900</v>
      </c>
      <c r="J137" s="7" t="s">
        <v>141</v>
      </c>
    </row>
    <row r="138" spans="1:17" ht="9.9499999999999993" customHeight="1">
      <c r="A138" s="7" t="s">
        <v>176</v>
      </c>
      <c r="B138" s="7" t="s">
        <v>67</v>
      </c>
      <c r="D138" s="8">
        <v>60400</v>
      </c>
      <c r="E138" s="9">
        <v>68300</v>
      </c>
      <c r="F138" s="9">
        <v>75400</v>
      </c>
      <c r="G138" s="9">
        <v>81800</v>
      </c>
      <c r="H138" s="9">
        <v>87600</v>
      </c>
      <c r="I138" s="9">
        <v>92600</v>
      </c>
      <c r="J138" s="7" t="s">
        <v>176</v>
      </c>
    </row>
    <row r="139" spans="1:17" ht="9.9499999999999993" customHeight="1">
      <c r="A139" s="7" t="s">
        <v>177</v>
      </c>
      <c r="B139" s="7" t="s">
        <v>67</v>
      </c>
      <c r="D139" s="8">
        <v>25200</v>
      </c>
      <c r="E139" s="9">
        <v>26300</v>
      </c>
      <c r="F139" s="9">
        <v>27400</v>
      </c>
      <c r="G139" s="9">
        <v>28300</v>
      </c>
      <c r="H139" s="9">
        <v>29100</v>
      </c>
      <c r="I139" s="9">
        <v>29800</v>
      </c>
      <c r="J139" s="7" t="s">
        <v>177</v>
      </c>
    </row>
    <row r="140" spans="1:17" ht="9.9499999999999993" customHeight="1">
      <c r="A140" s="7" t="s">
        <v>142</v>
      </c>
      <c r="B140" s="7" t="s">
        <v>67</v>
      </c>
      <c r="D140" s="8">
        <v>19747200</v>
      </c>
      <c r="E140" s="9">
        <v>21149700</v>
      </c>
      <c r="F140" s="9">
        <v>22443000</v>
      </c>
      <c r="G140" s="9">
        <v>23609000</v>
      </c>
      <c r="H140" s="9">
        <v>24654000</v>
      </c>
      <c r="I140" s="9">
        <v>25603600</v>
      </c>
      <c r="J140" s="7" t="s">
        <v>142</v>
      </c>
    </row>
    <row r="141" spans="1:17" ht="17.25" customHeight="1">
      <c r="A141" s="14" t="s">
        <v>112</v>
      </c>
      <c r="B141" s="7" t="s">
        <v>68</v>
      </c>
      <c r="D141" s="8">
        <v>267700</v>
      </c>
      <c r="E141" s="9">
        <v>289600</v>
      </c>
      <c r="F141" s="9">
        <v>311500</v>
      </c>
      <c r="G141" s="9">
        <v>332500</v>
      </c>
      <c r="H141" s="9">
        <v>352400</v>
      </c>
      <c r="I141" s="9">
        <v>371300</v>
      </c>
      <c r="J141" s="14"/>
    </row>
    <row r="142" spans="1:17" ht="9.9499999999999993" customHeight="1">
      <c r="A142" s="7" t="s">
        <v>145</v>
      </c>
      <c r="B142" s="7" t="s">
        <v>68</v>
      </c>
      <c r="D142" s="8">
        <v>29300</v>
      </c>
      <c r="E142" s="9">
        <v>32300</v>
      </c>
      <c r="F142" s="9">
        <v>35200</v>
      </c>
      <c r="G142" s="9">
        <v>38100</v>
      </c>
      <c r="H142" s="9">
        <v>40900</v>
      </c>
      <c r="I142" s="9">
        <v>43500</v>
      </c>
      <c r="J142" s="7"/>
    </row>
    <row r="143" spans="1:17" ht="9.9499999999999993" customHeight="1">
      <c r="A143" s="14" t="s">
        <v>114</v>
      </c>
      <c r="B143" s="7" t="s">
        <v>68</v>
      </c>
      <c r="D143" s="8">
        <v>183700</v>
      </c>
      <c r="E143" s="9">
        <v>199300</v>
      </c>
      <c r="F143" s="9">
        <v>214800</v>
      </c>
      <c r="G143" s="9">
        <v>230000</v>
      </c>
      <c r="H143" s="9">
        <v>245000</v>
      </c>
      <c r="I143" s="9">
        <v>258500</v>
      </c>
      <c r="J143" s="14"/>
    </row>
    <row r="144" spans="1:17" ht="9.9499999999999993" customHeight="1">
      <c r="A144" s="7" t="s">
        <v>146</v>
      </c>
      <c r="B144" s="7" t="s">
        <v>68</v>
      </c>
      <c r="D144" s="8">
        <v>29200</v>
      </c>
      <c r="E144" s="9">
        <v>30900</v>
      </c>
      <c r="F144" s="9">
        <v>32500</v>
      </c>
      <c r="G144" s="9">
        <v>34000</v>
      </c>
      <c r="H144" s="9">
        <v>35500</v>
      </c>
      <c r="I144" s="9">
        <v>36800</v>
      </c>
      <c r="J144" s="7"/>
    </row>
    <row r="145" spans="1:10" ht="9.9499999999999993" customHeight="1">
      <c r="A145" s="7" t="s">
        <v>147</v>
      </c>
      <c r="B145" s="7" t="s">
        <v>68</v>
      </c>
      <c r="D145" s="8">
        <v>592000</v>
      </c>
      <c r="E145" s="9">
        <v>642400</v>
      </c>
      <c r="F145" s="9">
        <v>690400</v>
      </c>
      <c r="G145" s="9">
        <v>735700</v>
      </c>
      <c r="H145" s="9">
        <v>778800</v>
      </c>
      <c r="I145" s="9">
        <v>819700</v>
      </c>
      <c r="J145" s="7"/>
    </row>
    <row r="146" spans="1:10" ht="9.9499999999999993" customHeight="1">
      <c r="A146" s="7" t="s">
        <v>148</v>
      </c>
      <c r="B146" s="7" t="s">
        <v>68</v>
      </c>
      <c r="D146" s="8">
        <v>1911200</v>
      </c>
      <c r="E146" s="9">
        <v>2023000</v>
      </c>
      <c r="F146" s="9">
        <v>2130500</v>
      </c>
      <c r="G146" s="9">
        <v>2239800</v>
      </c>
      <c r="H146" s="9">
        <v>2348600</v>
      </c>
      <c r="I146" s="9">
        <v>2456200</v>
      </c>
      <c r="J146" s="7"/>
    </row>
    <row r="147" spans="1:10" ht="9.9499999999999993" customHeight="1">
      <c r="A147" s="7" t="s">
        <v>149</v>
      </c>
      <c r="B147" s="7" t="s">
        <v>68</v>
      </c>
      <c r="D147" s="8">
        <v>16000</v>
      </c>
      <c r="E147" s="9">
        <v>17200</v>
      </c>
      <c r="F147" s="9">
        <v>18400</v>
      </c>
      <c r="G147" s="9">
        <v>19600</v>
      </c>
      <c r="H147" s="9">
        <v>20700</v>
      </c>
      <c r="I147" s="9">
        <v>21800</v>
      </c>
      <c r="J147" s="7"/>
    </row>
    <row r="148" spans="1:10" ht="9.9499999999999993" customHeight="1">
      <c r="A148" s="7" t="s">
        <v>150</v>
      </c>
      <c r="B148" s="7" t="s">
        <v>68</v>
      </c>
      <c r="D148" s="8">
        <v>176300</v>
      </c>
      <c r="E148" s="9">
        <v>189800</v>
      </c>
      <c r="F148" s="9">
        <v>202700</v>
      </c>
      <c r="G148" s="9">
        <v>215000</v>
      </c>
      <c r="H148" s="9">
        <v>227500</v>
      </c>
      <c r="I148" s="9">
        <v>239300</v>
      </c>
      <c r="J148" s="7"/>
    </row>
    <row r="149" spans="1:10" ht="9.9499999999999993" customHeight="1">
      <c r="A149" s="7" t="s">
        <v>115</v>
      </c>
      <c r="B149" s="7" t="s">
        <v>68</v>
      </c>
      <c r="D149" s="8">
        <v>152400</v>
      </c>
      <c r="E149" s="9">
        <v>166900</v>
      </c>
      <c r="F149" s="9">
        <v>181300</v>
      </c>
      <c r="G149" s="9">
        <v>195300</v>
      </c>
      <c r="H149" s="9">
        <v>208400</v>
      </c>
      <c r="I149" s="9">
        <v>221000</v>
      </c>
      <c r="J149" s="7"/>
    </row>
    <row r="150" spans="1:10" ht="9.9499999999999993" customHeight="1">
      <c r="A150" s="7" t="s">
        <v>151</v>
      </c>
      <c r="B150" s="7" t="s">
        <v>68</v>
      </c>
      <c r="D150" s="8">
        <v>212700</v>
      </c>
      <c r="E150" s="9">
        <v>244900</v>
      </c>
      <c r="F150" s="9">
        <v>277200</v>
      </c>
      <c r="G150" s="9">
        <v>309400</v>
      </c>
      <c r="H150" s="9">
        <v>341300</v>
      </c>
      <c r="I150" s="9">
        <v>371000</v>
      </c>
      <c r="J150" s="7"/>
    </row>
    <row r="151" spans="1:10" ht="9.9499999999999993" customHeight="1">
      <c r="A151" s="7" t="s">
        <v>153</v>
      </c>
      <c r="B151" s="7" t="s">
        <v>68</v>
      </c>
      <c r="D151" s="8">
        <v>365800</v>
      </c>
      <c r="E151" s="9">
        <v>413200</v>
      </c>
      <c r="F151" s="9">
        <v>460700</v>
      </c>
      <c r="G151" s="9">
        <v>508200</v>
      </c>
      <c r="H151" s="9">
        <v>555300</v>
      </c>
      <c r="I151" s="9">
        <v>596000</v>
      </c>
      <c r="J151" s="7"/>
    </row>
    <row r="152" spans="1:10" ht="9.9499999999999993" customHeight="1">
      <c r="A152" s="7" t="s">
        <v>116</v>
      </c>
      <c r="B152" s="7" t="s">
        <v>68</v>
      </c>
      <c r="D152" s="8">
        <v>73000</v>
      </c>
      <c r="E152" s="9">
        <v>79400</v>
      </c>
      <c r="F152" s="9">
        <v>85900</v>
      </c>
      <c r="G152" s="9">
        <v>92100</v>
      </c>
      <c r="H152" s="9">
        <v>97900</v>
      </c>
      <c r="I152" s="9">
        <v>103500</v>
      </c>
      <c r="J152" s="7"/>
    </row>
    <row r="153" spans="1:10" ht="9.9499999999999993" customHeight="1">
      <c r="A153" s="7" t="s">
        <v>154</v>
      </c>
      <c r="B153" s="7" t="s">
        <v>68</v>
      </c>
      <c r="D153" s="8">
        <v>36600</v>
      </c>
      <c r="E153" s="9">
        <v>38200</v>
      </c>
      <c r="F153" s="9">
        <v>39600</v>
      </c>
      <c r="G153" s="9">
        <v>40900</v>
      </c>
      <c r="H153" s="9">
        <v>42400</v>
      </c>
      <c r="I153" s="9">
        <v>43900</v>
      </c>
      <c r="J153" s="7"/>
    </row>
    <row r="154" spans="1:10" ht="9.9499999999999993" customHeight="1">
      <c r="A154" s="7" t="s">
        <v>117</v>
      </c>
      <c r="B154" s="7" t="s">
        <v>68</v>
      </c>
      <c r="D154" s="8">
        <v>17900</v>
      </c>
      <c r="E154" s="9">
        <v>19700</v>
      </c>
      <c r="F154" s="9">
        <v>21400</v>
      </c>
      <c r="G154" s="9">
        <v>23100</v>
      </c>
      <c r="H154" s="9">
        <v>24800</v>
      </c>
      <c r="I154" s="9">
        <v>26300</v>
      </c>
      <c r="J154" s="7"/>
    </row>
    <row r="155" spans="1:10" ht="9.9499999999999993" customHeight="1">
      <c r="A155" s="7" t="s">
        <v>155</v>
      </c>
      <c r="B155" s="7" t="s">
        <v>68</v>
      </c>
      <c r="D155" s="8">
        <v>944100</v>
      </c>
      <c r="E155" s="9">
        <v>1018200</v>
      </c>
      <c r="F155" s="9">
        <v>1089200</v>
      </c>
      <c r="G155" s="9">
        <v>1156700</v>
      </c>
      <c r="H155" s="9">
        <v>1225500</v>
      </c>
      <c r="I155" s="9">
        <v>1290000</v>
      </c>
      <c r="J155" s="7"/>
    </row>
    <row r="156" spans="1:10" ht="9.9499999999999993" customHeight="1">
      <c r="A156" s="7" t="s">
        <v>156</v>
      </c>
      <c r="B156" s="7" t="s">
        <v>68</v>
      </c>
      <c r="D156" s="8">
        <v>321000</v>
      </c>
      <c r="E156" s="9">
        <v>336000</v>
      </c>
      <c r="F156" s="9">
        <v>350500</v>
      </c>
      <c r="G156" s="9">
        <v>364600</v>
      </c>
      <c r="H156" s="9">
        <v>378200</v>
      </c>
      <c r="I156" s="9">
        <v>391500</v>
      </c>
      <c r="J156" s="7"/>
    </row>
    <row r="157" spans="1:10" ht="9.9499999999999993" customHeight="1">
      <c r="A157" s="7" t="s">
        <v>157</v>
      </c>
      <c r="B157" s="7" t="s">
        <v>68</v>
      </c>
      <c r="D157" s="8">
        <v>113400</v>
      </c>
      <c r="E157" s="9">
        <v>139800</v>
      </c>
      <c r="F157" s="9">
        <v>169300</v>
      </c>
      <c r="G157" s="9">
        <v>199300</v>
      </c>
      <c r="H157" s="9">
        <v>230000</v>
      </c>
      <c r="I157" s="9">
        <v>260900</v>
      </c>
      <c r="J157" s="7"/>
    </row>
    <row r="158" spans="1:10" ht="9.9499999999999993" customHeight="1">
      <c r="A158" s="7" t="s">
        <v>118</v>
      </c>
      <c r="B158" s="7" t="s">
        <v>68</v>
      </c>
      <c r="D158" s="8">
        <v>12600</v>
      </c>
      <c r="E158" s="9">
        <v>13100</v>
      </c>
      <c r="F158" s="9">
        <v>13500</v>
      </c>
      <c r="G158" s="9">
        <v>14000</v>
      </c>
      <c r="H158" s="9">
        <v>14500</v>
      </c>
      <c r="I158" s="9">
        <v>14900</v>
      </c>
      <c r="J158" s="7"/>
    </row>
    <row r="159" spans="1:10" ht="9.9499999999999993" customHeight="1">
      <c r="A159" s="7" t="s">
        <v>158</v>
      </c>
      <c r="B159" s="7" t="s">
        <v>68</v>
      </c>
      <c r="D159" s="8">
        <v>51200</v>
      </c>
      <c r="E159" s="9">
        <v>53700</v>
      </c>
      <c r="F159" s="9">
        <v>56100</v>
      </c>
      <c r="G159" s="9">
        <v>58200</v>
      </c>
      <c r="H159" s="9">
        <v>60100</v>
      </c>
      <c r="I159" s="9">
        <v>61800</v>
      </c>
      <c r="J159" s="7"/>
    </row>
    <row r="160" spans="1:10" ht="9.9499999999999993" customHeight="1">
      <c r="A160" s="7" t="s">
        <v>119</v>
      </c>
      <c r="B160" s="7" t="s">
        <v>68</v>
      </c>
      <c r="D160" s="8">
        <v>18600</v>
      </c>
      <c r="E160" s="9">
        <v>20400</v>
      </c>
      <c r="F160" s="9">
        <v>22200</v>
      </c>
      <c r="G160" s="9">
        <v>24000</v>
      </c>
      <c r="H160" s="9">
        <v>25700</v>
      </c>
      <c r="I160" s="9">
        <v>27400</v>
      </c>
      <c r="J160" s="7"/>
    </row>
    <row r="161" spans="1:10" ht="9.9499999999999993" customHeight="1">
      <c r="A161" s="7" t="s">
        <v>159</v>
      </c>
      <c r="B161" s="7" t="s">
        <v>68</v>
      </c>
      <c r="D161" s="8">
        <v>13900</v>
      </c>
      <c r="E161" s="9">
        <v>15100</v>
      </c>
      <c r="F161" s="9">
        <v>16300</v>
      </c>
      <c r="G161" s="9">
        <v>17400</v>
      </c>
      <c r="H161" s="9">
        <v>18500</v>
      </c>
      <c r="I161" s="9">
        <v>19500</v>
      </c>
      <c r="J161" s="7"/>
    </row>
    <row r="162" spans="1:10" ht="9.9499999999999993" customHeight="1">
      <c r="A162" s="7" t="s">
        <v>120</v>
      </c>
      <c r="B162" s="7" t="s">
        <v>68</v>
      </c>
      <c r="D162" s="8">
        <v>17500</v>
      </c>
      <c r="E162" s="9">
        <v>18400</v>
      </c>
      <c r="F162" s="9">
        <v>19200</v>
      </c>
      <c r="G162" s="9">
        <v>19900</v>
      </c>
      <c r="H162" s="9">
        <v>20700</v>
      </c>
      <c r="I162" s="9">
        <v>21500</v>
      </c>
      <c r="J162" s="7"/>
    </row>
    <row r="163" spans="1:10" ht="9.9499999999999993" customHeight="1">
      <c r="A163" s="7" t="s">
        <v>121</v>
      </c>
      <c r="B163" s="7" t="s">
        <v>68</v>
      </c>
      <c r="D163" s="8">
        <v>15900</v>
      </c>
      <c r="E163" s="9">
        <v>17000</v>
      </c>
      <c r="F163" s="9">
        <v>18100</v>
      </c>
      <c r="G163" s="9">
        <v>19200</v>
      </c>
      <c r="H163" s="9">
        <v>20200</v>
      </c>
      <c r="I163" s="9">
        <v>21200</v>
      </c>
      <c r="J163" s="7"/>
    </row>
    <row r="164" spans="1:10" ht="9.9499999999999993" customHeight="1">
      <c r="A164" s="7" t="s">
        <v>122</v>
      </c>
      <c r="B164" s="7" t="s">
        <v>68</v>
      </c>
      <c r="D164" s="8">
        <v>29400</v>
      </c>
      <c r="E164" s="9">
        <v>30500</v>
      </c>
      <c r="F164" s="9">
        <v>31400</v>
      </c>
      <c r="G164" s="9">
        <v>32400</v>
      </c>
      <c r="H164" s="9">
        <v>33400</v>
      </c>
      <c r="I164" s="9">
        <v>34400</v>
      </c>
      <c r="J164" s="7"/>
    </row>
    <row r="165" spans="1:10" ht="9.9499999999999993" customHeight="1">
      <c r="A165" s="7" t="s">
        <v>160</v>
      </c>
      <c r="B165" s="7" t="s">
        <v>68</v>
      </c>
      <c r="D165" s="8">
        <v>40400</v>
      </c>
      <c r="E165" s="9">
        <v>42500</v>
      </c>
      <c r="F165" s="9">
        <v>44500</v>
      </c>
      <c r="G165" s="9">
        <v>46300</v>
      </c>
      <c r="H165" s="9">
        <v>48000</v>
      </c>
      <c r="I165" s="9">
        <v>49500</v>
      </c>
      <c r="J165" s="7"/>
    </row>
    <row r="166" spans="1:10" ht="9.9499999999999993" customHeight="1">
      <c r="A166" s="7" t="s">
        <v>123</v>
      </c>
      <c r="B166" s="7" t="s">
        <v>68</v>
      </c>
      <c r="D166" s="8">
        <v>191000</v>
      </c>
      <c r="E166" s="9">
        <v>217800</v>
      </c>
      <c r="F166" s="9">
        <v>244800</v>
      </c>
      <c r="G166" s="9">
        <v>271600</v>
      </c>
      <c r="H166" s="9">
        <v>298600</v>
      </c>
      <c r="I166" s="9">
        <v>325200</v>
      </c>
      <c r="J166" s="7"/>
    </row>
    <row r="167" spans="1:10" ht="9.9499999999999993" customHeight="1">
      <c r="A167" s="7" t="s">
        <v>124</v>
      </c>
      <c r="B167" s="7" t="s">
        <v>68</v>
      </c>
      <c r="D167" s="8">
        <v>106900</v>
      </c>
      <c r="E167" s="9">
        <v>115500</v>
      </c>
      <c r="F167" s="9">
        <v>123900</v>
      </c>
      <c r="G167" s="9">
        <v>132000</v>
      </c>
      <c r="H167" s="9">
        <v>139500</v>
      </c>
      <c r="I167" s="9">
        <v>146700</v>
      </c>
      <c r="J167" s="7"/>
    </row>
    <row r="168" spans="1:10" ht="9.9499999999999993" customHeight="1">
      <c r="A168" s="7" t="s">
        <v>26</v>
      </c>
      <c r="B168" s="7" t="s">
        <v>68</v>
      </c>
      <c r="D168" s="8">
        <v>1398900</v>
      </c>
      <c r="E168" s="9">
        <v>1575400</v>
      </c>
      <c r="F168" s="9">
        <v>1750900</v>
      </c>
      <c r="G168" s="9">
        <v>1916100</v>
      </c>
      <c r="H168" s="9">
        <v>2076500</v>
      </c>
      <c r="I168" s="9">
        <v>2232500</v>
      </c>
      <c r="J168" s="7"/>
    </row>
    <row r="169" spans="1:10" ht="9.9499999999999993" customHeight="1">
      <c r="A169" s="7" t="s">
        <v>161</v>
      </c>
      <c r="B169" s="7" t="s">
        <v>68</v>
      </c>
      <c r="D169" s="8">
        <v>21700</v>
      </c>
      <c r="E169" s="9">
        <v>23100</v>
      </c>
      <c r="F169" s="9">
        <v>24400</v>
      </c>
      <c r="G169" s="9">
        <v>25500</v>
      </c>
      <c r="H169" s="9">
        <v>26700</v>
      </c>
      <c r="I169" s="9">
        <v>27700</v>
      </c>
      <c r="J169" s="7"/>
    </row>
    <row r="170" spans="1:10" ht="9.9499999999999993" customHeight="1">
      <c r="A170" s="7" t="s">
        <v>28</v>
      </c>
      <c r="B170" s="7" t="s">
        <v>68</v>
      </c>
      <c r="D170" s="8">
        <v>152400</v>
      </c>
      <c r="E170" s="9">
        <v>169600</v>
      </c>
      <c r="F170" s="9">
        <v>186600</v>
      </c>
      <c r="G170" s="9">
        <v>203400</v>
      </c>
      <c r="H170" s="9">
        <v>219200</v>
      </c>
      <c r="I170" s="9">
        <v>234400</v>
      </c>
      <c r="J170" s="7"/>
    </row>
    <row r="171" spans="1:10" ht="9.9499999999999993" customHeight="1">
      <c r="A171" s="7" t="s">
        <v>162</v>
      </c>
      <c r="B171" s="7" t="s">
        <v>68</v>
      </c>
      <c r="D171" s="8">
        <v>53300</v>
      </c>
      <c r="E171" s="9">
        <v>55500</v>
      </c>
      <c r="F171" s="9">
        <v>57400</v>
      </c>
      <c r="G171" s="9">
        <v>59100</v>
      </c>
      <c r="H171" s="9">
        <v>60900</v>
      </c>
      <c r="I171" s="9">
        <v>62800</v>
      </c>
      <c r="J171" s="7"/>
    </row>
    <row r="172" spans="1:10" ht="9.9499999999999993" customHeight="1">
      <c r="A172" s="7" t="s">
        <v>125</v>
      </c>
      <c r="B172" s="7" t="s">
        <v>68</v>
      </c>
      <c r="D172" s="8">
        <v>15900</v>
      </c>
      <c r="E172" s="9">
        <v>16900</v>
      </c>
      <c r="F172" s="9">
        <v>18000</v>
      </c>
      <c r="G172" s="9">
        <v>19000</v>
      </c>
      <c r="H172" s="9">
        <v>20000</v>
      </c>
      <c r="I172" s="9">
        <v>20800</v>
      </c>
      <c r="J172" s="7"/>
    </row>
    <row r="173" spans="1:10" ht="9.9499999999999993" customHeight="1">
      <c r="A173" s="7" t="s">
        <v>126</v>
      </c>
      <c r="B173" s="7" t="s">
        <v>68</v>
      </c>
      <c r="D173" s="8">
        <v>9500</v>
      </c>
      <c r="E173" s="9">
        <v>10300</v>
      </c>
      <c r="F173" s="9">
        <v>11100</v>
      </c>
      <c r="G173" s="9">
        <v>12000</v>
      </c>
      <c r="H173" s="9">
        <v>12800</v>
      </c>
      <c r="I173" s="9">
        <v>13600</v>
      </c>
      <c r="J173" s="7"/>
    </row>
    <row r="174" spans="1:10" ht="9.9499999999999993" customHeight="1">
      <c r="A174" s="7" t="s">
        <v>127</v>
      </c>
      <c r="B174" s="7" t="s">
        <v>68</v>
      </c>
      <c r="D174" s="8">
        <v>335900</v>
      </c>
      <c r="E174" s="9">
        <v>391500</v>
      </c>
      <c r="F174" s="9">
        <v>446900</v>
      </c>
      <c r="G174" s="9">
        <v>501800</v>
      </c>
      <c r="H174" s="9">
        <v>553900</v>
      </c>
      <c r="I174" s="9">
        <v>604700</v>
      </c>
      <c r="J174" s="7"/>
    </row>
    <row r="175" spans="1:10" ht="9.9499999999999993" customHeight="1">
      <c r="A175" s="7" t="s">
        <v>163</v>
      </c>
      <c r="B175" s="7" t="s">
        <v>68</v>
      </c>
      <c r="D175" s="8">
        <v>714300</v>
      </c>
      <c r="E175" s="9">
        <v>834500</v>
      </c>
      <c r="F175" s="9">
        <v>955100</v>
      </c>
      <c r="G175" s="9">
        <v>1075500</v>
      </c>
      <c r="H175" s="9">
        <v>1196400</v>
      </c>
      <c r="I175" s="9">
        <v>1315800</v>
      </c>
      <c r="J175" s="7"/>
    </row>
    <row r="176" spans="1:10" ht="9.9499999999999993" customHeight="1">
      <c r="A176" s="7" t="s">
        <v>164</v>
      </c>
      <c r="B176" s="7" t="s">
        <v>68</v>
      </c>
      <c r="D176" s="8">
        <v>300200</v>
      </c>
      <c r="E176" s="9">
        <v>323500</v>
      </c>
      <c r="F176" s="9">
        <v>346500</v>
      </c>
      <c r="G176" s="9">
        <v>369300</v>
      </c>
      <c r="H176" s="9">
        <v>392000</v>
      </c>
      <c r="I176" s="9">
        <v>413300</v>
      </c>
      <c r="J176" s="7"/>
    </row>
    <row r="177" spans="1:10" ht="9.9499999999999993" customHeight="1">
      <c r="A177" s="7" t="s">
        <v>128</v>
      </c>
      <c r="B177" s="7" t="s">
        <v>68</v>
      </c>
      <c r="D177" s="8">
        <v>43800</v>
      </c>
      <c r="E177" s="9">
        <v>48200</v>
      </c>
      <c r="F177" s="9">
        <v>52500</v>
      </c>
      <c r="G177" s="9">
        <v>56500</v>
      </c>
      <c r="H177" s="9">
        <v>60300</v>
      </c>
      <c r="I177" s="9">
        <v>63800</v>
      </c>
      <c r="J177" s="7"/>
    </row>
    <row r="178" spans="1:10" ht="9.9499999999999993" customHeight="1">
      <c r="A178" s="7" t="s">
        <v>165</v>
      </c>
      <c r="B178" s="7" t="s">
        <v>68</v>
      </c>
      <c r="D178" s="8">
        <v>9500</v>
      </c>
      <c r="E178" s="9">
        <v>10400</v>
      </c>
      <c r="F178" s="9">
        <v>11300</v>
      </c>
      <c r="G178" s="9">
        <v>12100</v>
      </c>
      <c r="H178" s="9">
        <v>13000</v>
      </c>
      <c r="I178" s="9">
        <v>13900</v>
      </c>
      <c r="J178" s="7"/>
    </row>
    <row r="179" spans="1:10" ht="9.9499999999999993" customHeight="1">
      <c r="A179" s="7" t="s">
        <v>129</v>
      </c>
      <c r="B179" s="7" t="s">
        <v>68</v>
      </c>
      <c r="D179" s="8">
        <v>21100</v>
      </c>
      <c r="E179" s="9">
        <v>22200</v>
      </c>
      <c r="F179" s="9">
        <v>23200</v>
      </c>
      <c r="G179" s="9">
        <v>24200</v>
      </c>
      <c r="H179" s="9">
        <v>25200</v>
      </c>
      <c r="I179" s="9">
        <v>26300</v>
      </c>
      <c r="J179" s="7"/>
    </row>
    <row r="180" spans="1:10" ht="9.9499999999999993" customHeight="1">
      <c r="A180" s="7" t="s">
        <v>166</v>
      </c>
      <c r="B180" s="7" t="s">
        <v>68</v>
      </c>
      <c r="D180" s="8">
        <v>365200</v>
      </c>
      <c r="E180" s="9">
        <v>409600</v>
      </c>
      <c r="F180" s="9">
        <v>454000</v>
      </c>
      <c r="G180" s="9">
        <v>495500</v>
      </c>
      <c r="H180" s="9">
        <v>533700</v>
      </c>
      <c r="I180" s="9">
        <v>569700</v>
      </c>
      <c r="J180" s="7"/>
    </row>
    <row r="181" spans="1:10" ht="9.9499999999999993" customHeight="1">
      <c r="A181" s="7" t="s">
        <v>130</v>
      </c>
      <c r="B181" s="7" t="s">
        <v>68</v>
      </c>
      <c r="D181" s="8">
        <v>367800</v>
      </c>
      <c r="E181" s="9">
        <v>418300</v>
      </c>
      <c r="F181" s="9">
        <v>469000</v>
      </c>
      <c r="G181" s="9">
        <v>519600</v>
      </c>
      <c r="H181" s="9">
        <v>570300</v>
      </c>
      <c r="I181" s="9">
        <v>617700</v>
      </c>
      <c r="J181" s="7"/>
    </row>
    <row r="182" spans="1:10" ht="9.9499999999999993" customHeight="1">
      <c r="A182" s="7" t="s">
        <v>167</v>
      </c>
      <c r="B182" s="7" t="s">
        <v>68</v>
      </c>
      <c r="D182" s="8">
        <v>160500</v>
      </c>
      <c r="E182" s="9">
        <v>173700</v>
      </c>
      <c r="F182" s="9">
        <v>186600</v>
      </c>
      <c r="G182" s="9">
        <v>199200</v>
      </c>
      <c r="H182" s="9">
        <v>210700</v>
      </c>
      <c r="I182" s="9">
        <v>222000</v>
      </c>
      <c r="J182" s="7"/>
    </row>
    <row r="183" spans="1:10" ht="9.9499999999999993" customHeight="1">
      <c r="A183" s="14" t="s">
        <v>168</v>
      </c>
      <c r="B183" s="7" t="s">
        <v>68</v>
      </c>
      <c r="D183" s="8">
        <v>2793400</v>
      </c>
      <c r="E183" s="9">
        <v>3039000</v>
      </c>
      <c r="F183" s="9">
        <v>3284300</v>
      </c>
      <c r="G183" s="9">
        <v>3515200</v>
      </c>
      <c r="H183" s="9">
        <v>3728000</v>
      </c>
      <c r="I183" s="9">
        <v>3944900</v>
      </c>
      <c r="J183" s="14"/>
    </row>
    <row r="184" spans="1:10" ht="9.9499999999999993" customHeight="1">
      <c r="A184" s="7" t="s">
        <v>169</v>
      </c>
      <c r="B184" s="7" t="s">
        <v>68</v>
      </c>
      <c r="D184" s="8">
        <v>77700</v>
      </c>
      <c r="E184" s="9">
        <v>79300</v>
      </c>
      <c r="F184" s="9">
        <v>80900</v>
      </c>
      <c r="G184" s="9">
        <v>82400</v>
      </c>
      <c r="H184" s="9">
        <v>83900</v>
      </c>
      <c r="I184" s="9">
        <v>85500</v>
      </c>
      <c r="J184" s="7"/>
    </row>
    <row r="185" spans="1:10" ht="9.9499999999999993" customHeight="1">
      <c r="A185" s="7" t="s">
        <v>170</v>
      </c>
      <c r="B185" s="7" t="s">
        <v>68</v>
      </c>
      <c r="D185" s="8">
        <v>82100</v>
      </c>
      <c r="E185" s="9">
        <v>94200</v>
      </c>
      <c r="F185" s="9">
        <v>106100</v>
      </c>
      <c r="G185" s="9">
        <v>117700</v>
      </c>
      <c r="H185" s="9">
        <v>128800</v>
      </c>
      <c r="I185" s="9">
        <v>139400</v>
      </c>
      <c r="J185" s="7"/>
    </row>
    <row r="186" spans="1:10" ht="9.9499999999999993" customHeight="1">
      <c r="A186" s="14" t="s">
        <v>171</v>
      </c>
      <c r="B186" s="7" t="s">
        <v>68</v>
      </c>
      <c r="D186" s="8">
        <v>202300</v>
      </c>
      <c r="E186" s="9">
        <v>215900</v>
      </c>
      <c r="F186" s="9">
        <v>228800</v>
      </c>
      <c r="G186" s="9">
        <v>242100</v>
      </c>
      <c r="H186" s="9">
        <v>255400</v>
      </c>
      <c r="I186" s="9">
        <v>268500</v>
      </c>
      <c r="J186" s="14"/>
    </row>
    <row r="187" spans="1:10" ht="9.9499999999999993" customHeight="1">
      <c r="A187" s="7" t="s">
        <v>172</v>
      </c>
      <c r="B187" s="7" t="s">
        <v>68</v>
      </c>
      <c r="D187" s="8">
        <v>42600</v>
      </c>
      <c r="E187" s="9">
        <v>45300</v>
      </c>
      <c r="F187" s="9">
        <v>47700</v>
      </c>
      <c r="G187" s="9">
        <v>50100</v>
      </c>
      <c r="H187" s="9">
        <v>52300</v>
      </c>
      <c r="I187" s="9">
        <v>54200</v>
      </c>
      <c r="J187" s="7"/>
    </row>
    <row r="188" spans="1:10" ht="9.9499999999999993" customHeight="1">
      <c r="A188" s="7" t="s">
        <v>131</v>
      </c>
      <c r="B188" s="7" t="s">
        <v>68</v>
      </c>
      <c r="D188" s="8">
        <v>1326800</v>
      </c>
      <c r="E188" s="9">
        <v>1534300</v>
      </c>
      <c r="F188" s="9">
        <v>1738600</v>
      </c>
      <c r="G188" s="9">
        <v>1936600</v>
      </c>
      <c r="H188" s="9">
        <v>2130500</v>
      </c>
      <c r="I188" s="9">
        <v>2319300</v>
      </c>
      <c r="J188" s="7"/>
    </row>
    <row r="189" spans="1:10" ht="9.9499999999999993" customHeight="1">
      <c r="A189" s="7" t="s">
        <v>132</v>
      </c>
      <c r="B189" s="7" t="s">
        <v>68</v>
      </c>
      <c r="D189" s="8">
        <v>325300</v>
      </c>
      <c r="E189" s="9">
        <v>400100</v>
      </c>
      <c r="F189" s="9">
        <v>474600</v>
      </c>
      <c r="G189" s="9">
        <v>543200</v>
      </c>
      <c r="H189" s="9">
        <v>612300</v>
      </c>
      <c r="I189" s="9">
        <v>681600</v>
      </c>
      <c r="J189" s="7"/>
    </row>
    <row r="190" spans="1:10" ht="9.9499999999999993" customHeight="1">
      <c r="A190" s="7" t="s">
        <v>173</v>
      </c>
      <c r="B190" s="7" t="s">
        <v>68</v>
      </c>
      <c r="D190" s="8">
        <v>1456800</v>
      </c>
      <c r="E190" s="9">
        <v>1590800</v>
      </c>
      <c r="F190" s="9">
        <v>1721000</v>
      </c>
      <c r="G190" s="9">
        <v>1846600</v>
      </c>
      <c r="H190" s="9">
        <v>1959600</v>
      </c>
      <c r="I190" s="9">
        <v>2075500</v>
      </c>
      <c r="J190" s="7"/>
    </row>
    <row r="191" spans="1:10" ht="9.9499999999999993" customHeight="1">
      <c r="A191" s="7" t="s">
        <v>133</v>
      </c>
      <c r="B191" s="7" t="s">
        <v>68</v>
      </c>
      <c r="D191" s="8">
        <v>522200</v>
      </c>
      <c r="E191" s="9">
        <v>600500</v>
      </c>
      <c r="F191" s="9">
        <v>679100</v>
      </c>
      <c r="G191" s="9">
        <v>757500</v>
      </c>
      <c r="H191" s="9">
        <v>836100</v>
      </c>
      <c r="I191" s="9">
        <v>911400</v>
      </c>
      <c r="J191" s="7"/>
    </row>
    <row r="192" spans="1:10" ht="9.9499999999999993" customHeight="1">
      <c r="A192" s="7" t="s">
        <v>134</v>
      </c>
      <c r="B192" s="7" t="s">
        <v>68</v>
      </c>
      <c r="D192" s="8">
        <v>983700</v>
      </c>
      <c r="E192" s="9">
        <v>1015500</v>
      </c>
      <c r="F192" s="9">
        <v>1047400</v>
      </c>
      <c r="G192" s="9">
        <v>1079400</v>
      </c>
      <c r="H192" s="9">
        <v>1111400</v>
      </c>
      <c r="I192" s="9">
        <v>1143400</v>
      </c>
      <c r="J192" s="7"/>
    </row>
    <row r="193" spans="1:10" ht="9.9499999999999993" customHeight="1">
      <c r="A193" s="7" t="s">
        <v>135</v>
      </c>
      <c r="B193" s="7" t="s">
        <v>68</v>
      </c>
      <c r="D193" s="8">
        <v>672500</v>
      </c>
      <c r="E193" s="9">
        <v>760500</v>
      </c>
      <c r="F193" s="9">
        <v>848800</v>
      </c>
      <c r="G193" s="9">
        <v>937000</v>
      </c>
      <c r="H193" s="9">
        <v>1025500</v>
      </c>
      <c r="I193" s="9">
        <v>1113100</v>
      </c>
      <c r="J193" s="7"/>
    </row>
    <row r="194" spans="1:10" ht="9.9499999999999993" customHeight="1">
      <c r="A194" s="7" t="s">
        <v>180</v>
      </c>
      <c r="B194" s="7" t="s">
        <v>68</v>
      </c>
      <c r="D194" s="8">
        <v>77100</v>
      </c>
      <c r="E194" s="9">
        <v>79900</v>
      </c>
      <c r="F194" s="9">
        <v>82700</v>
      </c>
      <c r="G194" s="9">
        <v>85300</v>
      </c>
      <c r="H194" s="9">
        <v>88000</v>
      </c>
      <c r="I194" s="9">
        <v>90600</v>
      </c>
      <c r="J194" s="7"/>
    </row>
    <row r="195" spans="1:10" ht="9.9499999999999993" customHeight="1">
      <c r="A195" s="36" t="s">
        <v>183</v>
      </c>
      <c r="B195" s="7" t="s">
        <v>68</v>
      </c>
      <c r="D195" s="8">
        <v>172300</v>
      </c>
      <c r="E195" s="9">
        <v>194100</v>
      </c>
      <c r="F195" s="9">
        <v>216000</v>
      </c>
      <c r="G195" s="9">
        <v>236900</v>
      </c>
      <c r="H195" s="9">
        <v>256300</v>
      </c>
      <c r="I195" s="9">
        <v>274800</v>
      </c>
      <c r="J195" s="7"/>
    </row>
    <row r="196" spans="1:10" ht="9.9499999999999993" customHeight="1">
      <c r="A196" s="36" t="s">
        <v>174</v>
      </c>
      <c r="B196" s="7" t="s">
        <v>68</v>
      </c>
      <c r="D196" s="8">
        <v>417300</v>
      </c>
      <c r="E196" s="9">
        <v>455000</v>
      </c>
      <c r="F196" s="9">
        <v>492500</v>
      </c>
      <c r="G196" s="9">
        <v>529000</v>
      </c>
      <c r="H196" s="9">
        <v>562900</v>
      </c>
      <c r="I196" s="9">
        <v>595500</v>
      </c>
      <c r="J196" s="7"/>
    </row>
    <row r="197" spans="1:10" ht="9.9499999999999993" customHeight="1">
      <c r="A197" s="35" t="s">
        <v>136</v>
      </c>
      <c r="B197" s="7" t="s">
        <v>68</v>
      </c>
      <c r="D197" s="8">
        <v>466000</v>
      </c>
      <c r="E197" s="9">
        <v>507000</v>
      </c>
      <c r="F197" s="9">
        <v>546600</v>
      </c>
      <c r="G197" s="9">
        <v>584600</v>
      </c>
      <c r="H197" s="9">
        <v>619100</v>
      </c>
      <c r="I197" s="9">
        <v>654800</v>
      </c>
      <c r="J197" s="7"/>
    </row>
    <row r="198" spans="1:10" ht="9.9499999999999993" customHeight="1">
      <c r="A198" s="36" t="s">
        <v>181</v>
      </c>
      <c r="B198" s="7" t="s">
        <v>68</v>
      </c>
      <c r="D198" s="8">
        <v>227200</v>
      </c>
      <c r="E198" s="9">
        <v>277800</v>
      </c>
      <c r="F198" s="9">
        <v>328600</v>
      </c>
      <c r="G198" s="9">
        <v>376900</v>
      </c>
      <c r="H198" s="9">
        <v>425200</v>
      </c>
      <c r="I198" s="9">
        <v>472800</v>
      </c>
      <c r="J198" s="7"/>
    </row>
    <row r="199" spans="1:10" ht="9.9499999999999993" customHeight="1">
      <c r="A199" s="36" t="s">
        <v>182</v>
      </c>
      <c r="B199" s="7" t="s">
        <v>68</v>
      </c>
      <c r="D199" s="8">
        <v>311400</v>
      </c>
      <c r="E199" s="9">
        <v>363500</v>
      </c>
      <c r="F199" s="9">
        <v>415800</v>
      </c>
      <c r="G199" s="9">
        <v>468000</v>
      </c>
      <c r="H199" s="9">
        <v>520500</v>
      </c>
      <c r="I199" s="9">
        <v>572300</v>
      </c>
      <c r="J199" s="7"/>
    </row>
    <row r="200" spans="1:10" ht="9.9499999999999993" customHeight="1">
      <c r="A200" s="7" t="s">
        <v>137</v>
      </c>
      <c r="B200" s="7" t="s">
        <v>68</v>
      </c>
      <c r="D200" s="8">
        <v>123000</v>
      </c>
      <c r="E200" s="9">
        <v>154800</v>
      </c>
      <c r="F200" s="9">
        <v>189800</v>
      </c>
      <c r="G200" s="9">
        <v>225500</v>
      </c>
      <c r="H200" s="9">
        <v>261900</v>
      </c>
      <c r="I200" s="9">
        <v>298400</v>
      </c>
      <c r="J200" s="7"/>
    </row>
    <row r="201" spans="1:10" ht="9.9499999999999993" customHeight="1">
      <c r="A201" s="7" t="s">
        <v>138</v>
      </c>
      <c r="B201" s="7" t="s">
        <v>68</v>
      </c>
      <c r="D201" s="8">
        <v>47500</v>
      </c>
      <c r="E201" s="9">
        <v>51800</v>
      </c>
      <c r="F201" s="9">
        <v>56100</v>
      </c>
      <c r="G201" s="9">
        <v>60200</v>
      </c>
      <c r="H201" s="9">
        <v>64100</v>
      </c>
      <c r="I201" s="9">
        <v>67900</v>
      </c>
      <c r="J201" s="7"/>
    </row>
    <row r="202" spans="1:10" ht="9.9499999999999993" customHeight="1">
      <c r="A202" s="7" t="s">
        <v>139</v>
      </c>
      <c r="B202" s="7" t="s">
        <v>68</v>
      </c>
      <c r="D202" s="8">
        <v>25100</v>
      </c>
      <c r="E202" s="9">
        <v>26700</v>
      </c>
      <c r="F202" s="9">
        <v>28300</v>
      </c>
      <c r="G202" s="9">
        <v>29800</v>
      </c>
      <c r="H202" s="9">
        <v>31200</v>
      </c>
      <c r="I202" s="9">
        <v>32700</v>
      </c>
      <c r="J202" s="7"/>
    </row>
    <row r="203" spans="1:10" ht="9.9499999999999993" customHeight="1">
      <c r="A203" s="7" t="s">
        <v>175</v>
      </c>
      <c r="B203" s="7" t="s">
        <v>68</v>
      </c>
      <c r="D203" s="8">
        <v>17300</v>
      </c>
      <c r="E203" s="9">
        <v>18600</v>
      </c>
      <c r="F203" s="9">
        <v>19800</v>
      </c>
      <c r="G203" s="9">
        <v>21000</v>
      </c>
      <c r="H203" s="9">
        <v>22200</v>
      </c>
      <c r="I203" s="9">
        <v>23300</v>
      </c>
      <c r="J203" s="7"/>
    </row>
    <row r="204" spans="1:10" ht="9.9499999999999993" customHeight="1">
      <c r="A204" s="7" t="s">
        <v>140</v>
      </c>
      <c r="B204" s="7" t="s">
        <v>68</v>
      </c>
      <c r="D204" s="8">
        <v>536900</v>
      </c>
      <c r="E204" s="9">
        <v>577100</v>
      </c>
      <c r="F204" s="9">
        <v>615600</v>
      </c>
      <c r="G204" s="9">
        <v>652000</v>
      </c>
      <c r="H204" s="9">
        <v>686800</v>
      </c>
      <c r="I204" s="9">
        <v>720000</v>
      </c>
      <c r="J204" s="7"/>
    </row>
    <row r="205" spans="1:10" ht="9.9499999999999993" customHeight="1">
      <c r="A205" s="7" t="s">
        <v>141</v>
      </c>
      <c r="B205" s="7" t="s">
        <v>68</v>
      </c>
      <c r="D205" s="8">
        <v>33600</v>
      </c>
      <c r="E205" s="9">
        <v>37200</v>
      </c>
      <c r="F205" s="9">
        <v>40800</v>
      </c>
      <c r="G205" s="9">
        <v>44200</v>
      </c>
      <c r="H205" s="9">
        <v>47500</v>
      </c>
      <c r="I205" s="9">
        <v>50800</v>
      </c>
      <c r="J205" s="7"/>
    </row>
    <row r="206" spans="1:10" ht="9.9499999999999993" customHeight="1">
      <c r="A206" s="7" t="s">
        <v>176</v>
      </c>
      <c r="B206" s="7" t="s">
        <v>68</v>
      </c>
      <c r="D206" s="8">
        <v>64000</v>
      </c>
      <c r="E206" s="9">
        <v>75100</v>
      </c>
      <c r="F206" s="9">
        <v>86000</v>
      </c>
      <c r="G206" s="9">
        <v>96500</v>
      </c>
      <c r="H206" s="9">
        <v>106900</v>
      </c>
      <c r="I206" s="9">
        <v>116600</v>
      </c>
      <c r="J206" s="7"/>
    </row>
    <row r="207" spans="1:10" ht="9.9499999999999993" customHeight="1">
      <c r="A207" s="7" t="s">
        <v>177</v>
      </c>
      <c r="B207" s="7" t="s">
        <v>68</v>
      </c>
      <c r="D207" s="8">
        <v>27200</v>
      </c>
      <c r="E207" s="9">
        <v>29500</v>
      </c>
      <c r="F207" s="9">
        <v>31800</v>
      </c>
      <c r="G207" s="9">
        <v>34000</v>
      </c>
      <c r="H207" s="9">
        <v>36100</v>
      </c>
      <c r="I207" s="9">
        <v>38200</v>
      </c>
      <c r="J207" s="7"/>
    </row>
    <row r="208" spans="1:10" ht="9.9499999999999993" customHeight="1">
      <c r="A208" s="7" t="s">
        <v>142</v>
      </c>
      <c r="B208" s="7" t="s">
        <v>68</v>
      </c>
      <c r="D208" s="8">
        <v>20094500</v>
      </c>
      <c r="E208" s="9">
        <v>21977200</v>
      </c>
      <c r="F208" s="9">
        <v>23782800</v>
      </c>
      <c r="G208" s="9">
        <v>25458500</v>
      </c>
      <c r="H208" s="9">
        <v>26995200</v>
      </c>
      <c r="I208" s="9">
        <v>28436700</v>
      </c>
      <c r="J208" s="7"/>
    </row>
    <row r="209" spans="1:9" ht="16.5" customHeight="1">
      <c r="A209" s="14" t="s">
        <v>112</v>
      </c>
      <c r="B209" s="7" t="s">
        <v>66</v>
      </c>
      <c r="D209" s="8">
        <v>237400</v>
      </c>
      <c r="E209" s="9">
        <v>241800</v>
      </c>
      <c r="F209" s="9">
        <v>244800</v>
      </c>
      <c r="G209" s="9">
        <v>245800</v>
      </c>
      <c r="H209" s="9">
        <v>244900</v>
      </c>
      <c r="I209" s="9">
        <v>242400</v>
      </c>
    </row>
    <row r="210" spans="1:9" ht="9.9499999999999993" customHeight="1">
      <c r="A210" s="7" t="s">
        <v>145</v>
      </c>
      <c r="B210" s="7" t="s">
        <v>66</v>
      </c>
      <c r="D210" s="8">
        <v>26000</v>
      </c>
      <c r="E210" s="9">
        <v>26900</v>
      </c>
      <c r="F210" s="9">
        <v>27700</v>
      </c>
      <c r="G210" s="9">
        <v>28200</v>
      </c>
      <c r="H210" s="9">
        <v>28400</v>
      </c>
      <c r="I210" s="9">
        <v>28400</v>
      </c>
    </row>
    <row r="211" spans="1:9" ht="9.9499999999999993" customHeight="1">
      <c r="A211" s="14" t="s">
        <v>114</v>
      </c>
      <c r="B211" s="7" t="s">
        <v>66</v>
      </c>
      <c r="D211" s="8">
        <v>162900</v>
      </c>
      <c r="E211" s="9">
        <v>166400</v>
      </c>
      <c r="F211" s="9">
        <v>168700</v>
      </c>
      <c r="G211" s="9">
        <v>170000</v>
      </c>
      <c r="H211" s="9">
        <v>170200</v>
      </c>
      <c r="I211" s="9">
        <v>168800</v>
      </c>
    </row>
    <row r="212" spans="1:9" ht="9.9499999999999993" customHeight="1">
      <c r="A212" s="7" t="s">
        <v>146</v>
      </c>
      <c r="B212" s="7" t="s">
        <v>66</v>
      </c>
      <c r="D212" s="8">
        <v>25900</v>
      </c>
      <c r="E212" s="9">
        <v>25800</v>
      </c>
      <c r="F212" s="9">
        <v>25500</v>
      </c>
      <c r="G212" s="9">
        <v>25200</v>
      </c>
      <c r="H212" s="9">
        <v>24700</v>
      </c>
      <c r="I212" s="9">
        <v>24000</v>
      </c>
    </row>
    <row r="213" spans="1:9" ht="9.9499999999999993" customHeight="1">
      <c r="A213" s="7" t="s">
        <v>147</v>
      </c>
      <c r="B213" s="7" t="s">
        <v>66</v>
      </c>
      <c r="D213" s="8">
        <v>525000</v>
      </c>
      <c r="E213" s="9">
        <v>536300</v>
      </c>
      <c r="F213" s="9">
        <v>542500</v>
      </c>
      <c r="G213" s="9">
        <v>543800</v>
      </c>
      <c r="H213" s="9">
        <v>541200</v>
      </c>
      <c r="I213" s="9">
        <v>535200</v>
      </c>
    </row>
    <row r="214" spans="1:9" ht="9.9499999999999993" customHeight="1">
      <c r="A214" s="7" t="s">
        <v>148</v>
      </c>
      <c r="B214" s="7" t="s">
        <v>66</v>
      </c>
      <c r="D214" s="8">
        <v>1694800</v>
      </c>
      <c r="E214" s="9">
        <v>1688900</v>
      </c>
      <c r="F214" s="9">
        <v>1673900</v>
      </c>
      <c r="G214" s="9">
        <v>1655500</v>
      </c>
      <c r="H214" s="9">
        <v>1632100</v>
      </c>
      <c r="I214" s="9">
        <v>1603700</v>
      </c>
    </row>
    <row r="215" spans="1:9" ht="9.9499999999999993" customHeight="1">
      <c r="A215" s="7" t="s">
        <v>149</v>
      </c>
      <c r="B215" s="7" t="s">
        <v>66</v>
      </c>
      <c r="D215" s="8">
        <v>13600</v>
      </c>
      <c r="E215" s="9">
        <v>13500</v>
      </c>
      <c r="F215" s="9">
        <v>13300</v>
      </c>
      <c r="G215" s="9">
        <v>13100</v>
      </c>
      <c r="H215" s="9">
        <v>12700</v>
      </c>
      <c r="I215" s="9">
        <v>12200</v>
      </c>
    </row>
    <row r="216" spans="1:9" ht="9.9499999999999993" customHeight="1">
      <c r="A216" s="7" t="s">
        <v>150</v>
      </c>
      <c r="B216" s="7" t="s">
        <v>66</v>
      </c>
      <c r="D216" s="8">
        <v>156300</v>
      </c>
      <c r="E216" s="9">
        <v>158500</v>
      </c>
      <c r="F216" s="9">
        <v>159200</v>
      </c>
      <c r="G216" s="9">
        <v>158900</v>
      </c>
      <c r="H216" s="9">
        <v>158100</v>
      </c>
      <c r="I216" s="9">
        <v>156200</v>
      </c>
    </row>
    <row r="217" spans="1:9" ht="9.9499999999999993" customHeight="1">
      <c r="A217" s="7" t="s">
        <v>115</v>
      </c>
      <c r="B217" s="7" t="s">
        <v>66</v>
      </c>
      <c r="D217" s="8">
        <v>135200</v>
      </c>
      <c r="E217" s="9">
        <v>139300</v>
      </c>
      <c r="F217" s="9">
        <v>142500</v>
      </c>
      <c r="G217" s="9">
        <v>144300</v>
      </c>
      <c r="H217" s="9">
        <v>144800</v>
      </c>
      <c r="I217" s="9">
        <v>144300</v>
      </c>
    </row>
    <row r="218" spans="1:9" ht="9.9499999999999993" customHeight="1">
      <c r="A218" s="7" t="s">
        <v>151</v>
      </c>
      <c r="B218" s="7" t="s">
        <v>66</v>
      </c>
      <c r="D218" s="8">
        <v>188600</v>
      </c>
      <c r="E218" s="9">
        <v>200400</v>
      </c>
      <c r="F218" s="9">
        <v>209100</v>
      </c>
      <c r="G218" s="9">
        <v>215000</v>
      </c>
      <c r="H218" s="9">
        <v>218200</v>
      </c>
      <c r="I218" s="9">
        <v>217900</v>
      </c>
    </row>
    <row r="219" spans="1:9" ht="9.9499999999999993" customHeight="1">
      <c r="A219" s="7" t="s">
        <v>153</v>
      </c>
      <c r="B219" s="7" t="s">
        <v>66</v>
      </c>
      <c r="D219" s="8">
        <v>324400</v>
      </c>
      <c r="E219" s="9">
        <v>344900</v>
      </c>
      <c r="F219" s="9">
        <v>362000</v>
      </c>
      <c r="G219" s="9">
        <v>375600</v>
      </c>
      <c r="H219" s="9">
        <v>385900</v>
      </c>
      <c r="I219" s="9">
        <v>389100</v>
      </c>
    </row>
    <row r="220" spans="1:9" ht="9.9499999999999993" customHeight="1">
      <c r="A220" s="7" t="s">
        <v>116</v>
      </c>
      <c r="B220" s="7" t="s">
        <v>66</v>
      </c>
      <c r="D220" s="8">
        <v>64800</v>
      </c>
      <c r="E220" s="9">
        <v>66300</v>
      </c>
      <c r="F220" s="9">
        <v>67500</v>
      </c>
      <c r="G220" s="9">
        <v>68100</v>
      </c>
      <c r="H220" s="9">
        <v>68000</v>
      </c>
      <c r="I220" s="9">
        <v>67600</v>
      </c>
    </row>
    <row r="221" spans="1:9" ht="9.9499999999999993" customHeight="1">
      <c r="A221" s="7" t="s">
        <v>154</v>
      </c>
      <c r="B221" s="7" t="s">
        <v>66</v>
      </c>
      <c r="D221" s="8">
        <v>32400</v>
      </c>
      <c r="E221" s="9">
        <v>31900</v>
      </c>
      <c r="F221" s="9">
        <v>31100</v>
      </c>
      <c r="G221" s="9">
        <v>30200</v>
      </c>
      <c r="H221" s="9">
        <v>29500</v>
      </c>
      <c r="I221" s="9">
        <v>28600</v>
      </c>
    </row>
    <row r="222" spans="1:9" ht="9.9499999999999993" customHeight="1">
      <c r="A222" s="7" t="s">
        <v>117</v>
      </c>
      <c r="B222" s="7" t="s">
        <v>66</v>
      </c>
      <c r="D222" s="8">
        <v>15300</v>
      </c>
      <c r="E222" s="9">
        <v>15500</v>
      </c>
      <c r="F222" s="9">
        <v>15500</v>
      </c>
      <c r="G222" s="9">
        <v>15400</v>
      </c>
      <c r="H222" s="9">
        <v>15200</v>
      </c>
      <c r="I222" s="9">
        <v>14800</v>
      </c>
    </row>
    <row r="223" spans="1:9" ht="9.9499999999999993" customHeight="1">
      <c r="A223" s="7" t="s">
        <v>155</v>
      </c>
      <c r="B223" s="7" t="s">
        <v>66</v>
      </c>
      <c r="D223" s="8">
        <v>837300</v>
      </c>
      <c r="E223" s="9">
        <v>850000</v>
      </c>
      <c r="F223" s="9">
        <v>855800</v>
      </c>
      <c r="G223" s="9">
        <v>855000</v>
      </c>
      <c r="H223" s="9">
        <v>851600</v>
      </c>
      <c r="I223" s="9">
        <v>842200</v>
      </c>
    </row>
    <row r="224" spans="1:9" ht="9.9499999999999993" customHeight="1">
      <c r="A224" s="7" t="s">
        <v>156</v>
      </c>
      <c r="B224" s="7" t="s">
        <v>66</v>
      </c>
      <c r="D224" s="8">
        <v>284700</v>
      </c>
      <c r="E224" s="9">
        <v>280500</v>
      </c>
      <c r="F224" s="9">
        <v>275400</v>
      </c>
      <c r="G224" s="9">
        <v>269500</v>
      </c>
      <c r="H224" s="9">
        <v>262800</v>
      </c>
      <c r="I224" s="9">
        <v>255600</v>
      </c>
    </row>
    <row r="225" spans="1:9" ht="9.9499999999999993" customHeight="1">
      <c r="A225" s="7" t="s">
        <v>157</v>
      </c>
      <c r="B225" s="7" t="s">
        <v>66</v>
      </c>
      <c r="D225" s="8">
        <v>96600</v>
      </c>
      <c r="E225" s="9">
        <v>109900</v>
      </c>
      <c r="F225" s="9">
        <v>117600</v>
      </c>
      <c r="G225" s="9">
        <v>122100</v>
      </c>
      <c r="H225" s="9">
        <v>123800</v>
      </c>
      <c r="I225" s="9">
        <v>122800</v>
      </c>
    </row>
    <row r="226" spans="1:9" ht="9.9499999999999993" customHeight="1">
      <c r="A226" s="7" t="s">
        <v>118</v>
      </c>
      <c r="B226" s="7" t="s">
        <v>66</v>
      </c>
      <c r="D226" s="8">
        <v>10700</v>
      </c>
      <c r="E226" s="9">
        <v>10300</v>
      </c>
      <c r="F226" s="9">
        <v>9800</v>
      </c>
      <c r="G226" s="9">
        <v>9300</v>
      </c>
      <c r="H226" s="9">
        <v>8900</v>
      </c>
      <c r="I226" s="9">
        <v>8400</v>
      </c>
    </row>
    <row r="227" spans="1:9" ht="9.9499999999999993" customHeight="1">
      <c r="A227" s="7" t="s">
        <v>158</v>
      </c>
      <c r="B227" s="7" t="s">
        <v>66</v>
      </c>
      <c r="D227" s="8">
        <v>45400</v>
      </c>
      <c r="E227" s="9">
        <v>44800</v>
      </c>
      <c r="F227" s="9">
        <v>44100</v>
      </c>
      <c r="G227" s="9">
        <v>43000</v>
      </c>
      <c r="H227" s="9">
        <v>41800</v>
      </c>
      <c r="I227" s="9">
        <v>40400</v>
      </c>
    </row>
    <row r="228" spans="1:9" ht="9.9499999999999993" customHeight="1">
      <c r="A228" s="7" t="s">
        <v>119</v>
      </c>
      <c r="B228" s="7" t="s">
        <v>66</v>
      </c>
      <c r="D228" s="8">
        <v>15800</v>
      </c>
      <c r="E228" s="9">
        <v>16000</v>
      </c>
      <c r="F228" s="9">
        <v>16100</v>
      </c>
      <c r="G228" s="9">
        <v>16000</v>
      </c>
      <c r="H228" s="9">
        <v>15800</v>
      </c>
      <c r="I228" s="9">
        <v>15400</v>
      </c>
    </row>
    <row r="229" spans="1:9" ht="9.9499999999999993" customHeight="1">
      <c r="A229" s="7" t="s">
        <v>159</v>
      </c>
      <c r="B229" s="7" t="s">
        <v>66</v>
      </c>
      <c r="D229" s="8">
        <v>11900</v>
      </c>
      <c r="E229" s="9">
        <v>11900</v>
      </c>
      <c r="F229" s="9">
        <v>11800</v>
      </c>
      <c r="G229" s="9">
        <v>11600</v>
      </c>
      <c r="H229" s="9">
        <v>11300</v>
      </c>
      <c r="I229" s="9">
        <v>11000</v>
      </c>
    </row>
    <row r="230" spans="1:9" ht="9.9499999999999993" customHeight="1">
      <c r="A230" s="7" t="s">
        <v>120</v>
      </c>
      <c r="B230" s="7" t="s">
        <v>66</v>
      </c>
      <c r="D230" s="8">
        <v>14900</v>
      </c>
      <c r="E230" s="9">
        <v>14400</v>
      </c>
      <c r="F230" s="9">
        <v>13900</v>
      </c>
      <c r="G230" s="9">
        <v>13300</v>
      </c>
      <c r="H230" s="9">
        <v>12700</v>
      </c>
      <c r="I230" s="9">
        <v>12100</v>
      </c>
    </row>
    <row r="231" spans="1:9" ht="9.9499999999999993" customHeight="1">
      <c r="A231" s="7" t="s">
        <v>121</v>
      </c>
      <c r="B231" s="7" t="s">
        <v>66</v>
      </c>
      <c r="D231" s="8">
        <v>13500</v>
      </c>
      <c r="E231" s="9">
        <v>13400</v>
      </c>
      <c r="F231" s="9">
        <v>13100</v>
      </c>
      <c r="G231" s="9">
        <v>12800</v>
      </c>
      <c r="H231" s="9">
        <v>12400</v>
      </c>
      <c r="I231" s="9">
        <v>11900</v>
      </c>
    </row>
    <row r="232" spans="1:9" ht="9.9499999999999993" customHeight="1">
      <c r="A232" s="7" t="s">
        <v>122</v>
      </c>
      <c r="B232" s="7" t="s">
        <v>66</v>
      </c>
      <c r="D232" s="8">
        <v>26100</v>
      </c>
      <c r="E232" s="9">
        <v>25400</v>
      </c>
      <c r="F232" s="9">
        <v>24700</v>
      </c>
      <c r="G232" s="9">
        <v>24000</v>
      </c>
      <c r="H232" s="9">
        <v>23200</v>
      </c>
      <c r="I232" s="9">
        <v>22500</v>
      </c>
    </row>
    <row r="233" spans="1:9" ht="9.9499999999999993" customHeight="1">
      <c r="A233" s="7" t="s">
        <v>160</v>
      </c>
      <c r="B233" s="7" t="s">
        <v>66</v>
      </c>
      <c r="D233" s="8">
        <v>35800</v>
      </c>
      <c r="E233" s="9">
        <v>35500</v>
      </c>
      <c r="F233" s="9">
        <v>35000</v>
      </c>
      <c r="G233" s="9">
        <v>34200</v>
      </c>
      <c r="H233" s="9">
        <v>33300</v>
      </c>
      <c r="I233" s="9">
        <v>32300</v>
      </c>
    </row>
    <row r="234" spans="1:9" ht="9.9499999999999993" customHeight="1">
      <c r="A234" s="7" t="s">
        <v>123</v>
      </c>
      <c r="B234" s="7" t="s">
        <v>66</v>
      </c>
      <c r="D234" s="8">
        <v>169400</v>
      </c>
      <c r="E234" s="9">
        <v>178200</v>
      </c>
      <c r="F234" s="9">
        <v>184600</v>
      </c>
      <c r="G234" s="9">
        <v>188700</v>
      </c>
      <c r="H234" s="9">
        <v>190900</v>
      </c>
      <c r="I234" s="9">
        <v>191000</v>
      </c>
    </row>
    <row r="235" spans="1:9" ht="9.9499999999999993" customHeight="1">
      <c r="A235" s="7" t="s">
        <v>124</v>
      </c>
      <c r="B235" s="7" t="s">
        <v>66</v>
      </c>
      <c r="D235" s="8">
        <v>94800</v>
      </c>
      <c r="E235" s="9">
        <v>96400</v>
      </c>
      <c r="F235" s="9">
        <v>97300</v>
      </c>
      <c r="G235" s="9">
        <v>97600</v>
      </c>
      <c r="H235" s="9">
        <v>97000</v>
      </c>
      <c r="I235" s="9">
        <v>95800</v>
      </c>
    </row>
    <row r="236" spans="1:9" ht="9.9499999999999993" customHeight="1">
      <c r="A236" s="7" t="s">
        <v>26</v>
      </c>
      <c r="B236" s="7" t="s">
        <v>66</v>
      </c>
      <c r="D236" s="8">
        <v>1240600</v>
      </c>
      <c r="E236" s="9">
        <v>1315300</v>
      </c>
      <c r="F236" s="9">
        <v>1375700</v>
      </c>
      <c r="G236" s="9">
        <v>1416300</v>
      </c>
      <c r="H236" s="9">
        <v>1443000</v>
      </c>
      <c r="I236" s="9">
        <v>1457600</v>
      </c>
    </row>
    <row r="237" spans="1:9" ht="9.9499999999999993" customHeight="1">
      <c r="A237" s="7" t="s">
        <v>161</v>
      </c>
      <c r="B237" s="7" t="s">
        <v>66</v>
      </c>
      <c r="D237" s="8">
        <v>18500</v>
      </c>
      <c r="E237" s="9">
        <v>18100</v>
      </c>
      <c r="F237" s="9">
        <v>17600</v>
      </c>
      <c r="G237" s="9">
        <v>17000</v>
      </c>
      <c r="H237" s="9">
        <v>16400</v>
      </c>
      <c r="I237" s="9">
        <v>15600</v>
      </c>
    </row>
    <row r="238" spans="1:9" ht="9.9499999999999993" customHeight="1">
      <c r="A238" s="7" t="s">
        <v>28</v>
      </c>
      <c r="B238" s="7" t="s">
        <v>66</v>
      </c>
      <c r="D238" s="8">
        <v>135100</v>
      </c>
      <c r="E238" s="9">
        <v>141600</v>
      </c>
      <c r="F238" s="9">
        <v>146600</v>
      </c>
      <c r="G238" s="9">
        <v>150300</v>
      </c>
      <c r="H238" s="9">
        <v>152300</v>
      </c>
      <c r="I238" s="9">
        <v>153000</v>
      </c>
    </row>
    <row r="239" spans="1:9" ht="9.9499999999999993" customHeight="1">
      <c r="A239" s="7" t="s">
        <v>162</v>
      </c>
      <c r="B239" s="7" t="s">
        <v>66</v>
      </c>
      <c r="D239" s="8">
        <v>47300</v>
      </c>
      <c r="E239" s="9">
        <v>46300</v>
      </c>
      <c r="F239" s="9">
        <v>45100</v>
      </c>
      <c r="G239" s="9">
        <v>43700</v>
      </c>
      <c r="H239" s="9">
        <v>42300</v>
      </c>
      <c r="I239" s="9">
        <v>41000</v>
      </c>
    </row>
    <row r="240" spans="1:9" ht="9.9499999999999993" customHeight="1">
      <c r="A240" s="7" t="s">
        <v>125</v>
      </c>
      <c r="B240" s="7" t="s">
        <v>66</v>
      </c>
      <c r="D240" s="8">
        <v>13500</v>
      </c>
      <c r="E240" s="9">
        <v>13300</v>
      </c>
      <c r="F240" s="9">
        <v>13100</v>
      </c>
      <c r="G240" s="9">
        <v>12700</v>
      </c>
      <c r="H240" s="9">
        <v>12200</v>
      </c>
      <c r="I240" s="9">
        <v>11700</v>
      </c>
    </row>
    <row r="241" spans="1:9" ht="9.9499999999999993" customHeight="1">
      <c r="A241" s="7" t="s">
        <v>126</v>
      </c>
      <c r="B241" s="7" t="s">
        <v>66</v>
      </c>
      <c r="D241" s="8">
        <v>8100</v>
      </c>
      <c r="E241" s="9">
        <v>8100</v>
      </c>
      <c r="F241" s="9">
        <v>8100</v>
      </c>
      <c r="G241" s="9">
        <v>8000</v>
      </c>
      <c r="H241" s="9">
        <v>7800</v>
      </c>
      <c r="I241" s="9">
        <v>7700</v>
      </c>
    </row>
    <row r="242" spans="1:9" ht="9.9499999999999993" customHeight="1">
      <c r="A242" s="7" t="s">
        <v>127</v>
      </c>
      <c r="B242" s="7" t="s">
        <v>66</v>
      </c>
      <c r="D242" s="8">
        <v>297900</v>
      </c>
      <c r="E242" s="9">
        <v>320300</v>
      </c>
      <c r="F242" s="9">
        <v>337100</v>
      </c>
      <c r="G242" s="9">
        <v>348700</v>
      </c>
      <c r="H242" s="9">
        <v>354100</v>
      </c>
      <c r="I242" s="9">
        <v>355100</v>
      </c>
    </row>
    <row r="243" spans="1:9" ht="9.9499999999999993" customHeight="1">
      <c r="A243" s="7" t="s">
        <v>163</v>
      </c>
      <c r="B243" s="7" t="s">
        <v>66</v>
      </c>
      <c r="D243" s="8">
        <v>633400</v>
      </c>
      <c r="E243" s="9">
        <v>682800</v>
      </c>
      <c r="F243" s="9">
        <v>720500</v>
      </c>
      <c r="G243" s="9">
        <v>747400</v>
      </c>
      <c r="H243" s="9">
        <v>764900</v>
      </c>
      <c r="I243" s="9">
        <v>772800</v>
      </c>
    </row>
    <row r="244" spans="1:9" ht="9.9499999999999993" customHeight="1">
      <c r="A244" s="7" t="s">
        <v>164</v>
      </c>
      <c r="B244" s="7" t="s">
        <v>66</v>
      </c>
      <c r="D244" s="8">
        <v>266200</v>
      </c>
      <c r="E244" s="9">
        <v>270000</v>
      </c>
      <c r="F244" s="9">
        <v>272300</v>
      </c>
      <c r="G244" s="9">
        <v>273000</v>
      </c>
      <c r="H244" s="9">
        <v>272400</v>
      </c>
      <c r="I244" s="9">
        <v>269800</v>
      </c>
    </row>
    <row r="245" spans="1:9" ht="9.9499999999999993" customHeight="1">
      <c r="A245" s="7" t="s">
        <v>128</v>
      </c>
      <c r="B245" s="7" t="s">
        <v>66</v>
      </c>
      <c r="D245" s="8">
        <v>38800</v>
      </c>
      <c r="E245" s="9">
        <v>40300</v>
      </c>
      <c r="F245" s="9">
        <v>41200</v>
      </c>
      <c r="G245" s="9">
        <v>41700</v>
      </c>
      <c r="H245" s="9">
        <v>41900</v>
      </c>
      <c r="I245" s="9">
        <v>41700</v>
      </c>
    </row>
    <row r="246" spans="1:9" ht="9.9499999999999993" customHeight="1">
      <c r="A246" s="7" t="s">
        <v>165</v>
      </c>
      <c r="B246" s="7" t="s">
        <v>66</v>
      </c>
      <c r="D246" s="8">
        <v>8100</v>
      </c>
      <c r="E246" s="9">
        <v>8200</v>
      </c>
      <c r="F246" s="9">
        <v>8200</v>
      </c>
      <c r="G246" s="9">
        <v>8100</v>
      </c>
      <c r="H246" s="9">
        <v>8000</v>
      </c>
      <c r="I246" s="9">
        <v>7800</v>
      </c>
    </row>
    <row r="247" spans="1:9" ht="9.9499999999999993" customHeight="1">
      <c r="A247" s="7" t="s">
        <v>129</v>
      </c>
      <c r="B247" s="7" t="s">
        <v>66</v>
      </c>
      <c r="D247" s="8">
        <v>18000</v>
      </c>
      <c r="E247" s="9">
        <v>17400</v>
      </c>
      <c r="F247" s="9">
        <v>16800</v>
      </c>
      <c r="G247" s="9">
        <v>16100</v>
      </c>
      <c r="H247" s="9">
        <v>15500</v>
      </c>
      <c r="I247" s="9">
        <v>14800</v>
      </c>
    </row>
    <row r="248" spans="1:9" ht="9.9499999999999993" customHeight="1">
      <c r="A248" s="7" t="s">
        <v>166</v>
      </c>
      <c r="B248" s="7" t="s">
        <v>66</v>
      </c>
      <c r="D248" s="8">
        <v>323900</v>
      </c>
      <c r="E248" s="9">
        <v>342000</v>
      </c>
      <c r="F248" s="9">
        <v>356700</v>
      </c>
      <c r="G248" s="9">
        <v>366300</v>
      </c>
      <c r="H248" s="9">
        <v>370900</v>
      </c>
      <c r="I248" s="9">
        <v>372000</v>
      </c>
    </row>
    <row r="249" spans="1:9" ht="9.9499999999999993" customHeight="1">
      <c r="A249" s="7" t="s">
        <v>130</v>
      </c>
      <c r="B249" s="7" t="s">
        <v>66</v>
      </c>
      <c r="D249" s="8">
        <v>326100</v>
      </c>
      <c r="E249" s="9">
        <v>342300</v>
      </c>
      <c r="F249" s="9">
        <v>353800</v>
      </c>
      <c r="G249" s="9">
        <v>361100</v>
      </c>
      <c r="H249" s="9">
        <v>364600</v>
      </c>
      <c r="I249" s="9">
        <v>362800</v>
      </c>
    </row>
    <row r="250" spans="1:9" ht="9.9499999999999993" customHeight="1">
      <c r="A250" s="7" t="s">
        <v>167</v>
      </c>
      <c r="B250" s="7" t="s">
        <v>66</v>
      </c>
      <c r="D250" s="8">
        <v>142300</v>
      </c>
      <c r="E250" s="9">
        <v>145000</v>
      </c>
      <c r="F250" s="9">
        <v>146600</v>
      </c>
      <c r="G250" s="9">
        <v>147200</v>
      </c>
      <c r="H250" s="9">
        <v>146500</v>
      </c>
      <c r="I250" s="9">
        <v>145000</v>
      </c>
    </row>
    <row r="251" spans="1:9" ht="9.9499999999999993" customHeight="1">
      <c r="A251" s="14" t="s">
        <v>168</v>
      </c>
      <c r="B251" s="7" t="s">
        <v>66</v>
      </c>
      <c r="D251" s="8">
        <v>2477100</v>
      </c>
      <c r="E251" s="9">
        <v>2537100</v>
      </c>
      <c r="F251" s="9">
        <v>2580500</v>
      </c>
      <c r="G251" s="9">
        <v>2598200</v>
      </c>
      <c r="H251" s="9">
        <v>2590700</v>
      </c>
      <c r="I251" s="9">
        <v>2575600</v>
      </c>
    </row>
    <row r="252" spans="1:9" ht="9.9499999999999993" customHeight="1">
      <c r="A252" s="7" t="s">
        <v>169</v>
      </c>
      <c r="B252" s="7" t="s">
        <v>66</v>
      </c>
      <c r="D252" s="8">
        <v>68900</v>
      </c>
      <c r="E252" s="9">
        <v>66200</v>
      </c>
      <c r="F252" s="9">
        <v>63500</v>
      </c>
      <c r="G252" s="9">
        <v>60900</v>
      </c>
      <c r="H252" s="9">
        <v>58300</v>
      </c>
      <c r="I252" s="9">
        <v>55800</v>
      </c>
    </row>
    <row r="253" spans="1:9" ht="9.9499999999999993" customHeight="1">
      <c r="A253" s="7" t="s">
        <v>170</v>
      </c>
      <c r="B253" s="7" t="s">
        <v>66</v>
      </c>
      <c r="D253" s="8">
        <v>72800</v>
      </c>
      <c r="E253" s="9">
        <v>77100</v>
      </c>
      <c r="F253" s="9">
        <v>80100</v>
      </c>
      <c r="G253" s="9">
        <v>81800</v>
      </c>
      <c r="H253" s="9">
        <v>82300</v>
      </c>
      <c r="I253" s="9">
        <v>81800</v>
      </c>
    </row>
    <row r="254" spans="1:9" ht="9.9499999999999993" customHeight="1">
      <c r="A254" s="14" t="s">
        <v>171</v>
      </c>
      <c r="B254" s="7" t="s">
        <v>66</v>
      </c>
      <c r="D254" s="8">
        <v>179400</v>
      </c>
      <c r="E254" s="9">
        <v>180200</v>
      </c>
      <c r="F254" s="9">
        <v>179800</v>
      </c>
      <c r="G254" s="9">
        <v>179000</v>
      </c>
      <c r="H254" s="9">
        <v>177500</v>
      </c>
      <c r="I254" s="9">
        <v>175300</v>
      </c>
    </row>
    <row r="255" spans="1:9" ht="9.9499999999999993" customHeight="1">
      <c r="A255" s="7" t="s">
        <v>172</v>
      </c>
      <c r="B255" s="7" t="s">
        <v>66</v>
      </c>
      <c r="D255" s="8">
        <v>37800</v>
      </c>
      <c r="E255" s="9">
        <v>37800</v>
      </c>
      <c r="F255" s="9">
        <v>37500</v>
      </c>
      <c r="G255" s="9">
        <v>37000</v>
      </c>
      <c r="H255" s="9">
        <v>36300</v>
      </c>
      <c r="I255" s="9">
        <v>35400</v>
      </c>
    </row>
    <row r="256" spans="1:9" ht="9.9499999999999993" customHeight="1">
      <c r="A256" s="7" t="s">
        <v>131</v>
      </c>
      <c r="B256" s="7" t="s">
        <v>66</v>
      </c>
      <c r="D256" s="8">
        <v>1176600</v>
      </c>
      <c r="E256" s="9">
        <v>1255300</v>
      </c>
      <c r="F256" s="9">
        <v>1311600</v>
      </c>
      <c r="G256" s="9">
        <v>1345800</v>
      </c>
      <c r="H256" s="9">
        <v>1362100</v>
      </c>
      <c r="I256" s="9">
        <v>1362100</v>
      </c>
    </row>
    <row r="257" spans="1:17" ht="9.9499999999999993" customHeight="1">
      <c r="A257" s="7" t="s">
        <v>132</v>
      </c>
      <c r="B257" s="7" t="s">
        <v>66</v>
      </c>
      <c r="D257" s="8">
        <v>288500</v>
      </c>
      <c r="E257" s="9">
        <v>320800</v>
      </c>
      <c r="F257" s="9">
        <v>343700</v>
      </c>
      <c r="G257" s="9">
        <v>362100</v>
      </c>
      <c r="H257" s="9">
        <v>375300</v>
      </c>
      <c r="I257" s="9">
        <v>383400</v>
      </c>
    </row>
    <row r="258" spans="1:17" ht="9.9499999999999993" customHeight="1">
      <c r="A258" s="7" t="s">
        <v>173</v>
      </c>
      <c r="B258" s="7" t="s">
        <v>66</v>
      </c>
      <c r="D258" s="8">
        <v>1291900</v>
      </c>
      <c r="E258" s="9">
        <v>1328100</v>
      </c>
      <c r="F258" s="9">
        <v>1352200</v>
      </c>
      <c r="G258" s="9">
        <v>1364900</v>
      </c>
      <c r="H258" s="9">
        <v>1361800</v>
      </c>
      <c r="I258" s="9">
        <v>1355100</v>
      </c>
    </row>
    <row r="259" spans="1:17" ht="9.9499999999999993" customHeight="1">
      <c r="A259" s="7" t="s">
        <v>133</v>
      </c>
      <c r="B259" s="7" t="s">
        <v>66</v>
      </c>
      <c r="D259" s="8">
        <v>463100</v>
      </c>
      <c r="E259" s="9">
        <v>491400</v>
      </c>
      <c r="F259" s="9">
        <v>512300</v>
      </c>
      <c r="G259" s="9">
        <v>526400</v>
      </c>
      <c r="H259" s="9">
        <v>534500</v>
      </c>
      <c r="I259" s="9">
        <v>535300</v>
      </c>
    </row>
    <row r="260" spans="1:17" ht="9.9499999999999993" customHeight="1">
      <c r="A260" s="7" t="s">
        <v>134</v>
      </c>
      <c r="B260" s="7" t="s">
        <v>66</v>
      </c>
      <c r="D260" s="8">
        <v>872300</v>
      </c>
      <c r="E260" s="9">
        <v>847800</v>
      </c>
      <c r="F260" s="9">
        <v>823000</v>
      </c>
      <c r="G260" s="9">
        <v>797800</v>
      </c>
      <c r="H260" s="9">
        <v>772300</v>
      </c>
      <c r="I260" s="9">
        <v>746500</v>
      </c>
    </row>
    <row r="261" spans="1:17" ht="9.9499999999999993" customHeight="1">
      <c r="A261" s="7" t="s">
        <v>135</v>
      </c>
      <c r="B261" s="7" t="s">
        <v>66</v>
      </c>
      <c r="D261" s="8">
        <v>596400</v>
      </c>
      <c r="E261" s="9">
        <v>622200</v>
      </c>
      <c r="F261" s="9">
        <v>640300</v>
      </c>
      <c r="G261" s="9">
        <v>651100</v>
      </c>
      <c r="H261" s="9">
        <v>655600</v>
      </c>
      <c r="I261" s="9">
        <v>653700</v>
      </c>
    </row>
    <row r="262" spans="1:17" ht="9.9499999999999993" customHeight="1">
      <c r="A262" s="7" t="s">
        <v>180</v>
      </c>
      <c r="B262" s="7" t="s">
        <v>66</v>
      </c>
      <c r="D262" s="8">
        <v>68400</v>
      </c>
      <c r="E262" s="9">
        <v>66700</v>
      </c>
      <c r="F262" s="9">
        <v>64900</v>
      </c>
      <c r="G262" s="9">
        <v>63100</v>
      </c>
      <c r="H262" s="9">
        <v>61100</v>
      </c>
      <c r="I262" s="9">
        <v>59100</v>
      </c>
    </row>
    <row r="263" spans="1:17" ht="9.9499999999999993" customHeight="1">
      <c r="A263" s="36" t="s">
        <v>183</v>
      </c>
      <c r="B263" s="7" t="s">
        <v>66</v>
      </c>
      <c r="D263" s="8">
        <v>152800</v>
      </c>
      <c r="E263" s="9">
        <v>162000</v>
      </c>
      <c r="F263" s="9">
        <v>169700</v>
      </c>
      <c r="G263" s="9">
        <v>175100</v>
      </c>
      <c r="H263" s="9">
        <v>178100</v>
      </c>
      <c r="I263" s="9">
        <v>179400</v>
      </c>
      <c r="J263" s="14"/>
      <c r="L263" s="8"/>
      <c r="M263" s="9"/>
      <c r="N263" s="9"/>
      <c r="O263" s="9"/>
      <c r="P263" s="9"/>
      <c r="Q263" s="9"/>
    </row>
    <row r="264" spans="1:17" ht="9.9499999999999993" customHeight="1">
      <c r="A264" s="36" t="s">
        <v>174</v>
      </c>
      <c r="B264" s="7" t="s">
        <v>66</v>
      </c>
      <c r="D264" s="8">
        <v>370100</v>
      </c>
      <c r="E264" s="9">
        <v>379900</v>
      </c>
      <c r="F264" s="9">
        <v>387000</v>
      </c>
      <c r="G264" s="9">
        <v>391000</v>
      </c>
      <c r="H264" s="9">
        <v>391100</v>
      </c>
      <c r="I264" s="9">
        <v>388800</v>
      </c>
      <c r="J264" s="14"/>
      <c r="L264" s="8"/>
      <c r="M264" s="9"/>
      <c r="N264" s="9"/>
      <c r="O264" s="9"/>
      <c r="P264" s="9"/>
      <c r="Q264" s="9"/>
    </row>
    <row r="265" spans="1:17" ht="9.9499999999999993" customHeight="1">
      <c r="A265" s="35" t="s">
        <v>136</v>
      </c>
      <c r="B265" s="7" t="s">
        <v>66</v>
      </c>
      <c r="D265" s="8">
        <v>413300</v>
      </c>
      <c r="E265" s="9">
        <v>423300</v>
      </c>
      <c r="F265" s="9">
        <v>429500</v>
      </c>
      <c r="G265" s="9">
        <v>432100</v>
      </c>
      <c r="H265" s="9">
        <v>430200</v>
      </c>
      <c r="I265" s="9">
        <v>427500</v>
      </c>
      <c r="J265" s="7"/>
      <c r="L265" s="8"/>
      <c r="M265" s="9"/>
      <c r="N265" s="9"/>
      <c r="O265" s="9"/>
      <c r="P265" s="9"/>
      <c r="Q265" s="9"/>
    </row>
    <row r="266" spans="1:17" ht="9.9499999999999993" customHeight="1">
      <c r="A266" s="36" t="s">
        <v>181</v>
      </c>
      <c r="B266" s="7" t="s">
        <v>66</v>
      </c>
      <c r="D266" s="8">
        <v>227200</v>
      </c>
      <c r="E266" s="9">
        <v>277800</v>
      </c>
      <c r="F266" s="9">
        <v>328600</v>
      </c>
      <c r="G266" s="9">
        <v>376900</v>
      </c>
      <c r="H266" s="9">
        <v>425200</v>
      </c>
      <c r="I266" s="9">
        <v>472800</v>
      </c>
      <c r="J266" s="32"/>
      <c r="L266" s="8"/>
      <c r="M266" s="9"/>
      <c r="N266" s="9"/>
      <c r="O266" s="9"/>
      <c r="P266" s="9"/>
      <c r="Q266" s="9"/>
    </row>
    <row r="267" spans="1:17" ht="9.9499999999999993" customHeight="1">
      <c r="A267" s="36" t="s">
        <v>182</v>
      </c>
      <c r="B267" s="7" t="s">
        <v>66</v>
      </c>
      <c r="D267" s="8">
        <v>276200</v>
      </c>
      <c r="E267" s="9">
        <v>297400</v>
      </c>
      <c r="F267" s="9">
        <v>313700</v>
      </c>
      <c r="G267" s="9">
        <v>325200</v>
      </c>
      <c r="H267" s="9">
        <v>332700</v>
      </c>
      <c r="I267" s="9">
        <v>336100</v>
      </c>
      <c r="J267" s="32"/>
      <c r="L267" s="8"/>
      <c r="M267" s="9"/>
      <c r="N267" s="9"/>
      <c r="O267" s="9"/>
      <c r="P267" s="9"/>
      <c r="Q267" s="9"/>
    </row>
    <row r="268" spans="1:17" ht="9.9499999999999993" customHeight="1">
      <c r="A268" s="7" t="s">
        <v>137</v>
      </c>
      <c r="B268" s="7" t="s">
        <v>66</v>
      </c>
      <c r="D268" s="8">
        <v>104700</v>
      </c>
      <c r="E268" s="9">
        <v>121600</v>
      </c>
      <c r="F268" s="9">
        <v>131900</v>
      </c>
      <c r="G268" s="9">
        <v>138200</v>
      </c>
      <c r="H268" s="9">
        <v>141000</v>
      </c>
      <c r="I268" s="9">
        <v>140400</v>
      </c>
    </row>
    <row r="269" spans="1:17" ht="9.9499999999999993" customHeight="1">
      <c r="A269" s="7" t="s">
        <v>138</v>
      </c>
      <c r="B269" s="7" t="s">
        <v>66</v>
      </c>
      <c r="D269" s="8">
        <v>42100</v>
      </c>
      <c r="E269" s="9">
        <v>43200</v>
      </c>
      <c r="F269" s="9">
        <v>44100</v>
      </c>
      <c r="G269" s="9">
        <v>44500</v>
      </c>
      <c r="H269" s="9">
        <v>44600</v>
      </c>
      <c r="I269" s="9">
        <v>44300</v>
      </c>
    </row>
    <row r="270" spans="1:17" ht="9.9499999999999993" customHeight="1">
      <c r="A270" s="7" t="s">
        <v>139</v>
      </c>
      <c r="B270" s="7" t="s">
        <v>66</v>
      </c>
      <c r="D270" s="8">
        <v>21400</v>
      </c>
      <c r="E270" s="9">
        <v>21000</v>
      </c>
      <c r="F270" s="9">
        <v>20500</v>
      </c>
      <c r="G270" s="9">
        <v>19900</v>
      </c>
      <c r="H270" s="9">
        <v>19100</v>
      </c>
      <c r="I270" s="9">
        <v>18400</v>
      </c>
    </row>
    <row r="271" spans="1:17" ht="9.9499999999999993" customHeight="1">
      <c r="A271" s="7" t="s">
        <v>175</v>
      </c>
      <c r="B271" s="7" t="s">
        <v>66</v>
      </c>
      <c r="D271" s="8">
        <v>14800</v>
      </c>
      <c r="E271" s="9">
        <v>14600</v>
      </c>
      <c r="F271" s="9">
        <v>14400</v>
      </c>
      <c r="G271" s="9">
        <v>14000</v>
      </c>
      <c r="H271" s="9">
        <v>13600</v>
      </c>
      <c r="I271" s="9">
        <v>13100</v>
      </c>
    </row>
    <row r="272" spans="1:17" ht="9.9499999999999993" customHeight="1">
      <c r="A272" s="7" t="s">
        <v>140</v>
      </c>
      <c r="B272" s="7" t="s">
        <v>66</v>
      </c>
      <c r="D272" s="8">
        <v>476100</v>
      </c>
      <c r="E272" s="9">
        <v>481800</v>
      </c>
      <c r="F272" s="9">
        <v>483700</v>
      </c>
      <c r="G272" s="9">
        <v>481900</v>
      </c>
      <c r="H272" s="9">
        <v>477300</v>
      </c>
      <c r="I272" s="9">
        <v>470100</v>
      </c>
    </row>
    <row r="273" spans="1:9" ht="9.9499999999999993" customHeight="1">
      <c r="A273" s="7" t="s">
        <v>141</v>
      </c>
      <c r="B273" s="7" t="s">
        <v>66</v>
      </c>
      <c r="D273" s="8">
        <v>29800</v>
      </c>
      <c r="E273" s="9">
        <v>31000</v>
      </c>
      <c r="F273" s="9">
        <v>32000</v>
      </c>
      <c r="G273" s="9">
        <v>32700</v>
      </c>
      <c r="H273" s="9">
        <v>33000</v>
      </c>
      <c r="I273" s="9">
        <v>33100</v>
      </c>
    </row>
    <row r="274" spans="1:9" ht="9.9499999999999993" customHeight="1">
      <c r="A274" s="7" t="s">
        <v>176</v>
      </c>
      <c r="B274" s="7" t="s">
        <v>66</v>
      </c>
      <c r="D274" s="8">
        <v>56800</v>
      </c>
      <c r="E274" s="9">
        <v>61500</v>
      </c>
      <c r="F274" s="9">
        <v>64900</v>
      </c>
      <c r="G274" s="9">
        <v>67100</v>
      </c>
      <c r="H274" s="9">
        <v>68300</v>
      </c>
      <c r="I274" s="9">
        <v>68500</v>
      </c>
    </row>
    <row r="275" spans="1:9" ht="9.9499999999999993" customHeight="1">
      <c r="A275" s="7" t="s">
        <v>177</v>
      </c>
      <c r="B275" s="7" t="s">
        <v>66</v>
      </c>
      <c r="D275" s="8">
        <v>23100</v>
      </c>
      <c r="E275" s="9">
        <v>23200</v>
      </c>
      <c r="F275" s="9">
        <v>23000</v>
      </c>
      <c r="G275" s="9">
        <v>22700</v>
      </c>
      <c r="H275" s="9">
        <v>22100</v>
      </c>
      <c r="I275" s="9">
        <v>21500</v>
      </c>
    </row>
    <row r="276" spans="1:9" ht="9.9499999999999993" customHeight="1">
      <c r="A276" s="7" t="s">
        <v>142</v>
      </c>
      <c r="B276" s="7" t="s">
        <v>66</v>
      </c>
      <c r="D276" s="8">
        <v>19498300</v>
      </c>
      <c r="E276" s="9">
        <v>20317900</v>
      </c>
      <c r="F276" s="9">
        <v>21081200</v>
      </c>
      <c r="G276" s="9">
        <v>21773800</v>
      </c>
      <c r="H276" s="9">
        <v>22366600</v>
      </c>
      <c r="I276" s="9">
        <v>22895900</v>
      </c>
    </row>
    <row r="277" spans="1:9" ht="9.9499999999999993" customHeight="1">
      <c r="D277" s="8"/>
    </row>
    <row r="278" spans="1:9" ht="9.9499999999999993" customHeight="1">
      <c r="D278" s="8"/>
    </row>
    <row r="279" spans="1:9" ht="9.9499999999999993" customHeight="1">
      <c r="D279" s="8"/>
    </row>
  </sheetData>
  <sortState ref="A4:I279">
    <sortCondition ref="A4"/>
  </sortState>
  <pageMargins left="0.75" right="0.5" top="0.7" bottom="0.5" header="0.4" footer="0.25"/>
  <pageSetup paperSize="17" orientation="landscape" horizontalDpi="300" verticalDpi="300" r:id="rId1"/>
  <headerFooter alignWithMargins="0">
    <oddHeader>&amp;C&amp;"Arial,Bold"Projections of Florida Population by County, 2015-2040, with Estimates for 2013</oddHeader>
    <oddFooter xml:space="preserve">&amp;L&amp;9Bureau of Economic and Business Research, University of Florida&amp;R&amp;9April 2014
15LGBRA-STAFFPOD1-12-000020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2013-2040 County L-M-H Project</vt:lpstr>
      <vt:lpstr>Worksheet</vt:lpstr>
      <vt:lpstr>'2013-2040 County L-M-H Project'!Print_Titles</vt:lpstr>
      <vt:lpstr>Worksheet!Print_Titles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Rayer</dc:creator>
  <cp:lastModifiedBy>Jeanne Costello</cp:lastModifiedBy>
  <cp:lastPrinted>2015-03-23T20:44:11Z</cp:lastPrinted>
  <dcterms:created xsi:type="dcterms:W3CDTF">1997-11-21T18:37:47Z</dcterms:created>
  <dcterms:modified xsi:type="dcterms:W3CDTF">2015-03-23T20:45:56Z</dcterms:modified>
</cp:coreProperties>
</file>