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76" windowHeight="12588" activeTab="1"/>
  </bookViews>
  <sheets>
    <sheet name="Osprey Delivered Natural Gas" sheetId="1" r:id="rId1"/>
    <sheet name="Suwannee Delivered Natural Gas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40" i="1" l="1"/>
  <c r="E240" i="1" s="1"/>
  <c r="C239" i="1"/>
  <c r="E239" i="1" s="1"/>
  <c r="C238" i="1"/>
  <c r="E238" i="1" s="1"/>
  <c r="C237" i="1"/>
  <c r="E237" i="1" s="1"/>
  <c r="C236" i="1"/>
  <c r="E236" i="1" s="1"/>
  <c r="C235" i="1"/>
  <c r="E235" i="1" s="1"/>
  <c r="C234" i="1"/>
  <c r="E234" i="1" s="1"/>
  <c r="C233" i="1"/>
  <c r="E233" i="1" s="1"/>
  <c r="C232" i="1"/>
  <c r="E232" i="1" s="1"/>
  <c r="C231" i="1"/>
  <c r="E231" i="1" s="1"/>
  <c r="C230" i="1"/>
  <c r="E230" i="1" s="1"/>
  <c r="C229" i="1"/>
  <c r="E229" i="1" s="1"/>
  <c r="C228" i="1"/>
  <c r="E228" i="1" s="1"/>
  <c r="C227" i="1"/>
  <c r="E227" i="1" s="1"/>
  <c r="C226" i="1"/>
  <c r="E226" i="1" s="1"/>
  <c r="C225" i="1"/>
  <c r="E225" i="1" s="1"/>
  <c r="C224" i="1"/>
  <c r="E224" i="1" s="1"/>
  <c r="C223" i="1"/>
  <c r="E223" i="1" s="1"/>
  <c r="C222" i="1"/>
  <c r="E222" i="1" s="1"/>
  <c r="C221" i="1"/>
  <c r="E221" i="1" s="1"/>
  <c r="C220" i="1"/>
  <c r="E220" i="1" s="1"/>
  <c r="C219" i="1"/>
  <c r="E219" i="1" s="1"/>
  <c r="C218" i="1"/>
  <c r="E218" i="1" s="1"/>
  <c r="C217" i="1"/>
  <c r="E217" i="1" s="1"/>
  <c r="C216" i="1"/>
  <c r="E216" i="1" s="1"/>
  <c r="C215" i="1"/>
  <c r="E215" i="1" s="1"/>
  <c r="C214" i="1"/>
  <c r="E214" i="1" s="1"/>
  <c r="C213" i="1"/>
  <c r="E213" i="1" s="1"/>
  <c r="C212" i="1"/>
  <c r="E212" i="1" s="1"/>
  <c r="C211" i="1"/>
  <c r="E211" i="1" s="1"/>
  <c r="E210" i="1"/>
  <c r="C210" i="1"/>
  <c r="C209" i="1"/>
  <c r="E209" i="1" s="1"/>
  <c r="C208" i="1"/>
  <c r="E208" i="1" s="1"/>
  <c r="E207" i="1"/>
  <c r="C207" i="1"/>
  <c r="C206" i="1"/>
  <c r="E206" i="1" s="1"/>
  <c r="E205" i="1"/>
  <c r="C205" i="1"/>
  <c r="E204" i="1"/>
  <c r="C204" i="1"/>
  <c r="E203" i="1"/>
  <c r="C203" i="1"/>
  <c r="C202" i="1"/>
  <c r="E202" i="1" s="1"/>
  <c r="C201" i="1"/>
  <c r="E201" i="1" s="1"/>
  <c r="C200" i="1"/>
  <c r="E200" i="1" s="1"/>
  <c r="C199" i="1"/>
  <c r="E199" i="1" s="1"/>
  <c r="E198" i="1"/>
  <c r="C198" i="1"/>
  <c r="E197" i="1"/>
  <c r="C197" i="1"/>
  <c r="E196" i="1"/>
  <c r="C196" i="1"/>
  <c r="C195" i="1"/>
  <c r="E195" i="1" s="1"/>
  <c r="E194" i="1"/>
  <c r="C194" i="1"/>
  <c r="C193" i="1"/>
  <c r="E193" i="1" s="1"/>
  <c r="C192" i="1"/>
  <c r="E192" i="1" s="1"/>
  <c r="E191" i="1"/>
  <c r="C191" i="1"/>
  <c r="C190" i="1"/>
  <c r="E190" i="1" s="1"/>
  <c r="E189" i="1"/>
  <c r="C189" i="1"/>
  <c r="E188" i="1"/>
  <c r="C188" i="1"/>
  <c r="E187" i="1"/>
  <c r="C187" i="1"/>
  <c r="C186" i="1"/>
  <c r="E186" i="1" s="1"/>
  <c r="C185" i="1"/>
  <c r="E185" i="1" s="1"/>
  <c r="C184" i="1"/>
  <c r="E184" i="1" s="1"/>
  <c r="C183" i="1"/>
  <c r="E183" i="1" s="1"/>
  <c r="E182" i="1"/>
  <c r="C182" i="1"/>
  <c r="E181" i="1"/>
  <c r="C181" i="1"/>
  <c r="E180" i="1"/>
  <c r="C180" i="1"/>
  <c r="C179" i="1"/>
  <c r="E179" i="1" s="1"/>
  <c r="E178" i="1"/>
  <c r="C178" i="1"/>
  <c r="C177" i="1"/>
  <c r="E177" i="1" s="1"/>
  <c r="C176" i="1"/>
  <c r="E176" i="1" s="1"/>
  <c r="E175" i="1"/>
  <c r="C175" i="1"/>
  <c r="C174" i="1"/>
  <c r="E174" i="1" s="1"/>
  <c r="E173" i="1"/>
  <c r="C173" i="1"/>
  <c r="E172" i="1"/>
  <c r="C172" i="1"/>
  <c r="E171" i="1"/>
  <c r="C171" i="1"/>
  <c r="C170" i="1"/>
  <c r="E170" i="1" s="1"/>
  <c r="C169" i="1"/>
  <c r="E169" i="1" s="1"/>
  <c r="C168" i="1"/>
  <c r="E168" i="1" s="1"/>
  <c r="C167" i="1"/>
  <c r="E167" i="1" s="1"/>
  <c r="E166" i="1"/>
  <c r="C166" i="1"/>
  <c r="E165" i="1"/>
  <c r="C165" i="1"/>
  <c r="E164" i="1"/>
  <c r="C164" i="1"/>
  <c r="C163" i="1"/>
  <c r="E163" i="1" s="1"/>
  <c r="E162" i="1"/>
  <c r="C162" i="1"/>
  <c r="C161" i="1"/>
  <c r="E161" i="1" s="1"/>
  <c r="C160" i="1"/>
  <c r="E160" i="1" s="1"/>
  <c r="E159" i="1"/>
  <c r="C159" i="1"/>
  <c r="C158" i="1"/>
  <c r="E158" i="1" s="1"/>
  <c r="E157" i="1"/>
  <c r="C157" i="1"/>
  <c r="E156" i="1"/>
  <c r="C156" i="1"/>
  <c r="E155" i="1"/>
  <c r="C155" i="1"/>
  <c r="C154" i="1"/>
  <c r="E154" i="1" s="1"/>
  <c r="C153" i="1"/>
  <c r="E153" i="1" s="1"/>
  <c r="C152" i="1"/>
  <c r="E152" i="1" s="1"/>
  <c r="C151" i="1"/>
  <c r="E151" i="1" s="1"/>
  <c r="E150" i="1"/>
  <c r="C150" i="1"/>
  <c r="E149" i="1"/>
  <c r="C149" i="1"/>
  <c r="E148" i="1"/>
  <c r="C148" i="1"/>
  <c r="C147" i="1"/>
  <c r="E147" i="1" s="1"/>
  <c r="E146" i="1"/>
  <c r="C146" i="1"/>
  <c r="C145" i="1"/>
  <c r="E145" i="1" s="1"/>
  <c r="C144" i="1"/>
  <c r="E144" i="1" s="1"/>
  <c r="E143" i="1"/>
  <c r="C143" i="1"/>
  <c r="C142" i="1"/>
  <c r="E142" i="1" s="1"/>
  <c r="E141" i="1"/>
  <c r="C141" i="1"/>
  <c r="E140" i="1"/>
  <c r="C140" i="1"/>
  <c r="E139" i="1"/>
  <c r="C139" i="1"/>
  <c r="C138" i="1"/>
  <c r="E138" i="1" s="1"/>
  <c r="C137" i="1"/>
  <c r="E137" i="1" s="1"/>
  <c r="C136" i="1"/>
  <c r="E136" i="1" s="1"/>
  <c r="C135" i="1"/>
  <c r="E135" i="1" s="1"/>
  <c r="E134" i="1"/>
  <c r="C134" i="1"/>
  <c r="E133" i="1"/>
  <c r="C133" i="1"/>
  <c r="E132" i="1"/>
  <c r="C132" i="1"/>
  <c r="C131" i="1"/>
  <c r="E131" i="1" s="1"/>
  <c r="E130" i="1"/>
  <c r="C130" i="1"/>
  <c r="C129" i="1"/>
  <c r="E129" i="1" s="1"/>
  <c r="C128" i="1"/>
  <c r="E128" i="1" s="1"/>
  <c r="E127" i="1"/>
  <c r="C127" i="1"/>
  <c r="C126" i="1"/>
  <c r="E126" i="1" s="1"/>
  <c r="G126" i="1" s="1"/>
  <c r="E125" i="1"/>
  <c r="C125" i="1"/>
  <c r="E124" i="1"/>
  <c r="C124" i="1"/>
  <c r="E123" i="1"/>
  <c r="C123" i="1"/>
  <c r="C122" i="1"/>
  <c r="E122" i="1" s="1"/>
  <c r="C121" i="1"/>
  <c r="E121" i="1" s="1"/>
  <c r="C120" i="1"/>
  <c r="E120" i="1" s="1"/>
  <c r="C119" i="1"/>
  <c r="E119" i="1" s="1"/>
  <c r="E118" i="1"/>
  <c r="C118" i="1"/>
  <c r="E117" i="1"/>
  <c r="C117" i="1"/>
  <c r="E116" i="1"/>
  <c r="C116" i="1"/>
  <c r="E115" i="1"/>
  <c r="C115" i="1"/>
  <c r="E114" i="1"/>
  <c r="C114" i="1"/>
  <c r="C113" i="1"/>
  <c r="E113" i="1" s="1"/>
  <c r="C112" i="1"/>
  <c r="E112" i="1" s="1"/>
  <c r="E111" i="1"/>
  <c r="C111" i="1"/>
  <c r="C110" i="1"/>
  <c r="E110" i="1" s="1"/>
  <c r="E109" i="1"/>
  <c r="C109" i="1"/>
  <c r="E108" i="1"/>
  <c r="G108" i="1" s="1"/>
  <c r="C108" i="1"/>
  <c r="E107" i="1"/>
  <c r="C107" i="1"/>
  <c r="E106" i="1"/>
  <c r="C106" i="1"/>
  <c r="C105" i="1"/>
  <c r="E105" i="1" s="1"/>
  <c r="C104" i="1"/>
  <c r="E104" i="1" s="1"/>
  <c r="C103" i="1"/>
  <c r="E103" i="1" s="1"/>
  <c r="E102" i="1"/>
  <c r="C102" i="1"/>
  <c r="E101" i="1"/>
  <c r="C101" i="1"/>
  <c r="E100" i="1"/>
  <c r="C100" i="1"/>
  <c r="E99" i="1"/>
  <c r="C99" i="1"/>
  <c r="E98" i="1"/>
  <c r="C98" i="1"/>
  <c r="C97" i="1"/>
  <c r="E97" i="1" s="1"/>
  <c r="C96" i="1"/>
  <c r="E96" i="1" s="1"/>
  <c r="E95" i="1"/>
  <c r="C95" i="1"/>
  <c r="C94" i="1"/>
  <c r="E94" i="1" s="1"/>
  <c r="E93" i="1"/>
  <c r="C93" i="1"/>
  <c r="E92" i="1"/>
  <c r="C92" i="1"/>
  <c r="E91" i="1"/>
  <c r="C91" i="1"/>
  <c r="C90" i="1"/>
  <c r="E90" i="1" s="1"/>
  <c r="C89" i="1"/>
  <c r="E89" i="1" s="1"/>
  <c r="C88" i="1"/>
  <c r="E88" i="1" s="1"/>
  <c r="C87" i="1"/>
  <c r="E87" i="1" s="1"/>
  <c r="E86" i="1"/>
  <c r="C86" i="1"/>
  <c r="E85" i="1"/>
  <c r="C85" i="1"/>
  <c r="E84" i="1"/>
  <c r="C84" i="1"/>
  <c r="C83" i="1"/>
  <c r="E83" i="1" s="1"/>
  <c r="E82" i="1"/>
  <c r="C82" i="1"/>
  <c r="C81" i="1"/>
  <c r="E81" i="1" s="1"/>
  <c r="C80" i="1"/>
  <c r="E80" i="1" s="1"/>
  <c r="E79" i="1"/>
  <c r="C79" i="1"/>
  <c r="C78" i="1"/>
  <c r="E78" i="1" s="1"/>
  <c r="E77" i="1"/>
  <c r="C77" i="1"/>
  <c r="E76" i="1"/>
  <c r="C76" i="1"/>
  <c r="E75" i="1"/>
  <c r="C75" i="1"/>
  <c r="C74" i="1"/>
  <c r="E74" i="1" s="1"/>
  <c r="C73" i="1"/>
  <c r="E73" i="1" s="1"/>
  <c r="C72" i="1"/>
  <c r="E72" i="1" s="1"/>
  <c r="C71" i="1"/>
  <c r="E71" i="1" s="1"/>
  <c r="E70" i="1"/>
  <c r="C70" i="1"/>
  <c r="C69" i="1"/>
  <c r="E69" i="1" s="1"/>
  <c r="E68" i="1"/>
  <c r="C68" i="1"/>
  <c r="C67" i="1"/>
  <c r="E67" i="1" s="1"/>
  <c r="E66" i="1"/>
  <c r="C66" i="1"/>
  <c r="C65" i="1"/>
  <c r="E65" i="1" s="1"/>
  <c r="E64" i="1"/>
  <c r="C64" i="1"/>
  <c r="C63" i="1"/>
  <c r="E63" i="1" s="1"/>
  <c r="E62" i="1"/>
  <c r="C62" i="1"/>
  <c r="C61" i="1"/>
  <c r="E61" i="1" s="1"/>
  <c r="E60" i="1"/>
  <c r="C60" i="1"/>
  <c r="C59" i="1"/>
  <c r="E59" i="1" s="1"/>
  <c r="E58" i="1"/>
  <c r="C58" i="1"/>
  <c r="C57" i="1"/>
  <c r="E57" i="1" s="1"/>
  <c r="E56" i="1"/>
  <c r="C56" i="1"/>
  <c r="C55" i="1"/>
  <c r="E55" i="1" s="1"/>
  <c r="E54" i="1"/>
  <c r="C54" i="1"/>
  <c r="C53" i="1"/>
  <c r="E53" i="1" s="1"/>
  <c r="E52" i="1"/>
  <c r="C52" i="1"/>
  <c r="C51" i="1"/>
  <c r="E51" i="1" s="1"/>
  <c r="E50" i="1"/>
  <c r="C50" i="1"/>
  <c r="C49" i="1"/>
  <c r="E49" i="1" s="1"/>
  <c r="E48" i="1"/>
  <c r="C48" i="1"/>
  <c r="C47" i="1"/>
  <c r="E47" i="1" s="1"/>
  <c r="E46" i="1"/>
  <c r="C46" i="1"/>
  <c r="C45" i="1"/>
  <c r="E45" i="1" s="1"/>
  <c r="E44" i="1"/>
  <c r="C44" i="1"/>
  <c r="C43" i="1"/>
  <c r="E43" i="1" s="1"/>
  <c r="E42" i="1"/>
  <c r="C42" i="1"/>
  <c r="C41" i="1"/>
  <c r="E41" i="1" s="1"/>
  <c r="E40" i="1"/>
  <c r="C40" i="1"/>
  <c r="C39" i="1"/>
  <c r="E39" i="1" s="1"/>
  <c r="E38" i="1"/>
  <c r="C38" i="1"/>
  <c r="C37" i="1"/>
  <c r="E37" i="1" s="1"/>
  <c r="E36" i="1"/>
  <c r="C36" i="1"/>
  <c r="C35" i="1"/>
  <c r="E35" i="1" s="1"/>
  <c r="E34" i="1"/>
  <c r="C34" i="1"/>
  <c r="C33" i="1"/>
  <c r="E33" i="1" s="1"/>
  <c r="E32" i="1"/>
  <c r="C32" i="1"/>
  <c r="C31" i="1"/>
  <c r="E31" i="1" s="1"/>
  <c r="E30" i="1"/>
  <c r="C30" i="1"/>
  <c r="C29" i="1"/>
  <c r="E29" i="1" s="1"/>
  <c r="E28" i="1"/>
  <c r="C28" i="1"/>
  <c r="C27" i="1"/>
  <c r="E27" i="1" s="1"/>
  <c r="E26" i="1"/>
  <c r="C26" i="1"/>
  <c r="C25" i="1"/>
  <c r="E25" i="1" s="1"/>
  <c r="E24" i="1"/>
  <c r="C24" i="1"/>
  <c r="C23" i="1"/>
  <c r="E23" i="1" s="1"/>
  <c r="E22" i="1"/>
  <c r="C22" i="1"/>
  <c r="C21" i="1"/>
  <c r="E21" i="1" s="1"/>
  <c r="E20" i="1"/>
  <c r="C20" i="1"/>
  <c r="C19" i="1"/>
  <c r="E19" i="1" s="1"/>
  <c r="E18" i="1"/>
  <c r="C18" i="1"/>
  <c r="C17" i="1"/>
  <c r="E17" i="1" s="1"/>
  <c r="E16" i="1"/>
  <c r="C16" i="1"/>
  <c r="C15" i="1"/>
  <c r="E15" i="1" s="1"/>
  <c r="M14" i="1"/>
  <c r="M7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E7" i="1"/>
  <c r="C7" i="1"/>
  <c r="M6" i="1"/>
  <c r="E6" i="1"/>
  <c r="C6" i="1"/>
  <c r="C5" i="1"/>
  <c r="E5" i="1" s="1"/>
  <c r="G5" i="1" s="1"/>
  <c r="E4" i="1"/>
  <c r="C4" i="1"/>
  <c r="C3" i="1"/>
  <c r="E3" i="1" s="1"/>
  <c r="C240" i="2"/>
  <c r="E240" i="2" s="1"/>
  <c r="C239" i="2"/>
  <c r="E239" i="2" s="1"/>
  <c r="C238" i="2"/>
  <c r="E238" i="2" s="1"/>
  <c r="C237" i="2"/>
  <c r="E237" i="2" s="1"/>
  <c r="E236" i="2"/>
  <c r="C236" i="2"/>
  <c r="C235" i="2"/>
  <c r="E235" i="2" s="1"/>
  <c r="E234" i="2"/>
  <c r="C234" i="2"/>
  <c r="E233" i="2"/>
  <c r="C233" i="2"/>
  <c r="C232" i="2"/>
  <c r="E232" i="2" s="1"/>
  <c r="E231" i="2"/>
  <c r="C231" i="2"/>
  <c r="C230" i="2"/>
  <c r="E230" i="2" s="1"/>
  <c r="C229" i="2"/>
  <c r="E229" i="2" s="1"/>
  <c r="E228" i="2"/>
  <c r="C228" i="2"/>
  <c r="C227" i="2"/>
  <c r="E227" i="2" s="1"/>
  <c r="C226" i="2"/>
  <c r="E226" i="2" s="1"/>
  <c r="C225" i="2"/>
  <c r="E225" i="2" s="1"/>
  <c r="C224" i="2"/>
  <c r="E224" i="2" s="1"/>
  <c r="C223" i="2"/>
  <c r="E223" i="2" s="1"/>
  <c r="C222" i="2"/>
  <c r="E222" i="2" s="1"/>
  <c r="C221" i="2"/>
  <c r="E221" i="2" s="1"/>
  <c r="E220" i="2"/>
  <c r="C220" i="2"/>
  <c r="C219" i="2"/>
  <c r="E219" i="2" s="1"/>
  <c r="E218" i="2"/>
  <c r="C218" i="2"/>
  <c r="E217" i="2"/>
  <c r="C217" i="2"/>
  <c r="C216" i="2"/>
  <c r="E216" i="2" s="1"/>
  <c r="E215" i="2"/>
  <c r="C215" i="2"/>
  <c r="C214" i="2"/>
  <c r="E214" i="2" s="1"/>
  <c r="C213" i="2"/>
  <c r="E213" i="2" s="1"/>
  <c r="E212" i="2"/>
  <c r="C212" i="2"/>
  <c r="C211" i="2"/>
  <c r="E211" i="2" s="1"/>
  <c r="C210" i="2"/>
  <c r="E210" i="2" s="1"/>
  <c r="E209" i="2"/>
  <c r="C209" i="2"/>
  <c r="C208" i="2"/>
  <c r="E208" i="2" s="1"/>
  <c r="C207" i="2"/>
  <c r="E207" i="2" s="1"/>
  <c r="E206" i="2"/>
  <c r="C206" i="2"/>
  <c r="E205" i="2"/>
  <c r="C205" i="2"/>
  <c r="C204" i="2"/>
  <c r="E204" i="2" s="1"/>
  <c r="C203" i="2"/>
  <c r="E203" i="2" s="1"/>
  <c r="C202" i="2"/>
  <c r="E202" i="2" s="1"/>
  <c r="C201" i="2"/>
  <c r="E201" i="2" s="1"/>
  <c r="E200" i="2"/>
  <c r="C200" i="2"/>
  <c r="E199" i="2"/>
  <c r="C199" i="2"/>
  <c r="E198" i="2"/>
  <c r="G198" i="2" s="1"/>
  <c r="C198" i="2"/>
  <c r="C197" i="2"/>
  <c r="E197" i="2" s="1"/>
  <c r="E196" i="2"/>
  <c r="C196" i="2"/>
  <c r="C195" i="2"/>
  <c r="E195" i="2" s="1"/>
  <c r="C194" i="2"/>
  <c r="E194" i="2" s="1"/>
  <c r="E193" i="2"/>
  <c r="C193" i="2"/>
  <c r="C192" i="2"/>
  <c r="E192" i="2" s="1"/>
  <c r="C191" i="2"/>
  <c r="E191" i="2" s="1"/>
  <c r="E190" i="2"/>
  <c r="C190" i="2"/>
  <c r="C189" i="2"/>
  <c r="E189" i="2" s="1"/>
  <c r="C188" i="2"/>
  <c r="E188" i="2" s="1"/>
  <c r="C187" i="2"/>
  <c r="E187" i="2" s="1"/>
  <c r="C186" i="2"/>
  <c r="E186" i="2" s="1"/>
  <c r="G186" i="2" s="1"/>
  <c r="C185" i="2"/>
  <c r="E185" i="2" s="1"/>
  <c r="E184" i="2"/>
  <c r="C184" i="2"/>
  <c r="E183" i="2"/>
  <c r="C183" i="2"/>
  <c r="C182" i="2"/>
  <c r="E182" i="2" s="1"/>
  <c r="C181" i="2"/>
  <c r="E181" i="2" s="1"/>
  <c r="E180" i="2"/>
  <c r="C180" i="2"/>
  <c r="C179" i="2"/>
  <c r="E179" i="2" s="1"/>
  <c r="C178" i="2"/>
  <c r="E178" i="2" s="1"/>
  <c r="E177" i="2"/>
  <c r="C177" i="2"/>
  <c r="C176" i="2"/>
  <c r="E176" i="2" s="1"/>
  <c r="C175" i="2"/>
  <c r="E175" i="2" s="1"/>
  <c r="E174" i="2"/>
  <c r="C174" i="2"/>
  <c r="C173" i="2"/>
  <c r="E173" i="2" s="1"/>
  <c r="C172" i="2"/>
  <c r="E172" i="2" s="1"/>
  <c r="C171" i="2"/>
  <c r="E171" i="2" s="1"/>
  <c r="C170" i="2"/>
  <c r="E170" i="2" s="1"/>
  <c r="C169" i="2"/>
  <c r="E169" i="2" s="1"/>
  <c r="E168" i="2"/>
  <c r="C168" i="2"/>
  <c r="E167" i="2"/>
  <c r="C167" i="2"/>
  <c r="C166" i="2"/>
  <c r="E166" i="2" s="1"/>
  <c r="C165" i="2"/>
  <c r="E165" i="2" s="1"/>
  <c r="E164" i="2"/>
  <c r="C164" i="2"/>
  <c r="C163" i="2"/>
  <c r="E163" i="2" s="1"/>
  <c r="C162" i="2"/>
  <c r="E162" i="2" s="1"/>
  <c r="E161" i="2"/>
  <c r="C161" i="2"/>
  <c r="C160" i="2"/>
  <c r="E160" i="2" s="1"/>
  <c r="C159" i="2"/>
  <c r="E159" i="2" s="1"/>
  <c r="E158" i="2"/>
  <c r="C158" i="2"/>
  <c r="E157" i="2"/>
  <c r="C157" i="2"/>
  <c r="C156" i="2"/>
  <c r="E156" i="2" s="1"/>
  <c r="C155" i="2"/>
  <c r="E155" i="2" s="1"/>
  <c r="C154" i="2"/>
  <c r="E154" i="2" s="1"/>
  <c r="G154" i="2" s="1"/>
  <c r="H154" i="2" s="1"/>
  <c r="C153" i="2"/>
  <c r="E153" i="2" s="1"/>
  <c r="E152" i="2"/>
  <c r="C152" i="2"/>
  <c r="E151" i="2"/>
  <c r="C151" i="2"/>
  <c r="E150" i="2"/>
  <c r="C150" i="2"/>
  <c r="C149" i="2"/>
  <c r="E149" i="2" s="1"/>
  <c r="C148" i="2"/>
  <c r="E148" i="2" s="1"/>
  <c r="C147" i="2"/>
  <c r="E147" i="2" s="1"/>
  <c r="C146" i="2"/>
  <c r="E146" i="2" s="1"/>
  <c r="E145" i="2"/>
  <c r="C145" i="2"/>
  <c r="C144" i="2"/>
  <c r="E144" i="2" s="1"/>
  <c r="E143" i="2"/>
  <c r="C143" i="2"/>
  <c r="E142" i="2"/>
  <c r="C142" i="2"/>
  <c r="E141" i="2"/>
  <c r="C141" i="2"/>
  <c r="C140" i="2"/>
  <c r="E140" i="2" s="1"/>
  <c r="C139" i="2"/>
  <c r="E139" i="2" s="1"/>
  <c r="C138" i="2"/>
  <c r="E138" i="2" s="1"/>
  <c r="C137" i="2"/>
  <c r="E137" i="2" s="1"/>
  <c r="E136" i="2"/>
  <c r="C136" i="2"/>
  <c r="E135" i="2"/>
  <c r="C135" i="2"/>
  <c r="E134" i="2"/>
  <c r="C134" i="2"/>
  <c r="C133" i="2"/>
  <c r="E133" i="2" s="1"/>
  <c r="E132" i="2"/>
  <c r="C132" i="2"/>
  <c r="C131" i="2"/>
  <c r="E131" i="2" s="1"/>
  <c r="E130" i="2"/>
  <c r="C130" i="2"/>
  <c r="E129" i="2"/>
  <c r="C129" i="2"/>
  <c r="C128" i="2"/>
  <c r="E128" i="2" s="1"/>
  <c r="E127" i="2"/>
  <c r="C127" i="2"/>
  <c r="E126" i="2"/>
  <c r="C126" i="2"/>
  <c r="E125" i="2"/>
  <c r="C125" i="2"/>
  <c r="C124" i="2"/>
  <c r="E124" i="2" s="1"/>
  <c r="E123" i="2"/>
  <c r="C123" i="2"/>
  <c r="C122" i="2"/>
  <c r="E122" i="2" s="1"/>
  <c r="C121" i="2"/>
  <c r="E121" i="2" s="1"/>
  <c r="E120" i="2"/>
  <c r="C120" i="2"/>
  <c r="E119" i="2"/>
  <c r="C119" i="2"/>
  <c r="C118" i="2"/>
  <c r="E118" i="2" s="1"/>
  <c r="C117" i="2"/>
  <c r="E117" i="2" s="1"/>
  <c r="C116" i="2"/>
  <c r="E116" i="2" s="1"/>
  <c r="C115" i="2"/>
  <c r="E115" i="2" s="1"/>
  <c r="C114" i="2"/>
  <c r="E114" i="2" s="1"/>
  <c r="E113" i="2"/>
  <c r="C113" i="2"/>
  <c r="C112" i="2"/>
  <c r="E112" i="2" s="1"/>
  <c r="C111" i="2"/>
  <c r="E111" i="2" s="1"/>
  <c r="E110" i="2"/>
  <c r="C110" i="2"/>
  <c r="C109" i="2"/>
  <c r="E109" i="2" s="1"/>
  <c r="C108" i="2"/>
  <c r="E108" i="2" s="1"/>
  <c r="C107" i="2"/>
  <c r="E107" i="2" s="1"/>
  <c r="C106" i="2"/>
  <c r="E106" i="2" s="1"/>
  <c r="C105" i="2"/>
  <c r="E105" i="2" s="1"/>
  <c r="E104" i="2"/>
  <c r="C104" i="2"/>
  <c r="E103" i="2"/>
  <c r="C103" i="2"/>
  <c r="C102" i="2"/>
  <c r="E102" i="2" s="1"/>
  <c r="C101" i="2"/>
  <c r="E101" i="2" s="1"/>
  <c r="E100" i="2"/>
  <c r="C100" i="2"/>
  <c r="C99" i="2"/>
  <c r="E99" i="2" s="1"/>
  <c r="C98" i="2"/>
  <c r="E98" i="2" s="1"/>
  <c r="E97" i="2"/>
  <c r="C97" i="2"/>
  <c r="C96" i="2"/>
  <c r="E96" i="2" s="1"/>
  <c r="C95" i="2"/>
  <c r="E95" i="2" s="1"/>
  <c r="E94" i="2"/>
  <c r="C94" i="2"/>
  <c r="C93" i="2"/>
  <c r="E93" i="2" s="1"/>
  <c r="C92" i="2"/>
  <c r="E92" i="2" s="1"/>
  <c r="E91" i="2"/>
  <c r="C91" i="2"/>
  <c r="C90" i="2"/>
  <c r="E90" i="2" s="1"/>
  <c r="C89" i="2"/>
  <c r="E89" i="2" s="1"/>
  <c r="E88" i="2"/>
  <c r="C88" i="2"/>
  <c r="E87" i="2"/>
  <c r="C87" i="2"/>
  <c r="C86" i="2"/>
  <c r="E86" i="2" s="1"/>
  <c r="C85" i="2"/>
  <c r="E85" i="2" s="1"/>
  <c r="C84" i="2"/>
  <c r="E84" i="2" s="1"/>
  <c r="C83" i="2"/>
  <c r="E83" i="2" s="1"/>
  <c r="E82" i="2"/>
  <c r="C82" i="2"/>
  <c r="E81" i="2"/>
  <c r="C81" i="2"/>
  <c r="C80" i="2"/>
  <c r="E80" i="2" s="1"/>
  <c r="E79" i="2"/>
  <c r="C79" i="2"/>
  <c r="E78" i="2"/>
  <c r="C78" i="2"/>
  <c r="E77" i="2"/>
  <c r="C77" i="2"/>
  <c r="C76" i="2"/>
  <c r="E76" i="2" s="1"/>
  <c r="E75" i="2"/>
  <c r="C75" i="2"/>
  <c r="C74" i="2"/>
  <c r="E74" i="2" s="1"/>
  <c r="C73" i="2"/>
  <c r="E73" i="2" s="1"/>
  <c r="E72" i="2"/>
  <c r="C72" i="2"/>
  <c r="E71" i="2"/>
  <c r="C71" i="2"/>
  <c r="E70" i="2"/>
  <c r="C70" i="2"/>
  <c r="E69" i="2"/>
  <c r="C69" i="2"/>
  <c r="C68" i="2"/>
  <c r="E68" i="2" s="1"/>
  <c r="E67" i="2"/>
  <c r="C67" i="2"/>
  <c r="C66" i="2"/>
  <c r="E66" i="2" s="1"/>
  <c r="E65" i="2"/>
  <c r="C65" i="2"/>
  <c r="E64" i="2"/>
  <c r="C64" i="2"/>
  <c r="E63" i="2"/>
  <c r="C63" i="2"/>
  <c r="E62" i="2"/>
  <c r="C62" i="2"/>
  <c r="E61" i="2"/>
  <c r="C61" i="2"/>
  <c r="C60" i="2"/>
  <c r="E60" i="2" s="1"/>
  <c r="E59" i="2"/>
  <c r="C59" i="2"/>
  <c r="C58" i="2"/>
  <c r="E58" i="2" s="1"/>
  <c r="E57" i="2"/>
  <c r="C57" i="2"/>
  <c r="E56" i="2"/>
  <c r="C56" i="2"/>
  <c r="E55" i="2"/>
  <c r="C55" i="2"/>
  <c r="E54" i="2"/>
  <c r="C54" i="2"/>
  <c r="E53" i="2"/>
  <c r="C53" i="2"/>
  <c r="C52" i="2"/>
  <c r="E52" i="2" s="1"/>
  <c r="E51" i="2"/>
  <c r="C51" i="2"/>
  <c r="C50" i="2"/>
  <c r="E50" i="2" s="1"/>
  <c r="E49" i="2"/>
  <c r="C49" i="2"/>
  <c r="E48" i="2"/>
  <c r="G48" i="2" s="1"/>
  <c r="H48" i="2" s="1"/>
  <c r="C48" i="2"/>
  <c r="E47" i="2"/>
  <c r="C47" i="2"/>
  <c r="E46" i="2"/>
  <c r="C46" i="2"/>
  <c r="E45" i="2"/>
  <c r="C45" i="2"/>
  <c r="C44" i="2"/>
  <c r="E44" i="2" s="1"/>
  <c r="E43" i="2"/>
  <c r="C43" i="2"/>
  <c r="C42" i="2"/>
  <c r="E42" i="2" s="1"/>
  <c r="E41" i="2"/>
  <c r="C41" i="2"/>
  <c r="E40" i="2"/>
  <c r="G40" i="2" s="1"/>
  <c r="H40" i="2" s="1"/>
  <c r="C40" i="2"/>
  <c r="E39" i="2"/>
  <c r="C39" i="2"/>
  <c r="E38" i="2"/>
  <c r="C38" i="2"/>
  <c r="E37" i="2"/>
  <c r="C37" i="2"/>
  <c r="C36" i="2"/>
  <c r="E36" i="2" s="1"/>
  <c r="E35" i="2"/>
  <c r="C35" i="2"/>
  <c r="C34" i="2"/>
  <c r="E34" i="2" s="1"/>
  <c r="E33" i="2"/>
  <c r="C33" i="2"/>
  <c r="E32" i="2"/>
  <c r="G32" i="2" s="1"/>
  <c r="H32" i="2" s="1"/>
  <c r="C32" i="2"/>
  <c r="E31" i="2"/>
  <c r="C31" i="2"/>
  <c r="E30" i="2"/>
  <c r="C30" i="2"/>
  <c r="E29" i="2"/>
  <c r="C29" i="2"/>
  <c r="C28" i="2"/>
  <c r="E28" i="2" s="1"/>
  <c r="E27" i="2"/>
  <c r="C27" i="2"/>
  <c r="C26" i="2"/>
  <c r="E26" i="2" s="1"/>
  <c r="E25" i="2"/>
  <c r="C25" i="2"/>
  <c r="E24" i="2"/>
  <c r="G24" i="2" s="1"/>
  <c r="H24" i="2" s="1"/>
  <c r="C24" i="2"/>
  <c r="E23" i="2"/>
  <c r="C23" i="2"/>
  <c r="E22" i="2"/>
  <c r="C22" i="2"/>
  <c r="E21" i="2"/>
  <c r="C21" i="2"/>
  <c r="C20" i="2"/>
  <c r="E20" i="2" s="1"/>
  <c r="E19" i="2"/>
  <c r="C19" i="2"/>
  <c r="C18" i="2"/>
  <c r="E18" i="2" s="1"/>
  <c r="E17" i="2"/>
  <c r="C17" i="2"/>
  <c r="E16" i="2"/>
  <c r="G16" i="2" s="1"/>
  <c r="H16" i="2" s="1"/>
  <c r="C16" i="2"/>
  <c r="E15" i="2"/>
  <c r="C15" i="2"/>
  <c r="E14" i="2"/>
  <c r="C14" i="2"/>
  <c r="M13" i="2"/>
  <c r="M7" i="2" s="1"/>
  <c r="C13" i="2"/>
  <c r="E13" i="2" s="1"/>
  <c r="G13" i="2" s="1"/>
  <c r="E12" i="2"/>
  <c r="G12" i="2" s="1"/>
  <c r="H12" i="2" s="1"/>
  <c r="C12" i="2"/>
  <c r="C11" i="2"/>
  <c r="E11" i="2" s="1"/>
  <c r="E10" i="2"/>
  <c r="G10" i="2" s="1"/>
  <c r="C10" i="2"/>
  <c r="C9" i="2"/>
  <c r="E9" i="2" s="1"/>
  <c r="G9" i="2" s="1"/>
  <c r="E8" i="2"/>
  <c r="C8" i="2"/>
  <c r="C7" i="2"/>
  <c r="E7" i="2" s="1"/>
  <c r="M6" i="2"/>
  <c r="G168" i="2" s="1"/>
  <c r="H168" i="2" s="1"/>
  <c r="C6" i="2"/>
  <c r="E6" i="2" s="1"/>
  <c r="C5" i="2"/>
  <c r="E5" i="2" s="1"/>
  <c r="C4" i="2"/>
  <c r="E4" i="2" s="1"/>
  <c r="E3" i="2"/>
  <c r="C3" i="2"/>
  <c r="G122" i="1" l="1"/>
  <c r="H122" i="1" s="1"/>
  <c r="H19" i="1"/>
  <c r="H35" i="1"/>
  <c r="H94" i="1"/>
  <c r="G164" i="1"/>
  <c r="H164" i="1" s="1"/>
  <c r="G33" i="1"/>
  <c r="H33" i="1" s="1"/>
  <c r="G25" i="1"/>
  <c r="H25" i="1" s="1"/>
  <c r="G78" i="1"/>
  <c r="H78" i="1" s="1"/>
  <c r="G49" i="1"/>
  <c r="H49" i="1" s="1"/>
  <c r="G4" i="1"/>
  <c r="G100" i="1"/>
  <c r="H100" i="1" s="1"/>
  <c r="G65" i="1"/>
  <c r="H65" i="1" s="1"/>
  <c r="G57" i="1"/>
  <c r="H57" i="1" s="1"/>
  <c r="G41" i="1"/>
  <c r="H41" i="1" s="1"/>
  <c r="G17" i="1"/>
  <c r="H17" i="1" s="1"/>
  <c r="G158" i="1"/>
  <c r="G84" i="1"/>
  <c r="G6" i="1"/>
  <c r="G3" i="1"/>
  <c r="H74" i="1"/>
  <c r="G74" i="1"/>
  <c r="G90" i="1"/>
  <c r="H90" i="1" s="1"/>
  <c r="H151" i="1"/>
  <c r="H15" i="1"/>
  <c r="H47" i="1"/>
  <c r="H11" i="1"/>
  <c r="H23" i="1"/>
  <c r="H39" i="1"/>
  <c r="G83" i="1"/>
  <c r="H83" i="1"/>
  <c r="G24" i="1"/>
  <c r="H24" i="1" s="1"/>
  <c r="G32" i="1"/>
  <c r="H32" i="1" s="1"/>
  <c r="G40" i="1"/>
  <c r="H40" i="1" s="1"/>
  <c r="H92" i="1"/>
  <c r="G99" i="1"/>
  <c r="H99" i="1" s="1"/>
  <c r="G117" i="1"/>
  <c r="G121" i="1"/>
  <c r="H121" i="1"/>
  <c r="G137" i="1"/>
  <c r="H137" i="1"/>
  <c r="G163" i="1"/>
  <c r="H163" i="1" s="1"/>
  <c r="G201" i="1"/>
  <c r="H201" i="1"/>
  <c r="G217" i="1"/>
  <c r="H217" i="1"/>
  <c r="G225" i="1"/>
  <c r="H225" i="1"/>
  <c r="G233" i="1"/>
  <c r="H233" i="1" s="1"/>
  <c r="G212" i="1"/>
  <c r="G198" i="1"/>
  <c r="H198" i="1" s="1"/>
  <c r="G182" i="1"/>
  <c r="H182" i="1" s="1"/>
  <c r="G166" i="1"/>
  <c r="H166" i="1" s="1"/>
  <c r="G150" i="1"/>
  <c r="H150" i="1" s="1"/>
  <c r="G134" i="1"/>
  <c r="H134" i="1" s="1"/>
  <c r="G118" i="1"/>
  <c r="H118" i="1" s="1"/>
  <c r="G102" i="1"/>
  <c r="H102" i="1" s="1"/>
  <c r="G86" i="1"/>
  <c r="H86" i="1" s="1"/>
  <c r="G70" i="1"/>
  <c r="H70" i="1" s="1"/>
  <c r="G68" i="1"/>
  <c r="H68" i="1" s="1"/>
  <c r="G66" i="1"/>
  <c r="H66" i="1" s="1"/>
  <c r="G64" i="1"/>
  <c r="H64" i="1" s="1"/>
  <c r="G62" i="1"/>
  <c r="H62" i="1" s="1"/>
  <c r="G60" i="1"/>
  <c r="H60" i="1" s="1"/>
  <c r="G58" i="1"/>
  <c r="H58" i="1" s="1"/>
  <c r="G56" i="1"/>
  <c r="H56" i="1" s="1"/>
  <c r="G54" i="1"/>
  <c r="H54" i="1" s="1"/>
  <c r="G52" i="1"/>
  <c r="H52" i="1" s="1"/>
  <c r="G50" i="1"/>
  <c r="H50" i="1" s="1"/>
  <c r="G48" i="1"/>
  <c r="H48" i="1" s="1"/>
  <c r="H10" i="1"/>
  <c r="H14" i="1"/>
  <c r="G19" i="1"/>
  <c r="G27" i="1"/>
  <c r="H27" i="1" s="1"/>
  <c r="G35" i="1"/>
  <c r="G43" i="1"/>
  <c r="H43" i="1" s="1"/>
  <c r="G51" i="1"/>
  <c r="H51" i="1" s="1"/>
  <c r="G59" i="1"/>
  <c r="H59" i="1" s="1"/>
  <c r="G67" i="1"/>
  <c r="H67" i="1" s="1"/>
  <c r="G81" i="1"/>
  <c r="H81" i="1" s="1"/>
  <c r="G88" i="1"/>
  <c r="H88" i="1" s="1"/>
  <c r="G92" i="1"/>
  <c r="G107" i="1"/>
  <c r="H107" i="1"/>
  <c r="G110" i="1"/>
  <c r="H110" i="1" s="1"/>
  <c r="H114" i="1"/>
  <c r="G114" i="1"/>
  <c r="H117" i="1"/>
  <c r="G129" i="1"/>
  <c r="H129" i="1"/>
  <c r="G133" i="1"/>
  <c r="H133" i="1"/>
  <c r="H138" i="1"/>
  <c r="G138" i="1"/>
  <c r="G146" i="1"/>
  <c r="H146" i="1" s="1"/>
  <c r="G155" i="1"/>
  <c r="H155" i="1" s="1"/>
  <c r="G167" i="1"/>
  <c r="H167" i="1" s="1"/>
  <c r="H172" i="1"/>
  <c r="G172" i="1"/>
  <c r="G176" i="1"/>
  <c r="G180" i="1"/>
  <c r="H180" i="1" s="1"/>
  <c r="G184" i="1"/>
  <c r="H184" i="1" s="1"/>
  <c r="G193" i="1"/>
  <c r="H193" i="1"/>
  <c r="G197" i="1"/>
  <c r="H197" i="1" s="1"/>
  <c r="G202" i="1"/>
  <c r="H202" i="1" s="1"/>
  <c r="H210" i="1"/>
  <c r="G210" i="1"/>
  <c r="G218" i="1"/>
  <c r="H218" i="1" s="1"/>
  <c r="H226" i="1"/>
  <c r="G226" i="1"/>
  <c r="G234" i="1"/>
  <c r="H234" i="1" s="1"/>
  <c r="H4" i="1"/>
  <c r="G10" i="1"/>
  <c r="G14" i="1"/>
  <c r="G22" i="1"/>
  <c r="H22" i="1" s="1"/>
  <c r="G30" i="1"/>
  <c r="H30" i="1" s="1"/>
  <c r="G38" i="1"/>
  <c r="H38" i="1" s="1"/>
  <c r="G46" i="1"/>
  <c r="H46" i="1" s="1"/>
  <c r="G85" i="1"/>
  <c r="H85" i="1" s="1"/>
  <c r="G89" i="1"/>
  <c r="H89" i="1" s="1"/>
  <c r="G96" i="1"/>
  <c r="H96" i="1" s="1"/>
  <c r="G103" i="1"/>
  <c r="H103" i="1" s="1"/>
  <c r="G142" i="1"/>
  <c r="H142" i="1" s="1"/>
  <c r="G147" i="1"/>
  <c r="H147" i="1"/>
  <c r="H176" i="1"/>
  <c r="G185" i="1"/>
  <c r="H185" i="1"/>
  <c r="G206" i="1"/>
  <c r="H206" i="1" s="1"/>
  <c r="G211" i="1"/>
  <c r="H211" i="1" s="1"/>
  <c r="G219" i="1"/>
  <c r="H219" i="1"/>
  <c r="G227" i="1"/>
  <c r="H227" i="1" s="1"/>
  <c r="G235" i="1"/>
  <c r="H235" i="1"/>
  <c r="H7" i="1"/>
  <c r="G7" i="1"/>
  <c r="G82" i="1"/>
  <c r="H82" i="1" s="1"/>
  <c r="H130" i="1"/>
  <c r="G130" i="1"/>
  <c r="G160" i="1"/>
  <c r="G177" i="1"/>
  <c r="H177" i="1" s="1"/>
  <c r="H190" i="1"/>
  <c r="G104" i="1"/>
  <c r="H104" i="1" s="1"/>
  <c r="H160" i="1"/>
  <c r="G190" i="1"/>
  <c r="G229" i="1"/>
  <c r="H229" i="1"/>
  <c r="G15" i="1"/>
  <c r="G23" i="1"/>
  <c r="G31" i="1"/>
  <c r="H31" i="1" s="1"/>
  <c r="G39" i="1"/>
  <c r="G47" i="1"/>
  <c r="G55" i="1"/>
  <c r="H55" i="1" s="1"/>
  <c r="G63" i="1"/>
  <c r="H63" i="1" s="1"/>
  <c r="G101" i="1"/>
  <c r="H101" i="1" s="1"/>
  <c r="G105" i="1"/>
  <c r="H105" i="1"/>
  <c r="G112" i="1"/>
  <c r="G119" i="1"/>
  <c r="H119" i="1" s="1"/>
  <c r="G135" i="1"/>
  <c r="H135" i="1" s="1"/>
  <c r="H140" i="1"/>
  <c r="G140" i="1"/>
  <c r="G144" i="1"/>
  <c r="G148" i="1"/>
  <c r="H148" i="1" s="1"/>
  <c r="H152" i="1"/>
  <c r="G152" i="1"/>
  <c r="G161" i="1"/>
  <c r="H161" i="1"/>
  <c r="G165" i="1"/>
  <c r="H165" i="1" s="1"/>
  <c r="G170" i="1"/>
  <c r="H170" i="1" s="1"/>
  <c r="H174" i="1"/>
  <c r="G178" i="1"/>
  <c r="H178" i="1" s="1"/>
  <c r="G187" i="1"/>
  <c r="H187" i="1" s="1"/>
  <c r="G199" i="1"/>
  <c r="G204" i="1"/>
  <c r="H204" i="1" s="1"/>
  <c r="G208" i="1"/>
  <c r="H208" i="1" s="1"/>
  <c r="G214" i="1"/>
  <c r="H214" i="1" s="1"/>
  <c r="H222" i="1"/>
  <c r="G222" i="1"/>
  <c r="G230" i="1"/>
  <c r="H230" i="1" s="1"/>
  <c r="G238" i="1"/>
  <c r="H238" i="1" s="1"/>
  <c r="G16" i="1"/>
  <c r="H16" i="1" s="1"/>
  <c r="G115" i="1"/>
  <c r="H115" i="1"/>
  <c r="G139" i="1"/>
  <c r="H139" i="1" s="1"/>
  <c r="G156" i="1"/>
  <c r="H156" i="1" s="1"/>
  <c r="H168" i="1"/>
  <c r="G168" i="1"/>
  <c r="G181" i="1"/>
  <c r="H181" i="1"/>
  <c r="H194" i="1"/>
  <c r="G194" i="1"/>
  <c r="G203" i="1"/>
  <c r="H203" i="1"/>
  <c r="G28" i="1"/>
  <c r="H28" i="1" s="1"/>
  <c r="G36" i="1"/>
  <c r="H36" i="1" s="1"/>
  <c r="G44" i="1"/>
  <c r="H44" i="1" s="1"/>
  <c r="G131" i="1"/>
  <c r="H131" i="1" s="1"/>
  <c r="G195" i="1"/>
  <c r="H195" i="1"/>
  <c r="G213" i="1"/>
  <c r="H213" i="1"/>
  <c r="G237" i="1"/>
  <c r="H237" i="1"/>
  <c r="G8" i="1"/>
  <c r="H8" i="1" s="1"/>
  <c r="G12" i="1"/>
  <c r="H12" i="1" s="1"/>
  <c r="G18" i="1"/>
  <c r="H18" i="1" s="1"/>
  <c r="G26" i="1"/>
  <c r="H26" i="1" s="1"/>
  <c r="G34" i="1"/>
  <c r="H34" i="1" s="1"/>
  <c r="G42" i="1"/>
  <c r="H42" i="1" s="1"/>
  <c r="G72" i="1"/>
  <c r="H72" i="1" s="1"/>
  <c r="G76" i="1"/>
  <c r="H76" i="1" s="1"/>
  <c r="G91" i="1"/>
  <c r="H91" i="1" s="1"/>
  <c r="G94" i="1"/>
  <c r="G98" i="1"/>
  <c r="H98" i="1" s="1"/>
  <c r="H112" i="1"/>
  <c r="G116" i="1"/>
  <c r="H116" i="1" s="1"/>
  <c r="H144" i="1"/>
  <c r="G153" i="1"/>
  <c r="H153" i="1" s="1"/>
  <c r="G174" i="1"/>
  <c r="G179" i="1"/>
  <c r="H179" i="1" s="1"/>
  <c r="H199" i="1"/>
  <c r="G215" i="1"/>
  <c r="H215" i="1"/>
  <c r="G223" i="1"/>
  <c r="H223" i="1"/>
  <c r="G231" i="1"/>
  <c r="H231" i="1" s="1"/>
  <c r="G239" i="1"/>
  <c r="H239" i="1"/>
  <c r="G11" i="1"/>
  <c r="G75" i="1"/>
  <c r="H75" i="1" s="1"/>
  <c r="H108" i="1"/>
  <c r="H126" i="1"/>
  <c r="G151" i="1"/>
  <c r="G186" i="1"/>
  <c r="H186" i="1" s="1"/>
  <c r="H5" i="1"/>
  <c r="G20" i="1"/>
  <c r="H20" i="1" s="1"/>
  <c r="G71" i="1"/>
  <c r="H71" i="1" s="1"/>
  <c r="G97" i="1"/>
  <c r="H97" i="1"/>
  <c r="G123" i="1"/>
  <c r="H123" i="1" s="1"/>
  <c r="G169" i="1"/>
  <c r="H169" i="1"/>
  <c r="G221" i="1"/>
  <c r="H221" i="1" s="1"/>
  <c r="H3" i="1"/>
  <c r="H6" i="1"/>
  <c r="G9" i="1"/>
  <c r="H9" i="1" s="1"/>
  <c r="G13" i="1"/>
  <c r="H13" i="1" s="1"/>
  <c r="G21" i="1"/>
  <c r="H21" i="1" s="1"/>
  <c r="G29" i="1"/>
  <c r="H29" i="1" s="1"/>
  <c r="G37" i="1"/>
  <c r="H37" i="1" s="1"/>
  <c r="G45" i="1"/>
  <c r="H45" i="1" s="1"/>
  <c r="G53" i="1"/>
  <c r="H53" i="1" s="1"/>
  <c r="G61" i="1"/>
  <c r="H61" i="1" s="1"/>
  <c r="G69" i="1"/>
  <c r="H69" i="1" s="1"/>
  <c r="G73" i="1"/>
  <c r="H73" i="1"/>
  <c r="G80" i="1"/>
  <c r="H80" i="1" s="1"/>
  <c r="H84" i="1"/>
  <c r="G87" i="1"/>
  <c r="H87" i="1" s="1"/>
  <c r="G106" i="1"/>
  <c r="H106" i="1" s="1"/>
  <c r="G113" i="1"/>
  <c r="H113" i="1" s="1"/>
  <c r="G120" i="1"/>
  <c r="H120" i="1" s="1"/>
  <c r="G124" i="1"/>
  <c r="H124" i="1" s="1"/>
  <c r="G128" i="1"/>
  <c r="H128" i="1" s="1"/>
  <c r="G132" i="1"/>
  <c r="H132" i="1" s="1"/>
  <c r="H136" i="1"/>
  <c r="G136" i="1"/>
  <c r="G145" i="1"/>
  <c r="H145" i="1"/>
  <c r="G149" i="1"/>
  <c r="H149" i="1"/>
  <c r="G154" i="1"/>
  <c r="H154" i="1" s="1"/>
  <c r="H158" i="1"/>
  <c r="H162" i="1"/>
  <c r="G162" i="1"/>
  <c r="G171" i="1"/>
  <c r="H171" i="1"/>
  <c r="G183" i="1"/>
  <c r="H183" i="1" s="1"/>
  <c r="G188" i="1"/>
  <c r="H188" i="1" s="1"/>
  <c r="G192" i="1"/>
  <c r="H192" i="1" s="1"/>
  <c r="G196" i="1"/>
  <c r="H196" i="1" s="1"/>
  <c r="G200" i="1"/>
  <c r="H200" i="1" s="1"/>
  <c r="G209" i="1"/>
  <c r="H209" i="1"/>
  <c r="G79" i="1"/>
  <c r="H79" i="1" s="1"/>
  <c r="G95" i="1"/>
  <c r="H95" i="1" s="1"/>
  <c r="G111" i="1"/>
  <c r="H111" i="1" s="1"/>
  <c r="G127" i="1"/>
  <c r="H127" i="1" s="1"/>
  <c r="G143" i="1"/>
  <c r="H143" i="1" s="1"/>
  <c r="G159" i="1"/>
  <c r="H159" i="1" s="1"/>
  <c r="G175" i="1"/>
  <c r="H175" i="1" s="1"/>
  <c r="G191" i="1"/>
  <c r="H191" i="1" s="1"/>
  <c r="G207" i="1"/>
  <c r="H207" i="1" s="1"/>
  <c r="H212" i="1"/>
  <c r="G77" i="1"/>
  <c r="H77" i="1" s="1"/>
  <c r="G93" i="1"/>
  <c r="H93" i="1" s="1"/>
  <c r="G109" i="1"/>
  <c r="H109" i="1" s="1"/>
  <c r="G125" i="1"/>
  <c r="H125" i="1" s="1"/>
  <c r="G141" i="1"/>
  <c r="H141" i="1" s="1"/>
  <c r="G157" i="1"/>
  <c r="H157" i="1" s="1"/>
  <c r="G173" i="1"/>
  <c r="H173" i="1" s="1"/>
  <c r="G189" i="1"/>
  <c r="H189" i="1" s="1"/>
  <c r="G205" i="1"/>
  <c r="H205" i="1" s="1"/>
  <c r="H216" i="1"/>
  <c r="G216" i="1"/>
  <c r="G220" i="1"/>
  <c r="H220" i="1" s="1"/>
  <c r="H224" i="1"/>
  <c r="G224" i="1"/>
  <c r="G228" i="1"/>
  <c r="H228" i="1" s="1"/>
  <c r="H232" i="1"/>
  <c r="G232" i="1"/>
  <c r="G236" i="1"/>
  <c r="H236" i="1" s="1"/>
  <c r="H240" i="1"/>
  <c r="G240" i="1"/>
  <c r="G28" i="2"/>
  <c r="H28" i="2" s="1"/>
  <c r="H46" i="2"/>
  <c r="G60" i="2"/>
  <c r="H60" i="2" s="1"/>
  <c r="H74" i="2"/>
  <c r="H84" i="2"/>
  <c r="G84" i="2"/>
  <c r="G102" i="2"/>
  <c r="H102" i="2" s="1"/>
  <c r="G114" i="2"/>
  <c r="H114" i="2" s="1"/>
  <c r="H182" i="2"/>
  <c r="G182" i="2"/>
  <c r="G222" i="2"/>
  <c r="H222" i="2" s="1"/>
  <c r="G5" i="2"/>
  <c r="H5" i="2" s="1"/>
  <c r="G42" i="2"/>
  <c r="H42" i="2" s="1"/>
  <c r="G109" i="2"/>
  <c r="H109" i="2" s="1"/>
  <c r="G189" i="2"/>
  <c r="H189" i="2" s="1"/>
  <c r="G235" i="2"/>
  <c r="H235" i="2"/>
  <c r="G20" i="2"/>
  <c r="H20" i="2"/>
  <c r="H38" i="2"/>
  <c r="H52" i="2"/>
  <c r="G52" i="2"/>
  <c r="G86" i="2"/>
  <c r="H86" i="2" s="1"/>
  <c r="G116" i="2"/>
  <c r="H116" i="2" s="1"/>
  <c r="H122" i="2"/>
  <c r="H148" i="2"/>
  <c r="G148" i="2"/>
  <c r="G159" i="2"/>
  <c r="H159" i="2"/>
  <c r="H200" i="2"/>
  <c r="G34" i="2"/>
  <c r="H34" i="2" s="1"/>
  <c r="H66" i="2"/>
  <c r="G66" i="2"/>
  <c r="G98" i="2"/>
  <c r="H98" i="2" s="1"/>
  <c r="G166" i="2"/>
  <c r="H166" i="2" s="1"/>
  <c r="G207" i="2"/>
  <c r="H207" i="2"/>
  <c r="G225" i="2"/>
  <c r="H225" i="2" s="1"/>
  <c r="G93" i="2"/>
  <c r="H93" i="2"/>
  <c r="G118" i="2"/>
  <c r="H118" i="2" s="1"/>
  <c r="G219" i="2"/>
  <c r="H219" i="2" s="1"/>
  <c r="G26" i="2"/>
  <c r="H26" i="2" s="1"/>
  <c r="G58" i="2"/>
  <c r="H58" i="2" s="1"/>
  <c r="H77" i="2"/>
  <c r="H105" i="2"/>
  <c r="H238" i="2"/>
  <c r="G238" i="2"/>
  <c r="G44" i="2"/>
  <c r="H44" i="2" s="1"/>
  <c r="H104" i="2"/>
  <c r="G191" i="2"/>
  <c r="H191" i="2" s="1"/>
  <c r="H36" i="2"/>
  <c r="G36" i="2"/>
  <c r="H54" i="2"/>
  <c r="G68" i="2"/>
  <c r="H68" i="2" s="1"/>
  <c r="H129" i="2"/>
  <c r="G7" i="2"/>
  <c r="H7" i="2" s="1"/>
  <c r="G111" i="2"/>
  <c r="H111" i="2"/>
  <c r="G173" i="2"/>
  <c r="H173" i="2"/>
  <c r="H202" i="2"/>
  <c r="H18" i="2"/>
  <c r="G18" i="2"/>
  <c r="H50" i="2"/>
  <c r="G50" i="2"/>
  <c r="G95" i="2"/>
  <c r="H95" i="2"/>
  <c r="G107" i="2"/>
  <c r="H107" i="2"/>
  <c r="G175" i="2"/>
  <c r="H175" i="2" s="1"/>
  <c r="G27" i="2"/>
  <c r="H27" i="2" s="1"/>
  <c r="G51" i="2"/>
  <c r="H51" i="2" s="1"/>
  <c r="H59" i="2"/>
  <c r="G59" i="2"/>
  <c r="H67" i="2"/>
  <c r="G67" i="2"/>
  <c r="G76" i="2"/>
  <c r="G79" i="2"/>
  <c r="G82" i="2"/>
  <c r="H82" i="2" s="1"/>
  <c r="G88" i="2"/>
  <c r="H88" i="2" s="1"/>
  <c r="G91" i="2"/>
  <c r="H91" i="2" s="1"/>
  <c r="G101" i="2"/>
  <c r="H101" i="2" s="1"/>
  <c r="G120" i="2"/>
  <c r="H120" i="2" s="1"/>
  <c r="G124" i="2"/>
  <c r="H124" i="2" s="1"/>
  <c r="G127" i="2"/>
  <c r="H127" i="2" s="1"/>
  <c r="G131" i="2"/>
  <c r="G134" i="2"/>
  <c r="G153" i="2"/>
  <c r="H153" i="2"/>
  <c r="G157" i="2"/>
  <c r="H157" i="2"/>
  <c r="G161" i="2"/>
  <c r="H161" i="2" s="1"/>
  <c r="G181" i="2"/>
  <c r="H181" i="2" s="1"/>
  <c r="G184" i="2"/>
  <c r="H184" i="2" s="1"/>
  <c r="G192" i="2"/>
  <c r="H192" i="2" s="1"/>
  <c r="G196" i="2"/>
  <c r="H196" i="2" s="1"/>
  <c r="G204" i="2"/>
  <c r="H204" i="2" s="1"/>
  <c r="H212" i="2"/>
  <c r="G212" i="2"/>
  <c r="H226" i="2"/>
  <c r="G226" i="2"/>
  <c r="G4" i="2"/>
  <c r="H4" i="2" s="1"/>
  <c r="G14" i="2"/>
  <c r="H14" i="2" s="1"/>
  <c r="G22" i="2"/>
  <c r="H22" i="2" s="1"/>
  <c r="G30" i="2"/>
  <c r="H30" i="2" s="1"/>
  <c r="G38" i="2"/>
  <c r="G46" i="2"/>
  <c r="G54" i="2"/>
  <c r="G62" i="2"/>
  <c r="H62" i="2" s="1"/>
  <c r="G70" i="2"/>
  <c r="H70" i="2" s="1"/>
  <c r="G73" i="2"/>
  <c r="H73" i="2" s="1"/>
  <c r="H76" i="2"/>
  <c r="H79" i="2"/>
  <c r="G92" i="2"/>
  <c r="G104" i="2"/>
  <c r="H131" i="2"/>
  <c r="G138" i="2"/>
  <c r="H138" i="2" s="1"/>
  <c r="H142" i="2"/>
  <c r="H146" i="2"/>
  <c r="G146" i="2"/>
  <c r="G150" i="2"/>
  <c r="H150" i="2" s="1"/>
  <c r="G169" i="2"/>
  <c r="H169" i="2"/>
  <c r="G177" i="2"/>
  <c r="H177" i="2" s="1"/>
  <c r="G197" i="2"/>
  <c r="H197" i="2" s="1"/>
  <c r="G200" i="2"/>
  <c r="G208" i="2"/>
  <c r="H208" i="2" s="1"/>
  <c r="G213" i="2"/>
  <c r="H213" i="2"/>
  <c r="G227" i="2"/>
  <c r="H227" i="2" s="1"/>
  <c r="H232" i="2"/>
  <c r="G232" i="2"/>
  <c r="G17" i="2"/>
  <c r="H17" i="2" s="1"/>
  <c r="G25" i="2"/>
  <c r="H25" i="2" s="1"/>
  <c r="H33" i="2"/>
  <c r="G33" i="2"/>
  <c r="H41" i="2"/>
  <c r="G41" i="2"/>
  <c r="G49" i="2"/>
  <c r="H49" i="2" s="1"/>
  <c r="G57" i="2"/>
  <c r="H57" i="2" s="1"/>
  <c r="H65" i="2"/>
  <c r="G65" i="2"/>
  <c r="G83" i="2"/>
  <c r="H83" i="2" s="1"/>
  <c r="G89" i="2"/>
  <c r="H89" i="2" s="1"/>
  <c r="H92" i="2"/>
  <c r="G108" i="2"/>
  <c r="H108" i="2" s="1"/>
  <c r="G115" i="2"/>
  <c r="H115" i="2" s="1"/>
  <c r="G121" i="2"/>
  <c r="H121" i="2" s="1"/>
  <c r="H128" i="2"/>
  <c r="G128" i="2"/>
  <c r="G147" i="2"/>
  <c r="H147" i="2" s="1"/>
  <c r="H158" i="2"/>
  <c r="G162" i="2"/>
  <c r="H162" i="2" s="1"/>
  <c r="G185" i="2"/>
  <c r="H185" i="2" s="1"/>
  <c r="G193" i="2"/>
  <c r="H193" i="2" s="1"/>
  <c r="G214" i="2"/>
  <c r="H214" i="2" s="1"/>
  <c r="G218" i="2"/>
  <c r="H218" i="2" s="1"/>
  <c r="G237" i="2"/>
  <c r="H237" i="2" s="1"/>
  <c r="H19" i="2"/>
  <c r="G19" i="2"/>
  <c r="G43" i="2"/>
  <c r="H43" i="2" s="1"/>
  <c r="H96" i="2"/>
  <c r="G139" i="2"/>
  <c r="H139" i="2"/>
  <c r="H178" i="2"/>
  <c r="G178" i="2"/>
  <c r="G209" i="2"/>
  <c r="G15" i="2"/>
  <c r="H15" i="2" s="1"/>
  <c r="G39" i="2"/>
  <c r="H39" i="2" s="1"/>
  <c r="H63" i="2"/>
  <c r="G63" i="2"/>
  <c r="G74" i="2"/>
  <c r="G122" i="2"/>
  <c r="G155" i="2"/>
  <c r="H155" i="2"/>
  <c r="G179" i="2"/>
  <c r="H179" i="2" s="1"/>
  <c r="G194" i="2"/>
  <c r="H194" i="2" s="1"/>
  <c r="H209" i="2"/>
  <c r="G215" i="2"/>
  <c r="H224" i="2"/>
  <c r="G224" i="2"/>
  <c r="G229" i="2"/>
  <c r="H229" i="2"/>
  <c r="H10" i="2"/>
  <c r="G81" i="2"/>
  <c r="H81" i="2" s="1"/>
  <c r="G87" i="2"/>
  <c r="H87" i="2" s="1"/>
  <c r="G90" i="2"/>
  <c r="H90" i="2" s="1"/>
  <c r="G133" i="2"/>
  <c r="H133" i="2"/>
  <c r="G136" i="2"/>
  <c r="H136" i="2" s="1"/>
  <c r="G144" i="2"/>
  <c r="H144" i="2" s="1"/>
  <c r="G156" i="2"/>
  <c r="H156" i="2" s="1"/>
  <c r="G171" i="2"/>
  <c r="H171" i="2" s="1"/>
  <c r="H186" i="2"/>
  <c r="G195" i="2"/>
  <c r="H195" i="2" s="1"/>
  <c r="G202" i="2"/>
  <c r="H206" i="2"/>
  <c r="H210" i="2"/>
  <c r="G210" i="2"/>
  <c r="H215" i="2"/>
  <c r="G230" i="2"/>
  <c r="H230" i="2" s="1"/>
  <c r="G234" i="2"/>
  <c r="H234" i="2" s="1"/>
  <c r="H9" i="2"/>
  <c r="H35" i="2"/>
  <c r="G35" i="2"/>
  <c r="G80" i="2"/>
  <c r="H80" i="2" s="1"/>
  <c r="G105" i="2"/>
  <c r="G125" i="2"/>
  <c r="H125" i="2" s="1"/>
  <c r="G170" i="2"/>
  <c r="H170" i="2" s="1"/>
  <c r="H198" i="2"/>
  <c r="G205" i="2"/>
  <c r="H205" i="2" s="1"/>
  <c r="G223" i="2"/>
  <c r="H223" i="2" s="1"/>
  <c r="G23" i="2"/>
  <c r="H23" i="2" s="1"/>
  <c r="G47" i="2"/>
  <c r="H47" i="2" s="1"/>
  <c r="H112" i="2"/>
  <c r="G112" i="2"/>
  <c r="G140" i="2"/>
  <c r="H140" i="2" s="1"/>
  <c r="G6" i="2"/>
  <c r="G8" i="2"/>
  <c r="H8" i="2" s="1"/>
  <c r="G21" i="2"/>
  <c r="H21" i="2" s="1"/>
  <c r="H37" i="2"/>
  <c r="G37" i="2"/>
  <c r="H45" i="2"/>
  <c r="G45" i="2"/>
  <c r="G53" i="2"/>
  <c r="H53" i="2" s="1"/>
  <c r="G61" i="2"/>
  <c r="H61" i="2" s="1"/>
  <c r="H69" i="2"/>
  <c r="G69" i="2"/>
  <c r="H78" i="2"/>
  <c r="G78" i="2"/>
  <c r="G97" i="2"/>
  <c r="H97" i="2" s="1"/>
  <c r="G103" i="2"/>
  <c r="H103" i="2" s="1"/>
  <c r="G106" i="2"/>
  <c r="H106" i="2" s="1"/>
  <c r="G113" i="2"/>
  <c r="H113" i="2" s="1"/>
  <c r="G149" i="2"/>
  <c r="H149" i="2" s="1"/>
  <c r="G152" i="2"/>
  <c r="H152" i="2" s="1"/>
  <c r="G160" i="2"/>
  <c r="H160" i="2" s="1"/>
  <c r="H164" i="2"/>
  <c r="G164" i="2"/>
  <c r="G172" i="2"/>
  <c r="H172" i="2" s="1"/>
  <c r="G187" i="2"/>
  <c r="H187" i="2" s="1"/>
  <c r="G211" i="2"/>
  <c r="H211" i="2"/>
  <c r="H216" i="2"/>
  <c r="G216" i="2"/>
  <c r="G239" i="2"/>
  <c r="H239" i="2" s="1"/>
  <c r="G77" i="2"/>
  <c r="G99" i="2"/>
  <c r="H99" i="2" s="1"/>
  <c r="G143" i="2"/>
  <c r="G163" i="2"/>
  <c r="H163" i="2" s="1"/>
  <c r="H174" i="2"/>
  <c r="G201" i="2"/>
  <c r="H201" i="2" s="1"/>
  <c r="H228" i="2"/>
  <c r="G228" i="2"/>
  <c r="H13" i="2"/>
  <c r="G31" i="2"/>
  <c r="H31" i="2" s="1"/>
  <c r="H55" i="2"/>
  <c r="G55" i="2"/>
  <c r="G71" i="2"/>
  <c r="H71" i="2" s="1"/>
  <c r="G96" i="2"/>
  <c r="G129" i="2"/>
  <c r="G132" i="2"/>
  <c r="H132" i="2" s="1"/>
  <c r="H143" i="2"/>
  <c r="H3" i="2"/>
  <c r="H29" i="2"/>
  <c r="G29" i="2"/>
  <c r="G3" i="2"/>
  <c r="H6" i="2"/>
  <c r="G11" i="2"/>
  <c r="H11" i="2" s="1"/>
  <c r="G56" i="2"/>
  <c r="H56" i="2" s="1"/>
  <c r="G64" i="2"/>
  <c r="H64" i="2" s="1"/>
  <c r="G72" i="2"/>
  <c r="H72" i="2" s="1"/>
  <c r="G75" i="2"/>
  <c r="H75" i="2" s="1"/>
  <c r="G85" i="2"/>
  <c r="H85" i="2"/>
  <c r="G94" i="2"/>
  <c r="H94" i="2" s="1"/>
  <c r="G100" i="2"/>
  <c r="H100" i="2" s="1"/>
  <c r="G117" i="2"/>
  <c r="H117" i="2" s="1"/>
  <c r="G123" i="2"/>
  <c r="H123" i="2" s="1"/>
  <c r="G130" i="2"/>
  <c r="H130" i="2" s="1"/>
  <c r="H134" i="2"/>
  <c r="G137" i="2"/>
  <c r="H137" i="2" s="1"/>
  <c r="G141" i="2"/>
  <c r="H141" i="2" s="1"/>
  <c r="G145" i="2"/>
  <c r="H145" i="2" s="1"/>
  <c r="G165" i="2"/>
  <c r="H165" i="2"/>
  <c r="G176" i="2"/>
  <c r="H176" i="2" s="1"/>
  <c r="H180" i="2"/>
  <c r="G180" i="2"/>
  <c r="G188" i="2"/>
  <c r="H188" i="2" s="1"/>
  <c r="G203" i="2"/>
  <c r="H203" i="2"/>
  <c r="G221" i="2"/>
  <c r="H221" i="2" s="1"/>
  <c r="G231" i="2"/>
  <c r="H231" i="2" s="1"/>
  <c r="H240" i="2"/>
  <c r="G240" i="2"/>
  <c r="G119" i="2"/>
  <c r="G135" i="2"/>
  <c r="G151" i="2"/>
  <c r="G167" i="2"/>
  <c r="G183" i="2"/>
  <c r="G199" i="2"/>
  <c r="H199" i="2" s="1"/>
  <c r="G217" i="2"/>
  <c r="H217" i="2" s="1"/>
  <c r="H220" i="2"/>
  <c r="G220" i="2"/>
  <c r="G233" i="2"/>
  <c r="G236" i="2"/>
  <c r="H236" i="2" s="1"/>
  <c r="G110" i="2"/>
  <c r="H110" i="2" s="1"/>
  <c r="H119" i="2"/>
  <c r="G126" i="2"/>
  <c r="H126" i="2" s="1"/>
  <c r="H135" i="2"/>
  <c r="G142" i="2"/>
  <c r="H151" i="2"/>
  <c r="G158" i="2"/>
  <c r="H167" i="2"/>
  <c r="G174" i="2"/>
  <c r="H183" i="2"/>
  <c r="G190" i="2"/>
  <c r="H190" i="2" s="1"/>
  <c r="G206" i="2"/>
  <c r="H233" i="2"/>
</calcChain>
</file>

<file path=xl/sharedStrings.xml><?xml version="1.0" encoding="utf-8"?>
<sst xmlns="http://schemas.openxmlformats.org/spreadsheetml/2006/main" count="543" uniqueCount="43">
  <si>
    <t>PEF NATURAL GAS DISPATCH PRICES</t>
  </si>
  <si>
    <t>Month</t>
  </si>
  <si>
    <t>Year</t>
  </si>
  <si>
    <t>Base HH Regular Supply Cost</t>
  </si>
  <si>
    <t>Physical Basis FGT Z3</t>
  </si>
  <si>
    <t>Base Cost Regular Supply Z3</t>
  </si>
  <si>
    <t>GSNG MMBTU Variable Cost</t>
  </si>
  <si>
    <t>GSNG Variable MMBTU Delivered Costs</t>
  </si>
  <si>
    <t>Mar</t>
  </si>
  <si>
    <t>GSNG</t>
  </si>
  <si>
    <t>Apr</t>
  </si>
  <si>
    <t>A.</t>
  </si>
  <si>
    <t>Current Yr</t>
  </si>
  <si>
    <t>Ö</t>
  </si>
  <si>
    <t>JMC9/29</t>
  </si>
  <si>
    <t>May</t>
  </si>
  <si>
    <t>B.</t>
  </si>
  <si>
    <t>Fuel Retention</t>
  </si>
  <si>
    <t>Jun</t>
  </si>
  <si>
    <t>C.</t>
  </si>
  <si>
    <t>100%-B</t>
  </si>
  <si>
    <t>Jul</t>
  </si>
  <si>
    <t>D.</t>
  </si>
  <si>
    <t>GSNG Variable</t>
  </si>
  <si>
    <t>Aug</t>
  </si>
  <si>
    <t>E.</t>
  </si>
  <si>
    <t>Esc%</t>
  </si>
  <si>
    <t>Sep</t>
  </si>
  <si>
    <t>Oct</t>
  </si>
  <si>
    <t>Nov</t>
  </si>
  <si>
    <t>Variable</t>
  </si>
  <si>
    <t>Dec</t>
  </si>
  <si>
    <t>Jan</t>
  </si>
  <si>
    <t>UFS</t>
  </si>
  <si>
    <t>Feb</t>
  </si>
  <si>
    <t>Total Variable</t>
  </si>
  <si>
    <t>FGT MMBTU Variable Cost</t>
  </si>
  <si>
    <t>FGT Variable MMBTU Delivered Costs</t>
  </si>
  <si>
    <t>FGT</t>
  </si>
  <si>
    <t>FGT Variable</t>
  </si>
  <si>
    <t>Usage Rate</t>
  </si>
  <si>
    <t>ACA</t>
  </si>
  <si>
    <t>JMC9/22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</si>
</sst>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  <numFmt numFmtId="166" formatCode="#,##0.000_);\(#,##0.000\)"/>
    <numFmt numFmtId="167" formatCode="_(&quot;$&quot;* #,##0.000_);_(&quot;$&quot;* \(#,##0.000\);_(&quot;$&quot;* &quot;-&quot;???_);_(@_)"/>
    <numFmt numFmtId="168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b/>
      <sz val="10"/>
      <color rgb="FFFF0000"/>
      <name val="Symbol"/>
      <family val="1"/>
      <charset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quotePrefix="1" applyFont="1" applyAlignment="1">
      <alignment horizontal="left"/>
    </xf>
    <xf numFmtId="164" fontId="0" fillId="0" borderId="0" xfId="1" applyNumberFormat="1" applyFont="1"/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2" applyFont="1"/>
    <xf numFmtId="166" fontId="5" fillId="0" borderId="0" xfId="3" applyNumberFormat="1" applyFont="1" applyFill="1" applyBorder="1" applyAlignment="1">
      <alignment horizontal="center" vertical="top" wrapText="1"/>
    </xf>
    <xf numFmtId="167" fontId="5" fillId="0" borderId="0" xfId="0" applyNumberFormat="1" applyFont="1"/>
    <xf numFmtId="164" fontId="0" fillId="0" borderId="0" xfId="1" applyNumberFormat="1" applyFont="1" applyBorder="1"/>
    <xf numFmtId="8" fontId="0" fillId="0" borderId="0" xfId="2" applyNumberFormat="1" applyFont="1" applyBorder="1"/>
    <xf numFmtId="2" fontId="0" fillId="0" borderId="0" xfId="2" applyNumberFormat="1" applyFont="1"/>
    <xf numFmtId="0" fontId="4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right"/>
    </xf>
    <xf numFmtId="0" fontId="2" fillId="0" borderId="0" xfId="2" applyFont="1" applyBorder="1"/>
    <xf numFmtId="0" fontId="5" fillId="0" borderId="6" xfId="2" applyFont="1" applyBorder="1"/>
    <xf numFmtId="17" fontId="7" fillId="0" borderId="0" xfId="2" applyNumberFormat="1" applyFont="1" applyBorder="1" applyAlignment="1">
      <alignment horizontal="center"/>
    </xf>
    <xf numFmtId="10" fontId="8" fillId="0" borderId="6" xfId="2" applyNumberFormat="1" applyFont="1" applyBorder="1"/>
    <xf numFmtId="10" fontId="2" fillId="0" borderId="6" xfId="2" applyNumberFormat="1" applyFont="1" applyBorder="1"/>
    <xf numFmtId="168" fontId="2" fillId="0" borderId="6" xfId="2" applyNumberFormat="1" applyFont="1" applyBorder="1"/>
    <xf numFmtId="10" fontId="5" fillId="0" borderId="6" xfId="2" applyNumberFormat="1" applyFont="1" applyBorder="1"/>
    <xf numFmtId="0" fontId="2" fillId="0" borderId="5" xfId="2" applyFont="1" applyBorder="1"/>
    <xf numFmtId="0" fontId="2" fillId="0" borderId="0" xfId="2" applyFont="1" applyFill="1" applyBorder="1"/>
    <xf numFmtId="168" fontId="2" fillId="0" borderId="6" xfId="2" applyNumberFormat="1" applyFont="1" applyFill="1" applyBorder="1"/>
    <xf numFmtId="0" fontId="6" fillId="0" borderId="0" xfId="2" applyFont="1" applyBorder="1" applyAlignment="1">
      <alignment horizontal="center"/>
    </xf>
    <xf numFmtId="0" fontId="2" fillId="0" borderId="6" xfId="2" applyFont="1" applyBorder="1"/>
    <xf numFmtId="168" fontId="8" fillId="0" borderId="6" xfId="2" applyNumberFormat="1" applyFont="1" applyBorder="1"/>
    <xf numFmtId="0" fontId="2" fillId="0" borderId="7" xfId="2" applyFont="1" applyBorder="1"/>
    <xf numFmtId="0" fontId="2" fillId="0" borderId="8" xfId="2" applyFont="1" applyBorder="1"/>
    <xf numFmtId="0" fontId="0" fillId="0" borderId="9" xfId="0" applyBorder="1"/>
    <xf numFmtId="0" fontId="0" fillId="0" borderId="10" xfId="0" applyBorder="1"/>
    <xf numFmtId="0" fontId="3" fillId="0" borderId="2" xfId="2" applyFont="1" applyBorder="1" applyAlignment="1">
      <alignment horizontal="center"/>
    </xf>
    <xf numFmtId="0" fontId="0" fillId="0" borderId="3" xfId="0" applyFont="1" applyBorder="1"/>
    <xf numFmtId="0" fontId="0" fillId="0" borderId="4" xfId="0" applyBorder="1"/>
    <xf numFmtId="0" fontId="2" fillId="0" borderId="0" xfId="2" applyFont="1" applyBorder="1" applyAlignment="1">
      <alignment horizontal="center"/>
    </xf>
    <xf numFmtId="0" fontId="0" fillId="0" borderId="5" xfId="0" applyBorder="1"/>
    <xf numFmtId="10" fontId="2" fillId="0" borderId="0" xfId="2" applyNumberFormat="1" applyFont="1" applyFill="1" applyBorder="1"/>
    <xf numFmtId="0" fontId="0" fillId="0" borderId="6" xfId="0" applyBorder="1"/>
    <xf numFmtId="0" fontId="0" fillId="0" borderId="8" xfId="0" applyBorder="1"/>
    <xf numFmtId="0" fontId="0" fillId="0" borderId="9" xfId="0" applyFont="1" applyBorder="1"/>
    <xf numFmtId="0" fontId="5" fillId="0" borderId="0" xfId="2" applyFont="1" applyBorder="1"/>
    <xf numFmtId="10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10" fontId="8" fillId="0" borderId="0" xfId="2" applyNumberFormat="1" applyFont="1" applyBorder="1"/>
    <xf numFmtId="0" fontId="4" fillId="0" borderId="0" xfId="2" applyFont="1" applyBorder="1" applyAlignment="1">
      <alignment horizontal="left"/>
    </xf>
    <xf numFmtId="168" fontId="2" fillId="0" borderId="0" xfId="2" applyNumberFormat="1" applyFont="1" applyBorder="1"/>
    <xf numFmtId="10" fontId="5" fillId="0" borderId="0" xfId="2" applyNumberFormat="1" applyFont="1" applyBorder="1"/>
    <xf numFmtId="168" fontId="2" fillId="0" borderId="0" xfId="2" applyNumberFormat="1" applyFont="1" applyFill="1" applyBorder="1"/>
    <xf numFmtId="168" fontId="8" fillId="0" borderId="0" xfId="2" applyNumberFormat="1" applyFont="1" applyBorder="1"/>
    <xf numFmtId="0" fontId="2" fillId="0" borderId="0" xfId="2" applyFont="1" applyFill="1"/>
    <xf numFmtId="167" fontId="5" fillId="0" borderId="0" xfId="1" applyNumberFormat="1" applyFont="1" applyBorder="1"/>
    <xf numFmtId="167" fontId="5" fillId="0" borderId="0" xfId="1" applyNumberFormat="1" applyFont="1"/>
    <xf numFmtId="165" fontId="0" fillId="0" borderId="0" xfId="1" applyNumberFormat="1" applyFont="1"/>
  </cellXfs>
  <cellStyles count="4">
    <cellStyle name="_x0013_" xfId="2"/>
    <cellStyle name="Comma_NAGS LTV Fundamental Data (Jun 2009)" xf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L%20Natural%20Gas%20IRP%20Carbon%20Tax%202014_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 Gas $ - Dispatch"/>
      <sheetName val="ST Burns"/>
      <sheetName val="LT Burns"/>
      <sheetName val="FTU"/>
      <sheetName val="FT Contracts"/>
      <sheetName val="Elba-Cypress-FGT Firm Var"/>
      <sheetName val="FGT Firm Var"/>
      <sheetName val="FGT IT Rate"/>
      <sheetName val="FGT Firm Var UofF"/>
      <sheetName val="Gulfstream Firm Var"/>
      <sheetName val="Gulfstream IT Rate"/>
      <sheetName val="Gulfstream SESH"/>
      <sheetName val="NYMEX + Fundy"/>
      <sheetName val="Notes"/>
      <sheetName val="NYMEX + Fundy 0929"/>
      <sheetName val="Natgas Forward Curves 11_18"/>
      <sheetName val="NominalEvaCarbon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4.8599990000000002</v>
          </cell>
        </row>
        <row r="4">
          <cell r="F4">
            <v>4.5085009999999999</v>
          </cell>
        </row>
        <row r="5">
          <cell r="F5">
            <v>4.4690000000000003</v>
          </cell>
        </row>
        <row r="6">
          <cell r="F6">
            <v>4.49</v>
          </cell>
        </row>
        <row r="7">
          <cell r="F7">
            <v>4.524</v>
          </cell>
        </row>
        <row r="8">
          <cell r="F8">
            <v>4.513001</v>
          </cell>
        </row>
        <row r="9">
          <cell r="F9">
            <v>4.4880009999999997</v>
          </cell>
        </row>
        <row r="10">
          <cell r="F10">
            <v>3.984</v>
          </cell>
        </row>
        <row r="11">
          <cell r="F11">
            <v>4.0289999999999999</v>
          </cell>
        </row>
        <row r="12">
          <cell r="F12">
            <v>4.2439999999999998</v>
          </cell>
        </row>
        <row r="13">
          <cell r="F13">
            <v>4.3650000000000002</v>
          </cell>
        </row>
        <row r="14">
          <cell r="F14">
            <v>4.3330000000000002</v>
          </cell>
        </row>
        <row r="15">
          <cell r="F15">
            <v>4.2560000000000002</v>
          </cell>
        </row>
        <row r="16">
          <cell r="F16">
            <v>3.7639999999999998</v>
          </cell>
        </row>
        <row r="17">
          <cell r="F17">
            <v>3.7130000000000001</v>
          </cell>
        </row>
        <row r="18">
          <cell r="F18">
            <v>3.7290000000000001</v>
          </cell>
        </row>
        <row r="19">
          <cell r="F19">
            <v>3.7519999999999998</v>
          </cell>
        </row>
        <row r="20">
          <cell r="F20">
            <v>3.7610000000000001</v>
          </cell>
        </row>
        <row r="21">
          <cell r="F21">
            <v>3.7490000000000001</v>
          </cell>
        </row>
        <row r="22">
          <cell r="F22">
            <v>3.7789999999999999</v>
          </cell>
        </row>
        <row r="23">
          <cell r="F23">
            <v>3.8570000000000002</v>
          </cell>
        </row>
        <row r="24">
          <cell r="F24">
            <v>4.0279999999999996</v>
          </cell>
        </row>
        <row r="25">
          <cell r="F25">
            <v>4.1449999999999996</v>
          </cell>
        </row>
        <row r="26">
          <cell r="F26">
            <v>4.109</v>
          </cell>
        </row>
        <row r="27">
          <cell r="F27">
            <v>4.032</v>
          </cell>
        </row>
        <row r="28">
          <cell r="F28">
            <v>3.79</v>
          </cell>
        </row>
        <row r="29">
          <cell r="F29">
            <v>3.7789999999999999</v>
          </cell>
        </row>
        <row r="30">
          <cell r="F30">
            <v>3.8</v>
          </cell>
        </row>
        <row r="31">
          <cell r="F31">
            <v>3.8250000000000002</v>
          </cell>
        </row>
        <row r="32">
          <cell r="F32">
            <v>3.8340000000000001</v>
          </cell>
        </row>
        <row r="33">
          <cell r="F33">
            <v>3.819</v>
          </cell>
        </row>
        <row r="34">
          <cell r="F34">
            <v>3.843</v>
          </cell>
        </row>
        <row r="35">
          <cell r="F35">
            <v>3.9140000000000001</v>
          </cell>
        </row>
        <row r="36">
          <cell r="F36">
            <v>4.0670000000000002</v>
          </cell>
        </row>
        <row r="37">
          <cell r="F37">
            <v>4.2</v>
          </cell>
        </row>
        <row r="38">
          <cell r="F38">
            <v>4.1779999999999999</v>
          </cell>
        </row>
        <row r="39">
          <cell r="F39">
            <v>4.1159999999999997</v>
          </cell>
        </row>
        <row r="40">
          <cell r="F40">
            <v>3.891</v>
          </cell>
        </row>
        <row r="41">
          <cell r="F41">
            <v>3.8860000000000001</v>
          </cell>
        </row>
        <row r="42">
          <cell r="F42">
            <v>3.9140000000000001</v>
          </cell>
        </row>
        <row r="43">
          <cell r="F43">
            <v>3.9470000000000001</v>
          </cell>
        </row>
        <row r="44">
          <cell r="F44">
            <v>3.9580000000000002</v>
          </cell>
        </row>
        <row r="45">
          <cell r="F45">
            <v>3.948</v>
          </cell>
        </row>
        <row r="46">
          <cell r="F46">
            <v>3.972</v>
          </cell>
        </row>
        <row r="47">
          <cell r="F47">
            <v>4.0510000000000002</v>
          </cell>
        </row>
        <row r="48">
          <cell r="F48">
            <v>4.2190000000000003</v>
          </cell>
        </row>
        <row r="49">
          <cell r="F49">
            <v>4.3710400000000007</v>
          </cell>
        </row>
        <row r="50">
          <cell r="F50">
            <v>4.4036967034817103</v>
          </cell>
        </row>
        <row r="51">
          <cell r="F51">
            <v>4.3745404622588389</v>
          </cell>
        </row>
        <row r="52">
          <cell r="F52">
            <v>4.183794492393484</v>
          </cell>
        </row>
        <row r="53">
          <cell r="F53">
            <v>4.2004187938856452</v>
          </cell>
        </row>
        <row r="54">
          <cell r="F54">
            <v>4.2727271456265008</v>
          </cell>
        </row>
        <row r="55">
          <cell r="F55">
            <v>4.365092386812945</v>
          </cell>
        </row>
        <row r="56">
          <cell r="F56">
            <v>4.4499273566418713</v>
          </cell>
        </row>
        <row r="57">
          <cell r="F57">
            <v>4.4532444973309282</v>
          </cell>
        </row>
        <row r="58">
          <cell r="F58">
            <v>4.4664119093775003</v>
          </cell>
        </row>
        <row r="59">
          <cell r="F59">
            <v>4.5981166078489117</v>
          </cell>
        </row>
        <row r="60">
          <cell r="F60">
            <v>4.8033002208902591</v>
          </cell>
        </row>
        <row r="61">
          <cell r="F61">
            <v>4.9900605030496301</v>
          </cell>
        </row>
        <row r="62">
          <cell r="F62">
            <v>5.0504846710421036</v>
          </cell>
        </row>
        <row r="63">
          <cell r="F63">
            <v>4.999967584767222</v>
          </cell>
        </row>
        <row r="64">
          <cell r="F64">
            <v>4.8669350329790984</v>
          </cell>
        </row>
        <row r="65">
          <cell r="F65">
            <v>4.8401070156777326</v>
          </cell>
        </row>
        <row r="66">
          <cell r="F66">
            <v>4.9299623172918956</v>
          </cell>
        </row>
        <row r="67">
          <cell r="F67">
            <v>5.0655238128505804</v>
          </cell>
        </row>
        <row r="68">
          <cell r="F68">
            <v>5.2042007739225067</v>
          </cell>
        </row>
        <row r="69">
          <cell r="F69">
            <v>5.1586484247295878</v>
          </cell>
        </row>
        <row r="70">
          <cell r="F70">
            <v>5.1084206100234288</v>
          </cell>
        </row>
        <row r="71">
          <cell r="F71">
            <v>5.2591330366085973</v>
          </cell>
        </row>
        <row r="72">
          <cell r="F72">
            <v>5.4694137217864629</v>
          </cell>
        </row>
        <row r="73">
          <cell r="F73">
            <v>6.2057508503157983</v>
          </cell>
        </row>
        <row r="74">
          <cell r="F74">
            <v>6.2697276632056527</v>
          </cell>
        </row>
        <row r="75">
          <cell r="F75">
            <v>6.1417740374259449</v>
          </cell>
        </row>
        <row r="76">
          <cell r="F76">
            <v>6.0138204116462379</v>
          </cell>
        </row>
        <row r="77">
          <cell r="F77">
            <v>5.8858667858665301</v>
          </cell>
        </row>
        <row r="78">
          <cell r="F78">
            <v>5.9498435987563845</v>
          </cell>
        </row>
        <row r="79">
          <cell r="F79">
            <v>6.0777972245360914</v>
          </cell>
        </row>
        <row r="80">
          <cell r="F80">
            <v>6.2057508503157983</v>
          </cell>
        </row>
        <row r="81">
          <cell r="F81">
            <v>6.0777972245360914</v>
          </cell>
        </row>
        <row r="82">
          <cell r="F82">
            <v>5.9498435987563845</v>
          </cell>
        </row>
        <row r="83">
          <cell r="F83">
            <v>6.0777972245360914</v>
          </cell>
        </row>
        <row r="84">
          <cell r="F84">
            <v>6.2697276632056527</v>
          </cell>
        </row>
        <row r="85">
          <cell r="F85">
            <v>6.4473297953040243</v>
          </cell>
        </row>
        <row r="86">
          <cell r="F86">
            <v>6.5137971127813863</v>
          </cell>
        </row>
        <row r="87">
          <cell r="F87">
            <v>6.380862477826664</v>
          </cell>
        </row>
        <row r="88">
          <cell r="F88">
            <v>6.2479278428719418</v>
          </cell>
        </row>
        <row r="89">
          <cell r="F89">
            <v>6.1149932079172187</v>
          </cell>
        </row>
        <row r="90">
          <cell r="F90">
            <v>6.1814605253945807</v>
          </cell>
        </row>
        <row r="91">
          <cell r="F91">
            <v>6.3143951603493029</v>
          </cell>
        </row>
        <row r="92">
          <cell r="F92">
            <v>6.4473297953040243</v>
          </cell>
        </row>
        <row r="93">
          <cell r="F93">
            <v>6.3143951603493029</v>
          </cell>
        </row>
        <row r="94">
          <cell r="F94">
            <v>6.1814605253945807</v>
          </cell>
        </row>
        <row r="95">
          <cell r="F95">
            <v>6.3143951603493029</v>
          </cell>
        </row>
        <row r="96">
          <cell r="F96">
            <v>6.5137971127813863</v>
          </cell>
        </row>
        <row r="97">
          <cell r="F97">
            <v>6.7013504255305785</v>
          </cell>
        </row>
        <row r="98">
          <cell r="F98">
            <v>6.7704365123917194</v>
          </cell>
        </row>
        <row r="99">
          <cell r="F99">
            <v>6.6322643386694393</v>
          </cell>
        </row>
        <row r="100">
          <cell r="F100">
            <v>6.4940921649471592</v>
          </cell>
        </row>
        <row r="101">
          <cell r="F101">
            <v>6.3559199912248783</v>
          </cell>
        </row>
        <row r="102">
          <cell r="F102">
            <v>6.4250060780860192</v>
          </cell>
        </row>
        <row r="103">
          <cell r="F103">
            <v>6.5631782518082993</v>
          </cell>
        </row>
        <row r="104">
          <cell r="F104">
            <v>6.7013504255305785</v>
          </cell>
        </row>
        <row r="105">
          <cell r="F105">
            <v>6.5631782518082993</v>
          </cell>
        </row>
        <row r="106">
          <cell r="F106">
            <v>6.4250060780860192</v>
          </cell>
        </row>
        <row r="107">
          <cell r="F107">
            <v>6.5631782518082993</v>
          </cell>
        </row>
        <row r="108">
          <cell r="F108">
            <v>6.7704365123917194</v>
          </cell>
        </row>
        <row r="109">
          <cell r="F109">
            <v>6.9676997719543401</v>
          </cell>
        </row>
        <row r="110">
          <cell r="F110">
            <v>7.0395317283662413</v>
          </cell>
        </row>
        <row r="111">
          <cell r="F111">
            <v>6.8958678155424407</v>
          </cell>
        </row>
        <row r="112">
          <cell r="F112">
            <v>6.75220390271864</v>
          </cell>
        </row>
        <row r="113">
          <cell r="F113">
            <v>6.6085399898948376</v>
          </cell>
        </row>
        <row r="114">
          <cell r="F114">
            <v>6.6803719463067397</v>
          </cell>
        </row>
        <row r="115">
          <cell r="F115">
            <v>6.8240358591305394</v>
          </cell>
        </row>
        <row r="116">
          <cell r="F116">
            <v>6.9676997719543401</v>
          </cell>
        </row>
        <row r="117">
          <cell r="F117">
            <v>6.8240358591305394</v>
          </cell>
        </row>
        <row r="118">
          <cell r="F118">
            <v>6.6803719463067397</v>
          </cell>
        </row>
        <row r="119">
          <cell r="F119">
            <v>6.8240358591305394</v>
          </cell>
        </row>
        <row r="120">
          <cell r="F120">
            <v>7.0395317283662413</v>
          </cell>
        </row>
        <row r="121">
          <cell r="F121">
            <v>7.2420920952528576</v>
          </cell>
        </row>
        <row r="122">
          <cell r="F122">
            <v>7.3167528385028877</v>
          </cell>
        </row>
        <row r="123">
          <cell r="F123">
            <v>7.1674313520028283</v>
          </cell>
        </row>
        <row r="124">
          <cell r="F124">
            <v>7.0181098655027698</v>
          </cell>
        </row>
        <row r="125">
          <cell r="F125">
            <v>6.8687883790027096</v>
          </cell>
        </row>
        <row r="126">
          <cell r="F126">
            <v>6.9434491222527406</v>
          </cell>
        </row>
        <row r="127">
          <cell r="F127">
            <v>7.0927706087527991</v>
          </cell>
        </row>
        <row r="128">
          <cell r="F128">
            <v>7.2420920952528576</v>
          </cell>
        </row>
        <row r="129">
          <cell r="F129">
            <v>7.0927706087527991</v>
          </cell>
        </row>
        <row r="130">
          <cell r="F130">
            <v>6.9434491222527406</v>
          </cell>
        </row>
        <row r="131">
          <cell r="F131">
            <v>7.0927706087527991</v>
          </cell>
        </row>
        <row r="132">
          <cell r="F132">
            <v>7.3167528385028877</v>
          </cell>
        </row>
        <row r="133">
          <cell r="F133">
            <v>7.5870680689316101</v>
          </cell>
        </row>
        <row r="134">
          <cell r="F134">
            <v>7.6652852655185351</v>
          </cell>
        </row>
        <row r="135">
          <cell r="F135">
            <v>7.508850872344687</v>
          </cell>
        </row>
        <row r="136">
          <cell r="F136">
            <v>7.3524164791708388</v>
          </cell>
        </row>
        <row r="137">
          <cell r="F137">
            <v>7.1959820859969907</v>
          </cell>
        </row>
        <row r="138">
          <cell r="F138">
            <v>7.2741992825839157</v>
          </cell>
        </row>
        <row r="139">
          <cell r="F139">
            <v>7.4306336757577629</v>
          </cell>
        </row>
        <row r="140">
          <cell r="F140">
            <v>7.5870680689316101</v>
          </cell>
        </row>
        <row r="141">
          <cell r="F141">
            <v>7.4306336757577629</v>
          </cell>
        </row>
        <row r="142">
          <cell r="F142">
            <v>7.2741992825839157</v>
          </cell>
        </row>
        <row r="143">
          <cell r="F143">
            <v>7.4306336757577629</v>
          </cell>
        </row>
        <row r="144">
          <cell r="F144">
            <v>7.6652852655185351</v>
          </cell>
        </row>
        <row r="145">
          <cell r="F145">
            <v>7.8750925416693622</v>
          </cell>
        </row>
        <row r="146">
          <cell r="F146">
            <v>7.9562790627175008</v>
          </cell>
        </row>
        <row r="147">
          <cell r="F147">
            <v>7.7939060206212254</v>
          </cell>
        </row>
        <row r="148">
          <cell r="F148">
            <v>7.6315329785249499</v>
          </cell>
        </row>
        <row r="149">
          <cell r="F149">
            <v>7.4691599364286727</v>
          </cell>
        </row>
        <row r="150">
          <cell r="F150">
            <v>7.5503464574768122</v>
          </cell>
        </row>
        <row r="151">
          <cell r="F151">
            <v>7.7127194995730868</v>
          </cell>
        </row>
        <row r="152">
          <cell r="F152">
            <v>7.8750925416693622</v>
          </cell>
        </row>
        <row r="153">
          <cell r="F153">
            <v>7.7127194995730868</v>
          </cell>
        </row>
        <row r="154">
          <cell r="F154">
            <v>7.5503464574768122</v>
          </cell>
        </row>
        <row r="155">
          <cell r="F155">
            <v>7.7127194995730868</v>
          </cell>
        </row>
        <row r="156">
          <cell r="F156">
            <v>7.9562790627175008</v>
          </cell>
        </row>
        <row r="157">
          <cell r="F157">
            <v>8.1714237107101209</v>
          </cell>
        </row>
        <row r="158">
          <cell r="F158">
            <v>8.2556651922638338</v>
          </cell>
        </row>
        <row r="159">
          <cell r="F159">
            <v>8.0871822291564079</v>
          </cell>
        </row>
        <row r="160">
          <cell r="F160">
            <v>7.9186992660489839</v>
          </cell>
        </row>
        <row r="161">
          <cell r="F161">
            <v>7.7502163029415572</v>
          </cell>
        </row>
        <row r="162">
          <cell r="F162">
            <v>7.834457784495271</v>
          </cell>
        </row>
        <row r="163">
          <cell r="F163">
            <v>8.002940747602695</v>
          </cell>
        </row>
        <row r="164">
          <cell r="F164">
            <v>8.1714237107101209</v>
          </cell>
        </row>
        <row r="165">
          <cell r="F165">
            <v>8.002940747602695</v>
          </cell>
        </row>
        <row r="166">
          <cell r="F166">
            <v>7.834457784495271</v>
          </cell>
        </row>
        <row r="167">
          <cell r="F167">
            <v>8.002940747602695</v>
          </cell>
        </row>
        <row r="168">
          <cell r="F168">
            <v>8.2556651922638338</v>
          </cell>
        </row>
        <row r="169">
          <cell r="F169">
            <v>8.4760202976155128</v>
          </cell>
        </row>
        <row r="170">
          <cell r="F170">
            <v>8.5634019501682506</v>
          </cell>
        </row>
        <row r="171">
          <cell r="F171">
            <v>8.3886386450627768</v>
          </cell>
        </row>
        <row r="172">
          <cell r="F172">
            <v>8.2138753399573012</v>
          </cell>
        </row>
        <row r="173">
          <cell r="F173">
            <v>8.0391120348518257</v>
          </cell>
        </row>
        <row r="174">
          <cell r="F174">
            <v>8.1264936874045635</v>
          </cell>
        </row>
        <row r="175">
          <cell r="F175">
            <v>8.301256992510039</v>
          </cell>
        </row>
        <row r="176">
          <cell r="F176">
            <v>8.4760202976155128</v>
          </cell>
        </row>
        <row r="177">
          <cell r="F177">
            <v>8.301256992510039</v>
          </cell>
        </row>
        <row r="178">
          <cell r="F178">
            <v>8.1264936874045635</v>
          </cell>
        </row>
        <row r="179">
          <cell r="F179">
            <v>8.301256992510039</v>
          </cell>
        </row>
        <row r="180">
          <cell r="F180">
            <v>8.5634019501682506</v>
          </cell>
        </row>
        <row r="181">
          <cell r="F181">
            <v>8.7894804152268122</v>
          </cell>
        </row>
        <row r="182">
          <cell r="F182">
            <v>8.8800936153837906</v>
          </cell>
        </row>
        <row r="183">
          <cell r="F183">
            <v>8.6988672150698356</v>
          </cell>
        </row>
        <row r="184">
          <cell r="F184">
            <v>8.5176408147558806</v>
          </cell>
        </row>
        <row r="185">
          <cell r="F185">
            <v>8.3364144144419257</v>
          </cell>
        </row>
        <row r="186">
          <cell r="F186">
            <v>8.427027614598904</v>
          </cell>
        </row>
        <row r="187">
          <cell r="F187">
            <v>8.6082540149128572</v>
          </cell>
        </row>
        <row r="188">
          <cell r="F188">
            <v>8.7894804152268122</v>
          </cell>
        </row>
        <row r="189">
          <cell r="F189">
            <v>8.6082540149128572</v>
          </cell>
        </row>
        <row r="190">
          <cell r="F190">
            <v>8.427027614598904</v>
          </cell>
        </row>
        <row r="191">
          <cell r="F191">
            <v>8.6082540149128572</v>
          </cell>
        </row>
        <row r="192">
          <cell r="F192">
            <v>8.8800936153837906</v>
          </cell>
        </row>
        <row r="193">
          <cell r="F193">
            <v>9.1113512279606859</v>
          </cell>
        </row>
        <row r="194">
          <cell r="F194">
            <v>9.2052826839190445</v>
          </cell>
        </row>
        <row r="195">
          <cell r="F195">
            <v>9.017419772002329</v>
          </cell>
        </row>
        <row r="196">
          <cell r="F196">
            <v>8.8295568600856136</v>
          </cell>
        </row>
        <row r="197">
          <cell r="F197">
            <v>8.6416939481688964</v>
          </cell>
        </row>
        <row r="198">
          <cell r="F198">
            <v>8.735625404127255</v>
          </cell>
        </row>
        <row r="199">
          <cell r="F199">
            <v>8.9234883160439704</v>
          </cell>
        </row>
        <row r="200">
          <cell r="F200">
            <v>9.1113512279606859</v>
          </cell>
        </row>
        <row r="201">
          <cell r="F201">
            <v>8.9234883160439704</v>
          </cell>
        </row>
        <row r="202">
          <cell r="F202">
            <v>8.735625404127255</v>
          </cell>
        </row>
        <row r="203">
          <cell r="F203">
            <v>8.9234883160439704</v>
          </cell>
        </row>
        <row r="204">
          <cell r="F204">
            <v>9.2052826839190445</v>
          </cell>
        </row>
        <row r="205">
          <cell r="F205">
            <v>9.4417906529106226</v>
          </cell>
        </row>
        <row r="206">
          <cell r="F206">
            <v>9.5391287008787753</v>
          </cell>
        </row>
        <row r="207">
          <cell r="F207">
            <v>9.3444526049424734</v>
          </cell>
        </row>
        <row r="208">
          <cell r="F208">
            <v>9.1497765090061716</v>
          </cell>
        </row>
        <row r="209">
          <cell r="F209">
            <v>8.9551004130698697</v>
          </cell>
        </row>
        <row r="210">
          <cell r="F210">
            <v>9.0524384610380206</v>
          </cell>
        </row>
        <row r="211">
          <cell r="F211">
            <v>9.2471145569743225</v>
          </cell>
        </row>
        <row r="212">
          <cell r="F212">
            <v>9.4417906529106226</v>
          </cell>
        </row>
        <row r="213">
          <cell r="F213">
            <v>9.2471145569743225</v>
          </cell>
        </row>
        <row r="214">
          <cell r="F214">
            <v>9.0524384610380206</v>
          </cell>
        </row>
        <row r="215">
          <cell r="F215">
            <v>9.2471145569743225</v>
          </cell>
        </row>
        <row r="216">
          <cell r="F216">
            <v>9.5391287008787753</v>
          </cell>
        </row>
        <row r="217">
          <cell r="F217">
            <v>9.7833148473419609</v>
          </cell>
        </row>
        <row r="218">
          <cell r="F218">
            <v>9.8841737632939406</v>
          </cell>
        </row>
        <row r="219">
          <cell r="F219">
            <v>9.682455931389983</v>
          </cell>
        </row>
        <row r="220">
          <cell r="F220">
            <v>9.4807380994860253</v>
          </cell>
        </row>
        <row r="221">
          <cell r="F221">
            <v>9.2790202675820659</v>
          </cell>
        </row>
        <row r="222">
          <cell r="F222">
            <v>9.3798791835340456</v>
          </cell>
        </row>
        <row r="223">
          <cell r="F223">
            <v>9.5815970154380032</v>
          </cell>
        </row>
        <row r="224">
          <cell r="F224">
            <v>9.7833148473419609</v>
          </cell>
        </row>
        <row r="225">
          <cell r="F225">
            <v>9.5815970154380032</v>
          </cell>
        </row>
        <row r="226">
          <cell r="F226">
            <v>9.3798791835340456</v>
          </cell>
        </row>
        <row r="227">
          <cell r="F227">
            <v>9.5815970154380032</v>
          </cell>
        </row>
        <row r="228">
          <cell r="F228">
            <v>9.8841737632939406</v>
          </cell>
        </row>
        <row r="229">
          <cell r="F229">
            <v>10.137040854699141</v>
          </cell>
        </row>
        <row r="230">
          <cell r="F230">
            <v>10.241546430520781</v>
          </cell>
        </row>
        <row r="231">
          <cell r="F231">
            <v>10.0325352788775</v>
          </cell>
        </row>
        <row r="232">
          <cell r="F232">
            <v>9.8235241272342186</v>
          </cell>
        </row>
        <row r="233">
          <cell r="F233">
            <v>9.6145129755909355</v>
          </cell>
        </row>
        <row r="234">
          <cell r="F234">
            <v>9.719018551412578</v>
          </cell>
        </row>
        <row r="235">
          <cell r="F235">
            <v>9.9280297030558593</v>
          </cell>
        </row>
        <row r="236">
          <cell r="F236">
            <v>10.137040854699141</v>
          </cell>
        </row>
        <row r="237">
          <cell r="F237">
            <v>9.9280297030558593</v>
          </cell>
        </row>
        <row r="238">
          <cell r="F238">
            <v>9.719018551412578</v>
          </cell>
        </row>
        <row r="239">
          <cell r="F239">
            <v>9.9280297030558593</v>
          </cell>
        </row>
        <row r="240">
          <cell r="F240">
            <v>10.241546430520781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4"/>
  <sheetViews>
    <sheetView topLeftCell="A253" workbookViewId="0">
      <selection activeCell="H16" sqref="H16"/>
    </sheetView>
  </sheetViews>
  <sheetFormatPr defaultRowHeight="14.4" x14ac:dyDescent="0.3"/>
  <cols>
    <col min="1" max="2" width="8.5546875" customWidth="1"/>
    <col min="3" max="3" width="11.6640625" style="2" bestFit="1" customWidth="1"/>
    <col min="4" max="4" width="10" style="58" bestFit="1" customWidth="1"/>
    <col min="5" max="5" width="10.44140625" style="2" bestFit="1" customWidth="1"/>
    <col min="6" max="6" width="3.44140625" customWidth="1"/>
    <col min="7" max="7" width="13.33203125" bestFit="1" customWidth="1"/>
    <col min="8" max="8" width="10.5546875" customWidth="1"/>
    <col min="9" max="9" width="1.33203125" customWidth="1"/>
    <col min="10" max="10" width="2.44140625" customWidth="1"/>
    <col min="11" max="11" width="13.109375" bestFit="1" customWidth="1"/>
    <col min="12" max="12" width="14.88671875" customWidth="1"/>
    <col min="14" max="14" width="4.33203125" customWidth="1"/>
    <col min="16" max="16" width="8" customWidth="1"/>
  </cols>
  <sheetData>
    <row r="1" spans="1:15" ht="15" x14ac:dyDescent="0.25">
      <c r="A1" s="1" t="s">
        <v>0</v>
      </c>
      <c r="D1"/>
    </row>
    <row r="2" spans="1:15" ht="65.25" thickBot="1" x14ac:dyDescent="0.3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/>
      <c r="G2" s="7" t="s">
        <v>6</v>
      </c>
      <c r="H2" s="8" t="s">
        <v>7</v>
      </c>
      <c r="I2" s="9"/>
    </row>
    <row r="3" spans="1:15" ht="15" x14ac:dyDescent="0.25">
      <c r="A3" s="10" t="s">
        <v>8</v>
      </c>
      <c r="B3" s="10">
        <v>2014</v>
      </c>
      <c r="C3" s="11">
        <f>'[1]NYMEX + Fundy'!F3</f>
        <v>4.8599990000000002</v>
      </c>
      <c r="D3" s="12">
        <v>6.050000000000022E-2</v>
      </c>
      <c r="E3" s="13">
        <f t="shared" ref="E3:E66" si="0">ROUND(C3+D3,3)</f>
        <v>4.92</v>
      </c>
      <c r="F3" s="9"/>
      <c r="G3" s="14">
        <f t="shared" ref="G3:G66" si="1">(E3/$M$6)*$M$5+($M$7*$M$8^(B3-$M$4))</f>
        <v>0.11018329938900204</v>
      </c>
      <c r="H3" s="15">
        <f t="shared" ref="H3:H66" si="2">+E3+G3</f>
        <v>5.0301832993890017</v>
      </c>
      <c r="K3" s="16" t="s">
        <v>9</v>
      </c>
      <c r="L3" s="17"/>
      <c r="M3" s="18"/>
    </row>
    <row r="4" spans="1:15" x14ac:dyDescent="0.3">
      <c r="A4" s="10" t="s">
        <v>10</v>
      </c>
      <c r="B4" s="10">
        <v>2014</v>
      </c>
      <c r="C4" s="11">
        <f>'[1]NYMEX + Fundy'!F4</f>
        <v>4.5085009999999999</v>
      </c>
      <c r="D4" s="12">
        <v>0.14200000000000035</v>
      </c>
      <c r="E4" s="13">
        <f t="shared" si="0"/>
        <v>4.6509999999999998</v>
      </c>
      <c r="F4" s="9"/>
      <c r="G4" s="14">
        <f t="shared" si="1"/>
        <v>0.10525254582484725</v>
      </c>
      <c r="H4" s="15">
        <f t="shared" si="2"/>
        <v>4.7562525458248475</v>
      </c>
      <c r="K4" s="19" t="s">
        <v>11</v>
      </c>
      <c r="L4" s="20" t="s">
        <v>12</v>
      </c>
      <c r="M4" s="21">
        <v>2014</v>
      </c>
      <c r="N4" s="22" t="s">
        <v>13</v>
      </c>
    </row>
    <row r="5" spans="1:15" x14ac:dyDescent="0.3">
      <c r="A5" s="10" t="s">
        <v>15</v>
      </c>
      <c r="B5" s="10">
        <v>2014</v>
      </c>
      <c r="C5" s="11">
        <f>'[1]NYMEX + Fundy'!F5</f>
        <v>4.4690000000000003</v>
      </c>
      <c r="D5" s="12">
        <v>0.14500000000000002</v>
      </c>
      <c r="E5" s="13">
        <f t="shared" si="0"/>
        <v>4.6139999999999999</v>
      </c>
      <c r="F5" s="9"/>
      <c r="G5" s="14">
        <f t="shared" si="1"/>
        <v>0.10457433808553972</v>
      </c>
      <c r="H5" s="15">
        <f t="shared" si="2"/>
        <v>4.7185743380855394</v>
      </c>
      <c r="K5" s="19" t="s">
        <v>16</v>
      </c>
      <c r="L5" s="20" t="s">
        <v>17</v>
      </c>
      <c r="M5" s="23">
        <v>1.7999999999999999E-2</v>
      </c>
      <c r="N5" s="22" t="s">
        <v>13</v>
      </c>
      <c r="O5" t="s">
        <v>14</v>
      </c>
    </row>
    <row r="6" spans="1:15" ht="15" x14ac:dyDescent="0.25">
      <c r="A6" s="10" t="s">
        <v>18</v>
      </c>
      <c r="B6" s="10">
        <v>2014</v>
      </c>
      <c r="C6" s="11">
        <f>'[1]NYMEX + Fundy'!F6</f>
        <v>4.49</v>
      </c>
      <c r="D6" s="12">
        <v>0.16500000000000001</v>
      </c>
      <c r="E6" s="13">
        <f t="shared" si="0"/>
        <v>4.6550000000000002</v>
      </c>
      <c r="F6" s="9"/>
      <c r="G6" s="14">
        <f t="shared" si="1"/>
        <v>0.10532586558044807</v>
      </c>
      <c r="H6" s="15">
        <f t="shared" si="2"/>
        <v>4.7603258655804481</v>
      </c>
      <c r="K6" s="19" t="s">
        <v>19</v>
      </c>
      <c r="L6" s="20" t="s">
        <v>20</v>
      </c>
      <c r="M6" s="24">
        <f>100%-M5</f>
        <v>0.98199999999999998</v>
      </c>
    </row>
    <row r="7" spans="1:15" ht="15" x14ac:dyDescent="0.25">
      <c r="A7" s="10" t="s">
        <v>21</v>
      </c>
      <c r="B7" s="10">
        <v>2014</v>
      </c>
      <c r="C7" s="11">
        <f>'[1]NYMEX + Fundy'!F7</f>
        <v>4.524</v>
      </c>
      <c r="D7" s="12">
        <v>0.21</v>
      </c>
      <c r="E7" s="13">
        <f t="shared" si="0"/>
        <v>4.734</v>
      </c>
      <c r="F7" s="9"/>
      <c r="G7" s="14">
        <f t="shared" si="1"/>
        <v>0.10677393075356414</v>
      </c>
      <c r="H7" s="15">
        <f t="shared" si="2"/>
        <v>4.8407739307535644</v>
      </c>
      <c r="K7" s="19" t="s">
        <v>22</v>
      </c>
      <c r="L7" s="20" t="s">
        <v>23</v>
      </c>
      <c r="M7" s="25">
        <f>M14</f>
        <v>0.02</v>
      </c>
    </row>
    <row r="8" spans="1:15" ht="15" x14ac:dyDescent="0.25">
      <c r="A8" s="10" t="s">
        <v>24</v>
      </c>
      <c r="B8" s="10">
        <v>2014</v>
      </c>
      <c r="C8" s="11">
        <f>'[1]NYMEX + Fundy'!F8</f>
        <v>4.513001</v>
      </c>
      <c r="D8" s="12">
        <v>0.21</v>
      </c>
      <c r="E8" s="13">
        <f t="shared" si="0"/>
        <v>4.7229999999999999</v>
      </c>
      <c r="F8" s="9"/>
      <c r="G8" s="14">
        <f t="shared" si="1"/>
        <v>0.1065723014256619</v>
      </c>
      <c r="H8" s="15">
        <f t="shared" si="2"/>
        <v>4.829572301425662</v>
      </c>
      <c r="K8" s="19" t="s">
        <v>25</v>
      </c>
      <c r="L8" s="20" t="s">
        <v>26</v>
      </c>
      <c r="M8" s="26">
        <v>1</v>
      </c>
      <c r="N8" s="22"/>
    </row>
    <row r="9" spans="1:15" ht="15" x14ac:dyDescent="0.25">
      <c r="A9" s="10" t="s">
        <v>27</v>
      </c>
      <c r="B9" s="10">
        <v>2014</v>
      </c>
      <c r="C9" s="11">
        <f>'[1]NYMEX + Fundy'!F9</f>
        <v>4.4880009999999997</v>
      </c>
      <c r="D9" s="12">
        <v>0.155</v>
      </c>
      <c r="E9" s="13">
        <f t="shared" si="0"/>
        <v>4.6429999999999998</v>
      </c>
      <c r="F9" s="9"/>
      <c r="G9" s="14">
        <f t="shared" si="1"/>
        <v>0.10510590631364562</v>
      </c>
      <c r="H9" s="15">
        <f t="shared" si="2"/>
        <v>4.7481059063136453</v>
      </c>
      <c r="K9" s="27"/>
      <c r="L9" s="28"/>
      <c r="M9" s="29"/>
    </row>
    <row r="10" spans="1:15" ht="15" x14ac:dyDescent="0.25">
      <c r="A10" s="10" t="s">
        <v>28</v>
      </c>
      <c r="B10" s="10">
        <v>2014</v>
      </c>
      <c r="C10" s="11">
        <f>'[1]NYMEX + Fundy'!F10</f>
        <v>3.984</v>
      </c>
      <c r="D10" s="12">
        <v>7.8600000000000225E-2</v>
      </c>
      <c r="E10" s="13">
        <f t="shared" si="0"/>
        <v>4.0629999999999997</v>
      </c>
      <c r="F10" s="9"/>
      <c r="G10" s="14">
        <f t="shared" si="1"/>
        <v>9.4474541751527488E-2</v>
      </c>
      <c r="H10" s="15">
        <f t="shared" si="2"/>
        <v>4.1574745417515269</v>
      </c>
      <c r="K10" s="27"/>
      <c r="L10" s="28"/>
      <c r="M10" s="29"/>
    </row>
    <row r="11" spans="1:15" ht="15" x14ac:dyDescent="0.25">
      <c r="A11" s="10" t="s">
        <v>29</v>
      </c>
      <c r="B11" s="10">
        <v>2014</v>
      </c>
      <c r="C11" s="11">
        <f>'[1]NYMEX + Fundy'!F11</f>
        <v>4.0289999999999999</v>
      </c>
      <c r="D11" s="12">
        <v>2.8200000000000003E-2</v>
      </c>
      <c r="E11" s="13">
        <f t="shared" si="0"/>
        <v>4.0570000000000004</v>
      </c>
      <c r="F11" s="9"/>
      <c r="G11" s="14">
        <f t="shared" si="1"/>
        <v>9.4364562118126286E-2</v>
      </c>
      <c r="H11" s="15">
        <f t="shared" si="2"/>
        <v>4.1513645621181263</v>
      </c>
      <c r="K11" s="27"/>
      <c r="L11" s="30" t="s">
        <v>30</v>
      </c>
      <c r="M11" s="31"/>
    </row>
    <row r="12" spans="1:15" x14ac:dyDescent="0.3">
      <c r="A12" s="10" t="s">
        <v>31</v>
      </c>
      <c r="B12" s="10">
        <v>2014</v>
      </c>
      <c r="C12" s="11">
        <f>'[1]NYMEX + Fundy'!F12</f>
        <v>4.2439999999999998</v>
      </c>
      <c r="D12" s="12">
        <v>2.7899999999999814E-2</v>
      </c>
      <c r="E12" s="13">
        <f t="shared" si="0"/>
        <v>4.2720000000000002</v>
      </c>
      <c r="F12" s="9"/>
      <c r="G12" s="14">
        <f t="shared" si="1"/>
        <v>9.830549898167007E-2</v>
      </c>
      <c r="H12" s="15">
        <f t="shared" si="2"/>
        <v>4.3703054989816703</v>
      </c>
      <c r="K12" s="27"/>
      <c r="L12" s="20" t="s">
        <v>23</v>
      </c>
      <c r="M12" s="32">
        <v>0.02</v>
      </c>
      <c r="N12" s="22" t="s">
        <v>13</v>
      </c>
      <c r="O12" t="s">
        <v>14</v>
      </c>
    </row>
    <row r="13" spans="1:15" x14ac:dyDescent="0.3">
      <c r="A13" s="10" t="s">
        <v>32</v>
      </c>
      <c r="B13" s="10">
        <v>2015</v>
      </c>
      <c r="C13" s="11">
        <f>'[1]NYMEX + Fundy'!F13</f>
        <v>4.3650000000000002</v>
      </c>
      <c r="D13" s="12">
        <v>2.829999999999977E-2</v>
      </c>
      <c r="E13" s="13">
        <f t="shared" si="0"/>
        <v>4.3929999999999998</v>
      </c>
      <c r="F13" s="9"/>
      <c r="G13" s="14">
        <f t="shared" si="1"/>
        <v>0.1005234215885947</v>
      </c>
      <c r="H13" s="15">
        <f t="shared" si="2"/>
        <v>4.4935234215885949</v>
      </c>
      <c r="K13" s="27"/>
      <c r="L13" s="20" t="s">
        <v>33</v>
      </c>
      <c r="M13" s="32">
        <v>0</v>
      </c>
      <c r="N13" s="22" t="s">
        <v>13</v>
      </c>
      <c r="O13" t="s">
        <v>14</v>
      </c>
    </row>
    <row r="14" spans="1:15" ht="15" x14ac:dyDescent="0.25">
      <c r="A14" s="10" t="s">
        <v>34</v>
      </c>
      <c r="B14" s="10">
        <v>2015</v>
      </c>
      <c r="C14" s="11">
        <f>'[1]NYMEX + Fundy'!F14</f>
        <v>4.3330000000000002</v>
      </c>
      <c r="D14" s="12">
        <v>2.8100000000000236E-2</v>
      </c>
      <c r="E14" s="13">
        <f t="shared" si="0"/>
        <v>4.3609999999999998</v>
      </c>
      <c r="F14" s="9"/>
      <c r="G14" s="14">
        <f t="shared" si="1"/>
        <v>9.9936863543788182E-2</v>
      </c>
      <c r="H14" s="15">
        <f t="shared" si="2"/>
        <v>4.4609368635437878</v>
      </c>
      <c r="K14" s="27"/>
      <c r="L14" s="33" t="s">
        <v>35</v>
      </c>
      <c r="M14" s="25">
        <f>SUM(M12:M13)</f>
        <v>0.02</v>
      </c>
      <c r="N14" s="22"/>
    </row>
    <row r="15" spans="1:15" ht="15.75" thickBot="1" x14ac:dyDescent="0.3">
      <c r="A15" s="10" t="s">
        <v>8</v>
      </c>
      <c r="B15" s="10">
        <v>2015</v>
      </c>
      <c r="C15" s="11">
        <f>'[1]NYMEX + Fundy'!F15</f>
        <v>4.2560000000000002</v>
      </c>
      <c r="D15" s="12">
        <v>2.8500000000000192E-2</v>
      </c>
      <c r="E15" s="13">
        <f t="shared" si="0"/>
        <v>4.2850000000000001</v>
      </c>
      <c r="F15" s="9"/>
      <c r="G15" s="14">
        <f t="shared" si="1"/>
        <v>9.8543788187372708E-2</v>
      </c>
      <c r="H15" s="15">
        <f t="shared" si="2"/>
        <v>4.3835437881873727</v>
      </c>
      <c r="K15" s="34"/>
      <c r="L15" s="35"/>
      <c r="M15" s="36"/>
    </row>
    <row r="16" spans="1:15" ht="15" x14ac:dyDescent="0.25">
      <c r="A16" s="10" t="s">
        <v>10</v>
      </c>
      <c r="B16" s="10">
        <v>2015</v>
      </c>
      <c r="C16" s="11">
        <f>'[1]NYMEX + Fundy'!F16</f>
        <v>3.7639999999999998</v>
      </c>
      <c r="D16" s="12">
        <v>0.11370000000000013</v>
      </c>
      <c r="E16" s="13">
        <f t="shared" si="0"/>
        <v>3.8780000000000001</v>
      </c>
      <c r="F16" s="9"/>
      <c r="G16" s="14">
        <f t="shared" si="1"/>
        <v>9.1083503054989814E-2</v>
      </c>
      <c r="H16" s="15">
        <f t="shared" si="2"/>
        <v>3.96908350305499</v>
      </c>
    </row>
    <row r="17" spans="1:17" ht="15.75" thickBot="1" x14ac:dyDescent="0.3">
      <c r="A17" s="10" t="s">
        <v>15</v>
      </c>
      <c r="B17" s="10">
        <v>2015</v>
      </c>
      <c r="C17" s="11">
        <f>'[1]NYMEX + Fundy'!F17</f>
        <v>3.7130000000000001</v>
      </c>
      <c r="D17" s="12">
        <v>0.11370000000000013</v>
      </c>
      <c r="E17" s="13">
        <f t="shared" si="0"/>
        <v>3.827</v>
      </c>
      <c r="F17" s="9"/>
      <c r="G17" s="14">
        <f t="shared" si="1"/>
        <v>9.0148676171079425E-2</v>
      </c>
      <c r="H17" s="15">
        <f t="shared" si="2"/>
        <v>3.9171486761710792</v>
      </c>
    </row>
    <row r="18" spans="1:17" ht="15" x14ac:dyDescent="0.25">
      <c r="A18" s="10" t="s">
        <v>18</v>
      </c>
      <c r="B18" s="10">
        <v>2015</v>
      </c>
      <c r="C18" s="11">
        <f>'[1]NYMEX + Fundy'!F18</f>
        <v>3.7290000000000001</v>
      </c>
      <c r="D18" s="12">
        <v>0.11369999999999969</v>
      </c>
      <c r="E18" s="13">
        <f t="shared" si="0"/>
        <v>3.843</v>
      </c>
      <c r="F18" s="9"/>
      <c r="G18" s="14">
        <f t="shared" si="1"/>
        <v>9.0441955193482693E-2</v>
      </c>
      <c r="H18" s="15">
        <f t="shared" si="2"/>
        <v>3.9334419551934827</v>
      </c>
      <c r="K18" s="37" t="s">
        <v>9</v>
      </c>
      <c r="L18" s="38"/>
      <c r="M18" s="39"/>
      <c r="O18" s="9"/>
      <c r="P18" s="9"/>
      <c r="Q18" s="9"/>
    </row>
    <row r="19" spans="1:17" ht="15" x14ac:dyDescent="0.25">
      <c r="A19" s="10" t="s">
        <v>21</v>
      </c>
      <c r="B19" s="10">
        <v>2015</v>
      </c>
      <c r="C19" s="11">
        <f>'[1]NYMEX + Fundy'!F19</f>
        <v>3.7519999999999998</v>
      </c>
      <c r="D19" s="12">
        <v>0.11329999999999973</v>
      </c>
      <c r="E19" s="13">
        <f t="shared" si="0"/>
        <v>3.8650000000000002</v>
      </c>
      <c r="F19" s="9"/>
      <c r="G19" s="14">
        <f t="shared" si="1"/>
        <v>9.0845213849287176E-2</v>
      </c>
      <c r="H19" s="15">
        <f t="shared" si="2"/>
        <v>3.9558452138492872</v>
      </c>
      <c r="I19" s="40"/>
      <c r="K19" s="41" t="s">
        <v>17</v>
      </c>
      <c r="L19" s="42">
        <v>1.7999999999999999E-2</v>
      </c>
      <c r="M19" s="43"/>
      <c r="O19" s="50"/>
      <c r="P19" t="s">
        <v>14</v>
      </c>
      <c r="Q19" s="40"/>
    </row>
    <row r="20" spans="1:17" ht="15.75" thickBot="1" x14ac:dyDescent="0.3">
      <c r="A20" s="10" t="s">
        <v>24</v>
      </c>
      <c r="B20" s="10">
        <v>2015</v>
      </c>
      <c r="C20" s="11">
        <f>'[1]NYMEX + Fundy'!F20</f>
        <v>3.7610000000000001</v>
      </c>
      <c r="D20" s="12">
        <v>0.11350000000000016</v>
      </c>
      <c r="E20" s="13">
        <f t="shared" si="0"/>
        <v>3.875</v>
      </c>
      <c r="F20" s="9"/>
      <c r="G20" s="14">
        <f t="shared" si="1"/>
        <v>9.1028513238289199E-2</v>
      </c>
      <c r="H20" s="15">
        <f t="shared" si="2"/>
        <v>3.9660285132382893</v>
      </c>
      <c r="I20" s="20"/>
      <c r="K20" s="44" t="s">
        <v>30</v>
      </c>
      <c r="L20" s="45">
        <v>0.02</v>
      </c>
      <c r="M20" s="36"/>
      <c r="O20" s="48"/>
      <c r="P20" t="s">
        <v>14</v>
      </c>
      <c r="Q20" s="46"/>
    </row>
    <row r="21" spans="1:17" ht="15" x14ac:dyDescent="0.25">
      <c r="A21" s="10" t="s">
        <v>27</v>
      </c>
      <c r="B21" s="10">
        <v>2015</v>
      </c>
      <c r="C21" s="11">
        <f>'[1]NYMEX + Fundy'!F21</f>
        <v>3.7490000000000001</v>
      </c>
      <c r="D21" s="12">
        <v>0.11340000000000039</v>
      </c>
      <c r="E21" s="13">
        <f t="shared" si="0"/>
        <v>3.8620000000000001</v>
      </c>
      <c r="F21" s="9"/>
      <c r="G21" s="14">
        <f t="shared" si="1"/>
        <v>9.0790224032586561E-2</v>
      </c>
      <c r="H21" s="15">
        <f t="shared" si="2"/>
        <v>3.9527902240325865</v>
      </c>
      <c r="I21" s="47"/>
      <c r="J21" s="22"/>
      <c r="K21" s="9"/>
      <c r="L21" s="9"/>
      <c r="M21" s="9"/>
      <c r="O21" s="48"/>
      <c r="P21" s="20"/>
      <c r="Q21" s="49"/>
    </row>
    <row r="22" spans="1:17" ht="15" x14ac:dyDescent="0.25">
      <c r="A22" s="10" t="s">
        <v>28</v>
      </c>
      <c r="B22" s="10">
        <v>2015</v>
      </c>
      <c r="C22" s="11">
        <f>'[1]NYMEX + Fundy'!F22</f>
        <v>3.7789999999999999</v>
      </c>
      <c r="D22" s="12">
        <v>0.11340000000000039</v>
      </c>
      <c r="E22" s="13">
        <f t="shared" si="0"/>
        <v>3.8919999999999999</v>
      </c>
      <c r="F22" s="9"/>
      <c r="G22" s="14">
        <f t="shared" si="1"/>
        <v>9.1340122199592672E-2</v>
      </c>
      <c r="H22" s="15">
        <f t="shared" si="2"/>
        <v>3.9833401221995928</v>
      </c>
      <c r="I22" s="47"/>
      <c r="J22" s="9"/>
      <c r="K22" s="50"/>
      <c r="L22" s="30"/>
      <c r="M22" s="40"/>
      <c r="O22" s="48"/>
      <c r="P22" s="20"/>
      <c r="Q22" s="47"/>
    </row>
    <row r="23" spans="1:17" ht="15" x14ac:dyDescent="0.25">
      <c r="A23" s="10" t="s">
        <v>29</v>
      </c>
      <c r="B23" s="10">
        <v>2015</v>
      </c>
      <c r="C23" s="11">
        <f>'[1]NYMEX + Fundy'!F23</f>
        <v>3.8570000000000002</v>
      </c>
      <c r="D23" s="12">
        <v>2.5500000000000078E-2</v>
      </c>
      <c r="E23" s="13">
        <f t="shared" si="0"/>
        <v>3.883</v>
      </c>
      <c r="F23" s="9"/>
      <c r="G23" s="14">
        <f t="shared" si="1"/>
        <v>9.117515274949084E-2</v>
      </c>
      <c r="H23" s="15">
        <f t="shared" si="2"/>
        <v>3.9741751527494911</v>
      </c>
      <c r="I23" s="51"/>
      <c r="J23" s="9"/>
      <c r="K23" s="48"/>
      <c r="L23" s="20"/>
      <c r="M23" s="46"/>
      <c r="O23" s="48"/>
      <c r="P23" s="20"/>
      <c r="Q23" s="51"/>
    </row>
    <row r="24" spans="1:17" ht="15" x14ac:dyDescent="0.25">
      <c r="A24" s="10" t="s">
        <v>31</v>
      </c>
      <c r="B24" s="10">
        <v>2015</v>
      </c>
      <c r="C24" s="11">
        <f>'[1]NYMEX + Fundy'!F24</f>
        <v>4.0279999999999996</v>
      </c>
      <c r="D24" s="12">
        <v>2.5100000000000122E-2</v>
      </c>
      <c r="E24" s="13">
        <f t="shared" si="0"/>
        <v>4.0529999999999999</v>
      </c>
      <c r="F24" s="9"/>
      <c r="G24" s="14">
        <f t="shared" si="1"/>
        <v>9.4291242362525451E-2</v>
      </c>
      <c r="H24" s="15">
        <f t="shared" si="2"/>
        <v>4.1472912423625257</v>
      </c>
      <c r="I24" s="47"/>
      <c r="J24" s="9"/>
      <c r="K24" s="48"/>
      <c r="L24" s="20"/>
      <c r="M24" s="49"/>
      <c r="N24" s="22"/>
      <c r="O24" s="48"/>
      <c r="P24" s="20"/>
      <c r="Q24" s="52"/>
    </row>
    <row r="25" spans="1:17" ht="15" x14ac:dyDescent="0.25">
      <c r="A25" s="10" t="s">
        <v>32</v>
      </c>
      <c r="B25" s="10">
        <v>2016</v>
      </c>
      <c r="C25" s="11">
        <f>'[1]NYMEX + Fundy'!F25</f>
        <v>4.1449999999999996</v>
      </c>
      <c r="D25" s="12">
        <v>2.5500000000000078E-2</v>
      </c>
      <c r="E25" s="13">
        <f t="shared" si="0"/>
        <v>4.1710000000000003</v>
      </c>
      <c r="F25" s="9"/>
      <c r="G25" s="14">
        <f t="shared" si="1"/>
        <v>9.6454175152749483E-2</v>
      </c>
      <c r="H25" s="15">
        <f t="shared" si="2"/>
        <v>4.2674541751527499</v>
      </c>
      <c r="I25" s="53"/>
      <c r="J25" s="9"/>
      <c r="K25" s="48"/>
      <c r="L25" s="20"/>
      <c r="M25" s="47"/>
      <c r="N25" s="22"/>
      <c r="O25" s="20"/>
      <c r="P25" s="28"/>
      <c r="Q25" s="53"/>
    </row>
    <row r="26" spans="1:17" ht="15" x14ac:dyDescent="0.25">
      <c r="A26" s="10" t="s">
        <v>34</v>
      </c>
      <c r="B26" s="10">
        <v>2016</v>
      </c>
      <c r="C26" s="11">
        <f>'[1]NYMEX + Fundy'!F26</f>
        <v>4.109</v>
      </c>
      <c r="D26" s="12">
        <v>2.5400000000000311E-2</v>
      </c>
      <c r="E26" s="13">
        <f t="shared" si="0"/>
        <v>4.1340000000000003</v>
      </c>
      <c r="F26" s="9"/>
      <c r="G26" s="14">
        <f t="shared" si="1"/>
        <v>9.5775967413441965E-2</v>
      </c>
      <c r="H26" s="15">
        <f t="shared" si="2"/>
        <v>4.2297759674134419</v>
      </c>
      <c r="I26" s="53"/>
      <c r="J26" s="9"/>
      <c r="K26" s="48"/>
      <c r="L26" s="20"/>
      <c r="M26" s="51"/>
      <c r="O26" s="20"/>
      <c r="P26" s="28"/>
      <c r="Q26" s="53"/>
    </row>
    <row r="27" spans="1:17" x14ac:dyDescent="0.3">
      <c r="A27" s="10" t="s">
        <v>8</v>
      </c>
      <c r="B27" s="10">
        <v>2016</v>
      </c>
      <c r="C27" s="11">
        <f>'[1]NYMEX + Fundy'!F27</f>
        <v>4.032</v>
      </c>
      <c r="D27" s="12">
        <v>2.5800000000000267E-2</v>
      </c>
      <c r="E27" s="13">
        <f t="shared" si="0"/>
        <v>4.0579999999999998</v>
      </c>
      <c r="F27" s="9"/>
      <c r="G27" s="14">
        <f t="shared" si="1"/>
        <v>9.4382892057026477E-2</v>
      </c>
      <c r="H27" s="15">
        <f t="shared" si="2"/>
        <v>4.1523828920570267</v>
      </c>
      <c r="I27" s="20"/>
      <c r="J27" s="9"/>
      <c r="K27" s="48"/>
      <c r="L27" s="20"/>
      <c r="M27" s="52"/>
      <c r="O27" s="20"/>
      <c r="P27" s="30"/>
      <c r="Q27" s="20"/>
    </row>
    <row r="28" spans="1:17" x14ac:dyDescent="0.3">
      <c r="A28" s="10" t="s">
        <v>10</v>
      </c>
      <c r="B28" s="10">
        <v>2016</v>
      </c>
      <c r="C28" s="11">
        <f>'[1]NYMEX + Fundy'!F28</f>
        <v>3.79</v>
      </c>
      <c r="D28" s="12">
        <v>0.14079999999999959</v>
      </c>
      <c r="E28" s="13">
        <f t="shared" si="0"/>
        <v>3.931</v>
      </c>
      <c r="F28" s="9"/>
      <c r="G28" s="14">
        <f t="shared" si="1"/>
        <v>9.2054989816700614E-2</v>
      </c>
      <c r="H28" s="15">
        <f t="shared" si="2"/>
        <v>4.0230549898167007</v>
      </c>
      <c r="I28" s="51"/>
      <c r="J28" s="22"/>
      <c r="K28" s="20"/>
      <c r="L28" s="28"/>
      <c r="M28" s="53"/>
      <c r="N28" s="22"/>
      <c r="O28" s="20"/>
      <c r="P28" s="20"/>
      <c r="Q28" s="54"/>
    </row>
    <row r="29" spans="1:17" x14ac:dyDescent="0.3">
      <c r="A29" s="10" t="s">
        <v>15</v>
      </c>
      <c r="B29" s="10">
        <v>2016</v>
      </c>
      <c r="C29" s="11">
        <f>'[1]NYMEX + Fundy'!F29</f>
        <v>3.7789999999999999</v>
      </c>
      <c r="D29" s="12">
        <v>0.14069999999999983</v>
      </c>
      <c r="E29" s="13">
        <f t="shared" si="0"/>
        <v>3.92</v>
      </c>
      <c r="F29" s="9"/>
      <c r="G29" s="14">
        <f t="shared" si="1"/>
        <v>9.1853360488798372E-2</v>
      </c>
      <c r="H29" s="15">
        <f t="shared" si="2"/>
        <v>4.0118533604887983</v>
      </c>
      <c r="I29" s="51"/>
      <c r="J29" s="22"/>
      <c r="K29" s="20"/>
      <c r="L29" s="28"/>
      <c r="M29" s="53"/>
      <c r="O29" s="20"/>
      <c r="P29" s="20"/>
      <c r="Q29" s="54"/>
    </row>
    <row r="30" spans="1:17" x14ac:dyDescent="0.3">
      <c r="A30" s="10" t="s">
        <v>18</v>
      </c>
      <c r="B30" s="10">
        <v>2016</v>
      </c>
      <c r="C30" s="11">
        <f>'[1]NYMEX + Fundy'!F30</f>
        <v>3.8</v>
      </c>
      <c r="D30" s="12">
        <v>0.14090000000000025</v>
      </c>
      <c r="E30" s="13">
        <f t="shared" si="0"/>
        <v>3.9409999999999998</v>
      </c>
      <c r="F30" s="9"/>
      <c r="G30" s="14">
        <f t="shared" si="1"/>
        <v>9.2238289205702637E-2</v>
      </c>
      <c r="H30" s="15">
        <f t="shared" si="2"/>
        <v>4.0332382892057028</v>
      </c>
      <c r="I30" s="54"/>
      <c r="J30" s="22"/>
      <c r="K30" s="20"/>
      <c r="L30" s="30"/>
      <c r="M30" s="20"/>
      <c r="O30" s="20"/>
      <c r="P30" s="20"/>
      <c r="Q30" s="54"/>
    </row>
    <row r="31" spans="1:17" x14ac:dyDescent="0.3">
      <c r="A31" s="10" t="s">
        <v>21</v>
      </c>
      <c r="B31" s="10">
        <v>2016</v>
      </c>
      <c r="C31" s="11">
        <f>'[1]NYMEX + Fundy'!F31</f>
        <v>3.8250000000000002</v>
      </c>
      <c r="D31" s="12">
        <v>0.14079999999999959</v>
      </c>
      <c r="E31" s="13">
        <f t="shared" si="0"/>
        <v>3.9660000000000002</v>
      </c>
      <c r="F31" s="9"/>
      <c r="G31" s="14">
        <f t="shared" si="1"/>
        <v>9.2696537678207735E-2</v>
      </c>
      <c r="H31" s="15">
        <f t="shared" si="2"/>
        <v>4.058696537678208</v>
      </c>
      <c r="I31" s="51"/>
      <c r="J31" s="9"/>
      <c r="K31" s="20"/>
      <c r="L31" s="20"/>
      <c r="M31" s="54"/>
      <c r="O31" s="20"/>
      <c r="P31" s="20"/>
      <c r="Q31" s="51"/>
    </row>
    <row r="32" spans="1:17" x14ac:dyDescent="0.3">
      <c r="A32" s="10" t="s">
        <v>24</v>
      </c>
      <c r="B32" s="10">
        <v>2016</v>
      </c>
      <c r="C32" s="11">
        <f>'[1]NYMEX + Fundy'!F32</f>
        <v>3.8340000000000001</v>
      </c>
      <c r="D32" s="12">
        <v>0.14100000000000001</v>
      </c>
      <c r="E32" s="13">
        <f t="shared" si="0"/>
        <v>3.9750000000000001</v>
      </c>
      <c r="F32" s="9"/>
      <c r="G32" s="14">
        <f t="shared" si="1"/>
        <v>9.2861507128309581E-2</v>
      </c>
      <c r="H32" s="15">
        <f t="shared" si="2"/>
        <v>4.0678615071283097</v>
      </c>
      <c r="I32" s="9"/>
      <c r="J32" s="9"/>
      <c r="K32" s="20"/>
      <c r="L32" s="20"/>
      <c r="M32" s="54"/>
      <c r="N32" s="22"/>
      <c r="O32" s="20"/>
      <c r="P32" s="9"/>
      <c r="Q32" s="9"/>
    </row>
    <row r="33" spans="1:17" x14ac:dyDescent="0.3">
      <c r="A33" s="10" t="s">
        <v>27</v>
      </c>
      <c r="B33" s="10">
        <v>2016</v>
      </c>
      <c r="C33" s="11">
        <f>'[1]NYMEX + Fundy'!F33</f>
        <v>3.819</v>
      </c>
      <c r="D33" s="12">
        <v>0.14079999999999959</v>
      </c>
      <c r="E33" s="13">
        <f t="shared" si="0"/>
        <v>3.96</v>
      </c>
      <c r="F33" s="9"/>
      <c r="G33" s="14">
        <f t="shared" si="1"/>
        <v>9.2586558044806505E-2</v>
      </c>
      <c r="H33" s="15">
        <f t="shared" si="2"/>
        <v>4.0525865580448066</v>
      </c>
      <c r="I33" s="9"/>
      <c r="J33" s="9"/>
      <c r="K33" s="20"/>
      <c r="L33" s="20"/>
      <c r="M33" s="54"/>
      <c r="N33" s="22"/>
      <c r="O33" s="9"/>
      <c r="P33" s="9"/>
      <c r="Q33" s="9"/>
    </row>
    <row r="34" spans="1:17" x14ac:dyDescent="0.3">
      <c r="A34" s="10" t="s">
        <v>28</v>
      </c>
      <c r="B34" s="10">
        <v>2016</v>
      </c>
      <c r="C34" s="11">
        <f>'[1]NYMEX + Fundy'!F34</f>
        <v>3.843</v>
      </c>
      <c r="D34" s="12">
        <v>0.14090000000000025</v>
      </c>
      <c r="E34" s="13">
        <f t="shared" si="0"/>
        <v>3.984</v>
      </c>
      <c r="F34" s="9"/>
      <c r="G34" s="14">
        <f t="shared" si="1"/>
        <v>9.3026476578411413E-2</v>
      </c>
      <c r="H34" s="15">
        <f t="shared" si="2"/>
        <v>4.0770264765784114</v>
      </c>
      <c r="I34" s="9"/>
      <c r="J34" s="9"/>
      <c r="K34" s="20"/>
      <c r="L34" s="20"/>
      <c r="M34" s="51"/>
      <c r="N34" s="22"/>
    </row>
    <row r="35" spans="1:17" x14ac:dyDescent="0.3">
      <c r="A35" s="10" t="s">
        <v>29</v>
      </c>
      <c r="B35" s="10">
        <v>2016</v>
      </c>
      <c r="C35" s="11">
        <f>'[1]NYMEX + Fundy'!F35</f>
        <v>3.9140000000000001</v>
      </c>
      <c r="D35" s="12">
        <v>2.7000000000000135E-2</v>
      </c>
      <c r="E35" s="13">
        <f t="shared" si="0"/>
        <v>3.9409999999999998</v>
      </c>
      <c r="F35" s="9"/>
      <c r="G35" s="14">
        <f t="shared" si="1"/>
        <v>9.2238289205702637E-2</v>
      </c>
      <c r="H35" s="15">
        <f t="shared" si="2"/>
        <v>4.0332382892057028</v>
      </c>
      <c r="I35" s="9"/>
      <c r="J35" s="9"/>
      <c r="K35" s="20"/>
      <c r="L35" s="9"/>
      <c r="M35" s="9"/>
    </row>
    <row r="36" spans="1:17" x14ac:dyDescent="0.3">
      <c r="A36" s="10" t="s">
        <v>31</v>
      </c>
      <c r="B36" s="10">
        <v>2016</v>
      </c>
      <c r="C36" s="11">
        <f>'[1]NYMEX + Fundy'!F36</f>
        <v>4.0670000000000002</v>
      </c>
      <c r="D36" s="12">
        <v>2.6699999999999946E-2</v>
      </c>
      <c r="E36" s="13">
        <f t="shared" si="0"/>
        <v>4.0940000000000003</v>
      </c>
      <c r="F36" s="9"/>
      <c r="G36" s="14">
        <f t="shared" si="1"/>
        <v>9.5042769857433804E-2</v>
      </c>
      <c r="H36" s="15">
        <f t="shared" si="2"/>
        <v>4.1890427698574344</v>
      </c>
      <c r="I36" s="9"/>
      <c r="J36" s="9"/>
      <c r="K36" s="9"/>
      <c r="L36" s="9"/>
      <c r="M36" s="9"/>
    </row>
    <row r="37" spans="1:17" x14ac:dyDescent="0.3">
      <c r="A37" s="10" t="s">
        <v>32</v>
      </c>
      <c r="B37" s="10">
        <v>2017</v>
      </c>
      <c r="C37" s="11">
        <f>'[1]NYMEX + Fundy'!F37</f>
        <v>4.2</v>
      </c>
      <c r="D37" s="12">
        <v>2.7099999999999902E-2</v>
      </c>
      <c r="E37" s="13">
        <f t="shared" si="0"/>
        <v>4.2270000000000003</v>
      </c>
      <c r="F37" s="9"/>
      <c r="G37" s="14">
        <f t="shared" si="1"/>
        <v>9.7480651731160897E-2</v>
      </c>
      <c r="H37" s="15">
        <f t="shared" si="2"/>
        <v>4.3244806517311609</v>
      </c>
      <c r="I37" s="9"/>
      <c r="J37" s="9"/>
      <c r="K37" s="9"/>
      <c r="L37" s="9"/>
      <c r="M37" s="9"/>
    </row>
    <row r="38" spans="1:17" x14ac:dyDescent="0.3">
      <c r="A38" s="10" t="s">
        <v>34</v>
      </c>
      <c r="B38" s="10">
        <v>2017</v>
      </c>
      <c r="C38" s="11">
        <f>'[1]NYMEX + Fundy'!F38</f>
        <v>4.1779999999999999</v>
      </c>
      <c r="D38" s="12">
        <v>2.6900000000000368E-2</v>
      </c>
      <c r="E38" s="13">
        <f t="shared" si="0"/>
        <v>4.2050000000000001</v>
      </c>
      <c r="F38" s="9"/>
      <c r="G38" s="14">
        <f t="shared" si="1"/>
        <v>9.7077393075356413E-2</v>
      </c>
      <c r="H38" s="15">
        <f t="shared" si="2"/>
        <v>4.3020773930753569</v>
      </c>
      <c r="I38" s="9"/>
      <c r="J38" s="9"/>
    </row>
    <row r="39" spans="1:17" x14ac:dyDescent="0.3">
      <c r="A39" s="10" t="s">
        <v>8</v>
      </c>
      <c r="B39" s="10">
        <v>2017</v>
      </c>
      <c r="C39" s="11">
        <f>'[1]NYMEX + Fundy'!F39</f>
        <v>4.1159999999999997</v>
      </c>
      <c r="D39" s="12">
        <v>2.7300000000000324E-2</v>
      </c>
      <c r="E39" s="13">
        <f t="shared" si="0"/>
        <v>4.1429999999999998</v>
      </c>
      <c r="F39" s="9"/>
      <c r="G39" s="14">
        <f t="shared" si="1"/>
        <v>9.5940936863543796E-2</v>
      </c>
      <c r="H39" s="15">
        <f t="shared" si="2"/>
        <v>4.2389409368635436</v>
      </c>
      <c r="I39" s="9"/>
    </row>
    <row r="40" spans="1:17" x14ac:dyDescent="0.3">
      <c r="A40" s="10" t="s">
        <v>10</v>
      </c>
      <c r="B40" s="10">
        <v>2017</v>
      </c>
      <c r="C40" s="11">
        <f>'[1]NYMEX + Fundy'!F40</f>
        <v>3.891</v>
      </c>
      <c r="D40" s="12">
        <v>0.14079999999999959</v>
      </c>
      <c r="E40" s="13">
        <f t="shared" si="0"/>
        <v>4.032</v>
      </c>
      <c r="F40" s="9"/>
      <c r="G40" s="14">
        <f t="shared" si="1"/>
        <v>9.3906313645621187E-2</v>
      </c>
      <c r="H40" s="15">
        <f t="shared" si="2"/>
        <v>4.1259063136456211</v>
      </c>
      <c r="I40" s="9"/>
    </row>
    <row r="41" spans="1:17" x14ac:dyDescent="0.3">
      <c r="A41" s="10" t="s">
        <v>15</v>
      </c>
      <c r="B41" s="10">
        <v>2017</v>
      </c>
      <c r="C41" s="11">
        <f>'[1]NYMEX + Fundy'!F41</f>
        <v>3.8860000000000001</v>
      </c>
      <c r="D41" s="12">
        <v>0.14069999999999983</v>
      </c>
      <c r="E41" s="13">
        <f t="shared" si="0"/>
        <v>4.0270000000000001</v>
      </c>
      <c r="F41" s="9"/>
      <c r="G41" s="14">
        <f t="shared" si="1"/>
        <v>9.3814663951120161E-2</v>
      </c>
      <c r="H41" s="15">
        <f t="shared" si="2"/>
        <v>4.1208146639511201</v>
      </c>
      <c r="I41" s="9"/>
    </row>
    <row r="42" spans="1:17" x14ac:dyDescent="0.3">
      <c r="A42" s="10" t="s">
        <v>18</v>
      </c>
      <c r="B42" s="10">
        <v>2017</v>
      </c>
      <c r="C42" s="11">
        <f>'[1]NYMEX + Fundy'!F42</f>
        <v>3.9140000000000001</v>
      </c>
      <c r="D42" s="12">
        <v>0.14090000000000025</v>
      </c>
      <c r="E42" s="13">
        <f t="shared" si="0"/>
        <v>4.0549999999999997</v>
      </c>
      <c r="F42" s="9"/>
      <c r="G42" s="14">
        <f t="shared" si="1"/>
        <v>9.4327902240325862E-2</v>
      </c>
      <c r="H42" s="15">
        <f t="shared" si="2"/>
        <v>4.1493279022403255</v>
      </c>
      <c r="I42" s="9"/>
    </row>
    <row r="43" spans="1:17" x14ac:dyDescent="0.3">
      <c r="A43" s="10" t="s">
        <v>21</v>
      </c>
      <c r="B43" s="10">
        <v>2017</v>
      </c>
      <c r="C43" s="11">
        <f>'[1]NYMEX + Fundy'!F43</f>
        <v>3.9470000000000001</v>
      </c>
      <c r="D43" s="12">
        <v>0.14079999999999959</v>
      </c>
      <c r="E43" s="13">
        <f t="shared" si="0"/>
        <v>4.0880000000000001</v>
      </c>
      <c r="F43" s="9"/>
      <c r="G43" s="14">
        <f t="shared" si="1"/>
        <v>9.4932790224032587E-2</v>
      </c>
      <c r="H43" s="15">
        <f t="shared" si="2"/>
        <v>4.182932790224033</v>
      </c>
      <c r="I43" s="9"/>
    </row>
    <row r="44" spans="1:17" x14ac:dyDescent="0.3">
      <c r="A44" s="10" t="s">
        <v>24</v>
      </c>
      <c r="B44" s="10">
        <v>2017</v>
      </c>
      <c r="C44" s="11">
        <f>'[1]NYMEX + Fundy'!F44</f>
        <v>3.9580000000000002</v>
      </c>
      <c r="D44" s="12">
        <v>0.14100000000000001</v>
      </c>
      <c r="E44" s="13">
        <f t="shared" si="0"/>
        <v>4.0990000000000002</v>
      </c>
      <c r="F44" s="9"/>
      <c r="G44" s="14">
        <f t="shared" si="1"/>
        <v>9.5134419551934829E-2</v>
      </c>
      <c r="H44" s="15">
        <f t="shared" si="2"/>
        <v>4.1941344195519354</v>
      </c>
      <c r="I44" s="9"/>
    </row>
    <row r="45" spans="1:17" x14ac:dyDescent="0.3">
      <c r="A45" s="10" t="s">
        <v>27</v>
      </c>
      <c r="B45" s="10">
        <v>2017</v>
      </c>
      <c r="C45" s="11">
        <f>'[1]NYMEX + Fundy'!F45</f>
        <v>3.948</v>
      </c>
      <c r="D45" s="12">
        <v>0.14079999999999959</v>
      </c>
      <c r="E45" s="13">
        <f t="shared" si="0"/>
        <v>4.0890000000000004</v>
      </c>
      <c r="F45" s="9"/>
      <c r="G45" s="14">
        <f t="shared" si="1"/>
        <v>9.4951120162932792E-2</v>
      </c>
      <c r="H45" s="15">
        <f t="shared" si="2"/>
        <v>4.1839511201629334</v>
      </c>
    </row>
    <row r="46" spans="1:17" x14ac:dyDescent="0.3">
      <c r="A46" s="10" t="s">
        <v>28</v>
      </c>
      <c r="B46" s="10">
        <v>2017</v>
      </c>
      <c r="C46" s="11">
        <f>'[1]NYMEX + Fundy'!F46</f>
        <v>3.972</v>
      </c>
      <c r="D46" s="12">
        <v>0.14090000000000025</v>
      </c>
      <c r="E46" s="13">
        <f t="shared" si="0"/>
        <v>4.1130000000000004</v>
      </c>
      <c r="F46" s="9"/>
      <c r="G46" s="14">
        <f t="shared" si="1"/>
        <v>9.53910386965377E-2</v>
      </c>
      <c r="H46" s="15">
        <f t="shared" si="2"/>
        <v>4.2083910386965382</v>
      </c>
    </row>
    <row r="47" spans="1:17" x14ac:dyDescent="0.3">
      <c r="A47" s="10" t="s">
        <v>29</v>
      </c>
      <c r="B47" s="10">
        <v>2017</v>
      </c>
      <c r="C47" s="11">
        <f>'[1]NYMEX + Fundy'!F47</f>
        <v>4.0510000000000002</v>
      </c>
      <c r="D47" s="12">
        <v>2.5900000000000034E-2</v>
      </c>
      <c r="E47" s="13">
        <f t="shared" si="0"/>
        <v>4.077</v>
      </c>
      <c r="F47" s="9"/>
      <c r="G47" s="14">
        <f t="shared" si="1"/>
        <v>9.4731160896130345E-2</v>
      </c>
      <c r="H47" s="15">
        <f t="shared" si="2"/>
        <v>4.1717311608961305</v>
      </c>
    </row>
    <row r="48" spans="1:17" x14ac:dyDescent="0.3">
      <c r="A48" s="10" t="s">
        <v>31</v>
      </c>
      <c r="B48" s="10">
        <v>2017</v>
      </c>
      <c r="C48" s="11">
        <f>'[1]NYMEX + Fundy'!F48</f>
        <v>4.2190000000000003</v>
      </c>
      <c r="D48" s="12">
        <v>2.5500000000000078E-2</v>
      </c>
      <c r="E48" s="13">
        <f t="shared" si="0"/>
        <v>4.2450000000000001</v>
      </c>
      <c r="F48" s="9"/>
      <c r="G48" s="14">
        <f t="shared" si="1"/>
        <v>9.7810590631364561E-2</v>
      </c>
      <c r="H48" s="15">
        <f t="shared" si="2"/>
        <v>4.3428105906313643</v>
      </c>
    </row>
    <row r="49" spans="1:8" x14ac:dyDescent="0.3">
      <c r="A49" s="10" t="s">
        <v>32</v>
      </c>
      <c r="B49" s="55">
        <v>2018</v>
      </c>
      <c r="C49" s="11">
        <f>'[1]NYMEX + Fundy'!F49</f>
        <v>4.3710400000000007</v>
      </c>
      <c r="D49" s="12">
        <v>2.5900000000000034E-2</v>
      </c>
      <c r="E49" s="13">
        <f t="shared" si="0"/>
        <v>4.3970000000000002</v>
      </c>
      <c r="F49" s="9"/>
      <c r="G49" s="14">
        <f t="shared" si="1"/>
        <v>0.10059674134419552</v>
      </c>
      <c r="H49" s="15">
        <f t="shared" si="2"/>
        <v>4.4975967413441955</v>
      </c>
    </row>
    <row r="50" spans="1:8" x14ac:dyDescent="0.3">
      <c r="A50" s="10" t="s">
        <v>34</v>
      </c>
      <c r="B50" s="55">
        <v>2018</v>
      </c>
      <c r="C50" s="11">
        <f>'[1]NYMEX + Fundy'!F50</f>
        <v>4.4036967034817103</v>
      </c>
      <c r="D50" s="12">
        <v>2.5699999999999612E-2</v>
      </c>
      <c r="E50" s="13">
        <f t="shared" si="0"/>
        <v>4.4290000000000003</v>
      </c>
      <c r="F50" s="9"/>
      <c r="G50" s="14">
        <f t="shared" si="1"/>
        <v>0.10118329938900203</v>
      </c>
      <c r="H50" s="15">
        <f t="shared" si="2"/>
        <v>4.5301832993890025</v>
      </c>
    </row>
    <row r="51" spans="1:8" x14ac:dyDescent="0.3">
      <c r="A51" s="10" t="s">
        <v>8</v>
      </c>
      <c r="B51" s="55">
        <v>2018</v>
      </c>
      <c r="C51" s="11">
        <f>'[1]NYMEX + Fundy'!F51</f>
        <v>4.3745404622588389</v>
      </c>
      <c r="D51" s="12">
        <v>2.6099999999999568E-2</v>
      </c>
      <c r="E51" s="13">
        <f t="shared" si="0"/>
        <v>4.4009999999999998</v>
      </c>
      <c r="F51" s="9"/>
      <c r="G51" s="14">
        <f t="shared" si="1"/>
        <v>0.10067006109979634</v>
      </c>
      <c r="H51" s="15">
        <f t="shared" si="2"/>
        <v>4.5016700610997962</v>
      </c>
    </row>
    <row r="52" spans="1:8" x14ac:dyDescent="0.3">
      <c r="A52" s="10" t="s">
        <v>10</v>
      </c>
      <c r="B52" s="55">
        <v>2018</v>
      </c>
      <c r="C52" s="11">
        <f>'[1]NYMEX + Fundy'!F52</f>
        <v>4.183794492393484</v>
      </c>
      <c r="D52" s="12">
        <v>0.13400000000000034</v>
      </c>
      <c r="E52" s="13">
        <f t="shared" si="0"/>
        <v>4.3179999999999996</v>
      </c>
      <c r="F52" s="9"/>
      <c r="G52" s="14">
        <f t="shared" si="1"/>
        <v>9.914867617107942E-2</v>
      </c>
      <c r="H52" s="15">
        <f t="shared" si="2"/>
        <v>4.4171486761710792</v>
      </c>
    </row>
    <row r="53" spans="1:8" x14ac:dyDescent="0.3">
      <c r="A53" s="10" t="s">
        <v>15</v>
      </c>
      <c r="B53" s="55">
        <v>2018</v>
      </c>
      <c r="C53" s="11">
        <f>'[1]NYMEX + Fundy'!F53</f>
        <v>4.2004187938856452</v>
      </c>
      <c r="D53" s="12">
        <v>0.13389999999999969</v>
      </c>
      <c r="E53" s="13">
        <f t="shared" si="0"/>
        <v>4.3339999999999996</v>
      </c>
      <c r="F53" s="9"/>
      <c r="G53" s="14">
        <f t="shared" si="1"/>
        <v>9.9441955193482673E-2</v>
      </c>
      <c r="H53" s="15">
        <f t="shared" si="2"/>
        <v>4.4334419551934827</v>
      </c>
    </row>
    <row r="54" spans="1:8" x14ac:dyDescent="0.3">
      <c r="A54" s="10" t="s">
        <v>18</v>
      </c>
      <c r="B54" s="55">
        <v>2018</v>
      </c>
      <c r="C54" s="11">
        <f>'[1]NYMEX + Fundy'!F54</f>
        <v>4.2727271456265008</v>
      </c>
      <c r="D54" s="12">
        <v>0.13400000000000034</v>
      </c>
      <c r="E54" s="13">
        <f t="shared" si="0"/>
        <v>4.407</v>
      </c>
      <c r="F54" s="9"/>
      <c r="G54" s="14">
        <f t="shared" si="1"/>
        <v>0.10078004073319756</v>
      </c>
      <c r="H54" s="15">
        <f t="shared" si="2"/>
        <v>4.5077800407331976</v>
      </c>
    </row>
    <row r="55" spans="1:8" x14ac:dyDescent="0.3">
      <c r="A55" s="10" t="s">
        <v>21</v>
      </c>
      <c r="B55" s="55">
        <v>2018</v>
      </c>
      <c r="C55" s="11">
        <f>'[1]NYMEX + Fundy'!F55</f>
        <v>4.365092386812945</v>
      </c>
      <c r="D55" s="12">
        <v>0.13379999999999992</v>
      </c>
      <c r="E55" s="13">
        <f t="shared" si="0"/>
        <v>4.4989999999999997</v>
      </c>
      <c r="F55" s="9"/>
      <c r="G55" s="14">
        <f t="shared" si="1"/>
        <v>0.10246639511201629</v>
      </c>
      <c r="H55" s="15">
        <f t="shared" si="2"/>
        <v>4.6014663951120163</v>
      </c>
    </row>
    <row r="56" spans="1:8" x14ac:dyDescent="0.3">
      <c r="A56" s="10" t="s">
        <v>24</v>
      </c>
      <c r="B56" s="55">
        <v>2018</v>
      </c>
      <c r="C56" s="11">
        <f>'[1]NYMEX + Fundy'!F56</f>
        <v>4.4499273566418713</v>
      </c>
      <c r="D56" s="12">
        <v>0.13400000000000034</v>
      </c>
      <c r="E56" s="13">
        <f t="shared" si="0"/>
        <v>4.5839999999999996</v>
      </c>
      <c r="F56" s="9"/>
      <c r="G56" s="14">
        <f t="shared" si="1"/>
        <v>0.10402443991853361</v>
      </c>
      <c r="H56" s="15">
        <f t="shared" si="2"/>
        <v>4.6880244399185331</v>
      </c>
    </row>
    <row r="57" spans="1:8" x14ac:dyDescent="0.3">
      <c r="A57" s="10" t="s">
        <v>27</v>
      </c>
      <c r="B57" s="55">
        <v>2018</v>
      </c>
      <c r="C57" s="11">
        <f>'[1]NYMEX + Fundy'!F57</f>
        <v>4.4532444973309282</v>
      </c>
      <c r="D57" s="12">
        <v>0.13389999999999969</v>
      </c>
      <c r="E57" s="13">
        <f t="shared" si="0"/>
        <v>4.5869999999999997</v>
      </c>
      <c r="F57" s="9"/>
      <c r="G57" s="14">
        <f t="shared" si="1"/>
        <v>0.10407942973523421</v>
      </c>
      <c r="H57" s="15">
        <f t="shared" si="2"/>
        <v>4.6910794297352343</v>
      </c>
    </row>
    <row r="58" spans="1:8" x14ac:dyDescent="0.3">
      <c r="A58" s="10" t="s">
        <v>28</v>
      </c>
      <c r="B58" s="55">
        <v>2018</v>
      </c>
      <c r="C58" s="11">
        <f>'[1]NYMEX + Fundy'!F58</f>
        <v>4.4664119093775003</v>
      </c>
      <c r="D58" s="12">
        <v>0.13400000000000034</v>
      </c>
      <c r="E58" s="13">
        <f t="shared" si="0"/>
        <v>4.5999999999999996</v>
      </c>
      <c r="F58" s="9"/>
      <c r="G58" s="14">
        <f t="shared" si="1"/>
        <v>0.10431771894093685</v>
      </c>
      <c r="H58" s="15">
        <f t="shared" si="2"/>
        <v>4.7043177189409366</v>
      </c>
    </row>
    <row r="59" spans="1:8" x14ac:dyDescent="0.3">
      <c r="A59" s="10" t="s">
        <v>29</v>
      </c>
      <c r="B59" s="55">
        <v>2018</v>
      </c>
      <c r="C59" s="11">
        <f>'[1]NYMEX + Fundy'!F59</f>
        <v>4.5981166078489117</v>
      </c>
      <c r="D59" s="12">
        <v>2.4799999999999933E-2</v>
      </c>
      <c r="E59" s="13">
        <f t="shared" si="0"/>
        <v>4.6230000000000002</v>
      </c>
      <c r="F59" s="9"/>
      <c r="G59" s="14">
        <f t="shared" si="1"/>
        <v>0.10473930753564155</v>
      </c>
      <c r="H59" s="15">
        <f t="shared" si="2"/>
        <v>4.727739307535642</v>
      </c>
    </row>
    <row r="60" spans="1:8" x14ac:dyDescent="0.3">
      <c r="A60" s="10" t="s">
        <v>31</v>
      </c>
      <c r="B60" s="55">
        <v>2018</v>
      </c>
      <c r="C60" s="11">
        <f>'[1]NYMEX + Fundy'!F60</f>
        <v>4.8033002208902591</v>
      </c>
      <c r="D60" s="12">
        <v>2.4399999999999977E-2</v>
      </c>
      <c r="E60" s="13">
        <f t="shared" si="0"/>
        <v>4.8280000000000003</v>
      </c>
      <c r="F60" s="9"/>
      <c r="G60" s="14">
        <f t="shared" si="1"/>
        <v>0.1084969450101833</v>
      </c>
      <c r="H60" s="15">
        <f t="shared" si="2"/>
        <v>4.9364969450101839</v>
      </c>
    </row>
    <row r="61" spans="1:8" x14ac:dyDescent="0.3">
      <c r="A61" s="10" t="s">
        <v>32</v>
      </c>
      <c r="B61" s="55">
        <v>2019</v>
      </c>
      <c r="C61" s="11">
        <f>'[1]NYMEX + Fundy'!F61</f>
        <v>4.9900605030496301</v>
      </c>
      <c r="D61" s="12">
        <v>2.4700000000000166E-2</v>
      </c>
      <c r="E61" s="13">
        <f t="shared" si="0"/>
        <v>5.0149999999999997</v>
      </c>
      <c r="F61" s="9"/>
      <c r="G61" s="14">
        <f t="shared" si="1"/>
        <v>0.11192464358452138</v>
      </c>
      <c r="H61" s="15">
        <f t="shared" si="2"/>
        <v>5.1269246435845215</v>
      </c>
    </row>
    <row r="62" spans="1:8" x14ac:dyDescent="0.3">
      <c r="A62" s="10" t="s">
        <v>34</v>
      </c>
      <c r="B62" s="55">
        <v>2019</v>
      </c>
      <c r="C62" s="11">
        <f>'[1]NYMEX + Fundy'!F62</f>
        <v>5.0504846710421036</v>
      </c>
      <c r="D62" s="12">
        <v>2.4600000000000399E-2</v>
      </c>
      <c r="E62" s="13">
        <f t="shared" si="0"/>
        <v>5.0750000000000002</v>
      </c>
      <c r="F62" s="9"/>
      <c r="G62" s="14">
        <f t="shared" si="1"/>
        <v>0.1130244399185336</v>
      </c>
      <c r="H62" s="15">
        <f t="shared" si="2"/>
        <v>5.188024439918534</v>
      </c>
    </row>
    <row r="63" spans="1:8" x14ac:dyDescent="0.3">
      <c r="A63" s="10" t="s">
        <v>8</v>
      </c>
      <c r="B63" s="55">
        <v>2019</v>
      </c>
      <c r="C63" s="11">
        <f>'[1]NYMEX + Fundy'!F63</f>
        <v>4.999967584767222</v>
      </c>
      <c r="D63" s="12">
        <v>2.5000000000000355E-2</v>
      </c>
      <c r="E63" s="13">
        <f t="shared" si="0"/>
        <v>5.0250000000000004</v>
      </c>
      <c r="F63" s="9"/>
      <c r="G63" s="14">
        <f t="shared" si="1"/>
        <v>0.11210794297352343</v>
      </c>
      <c r="H63" s="15">
        <f t="shared" si="2"/>
        <v>5.1371079429735236</v>
      </c>
    </row>
    <row r="64" spans="1:8" x14ac:dyDescent="0.3">
      <c r="A64" s="10" t="s">
        <v>10</v>
      </c>
      <c r="B64" s="55">
        <v>2019</v>
      </c>
      <c r="C64" s="11">
        <f>'[1]NYMEX + Fundy'!F64</f>
        <v>4.8669350329790984</v>
      </c>
      <c r="D64" s="12">
        <v>0.12739999999999974</v>
      </c>
      <c r="E64" s="13">
        <f t="shared" si="0"/>
        <v>4.9939999999999998</v>
      </c>
      <c r="F64" s="9"/>
      <c r="G64" s="14">
        <f t="shared" si="1"/>
        <v>0.11153971486761712</v>
      </c>
      <c r="H64" s="15">
        <f t="shared" si="2"/>
        <v>5.1055397148676169</v>
      </c>
    </row>
    <row r="65" spans="1:8" x14ac:dyDescent="0.3">
      <c r="A65" s="10" t="s">
        <v>15</v>
      </c>
      <c r="B65" s="55">
        <v>2019</v>
      </c>
      <c r="C65" s="11">
        <f>'[1]NYMEX + Fundy'!F65</f>
        <v>4.8401070156777326</v>
      </c>
      <c r="D65" s="12">
        <v>0.12739999999999974</v>
      </c>
      <c r="E65" s="13">
        <f t="shared" si="0"/>
        <v>4.968</v>
      </c>
      <c r="F65" s="9"/>
      <c r="G65" s="14">
        <f t="shared" si="1"/>
        <v>0.11106313645621181</v>
      </c>
      <c r="H65" s="15">
        <f t="shared" si="2"/>
        <v>5.0790631364562122</v>
      </c>
    </row>
    <row r="66" spans="1:8" x14ac:dyDescent="0.3">
      <c r="A66" s="10" t="s">
        <v>18</v>
      </c>
      <c r="B66" s="55">
        <v>2019</v>
      </c>
      <c r="C66" s="11">
        <f>'[1]NYMEX + Fundy'!F66</f>
        <v>4.9299623172918956</v>
      </c>
      <c r="D66" s="12">
        <v>0.12750000000000039</v>
      </c>
      <c r="E66" s="13">
        <f t="shared" si="0"/>
        <v>5.0570000000000004</v>
      </c>
      <c r="F66" s="9"/>
      <c r="G66" s="14">
        <f t="shared" si="1"/>
        <v>0.11269450101832994</v>
      </c>
      <c r="H66" s="15">
        <f t="shared" si="2"/>
        <v>5.1696945010183306</v>
      </c>
    </row>
    <row r="67" spans="1:8" x14ac:dyDescent="0.3">
      <c r="A67" s="10" t="s">
        <v>21</v>
      </c>
      <c r="B67" s="55">
        <v>2019</v>
      </c>
      <c r="C67" s="11">
        <f>'[1]NYMEX + Fundy'!F67</f>
        <v>5.0655238128505804</v>
      </c>
      <c r="D67" s="12">
        <v>0.1272000000000002</v>
      </c>
      <c r="E67" s="13">
        <f t="shared" ref="E67:E130" si="3">ROUND(C67+D67,3)</f>
        <v>5.1929999999999996</v>
      </c>
      <c r="F67" s="9"/>
      <c r="G67" s="14">
        <f t="shared" ref="G67:G130" si="4">(E67/$M$6)*$M$5+($M$7*$M$8^(B67-$M$4))</f>
        <v>0.11518737270875762</v>
      </c>
      <c r="H67" s="15">
        <f t="shared" ref="H67:H130" si="5">+E67+G67</f>
        <v>5.3081873727087574</v>
      </c>
    </row>
    <row r="68" spans="1:8" x14ac:dyDescent="0.3">
      <c r="A68" s="10" t="s">
        <v>24</v>
      </c>
      <c r="B68" s="55">
        <v>2019</v>
      </c>
      <c r="C68" s="11">
        <f>'[1]NYMEX + Fundy'!F68</f>
        <v>5.2042007739225067</v>
      </c>
      <c r="D68" s="12">
        <v>0.12739999999999974</v>
      </c>
      <c r="E68" s="13">
        <f t="shared" si="3"/>
        <v>5.3319999999999999</v>
      </c>
      <c r="F68" s="9"/>
      <c r="G68" s="14">
        <f t="shared" si="4"/>
        <v>0.11773523421588594</v>
      </c>
      <c r="H68" s="15">
        <f t="shared" si="5"/>
        <v>5.4497352342158862</v>
      </c>
    </row>
    <row r="69" spans="1:8" x14ac:dyDescent="0.3">
      <c r="A69" s="10" t="s">
        <v>27</v>
      </c>
      <c r="B69" s="55">
        <v>2019</v>
      </c>
      <c r="C69" s="11">
        <f>'[1]NYMEX + Fundy'!F69</f>
        <v>5.1586484247295878</v>
      </c>
      <c r="D69" s="12">
        <v>0.12729999999999997</v>
      </c>
      <c r="E69" s="13">
        <f t="shared" si="3"/>
        <v>5.2859999999999996</v>
      </c>
      <c r="F69" s="9"/>
      <c r="G69" s="14">
        <f t="shared" si="4"/>
        <v>0.11689205702647656</v>
      </c>
      <c r="H69" s="15">
        <f t="shared" si="5"/>
        <v>5.4028920570264765</v>
      </c>
    </row>
    <row r="70" spans="1:8" x14ac:dyDescent="0.3">
      <c r="A70" s="10" t="s">
        <v>28</v>
      </c>
      <c r="B70" s="55">
        <v>2019</v>
      </c>
      <c r="C70" s="11">
        <f>'[1]NYMEX + Fundy'!F70</f>
        <v>5.1084206100234288</v>
      </c>
      <c r="D70" s="12">
        <v>0.12739999999999974</v>
      </c>
      <c r="E70" s="13">
        <f t="shared" si="3"/>
        <v>5.2359999999999998</v>
      </c>
      <c r="F70" s="9"/>
      <c r="G70" s="14">
        <f t="shared" si="4"/>
        <v>0.11597556008146639</v>
      </c>
      <c r="H70" s="15">
        <f t="shared" si="5"/>
        <v>5.351975560081466</v>
      </c>
    </row>
    <row r="71" spans="1:8" x14ac:dyDescent="0.3">
      <c r="A71" s="10" t="s">
        <v>29</v>
      </c>
      <c r="B71" s="55">
        <v>2019</v>
      </c>
      <c r="C71" s="11">
        <f>'[1]NYMEX + Fundy'!F71</f>
        <v>5.2591330366085973</v>
      </c>
      <c r="D71" s="12">
        <v>2.3699999999999832E-2</v>
      </c>
      <c r="E71" s="13">
        <f t="shared" si="3"/>
        <v>5.2830000000000004</v>
      </c>
      <c r="F71" s="9"/>
      <c r="G71" s="14">
        <f t="shared" si="4"/>
        <v>0.11683706720977598</v>
      </c>
      <c r="H71" s="15">
        <f t="shared" si="5"/>
        <v>5.3998370672097762</v>
      </c>
    </row>
    <row r="72" spans="1:8" x14ac:dyDescent="0.3">
      <c r="A72" s="10" t="s">
        <v>31</v>
      </c>
      <c r="B72" s="55">
        <v>2019</v>
      </c>
      <c r="C72" s="11">
        <f>'[1]NYMEX + Fundy'!F72</f>
        <v>5.4694137217864629</v>
      </c>
      <c r="D72" s="12">
        <v>2.3299999999999876E-2</v>
      </c>
      <c r="E72" s="13">
        <f t="shared" si="3"/>
        <v>5.4930000000000003</v>
      </c>
      <c r="F72" s="9"/>
      <c r="G72" s="14">
        <f t="shared" si="4"/>
        <v>0.12068635437881875</v>
      </c>
      <c r="H72" s="15">
        <f t="shared" si="5"/>
        <v>5.6136863543788191</v>
      </c>
    </row>
    <row r="73" spans="1:8" x14ac:dyDescent="0.3">
      <c r="A73" s="10" t="s">
        <v>32</v>
      </c>
      <c r="B73" s="55">
        <v>2020</v>
      </c>
      <c r="C73" s="11">
        <f>'[1]NYMEX + Fundy'!F73</f>
        <v>6.2057508503157983</v>
      </c>
      <c r="D73" s="12">
        <v>2.3600000000000065E-2</v>
      </c>
      <c r="E73" s="13">
        <f t="shared" si="3"/>
        <v>6.2290000000000001</v>
      </c>
      <c r="F73" s="9"/>
      <c r="G73" s="14">
        <f t="shared" si="4"/>
        <v>0.13417718940936862</v>
      </c>
      <c r="H73" s="15">
        <f t="shared" si="5"/>
        <v>6.3631771894093685</v>
      </c>
    </row>
    <row r="74" spans="1:8" x14ac:dyDescent="0.3">
      <c r="A74" s="10" t="s">
        <v>34</v>
      </c>
      <c r="B74" s="55">
        <v>2020</v>
      </c>
      <c r="C74" s="11">
        <f>'[1]NYMEX + Fundy'!F74</f>
        <v>6.2697276632056527</v>
      </c>
      <c r="D74" s="12">
        <v>2.3500000000000298E-2</v>
      </c>
      <c r="E74" s="13">
        <f t="shared" si="3"/>
        <v>6.2930000000000001</v>
      </c>
      <c r="F74" s="9"/>
      <c r="G74" s="14">
        <f t="shared" si="4"/>
        <v>0.13535030549898167</v>
      </c>
      <c r="H74" s="15">
        <f t="shared" si="5"/>
        <v>6.4283503054989817</v>
      </c>
    </row>
    <row r="75" spans="1:8" x14ac:dyDescent="0.3">
      <c r="A75" s="10" t="s">
        <v>8</v>
      </c>
      <c r="B75" s="55">
        <v>2020</v>
      </c>
      <c r="C75" s="11">
        <f>'[1]NYMEX + Fundy'!F75</f>
        <v>6.1417740374259449</v>
      </c>
      <c r="D75" s="12">
        <v>2.4000000000000021E-2</v>
      </c>
      <c r="E75" s="13">
        <f t="shared" si="3"/>
        <v>6.1660000000000004</v>
      </c>
      <c r="F75" s="9"/>
      <c r="G75" s="14">
        <f t="shared" si="4"/>
        <v>0.1330224032586558</v>
      </c>
      <c r="H75" s="15">
        <f t="shared" si="5"/>
        <v>6.2990224032586566</v>
      </c>
    </row>
    <row r="76" spans="1:8" x14ac:dyDescent="0.3">
      <c r="A76" s="10" t="s">
        <v>10</v>
      </c>
      <c r="B76" s="55">
        <v>2020</v>
      </c>
      <c r="C76" s="11">
        <f>'[1]NYMEX + Fundy'!F76</f>
        <v>6.0138204116462379</v>
      </c>
      <c r="D76" s="12">
        <v>0.12129999999999974</v>
      </c>
      <c r="E76" s="13">
        <f t="shared" si="3"/>
        <v>6.1349999999999998</v>
      </c>
      <c r="F76" s="9"/>
      <c r="G76" s="14">
        <f t="shared" si="4"/>
        <v>0.13245417515274949</v>
      </c>
      <c r="H76" s="15">
        <f t="shared" si="5"/>
        <v>6.2674541751527491</v>
      </c>
    </row>
    <row r="77" spans="1:8" x14ac:dyDescent="0.3">
      <c r="A77" s="10" t="s">
        <v>15</v>
      </c>
      <c r="B77" s="55">
        <v>2020</v>
      </c>
      <c r="C77" s="11">
        <f>'[1]NYMEX + Fundy'!F77</f>
        <v>5.8858667858665301</v>
      </c>
      <c r="D77" s="12">
        <v>0.12119999999999997</v>
      </c>
      <c r="E77" s="13">
        <f t="shared" si="3"/>
        <v>6.0069999999999997</v>
      </c>
      <c r="F77" s="9"/>
      <c r="G77" s="14">
        <f t="shared" si="4"/>
        <v>0.1301079429735234</v>
      </c>
      <c r="H77" s="15">
        <f t="shared" si="5"/>
        <v>6.1371079429735227</v>
      </c>
    </row>
    <row r="78" spans="1:8" x14ac:dyDescent="0.3">
      <c r="A78" s="10" t="s">
        <v>18</v>
      </c>
      <c r="B78" s="55">
        <v>2020</v>
      </c>
      <c r="C78" s="11">
        <f>'[1]NYMEX + Fundy'!F78</f>
        <v>5.9498435987563845</v>
      </c>
      <c r="D78" s="12">
        <v>0.12129999999999974</v>
      </c>
      <c r="E78" s="13">
        <f t="shared" si="3"/>
        <v>6.0709999999999997</v>
      </c>
      <c r="F78" s="9"/>
      <c r="G78" s="14">
        <f t="shared" si="4"/>
        <v>0.13128105906313645</v>
      </c>
      <c r="H78" s="15">
        <f t="shared" si="5"/>
        <v>6.2022810590631359</v>
      </c>
    </row>
    <row r="79" spans="1:8" x14ac:dyDescent="0.3">
      <c r="A79" s="10" t="s">
        <v>21</v>
      </c>
      <c r="B79" s="55">
        <v>2020</v>
      </c>
      <c r="C79" s="11">
        <f>'[1]NYMEX + Fundy'!F79</f>
        <v>6.0777972245360914</v>
      </c>
      <c r="D79" s="12">
        <v>0.12099999999999955</v>
      </c>
      <c r="E79" s="13">
        <f t="shared" si="3"/>
        <v>6.1989999999999998</v>
      </c>
      <c r="F79" s="9"/>
      <c r="G79" s="14">
        <f t="shared" si="4"/>
        <v>0.13362729124236253</v>
      </c>
      <c r="H79" s="15">
        <f t="shared" si="5"/>
        <v>6.3326272912423622</v>
      </c>
    </row>
    <row r="80" spans="1:8" x14ac:dyDescent="0.3">
      <c r="A80" s="10" t="s">
        <v>24</v>
      </c>
      <c r="B80" s="55">
        <v>2020</v>
      </c>
      <c r="C80" s="11">
        <f>'[1]NYMEX + Fundy'!F80</f>
        <v>6.2057508503157983</v>
      </c>
      <c r="D80" s="12">
        <v>0.12119999999999997</v>
      </c>
      <c r="E80" s="13">
        <f t="shared" si="3"/>
        <v>6.327</v>
      </c>
      <c r="F80" s="9"/>
      <c r="G80" s="14">
        <f t="shared" si="4"/>
        <v>0.13597352342158858</v>
      </c>
      <c r="H80" s="15">
        <f t="shared" si="5"/>
        <v>6.4629735234215886</v>
      </c>
    </row>
    <row r="81" spans="1:8" x14ac:dyDescent="0.3">
      <c r="A81" s="10" t="s">
        <v>27</v>
      </c>
      <c r="B81" s="55">
        <v>2020</v>
      </c>
      <c r="C81" s="11">
        <f>'[1]NYMEX + Fundy'!F81</f>
        <v>6.0777972245360914</v>
      </c>
      <c r="D81" s="12">
        <v>0.12110000000000021</v>
      </c>
      <c r="E81" s="13">
        <f t="shared" si="3"/>
        <v>6.1989999999999998</v>
      </c>
      <c r="F81" s="9"/>
      <c r="G81" s="14">
        <f t="shared" si="4"/>
        <v>0.13362729124236253</v>
      </c>
      <c r="H81" s="15">
        <f t="shared" si="5"/>
        <v>6.3326272912423622</v>
      </c>
    </row>
    <row r="82" spans="1:8" x14ac:dyDescent="0.3">
      <c r="A82" s="10" t="s">
        <v>28</v>
      </c>
      <c r="B82" s="55">
        <v>2020</v>
      </c>
      <c r="C82" s="11">
        <f>'[1]NYMEX + Fundy'!F82</f>
        <v>5.9498435987563845</v>
      </c>
      <c r="D82" s="12">
        <v>0.12110000000000021</v>
      </c>
      <c r="E82" s="13">
        <f t="shared" si="3"/>
        <v>6.0709999999999997</v>
      </c>
      <c r="F82" s="9"/>
      <c r="G82" s="14">
        <f t="shared" si="4"/>
        <v>0.13128105906313645</v>
      </c>
      <c r="H82" s="15">
        <f t="shared" si="5"/>
        <v>6.2022810590631359</v>
      </c>
    </row>
    <row r="83" spans="1:8" x14ac:dyDescent="0.3">
      <c r="A83" s="10" t="s">
        <v>29</v>
      </c>
      <c r="B83" s="55">
        <v>2020</v>
      </c>
      <c r="C83" s="11">
        <f>'[1]NYMEX + Fundy'!F83</f>
        <v>6.0777972245360914</v>
      </c>
      <c r="D83" s="12">
        <v>2.2700000000000387E-2</v>
      </c>
      <c r="E83" s="13">
        <f t="shared" si="3"/>
        <v>6.1</v>
      </c>
      <c r="F83" s="9"/>
      <c r="G83" s="14">
        <f t="shared" si="4"/>
        <v>0.13181262729124235</v>
      </c>
      <c r="H83" s="15">
        <f t="shared" si="5"/>
        <v>6.2318126272912417</v>
      </c>
    </row>
    <row r="84" spans="1:8" x14ac:dyDescent="0.3">
      <c r="A84" s="10" t="s">
        <v>31</v>
      </c>
      <c r="B84" s="55">
        <v>2020</v>
      </c>
      <c r="C84" s="11">
        <f>'[1]NYMEX + Fundy'!F84</f>
        <v>6.2697276632056527</v>
      </c>
      <c r="D84" s="12">
        <v>2.2300000000000431E-2</v>
      </c>
      <c r="E84" s="13">
        <f t="shared" si="3"/>
        <v>6.2919999999999998</v>
      </c>
      <c r="F84" s="9"/>
      <c r="G84" s="14">
        <f t="shared" si="4"/>
        <v>0.13533197556008145</v>
      </c>
      <c r="H84" s="15">
        <f t="shared" si="5"/>
        <v>6.4273319755600813</v>
      </c>
    </row>
    <row r="85" spans="1:8" x14ac:dyDescent="0.3">
      <c r="A85" s="10" t="s">
        <v>32</v>
      </c>
      <c r="B85" s="55">
        <v>2021</v>
      </c>
      <c r="C85" s="11">
        <f>'[1]NYMEX + Fundy'!F85</f>
        <v>6.4473297953040243</v>
      </c>
      <c r="D85" s="12">
        <v>2.3600000000000065E-2</v>
      </c>
      <c r="E85" s="13">
        <f t="shared" si="3"/>
        <v>6.4710000000000001</v>
      </c>
      <c r="F85" s="9"/>
      <c r="G85" s="14">
        <f t="shared" si="4"/>
        <v>0.13861303462321792</v>
      </c>
      <c r="H85" s="15">
        <f t="shared" si="5"/>
        <v>6.6096130346232176</v>
      </c>
    </row>
    <row r="86" spans="1:8" x14ac:dyDescent="0.3">
      <c r="A86" s="10" t="s">
        <v>34</v>
      </c>
      <c r="B86" s="55">
        <v>2021</v>
      </c>
      <c r="C86" s="11">
        <f>'[1]NYMEX + Fundy'!F86</f>
        <v>6.5137971127813863</v>
      </c>
      <c r="D86" s="12">
        <v>2.3500000000000298E-2</v>
      </c>
      <c r="E86" s="13">
        <f t="shared" si="3"/>
        <v>6.5369999999999999</v>
      </c>
      <c r="F86" s="9"/>
      <c r="G86" s="14">
        <f t="shared" si="4"/>
        <v>0.13982281059063134</v>
      </c>
      <c r="H86" s="15">
        <f t="shared" si="5"/>
        <v>6.6768228105906315</v>
      </c>
    </row>
    <row r="87" spans="1:8" x14ac:dyDescent="0.3">
      <c r="A87" s="10" t="s">
        <v>8</v>
      </c>
      <c r="B87" s="55">
        <v>2021</v>
      </c>
      <c r="C87" s="11">
        <f>'[1]NYMEX + Fundy'!F87</f>
        <v>6.380862477826664</v>
      </c>
      <c r="D87" s="12">
        <v>2.4000000000000021E-2</v>
      </c>
      <c r="E87" s="13">
        <f t="shared" si="3"/>
        <v>6.4050000000000002</v>
      </c>
      <c r="F87" s="9"/>
      <c r="G87" s="14">
        <f t="shared" si="4"/>
        <v>0.13740325865580447</v>
      </c>
      <c r="H87" s="15">
        <f t="shared" si="5"/>
        <v>6.5424032586558045</v>
      </c>
    </row>
    <row r="88" spans="1:8" x14ac:dyDescent="0.3">
      <c r="A88" s="10" t="s">
        <v>10</v>
      </c>
      <c r="B88" s="55">
        <v>2021</v>
      </c>
      <c r="C88" s="11">
        <f>'[1]NYMEX + Fundy'!F88</f>
        <v>6.2479278428719418</v>
      </c>
      <c r="D88" s="12">
        <v>0.12129999999999974</v>
      </c>
      <c r="E88" s="13">
        <f t="shared" si="3"/>
        <v>6.3689999999999998</v>
      </c>
      <c r="F88" s="9"/>
      <c r="G88" s="14">
        <f t="shared" si="4"/>
        <v>0.13674338085539714</v>
      </c>
      <c r="H88" s="15">
        <f t="shared" si="5"/>
        <v>6.5057433808553968</v>
      </c>
    </row>
    <row r="89" spans="1:8" x14ac:dyDescent="0.3">
      <c r="A89" s="10" t="s">
        <v>15</v>
      </c>
      <c r="B89" s="55">
        <v>2021</v>
      </c>
      <c r="C89" s="11">
        <f>'[1]NYMEX + Fundy'!F89</f>
        <v>6.1149932079172187</v>
      </c>
      <c r="D89" s="12">
        <v>0.12119999999999997</v>
      </c>
      <c r="E89" s="13">
        <f t="shared" si="3"/>
        <v>6.2359999999999998</v>
      </c>
      <c r="F89" s="9"/>
      <c r="G89" s="14">
        <f t="shared" si="4"/>
        <v>0.13430549898167005</v>
      </c>
      <c r="H89" s="15">
        <f t="shared" si="5"/>
        <v>6.3703054989816694</v>
      </c>
    </row>
    <row r="90" spans="1:8" x14ac:dyDescent="0.3">
      <c r="A90" s="10" t="s">
        <v>18</v>
      </c>
      <c r="B90" s="55">
        <v>2021</v>
      </c>
      <c r="C90" s="11">
        <f>'[1]NYMEX + Fundy'!F90</f>
        <v>6.1814605253945807</v>
      </c>
      <c r="D90" s="12">
        <v>0.12129999999999974</v>
      </c>
      <c r="E90" s="13">
        <f t="shared" si="3"/>
        <v>6.3029999999999999</v>
      </c>
      <c r="F90" s="9"/>
      <c r="G90" s="14">
        <f t="shared" si="4"/>
        <v>0.13553360488798372</v>
      </c>
      <c r="H90" s="15">
        <f t="shared" si="5"/>
        <v>6.4385336048879838</v>
      </c>
    </row>
    <row r="91" spans="1:8" x14ac:dyDescent="0.3">
      <c r="A91" s="10" t="s">
        <v>21</v>
      </c>
      <c r="B91" s="55">
        <v>2021</v>
      </c>
      <c r="C91" s="11">
        <f>'[1]NYMEX + Fundy'!F91</f>
        <v>6.3143951603493029</v>
      </c>
      <c r="D91" s="12">
        <v>0.12100000000000044</v>
      </c>
      <c r="E91" s="13">
        <f t="shared" si="3"/>
        <v>6.4349999999999996</v>
      </c>
      <c r="F91" s="9"/>
      <c r="G91" s="14">
        <f t="shared" si="4"/>
        <v>0.13795315682281056</v>
      </c>
      <c r="H91" s="15">
        <f t="shared" si="5"/>
        <v>6.5729531568228099</v>
      </c>
    </row>
    <row r="92" spans="1:8" x14ac:dyDescent="0.3">
      <c r="A92" s="10" t="s">
        <v>24</v>
      </c>
      <c r="B92" s="55">
        <v>2021</v>
      </c>
      <c r="C92" s="11">
        <f>'[1]NYMEX + Fundy'!F92</f>
        <v>6.4473297953040243</v>
      </c>
      <c r="D92" s="12">
        <v>0.12119999999999997</v>
      </c>
      <c r="E92" s="13">
        <f t="shared" si="3"/>
        <v>6.569</v>
      </c>
      <c r="F92" s="9"/>
      <c r="G92" s="14">
        <f t="shared" si="4"/>
        <v>0.14040936863543788</v>
      </c>
      <c r="H92" s="15">
        <f t="shared" si="5"/>
        <v>6.7094093686354377</v>
      </c>
    </row>
    <row r="93" spans="1:8" x14ac:dyDescent="0.3">
      <c r="A93" s="10" t="s">
        <v>27</v>
      </c>
      <c r="B93" s="55">
        <v>2021</v>
      </c>
      <c r="C93" s="11">
        <f>'[1]NYMEX + Fundy'!F93</f>
        <v>6.3143951603493029</v>
      </c>
      <c r="D93" s="12">
        <v>0.12110000000000021</v>
      </c>
      <c r="E93" s="13">
        <f t="shared" si="3"/>
        <v>6.4349999999999996</v>
      </c>
      <c r="F93" s="9"/>
      <c r="G93" s="14">
        <f t="shared" si="4"/>
        <v>0.13795315682281056</v>
      </c>
      <c r="H93" s="15">
        <f t="shared" si="5"/>
        <v>6.5729531568228099</v>
      </c>
    </row>
    <row r="94" spans="1:8" x14ac:dyDescent="0.3">
      <c r="A94" s="10" t="s">
        <v>28</v>
      </c>
      <c r="B94" s="55">
        <v>2021</v>
      </c>
      <c r="C94" s="11">
        <f>'[1]NYMEX + Fundy'!F94</f>
        <v>6.1814605253945807</v>
      </c>
      <c r="D94" s="12">
        <v>0.12110000000000021</v>
      </c>
      <c r="E94" s="13">
        <f t="shared" si="3"/>
        <v>6.3029999999999999</v>
      </c>
      <c r="F94" s="9"/>
      <c r="G94" s="14">
        <f t="shared" si="4"/>
        <v>0.13553360488798372</v>
      </c>
      <c r="H94" s="15">
        <f t="shared" si="5"/>
        <v>6.4385336048879838</v>
      </c>
    </row>
    <row r="95" spans="1:8" x14ac:dyDescent="0.3">
      <c r="A95" s="10" t="s">
        <v>29</v>
      </c>
      <c r="B95" s="55">
        <v>2021</v>
      </c>
      <c r="C95" s="11">
        <f>'[1]NYMEX + Fundy'!F95</f>
        <v>6.3143951603493029</v>
      </c>
      <c r="D95" s="12">
        <v>2.2700000000000387E-2</v>
      </c>
      <c r="E95" s="13">
        <f t="shared" si="3"/>
        <v>6.3369999999999997</v>
      </c>
      <c r="F95" s="9"/>
      <c r="G95" s="14">
        <f t="shared" si="4"/>
        <v>0.13615682281059061</v>
      </c>
      <c r="H95" s="15">
        <f t="shared" si="5"/>
        <v>6.4731568228105907</v>
      </c>
    </row>
    <row r="96" spans="1:8" x14ac:dyDescent="0.3">
      <c r="A96" s="10" t="s">
        <v>31</v>
      </c>
      <c r="B96" s="55">
        <v>2021</v>
      </c>
      <c r="C96" s="11">
        <f>'[1]NYMEX + Fundy'!F96</f>
        <v>6.5137971127813863</v>
      </c>
      <c r="D96" s="12">
        <v>2.2300000000000431E-2</v>
      </c>
      <c r="E96" s="13">
        <f t="shared" si="3"/>
        <v>6.5359999999999996</v>
      </c>
      <c r="F96" s="9"/>
      <c r="G96" s="14">
        <f t="shared" si="4"/>
        <v>0.13980448065173115</v>
      </c>
      <c r="H96" s="15">
        <f t="shared" si="5"/>
        <v>6.6758044806517312</v>
      </c>
    </row>
    <row r="97" spans="1:8" x14ac:dyDescent="0.3">
      <c r="A97" s="10" t="s">
        <v>32</v>
      </c>
      <c r="B97" s="55">
        <v>2022</v>
      </c>
      <c r="C97" s="11">
        <f>'[1]NYMEX + Fundy'!F97</f>
        <v>6.7013504255305785</v>
      </c>
      <c r="D97" s="12">
        <v>2.3600000000000065E-2</v>
      </c>
      <c r="E97" s="13">
        <f t="shared" si="3"/>
        <v>6.7249999999999996</v>
      </c>
      <c r="F97" s="9"/>
      <c r="G97" s="14">
        <f t="shared" si="4"/>
        <v>0.14326883910386964</v>
      </c>
      <c r="H97" s="15">
        <f t="shared" si="5"/>
        <v>6.8682688391038695</v>
      </c>
    </row>
    <row r="98" spans="1:8" x14ac:dyDescent="0.3">
      <c r="A98" s="10" t="s">
        <v>34</v>
      </c>
      <c r="B98" s="55">
        <v>2022</v>
      </c>
      <c r="C98" s="11">
        <f>'[1]NYMEX + Fundy'!F98</f>
        <v>6.7704365123917194</v>
      </c>
      <c r="D98" s="12">
        <v>2.3500000000000298E-2</v>
      </c>
      <c r="E98" s="13">
        <f t="shared" si="3"/>
        <v>6.7939999999999996</v>
      </c>
      <c r="F98" s="9"/>
      <c r="G98" s="14">
        <f t="shared" si="4"/>
        <v>0.1445336048879837</v>
      </c>
      <c r="H98" s="15">
        <f t="shared" si="5"/>
        <v>6.9385336048879829</v>
      </c>
    </row>
    <row r="99" spans="1:8" x14ac:dyDescent="0.3">
      <c r="A99" s="10" t="s">
        <v>8</v>
      </c>
      <c r="B99" s="55">
        <v>2022</v>
      </c>
      <c r="C99" s="11">
        <f>'[1]NYMEX + Fundy'!F99</f>
        <v>6.6322643386694393</v>
      </c>
      <c r="D99" s="12">
        <v>2.4000000000000021E-2</v>
      </c>
      <c r="E99" s="13">
        <f t="shared" si="3"/>
        <v>6.6559999999999997</v>
      </c>
      <c r="F99" s="9"/>
      <c r="G99" s="14">
        <f t="shared" si="4"/>
        <v>0.14200407331975559</v>
      </c>
      <c r="H99" s="15">
        <f t="shared" si="5"/>
        <v>6.7980040733197553</v>
      </c>
    </row>
    <row r="100" spans="1:8" x14ac:dyDescent="0.3">
      <c r="A100" s="10" t="s">
        <v>10</v>
      </c>
      <c r="B100" s="55">
        <v>2022</v>
      </c>
      <c r="C100" s="11">
        <f>'[1]NYMEX + Fundy'!F100</f>
        <v>6.4940921649471592</v>
      </c>
      <c r="D100" s="12">
        <v>0.12129999999999974</v>
      </c>
      <c r="E100" s="13">
        <f t="shared" si="3"/>
        <v>6.6150000000000002</v>
      </c>
      <c r="F100" s="9"/>
      <c r="G100" s="14">
        <f t="shared" si="4"/>
        <v>0.14125254582484725</v>
      </c>
      <c r="H100" s="15">
        <f t="shared" si="5"/>
        <v>6.7562525458248475</v>
      </c>
    </row>
    <row r="101" spans="1:8" x14ac:dyDescent="0.3">
      <c r="A101" s="10" t="s">
        <v>15</v>
      </c>
      <c r="B101" s="55">
        <v>2022</v>
      </c>
      <c r="C101" s="11">
        <f>'[1]NYMEX + Fundy'!F101</f>
        <v>6.3559199912248783</v>
      </c>
      <c r="D101" s="12">
        <v>0.12119999999999997</v>
      </c>
      <c r="E101" s="13">
        <f t="shared" si="3"/>
        <v>6.4770000000000003</v>
      </c>
      <c r="F101" s="9"/>
      <c r="G101" s="14">
        <f t="shared" si="4"/>
        <v>0.13872301425661915</v>
      </c>
      <c r="H101" s="15">
        <f t="shared" si="5"/>
        <v>6.6157230142566199</v>
      </c>
    </row>
    <row r="102" spans="1:8" x14ac:dyDescent="0.3">
      <c r="A102" s="10" t="s">
        <v>18</v>
      </c>
      <c r="B102" s="55">
        <v>2022</v>
      </c>
      <c r="C102" s="11">
        <f>'[1]NYMEX + Fundy'!F102</f>
        <v>6.4250060780860192</v>
      </c>
      <c r="D102" s="12">
        <v>0.12129999999999974</v>
      </c>
      <c r="E102" s="13">
        <f t="shared" si="3"/>
        <v>6.5460000000000003</v>
      </c>
      <c r="F102" s="9"/>
      <c r="G102" s="14">
        <f t="shared" si="4"/>
        <v>0.1399877800407332</v>
      </c>
      <c r="H102" s="15">
        <f t="shared" si="5"/>
        <v>6.6859877800407332</v>
      </c>
    </row>
    <row r="103" spans="1:8" x14ac:dyDescent="0.3">
      <c r="A103" s="10" t="s">
        <v>21</v>
      </c>
      <c r="B103" s="55">
        <v>2022</v>
      </c>
      <c r="C103" s="11">
        <f>'[1]NYMEX + Fundy'!F103</f>
        <v>6.5631782518082993</v>
      </c>
      <c r="D103" s="12">
        <v>0.12099999999999955</v>
      </c>
      <c r="E103" s="13">
        <f t="shared" si="3"/>
        <v>6.6840000000000002</v>
      </c>
      <c r="F103" s="9"/>
      <c r="G103" s="14">
        <f t="shared" si="4"/>
        <v>0.14251731160896128</v>
      </c>
      <c r="H103" s="15">
        <f t="shared" si="5"/>
        <v>6.8265173116089617</v>
      </c>
    </row>
    <row r="104" spans="1:8" x14ac:dyDescent="0.3">
      <c r="A104" s="10" t="s">
        <v>24</v>
      </c>
      <c r="B104" s="55">
        <v>2022</v>
      </c>
      <c r="C104" s="11">
        <f>'[1]NYMEX + Fundy'!F104</f>
        <v>6.7013504255305785</v>
      </c>
      <c r="D104" s="12">
        <v>0.12119999999999997</v>
      </c>
      <c r="E104" s="13">
        <f t="shared" si="3"/>
        <v>6.8230000000000004</v>
      </c>
      <c r="F104" s="9"/>
      <c r="G104" s="14">
        <f t="shared" si="4"/>
        <v>0.1450651731160896</v>
      </c>
      <c r="H104" s="15">
        <f t="shared" si="5"/>
        <v>6.9680651731160896</v>
      </c>
    </row>
    <row r="105" spans="1:8" x14ac:dyDescent="0.3">
      <c r="A105" s="10" t="s">
        <v>27</v>
      </c>
      <c r="B105" s="55">
        <v>2022</v>
      </c>
      <c r="C105" s="11">
        <f>'[1]NYMEX + Fundy'!F105</f>
        <v>6.5631782518082993</v>
      </c>
      <c r="D105" s="12">
        <v>0.12110000000000021</v>
      </c>
      <c r="E105" s="13">
        <f t="shared" si="3"/>
        <v>6.6840000000000002</v>
      </c>
      <c r="F105" s="9"/>
      <c r="G105" s="14">
        <f t="shared" si="4"/>
        <v>0.14251731160896128</v>
      </c>
      <c r="H105" s="15">
        <f t="shared" si="5"/>
        <v>6.8265173116089617</v>
      </c>
    </row>
    <row r="106" spans="1:8" x14ac:dyDescent="0.3">
      <c r="A106" s="10" t="s">
        <v>28</v>
      </c>
      <c r="B106" s="55">
        <v>2022</v>
      </c>
      <c r="C106" s="11">
        <f>'[1]NYMEX + Fundy'!F106</f>
        <v>6.4250060780860192</v>
      </c>
      <c r="D106" s="12">
        <v>0.12110000000000021</v>
      </c>
      <c r="E106" s="13">
        <f t="shared" si="3"/>
        <v>6.5460000000000003</v>
      </c>
      <c r="F106" s="9"/>
      <c r="G106" s="14">
        <f t="shared" si="4"/>
        <v>0.1399877800407332</v>
      </c>
      <c r="H106" s="15">
        <f t="shared" si="5"/>
        <v>6.6859877800407332</v>
      </c>
    </row>
    <row r="107" spans="1:8" x14ac:dyDescent="0.3">
      <c r="A107" s="10" t="s">
        <v>29</v>
      </c>
      <c r="B107" s="55">
        <v>2022</v>
      </c>
      <c r="C107" s="11">
        <f>'[1]NYMEX + Fundy'!F107</f>
        <v>6.5631782518082993</v>
      </c>
      <c r="D107" s="12">
        <v>2.2700000000000387E-2</v>
      </c>
      <c r="E107" s="13">
        <f t="shared" si="3"/>
        <v>6.5860000000000003</v>
      </c>
      <c r="F107" s="9"/>
      <c r="G107" s="14">
        <f t="shared" si="4"/>
        <v>0.14072097759674135</v>
      </c>
      <c r="H107" s="15">
        <f t="shared" si="5"/>
        <v>6.7267209775967416</v>
      </c>
    </row>
    <row r="108" spans="1:8" x14ac:dyDescent="0.3">
      <c r="A108" s="10" t="s">
        <v>31</v>
      </c>
      <c r="B108" s="55">
        <v>2022</v>
      </c>
      <c r="C108" s="11">
        <f>'[1]NYMEX + Fundy'!F108</f>
        <v>6.7704365123917194</v>
      </c>
      <c r="D108" s="12">
        <v>2.2300000000000431E-2</v>
      </c>
      <c r="E108" s="13">
        <f t="shared" si="3"/>
        <v>6.7930000000000001</v>
      </c>
      <c r="F108" s="9"/>
      <c r="G108" s="14">
        <f t="shared" si="4"/>
        <v>0.14451527494908351</v>
      </c>
      <c r="H108" s="15">
        <f t="shared" si="5"/>
        <v>6.9375152749490834</v>
      </c>
    </row>
    <row r="109" spans="1:8" x14ac:dyDescent="0.3">
      <c r="A109" s="10" t="s">
        <v>32</v>
      </c>
      <c r="B109" s="55">
        <v>2023</v>
      </c>
      <c r="C109" s="11">
        <f>'[1]NYMEX + Fundy'!F109</f>
        <v>6.9676997719543401</v>
      </c>
      <c r="D109" s="12">
        <v>2.3600000000000065E-2</v>
      </c>
      <c r="E109" s="13">
        <f t="shared" si="3"/>
        <v>6.9909999999999997</v>
      </c>
      <c r="F109" s="9"/>
      <c r="G109" s="14">
        <f t="shared" si="4"/>
        <v>0.1481446028513238</v>
      </c>
      <c r="H109" s="15">
        <f t="shared" si="5"/>
        <v>7.1391446028513235</v>
      </c>
    </row>
    <row r="110" spans="1:8" x14ac:dyDescent="0.3">
      <c r="A110" s="10" t="s">
        <v>34</v>
      </c>
      <c r="B110" s="55">
        <v>2023</v>
      </c>
      <c r="C110" s="11">
        <f>'[1]NYMEX + Fundy'!F110</f>
        <v>7.0395317283662413</v>
      </c>
      <c r="D110" s="12">
        <v>2.3500000000000298E-2</v>
      </c>
      <c r="E110" s="13">
        <f t="shared" si="3"/>
        <v>7.0629999999999997</v>
      </c>
      <c r="F110" s="9"/>
      <c r="G110" s="14">
        <f t="shared" si="4"/>
        <v>0.14946435845213848</v>
      </c>
      <c r="H110" s="15">
        <f t="shared" si="5"/>
        <v>7.212464358452138</v>
      </c>
    </row>
    <row r="111" spans="1:8" x14ac:dyDescent="0.3">
      <c r="A111" s="10" t="s">
        <v>8</v>
      </c>
      <c r="B111" s="55">
        <v>2023</v>
      </c>
      <c r="C111" s="11">
        <f>'[1]NYMEX + Fundy'!F111</f>
        <v>6.8958678155424407</v>
      </c>
      <c r="D111" s="12">
        <v>2.4000000000000021E-2</v>
      </c>
      <c r="E111" s="13">
        <f t="shared" si="3"/>
        <v>6.92</v>
      </c>
      <c r="F111" s="9"/>
      <c r="G111" s="14">
        <f t="shared" si="4"/>
        <v>0.14684317718940937</v>
      </c>
      <c r="H111" s="15">
        <f t="shared" si="5"/>
        <v>7.0668431771894094</v>
      </c>
    </row>
    <row r="112" spans="1:8" x14ac:dyDescent="0.3">
      <c r="A112" s="10" t="s">
        <v>10</v>
      </c>
      <c r="B112" s="55">
        <v>2023</v>
      </c>
      <c r="C112" s="11">
        <f>'[1]NYMEX + Fundy'!F112</f>
        <v>6.75220390271864</v>
      </c>
      <c r="D112" s="12">
        <v>0.12129999999999974</v>
      </c>
      <c r="E112" s="13">
        <f t="shared" si="3"/>
        <v>6.8739999999999997</v>
      </c>
      <c r="F112" s="9"/>
      <c r="G112" s="14">
        <f t="shared" si="4"/>
        <v>0.14599999999999999</v>
      </c>
      <c r="H112" s="15">
        <f t="shared" si="5"/>
        <v>7.02</v>
      </c>
    </row>
    <row r="113" spans="1:8" x14ac:dyDescent="0.3">
      <c r="A113" s="10" t="s">
        <v>15</v>
      </c>
      <c r="B113" s="55">
        <v>2023</v>
      </c>
      <c r="C113" s="11">
        <f>'[1]NYMEX + Fundy'!F113</f>
        <v>6.6085399898948376</v>
      </c>
      <c r="D113" s="12">
        <v>0.12119999999999997</v>
      </c>
      <c r="E113" s="13">
        <f t="shared" si="3"/>
        <v>6.73</v>
      </c>
      <c r="F113" s="9"/>
      <c r="G113" s="14">
        <f t="shared" si="4"/>
        <v>0.14336048879837066</v>
      </c>
      <c r="H113" s="15">
        <f t="shared" si="5"/>
        <v>6.8733604887983715</v>
      </c>
    </row>
    <row r="114" spans="1:8" x14ac:dyDescent="0.3">
      <c r="A114" s="10" t="s">
        <v>18</v>
      </c>
      <c r="B114" s="55">
        <v>2023</v>
      </c>
      <c r="C114" s="11">
        <f>'[1]NYMEX + Fundy'!F114</f>
        <v>6.6803719463067397</v>
      </c>
      <c r="D114" s="12">
        <v>0.12129999999999974</v>
      </c>
      <c r="E114" s="13">
        <f t="shared" si="3"/>
        <v>6.8019999999999996</v>
      </c>
      <c r="F114" s="9"/>
      <c r="G114" s="14">
        <f t="shared" si="4"/>
        <v>0.14468024439918531</v>
      </c>
      <c r="H114" s="15">
        <f t="shared" si="5"/>
        <v>6.9466802443991851</v>
      </c>
    </row>
    <row r="115" spans="1:8" x14ac:dyDescent="0.3">
      <c r="A115" s="10" t="s">
        <v>21</v>
      </c>
      <c r="B115" s="55">
        <v>2023</v>
      </c>
      <c r="C115" s="11">
        <f>'[1]NYMEX + Fundy'!F115</f>
        <v>6.8240358591305394</v>
      </c>
      <c r="D115" s="12">
        <v>0.12099999999999955</v>
      </c>
      <c r="E115" s="13">
        <f t="shared" si="3"/>
        <v>6.9450000000000003</v>
      </c>
      <c r="F115" s="9"/>
      <c r="G115" s="14">
        <f t="shared" si="4"/>
        <v>0.14730142566191445</v>
      </c>
      <c r="H115" s="15">
        <f t="shared" si="5"/>
        <v>7.0923014256619146</v>
      </c>
    </row>
    <row r="116" spans="1:8" x14ac:dyDescent="0.3">
      <c r="A116" s="10" t="s">
        <v>24</v>
      </c>
      <c r="B116" s="55">
        <v>2023</v>
      </c>
      <c r="C116" s="11">
        <f>'[1]NYMEX + Fundy'!F116</f>
        <v>6.9676997719543401</v>
      </c>
      <c r="D116" s="12">
        <v>0.12119999999999997</v>
      </c>
      <c r="E116" s="13">
        <f t="shared" si="3"/>
        <v>7.0890000000000004</v>
      </c>
      <c r="F116" s="9"/>
      <c r="G116" s="14">
        <f t="shared" si="4"/>
        <v>0.14994093686354376</v>
      </c>
      <c r="H116" s="15">
        <f t="shared" si="5"/>
        <v>7.2389409368635445</v>
      </c>
    </row>
    <row r="117" spans="1:8" x14ac:dyDescent="0.3">
      <c r="A117" s="10" t="s">
        <v>27</v>
      </c>
      <c r="B117" s="55">
        <v>2023</v>
      </c>
      <c r="C117" s="11">
        <f>'[1]NYMEX + Fundy'!F117</f>
        <v>6.8240358591305394</v>
      </c>
      <c r="D117" s="12">
        <v>0.12110000000000021</v>
      </c>
      <c r="E117" s="13">
        <f t="shared" si="3"/>
        <v>6.9450000000000003</v>
      </c>
      <c r="F117" s="9"/>
      <c r="G117" s="14">
        <f t="shared" si="4"/>
        <v>0.14730142566191445</v>
      </c>
      <c r="H117" s="15">
        <f t="shared" si="5"/>
        <v>7.0923014256619146</v>
      </c>
    </row>
    <row r="118" spans="1:8" x14ac:dyDescent="0.3">
      <c r="A118" s="10" t="s">
        <v>28</v>
      </c>
      <c r="B118" s="55">
        <v>2023</v>
      </c>
      <c r="C118" s="11">
        <f>'[1]NYMEX + Fundy'!F118</f>
        <v>6.6803719463067397</v>
      </c>
      <c r="D118" s="12">
        <v>0.12110000000000021</v>
      </c>
      <c r="E118" s="13">
        <f t="shared" si="3"/>
        <v>6.8010000000000002</v>
      </c>
      <c r="F118" s="9"/>
      <c r="G118" s="14">
        <f t="shared" si="4"/>
        <v>0.14466191446028512</v>
      </c>
      <c r="H118" s="15">
        <f t="shared" si="5"/>
        <v>6.9456619144602856</v>
      </c>
    </row>
    <row r="119" spans="1:8" x14ac:dyDescent="0.3">
      <c r="A119" s="10" t="s">
        <v>29</v>
      </c>
      <c r="B119" s="55">
        <v>2023</v>
      </c>
      <c r="C119" s="11">
        <f>'[1]NYMEX + Fundy'!F119</f>
        <v>6.8240358591305394</v>
      </c>
      <c r="D119" s="12">
        <v>2.2700000000000387E-2</v>
      </c>
      <c r="E119" s="13">
        <f t="shared" si="3"/>
        <v>6.8470000000000004</v>
      </c>
      <c r="F119" s="9"/>
      <c r="G119" s="14">
        <f t="shared" si="4"/>
        <v>0.1455050916496945</v>
      </c>
      <c r="H119" s="15">
        <f t="shared" si="5"/>
        <v>6.9925050916496954</v>
      </c>
    </row>
    <row r="120" spans="1:8" x14ac:dyDescent="0.3">
      <c r="A120" s="10" t="s">
        <v>31</v>
      </c>
      <c r="B120" s="55">
        <v>2023</v>
      </c>
      <c r="C120" s="11">
        <f>'[1]NYMEX + Fundy'!F120</f>
        <v>7.0395317283662413</v>
      </c>
      <c r="D120" s="12">
        <v>2.2300000000000431E-2</v>
      </c>
      <c r="E120" s="13">
        <f t="shared" si="3"/>
        <v>7.0620000000000003</v>
      </c>
      <c r="F120" s="9"/>
      <c r="G120" s="14">
        <f t="shared" si="4"/>
        <v>0.14944602851323829</v>
      </c>
      <c r="H120" s="15">
        <f t="shared" si="5"/>
        <v>7.2114460285132385</v>
      </c>
    </row>
    <row r="121" spans="1:8" x14ac:dyDescent="0.3">
      <c r="A121" s="10" t="s">
        <v>32</v>
      </c>
      <c r="B121" s="55">
        <v>2024</v>
      </c>
      <c r="C121" s="11">
        <f>'[1]NYMEX + Fundy'!F121</f>
        <v>7.2420920952528576</v>
      </c>
      <c r="D121" s="12">
        <v>2.3600000000000065E-2</v>
      </c>
      <c r="E121" s="13">
        <f t="shared" si="3"/>
        <v>7.266</v>
      </c>
      <c r="F121" s="9"/>
      <c r="G121" s="14">
        <f t="shared" si="4"/>
        <v>0.15318533604887982</v>
      </c>
      <c r="H121" s="15">
        <f t="shared" si="5"/>
        <v>7.41918533604888</v>
      </c>
    </row>
    <row r="122" spans="1:8" x14ac:dyDescent="0.3">
      <c r="A122" s="10" t="s">
        <v>34</v>
      </c>
      <c r="B122" s="55">
        <v>2024</v>
      </c>
      <c r="C122" s="11">
        <f>'[1]NYMEX + Fundy'!F122</f>
        <v>7.3167528385028877</v>
      </c>
      <c r="D122" s="12">
        <v>2.3500000000000298E-2</v>
      </c>
      <c r="E122" s="13">
        <f t="shared" si="3"/>
        <v>7.34</v>
      </c>
      <c r="F122" s="9"/>
      <c r="G122" s="14">
        <f t="shared" si="4"/>
        <v>0.15454175152749489</v>
      </c>
      <c r="H122" s="15">
        <f t="shared" si="5"/>
        <v>7.4945417515274944</v>
      </c>
    </row>
    <row r="123" spans="1:8" x14ac:dyDescent="0.3">
      <c r="A123" s="10" t="s">
        <v>8</v>
      </c>
      <c r="B123" s="55">
        <v>2024</v>
      </c>
      <c r="C123" s="11">
        <f>'[1]NYMEX + Fundy'!F123</f>
        <v>7.1674313520028283</v>
      </c>
      <c r="D123" s="12">
        <v>2.4000000000000021E-2</v>
      </c>
      <c r="E123" s="13">
        <f t="shared" si="3"/>
        <v>7.1909999999999998</v>
      </c>
      <c r="F123" s="9"/>
      <c r="G123" s="14">
        <f t="shared" si="4"/>
        <v>0.15181059063136454</v>
      </c>
      <c r="H123" s="15">
        <f t="shared" si="5"/>
        <v>7.3428105906313643</v>
      </c>
    </row>
    <row r="124" spans="1:8" x14ac:dyDescent="0.3">
      <c r="A124" s="10" t="s">
        <v>10</v>
      </c>
      <c r="B124" s="55">
        <v>2024</v>
      </c>
      <c r="C124" s="11">
        <f>'[1]NYMEX + Fundy'!F124</f>
        <v>7.0181098655027698</v>
      </c>
      <c r="D124" s="12">
        <v>0.12129999999999974</v>
      </c>
      <c r="E124" s="13">
        <f t="shared" si="3"/>
        <v>7.1390000000000002</v>
      </c>
      <c r="F124" s="9"/>
      <c r="G124" s="14">
        <f t="shared" si="4"/>
        <v>0.15085743380855396</v>
      </c>
      <c r="H124" s="15">
        <f t="shared" si="5"/>
        <v>7.289857433808554</v>
      </c>
    </row>
    <row r="125" spans="1:8" x14ac:dyDescent="0.3">
      <c r="A125" s="10" t="s">
        <v>15</v>
      </c>
      <c r="B125" s="55">
        <v>2024</v>
      </c>
      <c r="C125" s="11">
        <f>'[1]NYMEX + Fundy'!F125</f>
        <v>6.8687883790027096</v>
      </c>
      <c r="D125" s="12">
        <v>0.12119999999999997</v>
      </c>
      <c r="E125" s="13">
        <f t="shared" si="3"/>
        <v>6.99</v>
      </c>
      <c r="F125" s="9"/>
      <c r="G125" s="14">
        <f t="shared" si="4"/>
        <v>0.14812627291242361</v>
      </c>
      <c r="H125" s="15">
        <f t="shared" si="5"/>
        <v>7.138126272912424</v>
      </c>
    </row>
    <row r="126" spans="1:8" x14ac:dyDescent="0.3">
      <c r="A126" s="10" t="s">
        <v>18</v>
      </c>
      <c r="B126" s="55">
        <v>2024</v>
      </c>
      <c r="C126" s="11">
        <f>'[1]NYMEX + Fundy'!F126</f>
        <v>6.9434491222527406</v>
      </c>
      <c r="D126" s="12">
        <v>0.12129999999999974</v>
      </c>
      <c r="E126" s="13">
        <f t="shared" si="3"/>
        <v>7.0650000000000004</v>
      </c>
      <c r="F126" s="9"/>
      <c r="G126" s="14">
        <f t="shared" si="4"/>
        <v>0.1495010183299389</v>
      </c>
      <c r="H126" s="15">
        <f t="shared" si="5"/>
        <v>7.2145010183299396</v>
      </c>
    </row>
    <row r="127" spans="1:8" x14ac:dyDescent="0.3">
      <c r="A127" s="10" t="s">
        <v>21</v>
      </c>
      <c r="B127" s="55">
        <v>2024</v>
      </c>
      <c r="C127" s="11">
        <f>'[1]NYMEX + Fundy'!F127</f>
        <v>7.0927706087527991</v>
      </c>
      <c r="D127" s="12">
        <v>0.12099999999999955</v>
      </c>
      <c r="E127" s="13">
        <f t="shared" si="3"/>
        <v>7.2140000000000004</v>
      </c>
      <c r="F127" s="9"/>
      <c r="G127" s="14">
        <f t="shared" si="4"/>
        <v>0.15223217922606924</v>
      </c>
      <c r="H127" s="15">
        <f t="shared" si="5"/>
        <v>7.3662321792260697</v>
      </c>
    </row>
    <row r="128" spans="1:8" x14ac:dyDescent="0.3">
      <c r="A128" s="10" t="s">
        <v>24</v>
      </c>
      <c r="B128" s="55">
        <v>2024</v>
      </c>
      <c r="C128" s="11">
        <f>'[1]NYMEX + Fundy'!F128</f>
        <v>7.2420920952528576</v>
      </c>
      <c r="D128" s="12">
        <v>0.12119999999999997</v>
      </c>
      <c r="E128" s="13">
        <f t="shared" si="3"/>
        <v>7.3630000000000004</v>
      </c>
      <c r="F128" s="9"/>
      <c r="G128" s="14">
        <f t="shared" si="4"/>
        <v>0.15496334012219959</v>
      </c>
      <c r="H128" s="15">
        <f t="shared" si="5"/>
        <v>7.5179633401221997</v>
      </c>
    </row>
    <row r="129" spans="1:8" x14ac:dyDescent="0.3">
      <c r="A129" s="10" t="s">
        <v>27</v>
      </c>
      <c r="B129" s="55">
        <v>2024</v>
      </c>
      <c r="C129" s="11">
        <f>'[1]NYMEX + Fundy'!F129</f>
        <v>7.0927706087527991</v>
      </c>
      <c r="D129" s="12">
        <v>0.12110000000000021</v>
      </c>
      <c r="E129" s="13">
        <f t="shared" si="3"/>
        <v>7.2140000000000004</v>
      </c>
      <c r="F129" s="9"/>
      <c r="G129" s="14">
        <f t="shared" si="4"/>
        <v>0.15223217922606924</v>
      </c>
      <c r="H129" s="15">
        <f t="shared" si="5"/>
        <v>7.3662321792260697</v>
      </c>
    </row>
    <row r="130" spans="1:8" x14ac:dyDescent="0.3">
      <c r="A130" s="10" t="s">
        <v>28</v>
      </c>
      <c r="B130" s="55">
        <v>2024</v>
      </c>
      <c r="C130" s="11">
        <f>'[1]NYMEX + Fundy'!F130</f>
        <v>6.9434491222527406</v>
      </c>
      <c r="D130" s="12">
        <v>0.12110000000000021</v>
      </c>
      <c r="E130" s="13">
        <f t="shared" si="3"/>
        <v>7.0650000000000004</v>
      </c>
      <c r="F130" s="9"/>
      <c r="G130" s="14">
        <f t="shared" si="4"/>
        <v>0.1495010183299389</v>
      </c>
      <c r="H130" s="15">
        <f t="shared" si="5"/>
        <v>7.2145010183299396</v>
      </c>
    </row>
    <row r="131" spans="1:8" x14ac:dyDescent="0.3">
      <c r="A131" s="10" t="s">
        <v>29</v>
      </c>
      <c r="B131" s="55">
        <v>2024</v>
      </c>
      <c r="C131" s="11">
        <f>'[1]NYMEX + Fundy'!F131</f>
        <v>7.0927706087527991</v>
      </c>
      <c r="D131" s="12">
        <v>2.2700000000000387E-2</v>
      </c>
      <c r="E131" s="13">
        <f t="shared" ref="E131:E194" si="6">ROUND(C131+D131,3)</f>
        <v>7.1150000000000002</v>
      </c>
      <c r="F131" s="9"/>
      <c r="G131" s="14">
        <f t="shared" ref="G131:G194" si="7">(E131/$M$6)*$M$5+($M$7*$M$8^(B131-$M$4))</f>
        <v>0.15041751527494907</v>
      </c>
      <c r="H131" s="15">
        <f t="shared" ref="H131:H194" si="8">+E131+G131</f>
        <v>7.2654175152749492</v>
      </c>
    </row>
    <row r="132" spans="1:8" x14ac:dyDescent="0.3">
      <c r="A132" s="10" t="s">
        <v>31</v>
      </c>
      <c r="B132" s="55">
        <v>2024</v>
      </c>
      <c r="C132" s="11">
        <f>'[1]NYMEX + Fundy'!F132</f>
        <v>7.3167528385028877</v>
      </c>
      <c r="D132" s="12">
        <v>2.2300000000000431E-2</v>
      </c>
      <c r="E132" s="13">
        <f t="shared" si="6"/>
        <v>7.3390000000000004</v>
      </c>
      <c r="F132" s="9"/>
      <c r="G132" s="14">
        <f t="shared" si="7"/>
        <v>0.15452342158859469</v>
      </c>
      <c r="H132" s="15">
        <f t="shared" si="8"/>
        <v>7.4935234215885949</v>
      </c>
    </row>
    <row r="133" spans="1:8" x14ac:dyDescent="0.3">
      <c r="A133" s="10" t="s">
        <v>32</v>
      </c>
      <c r="B133" s="55">
        <v>2025</v>
      </c>
      <c r="C133" s="11">
        <f>'[1]NYMEX + Fundy'!F133</f>
        <v>7.5870680689316101</v>
      </c>
      <c r="D133" s="12">
        <v>2.3600000000000065E-2</v>
      </c>
      <c r="E133" s="13">
        <f t="shared" si="6"/>
        <v>7.6109999999999998</v>
      </c>
      <c r="F133" s="9"/>
      <c r="G133" s="14">
        <f t="shared" si="7"/>
        <v>0.15950916496945008</v>
      </c>
      <c r="H133" s="15">
        <f t="shared" si="8"/>
        <v>7.7705091649694502</v>
      </c>
    </row>
    <row r="134" spans="1:8" x14ac:dyDescent="0.3">
      <c r="A134" s="10" t="s">
        <v>34</v>
      </c>
      <c r="B134" s="55">
        <v>2025</v>
      </c>
      <c r="C134" s="11">
        <f>'[1]NYMEX + Fundy'!F134</f>
        <v>7.6652852655185351</v>
      </c>
      <c r="D134" s="12">
        <v>2.3500000000000298E-2</v>
      </c>
      <c r="E134" s="13">
        <f t="shared" si="6"/>
        <v>7.6890000000000001</v>
      </c>
      <c r="F134" s="9"/>
      <c r="G134" s="14">
        <f t="shared" si="7"/>
        <v>0.16093890020366597</v>
      </c>
      <c r="H134" s="15">
        <f t="shared" si="8"/>
        <v>7.8499389002036661</v>
      </c>
    </row>
    <row r="135" spans="1:8" x14ac:dyDescent="0.3">
      <c r="A135" s="10" t="s">
        <v>8</v>
      </c>
      <c r="B135" s="55">
        <v>2025</v>
      </c>
      <c r="C135" s="11">
        <f>'[1]NYMEX + Fundy'!F135</f>
        <v>7.508850872344687</v>
      </c>
      <c r="D135" s="12">
        <v>2.3999999999999133E-2</v>
      </c>
      <c r="E135" s="13">
        <f t="shared" si="6"/>
        <v>7.5330000000000004</v>
      </c>
      <c r="F135" s="9"/>
      <c r="G135" s="14">
        <f t="shared" si="7"/>
        <v>0.1580794297352342</v>
      </c>
      <c r="H135" s="15">
        <f t="shared" si="8"/>
        <v>7.6910794297352343</v>
      </c>
    </row>
    <row r="136" spans="1:8" x14ac:dyDescent="0.3">
      <c r="A136" s="10" t="s">
        <v>10</v>
      </c>
      <c r="B136" s="55">
        <v>2025</v>
      </c>
      <c r="C136" s="11">
        <f>'[1]NYMEX + Fundy'!F136</f>
        <v>7.3524164791708388</v>
      </c>
      <c r="D136" s="12">
        <v>0.12129999999999974</v>
      </c>
      <c r="E136" s="13">
        <f t="shared" si="6"/>
        <v>7.4740000000000002</v>
      </c>
      <c r="F136" s="9"/>
      <c r="G136" s="14">
        <f t="shared" si="7"/>
        <v>0.1569979633401222</v>
      </c>
      <c r="H136" s="15">
        <f t="shared" si="8"/>
        <v>7.6309979633401221</v>
      </c>
    </row>
    <row r="137" spans="1:8" x14ac:dyDescent="0.3">
      <c r="A137" s="10" t="s">
        <v>15</v>
      </c>
      <c r="B137" s="55">
        <v>2025</v>
      </c>
      <c r="C137" s="11">
        <f>'[1]NYMEX + Fundy'!F137</f>
        <v>7.1959820859969907</v>
      </c>
      <c r="D137" s="12">
        <v>0.12119999999999997</v>
      </c>
      <c r="E137" s="13">
        <f t="shared" si="6"/>
        <v>7.3170000000000002</v>
      </c>
      <c r="F137" s="9"/>
      <c r="G137" s="14">
        <f t="shared" si="7"/>
        <v>0.15412016293279021</v>
      </c>
      <c r="H137" s="15">
        <f t="shared" si="8"/>
        <v>7.4711201629327908</v>
      </c>
    </row>
    <row r="138" spans="1:8" x14ac:dyDescent="0.3">
      <c r="A138" s="10" t="s">
        <v>18</v>
      </c>
      <c r="B138" s="55">
        <v>2025</v>
      </c>
      <c r="C138" s="11">
        <f>'[1]NYMEX + Fundy'!F138</f>
        <v>7.2741992825839157</v>
      </c>
      <c r="D138" s="12">
        <v>0.12129999999999974</v>
      </c>
      <c r="E138" s="13">
        <f t="shared" si="6"/>
        <v>7.3949999999999996</v>
      </c>
      <c r="F138" s="9"/>
      <c r="G138" s="14">
        <f t="shared" si="7"/>
        <v>0.15554989816700607</v>
      </c>
      <c r="H138" s="15">
        <f t="shared" si="8"/>
        <v>7.5505498981670058</v>
      </c>
    </row>
    <row r="139" spans="1:8" x14ac:dyDescent="0.3">
      <c r="A139" s="10" t="s">
        <v>21</v>
      </c>
      <c r="B139" s="55">
        <v>2025</v>
      </c>
      <c r="C139" s="11">
        <f>'[1]NYMEX + Fundy'!F139</f>
        <v>7.4306336757577629</v>
      </c>
      <c r="D139" s="12">
        <v>0.12100000000000044</v>
      </c>
      <c r="E139" s="13">
        <f t="shared" si="6"/>
        <v>7.5519999999999996</v>
      </c>
      <c r="F139" s="9"/>
      <c r="G139" s="14">
        <f t="shared" si="7"/>
        <v>0.15842769857433806</v>
      </c>
      <c r="H139" s="15">
        <f t="shared" si="8"/>
        <v>7.7104276985743381</v>
      </c>
    </row>
    <row r="140" spans="1:8" x14ac:dyDescent="0.3">
      <c r="A140" s="10" t="s">
        <v>24</v>
      </c>
      <c r="B140" s="55">
        <v>2025</v>
      </c>
      <c r="C140" s="11">
        <f>'[1]NYMEX + Fundy'!F140</f>
        <v>7.5870680689316101</v>
      </c>
      <c r="D140" s="12">
        <v>0.12119999999999997</v>
      </c>
      <c r="E140" s="13">
        <f t="shared" si="6"/>
        <v>7.7080000000000002</v>
      </c>
      <c r="F140" s="9"/>
      <c r="G140" s="14">
        <f t="shared" si="7"/>
        <v>0.16128716904276985</v>
      </c>
      <c r="H140" s="15">
        <f t="shared" si="8"/>
        <v>7.8692871690427699</v>
      </c>
    </row>
    <row r="141" spans="1:8" x14ac:dyDescent="0.3">
      <c r="A141" s="10" t="s">
        <v>27</v>
      </c>
      <c r="B141" s="55">
        <v>2025</v>
      </c>
      <c r="C141" s="11">
        <f>'[1]NYMEX + Fundy'!F141</f>
        <v>7.4306336757577629</v>
      </c>
      <c r="D141" s="12">
        <v>0.12110000000000021</v>
      </c>
      <c r="E141" s="13">
        <f t="shared" si="6"/>
        <v>7.5519999999999996</v>
      </c>
      <c r="F141" s="9"/>
      <c r="G141" s="14">
        <f t="shared" si="7"/>
        <v>0.15842769857433806</v>
      </c>
      <c r="H141" s="15">
        <f t="shared" si="8"/>
        <v>7.7104276985743381</v>
      </c>
    </row>
    <row r="142" spans="1:8" x14ac:dyDescent="0.3">
      <c r="A142" s="10" t="s">
        <v>28</v>
      </c>
      <c r="B142" s="55">
        <v>2025</v>
      </c>
      <c r="C142" s="11">
        <f>'[1]NYMEX + Fundy'!F142</f>
        <v>7.2741992825839157</v>
      </c>
      <c r="D142" s="12">
        <v>0.12110000000000021</v>
      </c>
      <c r="E142" s="13">
        <f t="shared" si="6"/>
        <v>7.3949999999999996</v>
      </c>
      <c r="F142" s="9"/>
      <c r="G142" s="14">
        <f t="shared" si="7"/>
        <v>0.15554989816700607</v>
      </c>
      <c r="H142" s="15">
        <f t="shared" si="8"/>
        <v>7.5505498981670058</v>
      </c>
    </row>
    <row r="143" spans="1:8" x14ac:dyDescent="0.3">
      <c r="A143" s="10" t="s">
        <v>29</v>
      </c>
      <c r="B143" s="55">
        <v>2025</v>
      </c>
      <c r="C143" s="11">
        <f>'[1]NYMEX + Fundy'!F143</f>
        <v>7.4306336757577629</v>
      </c>
      <c r="D143" s="12">
        <v>2.2700000000000387E-2</v>
      </c>
      <c r="E143" s="13">
        <f t="shared" si="6"/>
        <v>7.4530000000000003</v>
      </c>
      <c r="F143" s="9"/>
      <c r="G143" s="14">
        <f t="shared" si="7"/>
        <v>0.15661303462321791</v>
      </c>
      <c r="H143" s="15">
        <f t="shared" si="8"/>
        <v>7.6096130346232185</v>
      </c>
    </row>
    <row r="144" spans="1:8" x14ac:dyDescent="0.3">
      <c r="A144" s="10" t="s">
        <v>31</v>
      </c>
      <c r="B144" s="55">
        <v>2025</v>
      </c>
      <c r="C144" s="11">
        <f>'[1]NYMEX + Fundy'!F144</f>
        <v>7.6652852655185351</v>
      </c>
      <c r="D144" s="12">
        <v>2.2299999999999542E-2</v>
      </c>
      <c r="E144" s="13">
        <f t="shared" si="6"/>
        <v>7.6879999999999997</v>
      </c>
      <c r="F144" s="9"/>
      <c r="G144" s="14">
        <f t="shared" si="7"/>
        <v>0.16092057026476575</v>
      </c>
      <c r="H144" s="15">
        <f t="shared" si="8"/>
        <v>7.8489205702647658</v>
      </c>
    </row>
    <row r="145" spans="1:8" x14ac:dyDescent="0.3">
      <c r="A145" s="10" t="s">
        <v>32</v>
      </c>
      <c r="B145" s="55">
        <v>2026</v>
      </c>
      <c r="C145" s="11">
        <f>'[1]NYMEX + Fundy'!F145</f>
        <v>7.8750925416693622</v>
      </c>
      <c r="D145" s="12">
        <v>2.3600000000000065E-2</v>
      </c>
      <c r="E145" s="13">
        <f t="shared" si="6"/>
        <v>7.899</v>
      </c>
      <c r="F145" s="9"/>
      <c r="G145" s="14">
        <f t="shared" si="7"/>
        <v>0.16478818737270873</v>
      </c>
      <c r="H145" s="15">
        <f t="shared" si="8"/>
        <v>8.0637881873727082</v>
      </c>
    </row>
    <row r="146" spans="1:8" x14ac:dyDescent="0.3">
      <c r="A146" s="10" t="s">
        <v>34</v>
      </c>
      <c r="B146" s="55">
        <v>2026</v>
      </c>
      <c r="C146" s="11">
        <f>'[1]NYMEX + Fundy'!F146</f>
        <v>7.9562790627175008</v>
      </c>
      <c r="D146" s="12">
        <v>2.3500000000000298E-2</v>
      </c>
      <c r="E146" s="13">
        <f t="shared" si="6"/>
        <v>7.98</v>
      </c>
      <c r="F146" s="9"/>
      <c r="G146" s="14">
        <f t="shared" si="7"/>
        <v>0.16627291242362527</v>
      </c>
      <c r="H146" s="15">
        <f t="shared" si="8"/>
        <v>8.1462729124236262</v>
      </c>
    </row>
    <row r="147" spans="1:8" x14ac:dyDescent="0.3">
      <c r="A147" s="10" t="s">
        <v>8</v>
      </c>
      <c r="B147" s="55">
        <v>2026</v>
      </c>
      <c r="C147" s="11">
        <f>'[1]NYMEX + Fundy'!F147</f>
        <v>7.7939060206212254</v>
      </c>
      <c r="D147" s="12">
        <v>2.3999999999999133E-2</v>
      </c>
      <c r="E147" s="13">
        <f t="shared" si="6"/>
        <v>7.8179999999999996</v>
      </c>
      <c r="F147" s="9"/>
      <c r="G147" s="14">
        <f t="shared" si="7"/>
        <v>0.16330346232179224</v>
      </c>
      <c r="H147" s="15">
        <f t="shared" si="8"/>
        <v>7.981303462321792</v>
      </c>
    </row>
    <row r="148" spans="1:8" x14ac:dyDescent="0.3">
      <c r="A148" s="10" t="s">
        <v>10</v>
      </c>
      <c r="B148" s="55">
        <v>2026</v>
      </c>
      <c r="C148" s="11">
        <f>'[1]NYMEX + Fundy'!F148</f>
        <v>7.6315329785249499</v>
      </c>
      <c r="D148" s="12">
        <v>0.12129999999999974</v>
      </c>
      <c r="E148" s="13">
        <f t="shared" si="6"/>
        <v>7.7530000000000001</v>
      </c>
      <c r="F148" s="9"/>
      <c r="G148" s="14">
        <f t="shared" si="7"/>
        <v>0.16211201629327901</v>
      </c>
      <c r="H148" s="15">
        <f t="shared" si="8"/>
        <v>7.9151120162932793</v>
      </c>
    </row>
    <row r="149" spans="1:8" x14ac:dyDescent="0.3">
      <c r="A149" s="10" t="s">
        <v>15</v>
      </c>
      <c r="B149" s="55">
        <v>2026</v>
      </c>
      <c r="C149" s="11">
        <f>'[1]NYMEX + Fundy'!F149</f>
        <v>7.4691599364286727</v>
      </c>
      <c r="D149" s="12">
        <v>0.12119999999999997</v>
      </c>
      <c r="E149" s="13">
        <f t="shared" si="6"/>
        <v>7.59</v>
      </c>
      <c r="F149" s="9"/>
      <c r="G149" s="14">
        <f t="shared" si="7"/>
        <v>0.15912423625254582</v>
      </c>
      <c r="H149" s="15">
        <f t="shared" si="8"/>
        <v>7.7491242362525456</v>
      </c>
    </row>
    <row r="150" spans="1:8" x14ac:dyDescent="0.3">
      <c r="A150" s="10" t="s">
        <v>18</v>
      </c>
      <c r="B150" s="55">
        <v>2026</v>
      </c>
      <c r="C150" s="11">
        <f>'[1]NYMEX + Fundy'!F150</f>
        <v>7.5503464574768122</v>
      </c>
      <c r="D150" s="12">
        <v>0.12129999999999974</v>
      </c>
      <c r="E150" s="13">
        <f t="shared" si="6"/>
        <v>7.6719999999999997</v>
      </c>
      <c r="F150" s="9"/>
      <c r="G150" s="14">
        <f t="shared" si="7"/>
        <v>0.1606272912423625</v>
      </c>
      <c r="H150" s="15">
        <f t="shared" si="8"/>
        <v>7.8326272912423622</v>
      </c>
    </row>
    <row r="151" spans="1:8" x14ac:dyDescent="0.3">
      <c r="A151" s="10" t="s">
        <v>21</v>
      </c>
      <c r="B151" s="55">
        <v>2026</v>
      </c>
      <c r="C151" s="11">
        <f>'[1]NYMEX + Fundy'!F151</f>
        <v>7.7127194995730868</v>
      </c>
      <c r="D151" s="12">
        <v>0.12100000000000044</v>
      </c>
      <c r="E151" s="13">
        <f t="shared" si="6"/>
        <v>7.8339999999999996</v>
      </c>
      <c r="F151" s="9"/>
      <c r="G151" s="14">
        <f t="shared" si="7"/>
        <v>0.1635967413441955</v>
      </c>
      <c r="H151" s="15">
        <f t="shared" si="8"/>
        <v>7.9975967413441955</v>
      </c>
    </row>
    <row r="152" spans="1:8" x14ac:dyDescent="0.3">
      <c r="A152" s="10" t="s">
        <v>24</v>
      </c>
      <c r="B152" s="55">
        <v>2026</v>
      </c>
      <c r="C152" s="11">
        <f>'[1]NYMEX + Fundy'!F152</f>
        <v>7.8750925416693622</v>
      </c>
      <c r="D152" s="12">
        <v>0.12119999999999997</v>
      </c>
      <c r="E152" s="13">
        <f t="shared" si="6"/>
        <v>7.9960000000000004</v>
      </c>
      <c r="F152" s="9"/>
      <c r="G152" s="14">
        <f t="shared" si="7"/>
        <v>0.16656619144602849</v>
      </c>
      <c r="H152" s="15">
        <f t="shared" si="8"/>
        <v>8.1625661914460288</v>
      </c>
    </row>
    <row r="153" spans="1:8" x14ac:dyDescent="0.3">
      <c r="A153" s="10" t="s">
        <v>27</v>
      </c>
      <c r="B153" s="55">
        <v>2026</v>
      </c>
      <c r="C153" s="11">
        <f>'[1]NYMEX + Fundy'!F153</f>
        <v>7.7127194995730868</v>
      </c>
      <c r="D153" s="12">
        <v>0.12110000000000021</v>
      </c>
      <c r="E153" s="13">
        <f t="shared" si="6"/>
        <v>7.8339999999999996</v>
      </c>
      <c r="F153" s="9"/>
      <c r="G153" s="14">
        <f t="shared" si="7"/>
        <v>0.1635967413441955</v>
      </c>
      <c r="H153" s="15">
        <f t="shared" si="8"/>
        <v>7.9975967413441955</v>
      </c>
    </row>
    <row r="154" spans="1:8" x14ac:dyDescent="0.3">
      <c r="A154" s="10" t="s">
        <v>28</v>
      </c>
      <c r="B154" s="55">
        <v>2026</v>
      </c>
      <c r="C154" s="11">
        <f>'[1]NYMEX + Fundy'!F154</f>
        <v>7.5503464574768122</v>
      </c>
      <c r="D154" s="12">
        <v>0.12110000000000021</v>
      </c>
      <c r="E154" s="13">
        <f t="shared" si="6"/>
        <v>7.6710000000000003</v>
      </c>
      <c r="F154" s="9"/>
      <c r="G154" s="14">
        <f t="shared" si="7"/>
        <v>0.16060896130346231</v>
      </c>
      <c r="H154" s="15">
        <f t="shared" si="8"/>
        <v>7.8316089613034627</v>
      </c>
    </row>
    <row r="155" spans="1:8" x14ac:dyDescent="0.3">
      <c r="A155" s="10" t="s">
        <v>29</v>
      </c>
      <c r="B155" s="55">
        <v>2026</v>
      </c>
      <c r="C155" s="11">
        <f>'[1]NYMEX + Fundy'!F155</f>
        <v>7.7127194995730868</v>
      </c>
      <c r="D155" s="12">
        <v>2.2700000000000387E-2</v>
      </c>
      <c r="E155" s="13">
        <f t="shared" si="6"/>
        <v>7.7350000000000003</v>
      </c>
      <c r="F155" s="9"/>
      <c r="G155" s="14">
        <f t="shared" si="7"/>
        <v>0.16178207739307535</v>
      </c>
      <c r="H155" s="15">
        <f t="shared" si="8"/>
        <v>7.8967820773930759</v>
      </c>
    </row>
    <row r="156" spans="1:8" x14ac:dyDescent="0.3">
      <c r="A156" s="10" t="s">
        <v>31</v>
      </c>
      <c r="B156" s="55">
        <v>2026</v>
      </c>
      <c r="C156" s="11">
        <f>'[1]NYMEX + Fundy'!F156</f>
        <v>7.9562790627175008</v>
      </c>
      <c r="D156" s="12">
        <v>2.2299999999999542E-2</v>
      </c>
      <c r="E156" s="13">
        <f t="shared" si="6"/>
        <v>7.9790000000000001</v>
      </c>
      <c r="F156" s="9"/>
      <c r="G156" s="14">
        <f t="shared" si="7"/>
        <v>0.16625458248472502</v>
      </c>
      <c r="H156" s="15">
        <f t="shared" si="8"/>
        <v>8.1452545824847249</v>
      </c>
    </row>
    <row r="157" spans="1:8" x14ac:dyDescent="0.3">
      <c r="A157" s="10" t="s">
        <v>32</v>
      </c>
      <c r="B157" s="55">
        <v>2027</v>
      </c>
      <c r="C157" s="11">
        <f>'[1]NYMEX + Fundy'!F157</f>
        <v>8.1714237107101209</v>
      </c>
      <c r="D157" s="12">
        <v>2.3600000000000065E-2</v>
      </c>
      <c r="E157" s="13">
        <f t="shared" si="6"/>
        <v>8.1950000000000003</v>
      </c>
      <c r="F157" s="9"/>
      <c r="G157" s="14">
        <f t="shared" si="7"/>
        <v>0.17021384928716904</v>
      </c>
      <c r="H157" s="15">
        <f t="shared" si="8"/>
        <v>8.3652138492871693</v>
      </c>
    </row>
    <row r="158" spans="1:8" x14ac:dyDescent="0.3">
      <c r="A158" s="10" t="s">
        <v>34</v>
      </c>
      <c r="B158" s="55">
        <v>2027</v>
      </c>
      <c r="C158" s="11">
        <f>'[1]NYMEX + Fundy'!F158</f>
        <v>8.2556651922638338</v>
      </c>
      <c r="D158" s="12">
        <v>2.3500000000000298E-2</v>
      </c>
      <c r="E158" s="13">
        <f t="shared" si="6"/>
        <v>8.2789999999999999</v>
      </c>
      <c r="F158" s="9"/>
      <c r="G158" s="14">
        <f t="shared" si="7"/>
        <v>0.17175356415478613</v>
      </c>
      <c r="H158" s="15">
        <f t="shared" si="8"/>
        <v>8.4507535641547857</v>
      </c>
    </row>
    <row r="159" spans="1:8" x14ac:dyDescent="0.3">
      <c r="A159" s="10" t="s">
        <v>8</v>
      </c>
      <c r="B159" s="55">
        <v>2027</v>
      </c>
      <c r="C159" s="11">
        <f>'[1]NYMEX + Fundy'!F159</f>
        <v>8.0871822291564079</v>
      </c>
      <c r="D159" s="12">
        <v>2.3999999999999133E-2</v>
      </c>
      <c r="E159" s="13">
        <f t="shared" si="6"/>
        <v>8.1110000000000007</v>
      </c>
      <c r="F159" s="9"/>
      <c r="G159" s="14">
        <f t="shared" si="7"/>
        <v>0.16867413441955192</v>
      </c>
      <c r="H159" s="15">
        <f t="shared" si="8"/>
        <v>8.2796741344195528</v>
      </c>
    </row>
    <row r="160" spans="1:8" x14ac:dyDescent="0.3">
      <c r="A160" s="10" t="s">
        <v>10</v>
      </c>
      <c r="B160" s="55">
        <v>2027</v>
      </c>
      <c r="C160" s="11">
        <f>'[1]NYMEX + Fundy'!F160</f>
        <v>7.9186992660489839</v>
      </c>
      <c r="D160" s="12">
        <v>0.12129999999999974</v>
      </c>
      <c r="E160" s="13">
        <f t="shared" si="6"/>
        <v>8.0399999999999991</v>
      </c>
      <c r="F160" s="9"/>
      <c r="G160" s="14">
        <f t="shared" si="7"/>
        <v>0.16737270875763746</v>
      </c>
      <c r="H160" s="15">
        <f t="shared" si="8"/>
        <v>8.2073727087576369</v>
      </c>
    </row>
    <row r="161" spans="1:8" x14ac:dyDescent="0.3">
      <c r="A161" s="10" t="s">
        <v>15</v>
      </c>
      <c r="B161" s="55">
        <v>2027</v>
      </c>
      <c r="C161" s="11">
        <f>'[1]NYMEX + Fundy'!F161</f>
        <v>7.7502163029415572</v>
      </c>
      <c r="D161" s="12">
        <v>0.12119999999999997</v>
      </c>
      <c r="E161" s="13">
        <f t="shared" si="6"/>
        <v>7.8710000000000004</v>
      </c>
      <c r="F161" s="9"/>
      <c r="G161" s="14">
        <f t="shared" si="7"/>
        <v>0.16427494908350304</v>
      </c>
      <c r="H161" s="15">
        <f t="shared" si="8"/>
        <v>8.0352749490835027</v>
      </c>
    </row>
    <row r="162" spans="1:8" x14ac:dyDescent="0.3">
      <c r="A162" s="10" t="s">
        <v>18</v>
      </c>
      <c r="B162" s="55">
        <v>2027</v>
      </c>
      <c r="C162" s="11">
        <f>'[1]NYMEX + Fundy'!F162</f>
        <v>7.834457784495271</v>
      </c>
      <c r="D162" s="12">
        <v>0.12129999999999974</v>
      </c>
      <c r="E162" s="13">
        <f t="shared" si="6"/>
        <v>7.9560000000000004</v>
      </c>
      <c r="F162" s="9"/>
      <c r="G162" s="14">
        <f t="shared" si="7"/>
        <v>0.16583299389002035</v>
      </c>
      <c r="H162" s="15">
        <f t="shared" si="8"/>
        <v>8.1218329938900204</v>
      </c>
    </row>
    <row r="163" spans="1:8" x14ac:dyDescent="0.3">
      <c r="A163" s="10" t="s">
        <v>21</v>
      </c>
      <c r="B163" s="55">
        <v>2027</v>
      </c>
      <c r="C163" s="11">
        <f>'[1]NYMEX + Fundy'!F163</f>
        <v>8.002940747602695</v>
      </c>
      <c r="D163" s="12">
        <v>0.12100000000000044</v>
      </c>
      <c r="E163" s="13">
        <f t="shared" si="6"/>
        <v>8.1240000000000006</v>
      </c>
      <c r="F163" s="9"/>
      <c r="G163" s="14">
        <f t="shared" si="7"/>
        <v>0.16891242362525458</v>
      </c>
      <c r="H163" s="15">
        <f t="shared" si="8"/>
        <v>8.2929124236252552</v>
      </c>
    </row>
    <row r="164" spans="1:8" x14ac:dyDescent="0.3">
      <c r="A164" s="10" t="s">
        <v>24</v>
      </c>
      <c r="B164" s="55">
        <v>2027</v>
      </c>
      <c r="C164" s="11">
        <f>'[1]NYMEX + Fundy'!F164</f>
        <v>8.1714237107101209</v>
      </c>
      <c r="D164" s="12">
        <v>0.12119999999999997</v>
      </c>
      <c r="E164" s="13">
        <f t="shared" si="6"/>
        <v>8.2929999999999993</v>
      </c>
      <c r="F164" s="9"/>
      <c r="G164" s="14">
        <f t="shared" si="7"/>
        <v>0.17201018329938897</v>
      </c>
      <c r="H164" s="15">
        <f t="shared" si="8"/>
        <v>8.4650101832993876</v>
      </c>
    </row>
    <row r="165" spans="1:8" x14ac:dyDescent="0.3">
      <c r="A165" s="10" t="s">
        <v>27</v>
      </c>
      <c r="B165" s="55">
        <v>2027</v>
      </c>
      <c r="C165" s="11">
        <f>'[1]NYMEX + Fundy'!F165</f>
        <v>8.002940747602695</v>
      </c>
      <c r="D165" s="12">
        <v>0.12110000000000021</v>
      </c>
      <c r="E165" s="13">
        <f t="shared" si="6"/>
        <v>8.1240000000000006</v>
      </c>
      <c r="F165" s="9"/>
      <c r="G165" s="14">
        <f t="shared" si="7"/>
        <v>0.16891242362525458</v>
      </c>
      <c r="H165" s="15">
        <f t="shared" si="8"/>
        <v>8.2929124236252552</v>
      </c>
    </row>
    <row r="166" spans="1:8" x14ac:dyDescent="0.3">
      <c r="A166" s="10" t="s">
        <v>28</v>
      </c>
      <c r="B166" s="55">
        <v>2027</v>
      </c>
      <c r="C166" s="11">
        <f>'[1]NYMEX + Fundy'!F166</f>
        <v>7.834457784495271</v>
      </c>
      <c r="D166" s="12">
        <v>0.12110000000000021</v>
      </c>
      <c r="E166" s="13">
        <f t="shared" si="6"/>
        <v>7.9560000000000004</v>
      </c>
      <c r="F166" s="9"/>
      <c r="G166" s="14">
        <f t="shared" si="7"/>
        <v>0.16583299389002035</v>
      </c>
      <c r="H166" s="15">
        <f t="shared" si="8"/>
        <v>8.1218329938900204</v>
      </c>
    </row>
    <row r="167" spans="1:8" x14ac:dyDescent="0.3">
      <c r="A167" s="10" t="s">
        <v>29</v>
      </c>
      <c r="B167" s="55">
        <v>2027</v>
      </c>
      <c r="C167" s="11">
        <f>'[1]NYMEX + Fundy'!F167</f>
        <v>8.002940747602695</v>
      </c>
      <c r="D167" s="12">
        <v>2.2700000000000387E-2</v>
      </c>
      <c r="E167" s="13">
        <f t="shared" si="6"/>
        <v>8.0259999999999998</v>
      </c>
      <c r="F167" s="9"/>
      <c r="G167" s="14">
        <f t="shared" si="7"/>
        <v>0.16711608961303459</v>
      </c>
      <c r="H167" s="15">
        <f t="shared" si="8"/>
        <v>8.1931160896130351</v>
      </c>
    </row>
    <row r="168" spans="1:8" x14ac:dyDescent="0.3">
      <c r="A168" s="10" t="s">
        <v>31</v>
      </c>
      <c r="B168" s="55">
        <v>2027</v>
      </c>
      <c r="C168" s="11">
        <f>'[1]NYMEX + Fundy'!F168</f>
        <v>8.2556651922638338</v>
      </c>
      <c r="D168" s="12">
        <v>2.2299999999999542E-2</v>
      </c>
      <c r="E168" s="13">
        <f t="shared" si="6"/>
        <v>8.2780000000000005</v>
      </c>
      <c r="F168" s="9"/>
      <c r="G168" s="14">
        <f t="shared" si="7"/>
        <v>0.17173523421588593</v>
      </c>
      <c r="H168" s="15">
        <f t="shared" si="8"/>
        <v>8.4497352342158862</v>
      </c>
    </row>
    <row r="169" spans="1:8" x14ac:dyDescent="0.3">
      <c r="A169" s="10" t="s">
        <v>32</v>
      </c>
      <c r="B169" s="55">
        <v>2028</v>
      </c>
      <c r="C169" s="11">
        <f>'[1]NYMEX + Fundy'!F169</f>
        <v>8.4760202976155128</v>
      </c>
      <c r="D169" s="12">
        <v>2.3600000000000065E-2</v>
      </c>
      <c r="E169" s="13">
        <f t="shared" si="6"/>
        <v>8.5</v>
      </c>
      <c r="F169" s="9"/>
      <c r="G169" s="14">
        <f t="shared" si="7"/>
        <v>0.17580448065173115</v>
      </c>
      <c r="H169" s="15">
        <f t="shared" si="8"/>
        <v>8.6758044806517312</v>
      </c>
    </row>
    <row r="170" spans="1:8" x14ac:dyDescent="0.3">
      <c r="A170" s="10" t="s">
        <v>34</v>
      </c>
      <c r="B170" s="55">
        <v>2028</v>
      </c>
      <c r="C170" s="11">
        <f>'[1]NYMEX + Fundy'!F170</f>
        <v>8.5634019501682506</v>
      </c>
      <c r="D170" s="12">
        <v>2.3500000000000298E-2</v>
      </c>
      <c r="E170" s="13">
        <f t="shared" si="6"/>
        <v>8.5869999999999997</v>
      </c>
      <c r="F170" s="9"/>
      <c r="G170" s="14">
        <f t="shared" si="7"/>
        <v>0.17739918533604884</v>
      </c>
      <c r="H170" s="15">
        <f t="shared" si="8"/>
        <v>8.7643991853360479</v>
      </c>
    </row>
    <row r="171" spans="1:8" x14ac:dyDescent="0.3">
      <c r="A171" s="10" t="s">
        <v>8</v>
      </c>
      <c r="B171" s="55">
        <v>2028</v>
      </c>
      <c r="C171" s="11">
        <f>'[1]NYMEX + Fundy'!F171</f>
        <v>8.3886386450627768</v>
      </c>
      <c r="D171" s="12">
        <v>2.3999999999999133E-2</v>
      </c>
      <c r="E171" s="13">
        <f t="shared" si="6"/>
        <v>8.4130000000000003</v>
      </c>
      <c r="F171" s="9"/>
      <c r="G171" s="14">
        <f t="shared" si="7"/>
        <v>0.17420977596741341</v>
      </c>
      <c r="H171" s="15">
        <f t="shared" si="8"/>
        <v>8.5872097759674144</v>
      </c>
    </row>
    <row r="172" spans="1:8" x14ac:dyDescent="0.3">
      <c r="A172" s="10" t="s">
        <v>10</v>
      </c>
      <c r="B172" s="55">
        <v>2028</v>
      </c>
      <c r="C172" s="11">
        <f>'[1]NYMEX + Fundy'!F172</f>
        <v>8.2138753399573012</v>
      </c>
      <c r="D172" s="12">
        <v>0.12129999999999974</v>
      </c>
      <c r="E172" s="13">
        <f t="shared" si="6"/>
        <v>8.3350000000000009</v>
      </c>
      <c r="F172" s="9"/>
      <c r="G172" s="14">
        <f t="shared" si="7"/>
        <v>0.17278004073319755</v>
      </c>
      <c r="H172" s="15">
        <f t="shared" si="8"/>
        <v>8.5077800407331985</v>
      </c>
    </row>
    <row r="173" spans="1:8" x14ac:dyDescent="0.3">
      <c r="A173" s="10" t="s">
        <v>15</v>
      </c>
      <c r="B173" s="55">
        <v>2028</v>
      </c>
      <c r="C173" s="11">
        <f>'[1]NYMEX + Fundy'!F173</f>
        <v>8.0391120348518257</v>
      </c>
      <c r="D173" s="12">
        <v>0.12119999999999997</v>
      </c>
      <c r="E173" s="13">
        <f t="shared" si="6"/>
        <v>8.16</v>
      </c>
      <c r="F173" s="9"/>
      <c r="G173" s="14">
        <f t="shared" si="7"/>
        <v>0.1695723014256619</v>
      </c>
      <c r="H173" s="15">
        <f t="shared" si="8"/>
        <v>8.329572301425662</v>
      </c>
    </row>
    <row r="174" spans="1:8" x14ac:dyDescent="0.3">
      <c r="A174" s="10" t="s">
        <v>18</v>
      </c>
      <c r="B174" s="55">
        <v>2028</v>
      </c>
      <c r="C174" s="11">
        <f>'[1]NYMEX + Fundy'!F174</f>
        <v>8.1264936874045635</v>
      </c>
      <c r="D174" s="12">
        <v>0.12129999999999974</v>
      </c>
      <c r="E174" s="13">
        <f t="shared" si="6"/>
        <v>8.2479999999999993</v>
      </c>
      <c r="F174" s="9"/>
      <c r="G174" s="14">
        <f t="shared" si="7"/>
        <v>0.17118533604887978</v>
      </c>
      <c r="H174" s="15">
        <f t="shared" si="8"/>
        <v>8.41918533604888</v>
      </c>
    </row>
    <row r="175" spans="1:8" x14ac:dyDescent="0.3">
      <c r="A175" s="10" t="s">
        <v>21</v>
      </c>
      <c r="B175" s="55">
        <v>2028</v>
      </c>
      <c r="C175" s="11">
        <f>'[1]NYMEX + Fundy'!F175</f>
        <v>8.301256992510039</v>
      </c>
      <c r="D175" s="12">
        <v>0.12100000000000044</v>
      </c>
      <c r="E175" s="13">
        <f t="shared" si="6"/>
        <v>8.4220000000000006</v>
      </c>
      <c r="F175" s="9"/>
      <c r="G175" s="14">
        <f t="shared" si="7"/>
        <v>0.17437474541751527</v>
      </c>
      <c r="H175" s="15">
        <f t="shared" si="8"/>
        <v>8.5963747454175152</v>
      </c>
    </row>
    <row r="176" spans="1:8" x14ac:dyDescent="0.3">
      <c r="A176" s="10" t="s">
        <v>24</v>
      </c>
      <c r="B176" s="55">
        <v>2028</v>
      </c>
      <c r="C176" s="11">
        <f>'[1]NYMEX + Fundy'!F176</f>
        <v>8.4760202976155128</v>
      </c>
      <c r="D176" s="12">
        <v>0.12119999999999997</v>
      </c>
      <c r="E176" s="13">
        <f t="shared" si="6"/>
        <v>8.5969999999999995</v>
      </c>
      <c r="F176" s="9"/>
      <c r="G176" s="14">
        <f t="shared" si="7"/>
        <v>0.17758248472505089</v>
      </c>
      <c r="H176" s="15">
        <f t="shared" si="8"/>
        <v>8.77458248472505</v>
      </c>
    </row>
    <row r="177" spans="1:8" x14ac:dyDescent="0.3">
      <c r="A177" s="10" t="s">
        <v>27</v>
      </c>
      <c r="B177" s="55">
        <v>2028</v>
      </c>
      <c r="C177" s="11">
        <f>'[1]NYMEX + Fundy'!F177</f>
        <v>8.301256992510039</v>
      </c>
      <c r="D177" s="12">
        <v>0.12110000000000021</v>
      </c>
      <c r="E177" s="13">
        <f t="shared" si="6"/>
        <v>8.4220000000000006</v>
      </c>
      <c r="F177" s="9"/>
      <c r="G177" s="14">
        <f t="shared" si="7"/>
        <v>0.17437474541751527</v>
      </c>
      <c r="H177" s="15">
        <f t="shared" si="8"/>
        <v>8.5963747454175152</v>
      </c>
    </row>
    <row r="178" spans="1:8" x14ac:dyDescent="0.3">
      <c r="A178" s="10" t="s">
        <v>28</v>
      </c>
      <c r="B178" s="55">
        <v>2028</v>
      </c>
      <c r="C178" s="11">
        <f>'[1]NYMEX + Fundy'!F178</f>
        <v>8.1264936874045635</v>
      </c>
      <c r="D178" s="12">
        <v>0.12110000000000021</v>
      </c>
      <c r="E178" s="13">
        <f t="shared" si="6"/>
        <v>8.2479999999999993</v>
      </c>
      <c r="F178" s="9"/>
      <c r="G178" s="14">
        <f t="shared" si="7"/>
        <v>0.17118533604887978</v>
      </c>
      <c r="H178" s="15">
        <f t="shared" si="8"/>
        <v>8.41918533604888</v>
      </c>
    </row>
    <row r="179" spans="1:8" x14ac:dyDescent="0.3">
      <c r="A179" s="10" t="s">
        <v>29</v>
      </c>
      <c r="B179" s="55">
        <v>2028</v>
      </c>
      <c r="C179" s="11">
        <f>'[1]NYMEX + Fundy'!F179</f>
        <v>8.301256992510039</v>
      </c>
      <c r="D179" s="12">
        <v>2.2700000000000387E-2</v>
      </c>
      <c r="E179" s="13">
        <f t="shared" si="6"/>
        <v>8.3239999999999998</v>
      </c>
      <c r="F179" s="9"/>
      <c r="G179" s="14">
        <f t="shared" si="7"/>
        <v>0.17257841140529531</v>
      </c>
      <c r="H179" s="15">
        <f t="shared" si="8"/>
        <v>8.4965784114052951</v>
      </c>
    </row>
    <row r="180" spans="1:8" x14ac:dyDescent="0.3">
      <c r="A180" s="10" t="s">
        <v>31</v>
      </c>
      <c r="B180" s="55">
        <v>2028</v>
      </c>
      <c r="C180" s="11">
        <f>'[1]NYMEX + Fundy'!F180</f>
        <v>8.5634019501682506</v>
      </c>
      <c r="D180" s="12">
        <v>2.2299999999999542E-2</v>
      </c>
      <c r="E180" s="13">
        <f t="shared" si="6"/>
        <v>8.5860000000000003</v>
      </c>
      <c r="F180" s="9"/>
      <c r="G180" s="14">
        <f t="shared" si="7"/>
        <v>0.17738085539714865</v>
      </c>
      <c r="H180" s="15">
        <f t="shared" si="8"/>
        <v>8.7633808553971484</v>
      </c>
    </row>
    <row r="181" spans="1:8" x14ac:dyDescent="0.3">
      <c r="A181" s="10" t="s">
        <v>32</v>
      </c>
      <c r="B181" s="55">
        <v>2029</v>
      </c>
      <c r="C181" s="11">
        <f>'[1]NYMEX + Fundy'!F181</f>
        <v>8.7894804152268122</v>
      </c>
      <c r="D181" s="12">
        <v>2.3600000000000065E-2</v>
      </c>
      <c r="E181" s="13">
        <f t="shared" si="6"/>
        <v>8.8130000000000006</v>
      </c>
      <c r="F181" s="9"/>
      <c r="G181" s="14">
        <f t="shared" si="7"/>
        <v>0.18154175152749491</v>
      </c>
      <c r="H181" s="15">
        <f t="shared" si="8"/>
        <v>8.9945417515274961</v>
      </c>
    </row>
    <row r="182" spans="1:8" x14ac:dyDescent="0.3">
      <c r="A182" s="10" t="s">
        <v>34</v>
      </c>
      <c r="B182" s="55">
        <v>2029</v>
      </c>
      <c r="C182" s="11">
        <f>'[1]NYMEX + Fundy'!F182</f>
        <v>8.8800936153837906</v>
      </c>
      <c r="D182" s="12">
        <v>2.3500000000000298E-2</v>
      </c>
      <c r="E182" s="13">
        <f t="shared" si="6"/>
        <v>8.9039999999999999</v>
      </c>
      <c r="F182" s="9"/>
      <c r="G182" s="14">
        <f t="shared" si="7"/>
        <v>0.18320977596741342</v>
      </c>
      <c r="H182" s="15">
        <f t="shared" si="8"/>
        <v>9.0872097759674126</v>
      </c>
    </row>
    <row r="183" spans="1:8" x14ac:dyDescent="0.3">
      <c r="A183" s="10" t="s">
        <v>8</v>
      </c>
      <c r="B183" s="55">
        <v>2029</v>
      </c>
      <c r="C183" s="11">
        <f>'[1]NYMEX + Fundy'!F183</f>
        <v>8.6988672150698356</v>
      </c>
      <c r="D183" s="12">
        <v>2.3999999999999133E-2</v>
      </c>
      <c r="E183" s="13">
        <f t="shared" si="6"/>
        <v>8.7230000000000008</v>
      </c>
      <c r="F183" s="9"/>
      <c r="G183" s="14">
        <f t="shared" si="7"/>
        <v>0.17989205702647657</v>
      </c>
      <c r="H183" s="15">
        <f t="shared" si="8"/>
        <v>8.9028920570264773</v>
      </c>
    </row>
    <row r="184" spans="1:8" x14ac:dyDescent="0.3">
      <c r="A184" s="10" t="s">
        <v>10</v>
      </c>
      <c r="B184" s="55">
        <v>2029</v>
      </c>
      <c r="C184" s="11">
        <f>'[1]NYMEX + Fundy'!F184</f>
        <v>8.5176408147558806</v>
      </c>
      <c r="D184" s="12">
        <v>0.12129999999999974</v>
      </c>
      <c r="E184" s="13">
        <f t="shared" si="6"/>
        <v>8.6389999999999993</v>
      </c>
      <c r="F184" s="9"/>
      <c r="G184" s="14">
        <f t="shared" si="7"/>
        <v>0.17835234215885945</v>
      </c>
      <c r="H184" s="15">
        <f t="shared" si="8"/>
        <v>8.8173523421588591</v>
      </c>
    </row>
    <row r="185" spans="1:8" x14ac:dyDescent="0.3">
      <c r="A185" s="10" t="s">
        <v>15</v>
      </c>
      <c r="B185" s="55">
        <v>2029</v>
      </c>
      <c r="C185" s="11">
        <f>'[1]NYMEX + Fundy'!F185</f>
        <v>8.3364144144419257</v>
      </c>
      <c r="D185" s="12">
        <v>0.12119999999999997</v>
      </c>
      <c r="E185" s="13">
        <f t="shared" si="6"/>
        <v>8.4580000000000002</v>
      </c>
      <c r="F185" s="9"/>
      <c r="G185" s="14">
        <f t="shared" si="7"/>
        <v>0.17503462321792257</v>
      </c>
      <c r="H185" s="15">
        <f t="shared" si="8"/>
        <v>8.633034623217922</v>
      </c>
    </row>
    <row r="186" spans="1:8" x14ac:dyDescent="0.3">
      <c r="A186" s="10" t="s">
        <v>18</v>
      </c>
      <c r="B186" s="55">
        <v>2029</v>
      </c>
      <c r="C186" s="11">
        <f>'[1]NYMEX + Fundy'!F186</f>
        <v>8.427027614598904</v>
      </c>
      <c r="D186" s="12">
        <v>0.12129999999999974</v>
      </c>
      <c r="E186" s="13">
        <f t="shared" si="6"/>
        <v>8.548</v>
      </c>
      <c r="F186" s="9"/>
      <c r="G186" s="14">
        <f t="shared" si="7"/>
        <v>0.17668431771894091</v>
      </c>
      <c r="H186" s="15">
        <f t="shared" si="8"/>
        <v>8.7246843177189408</v>
      </c>
    </row>
    <row r="187" spans="1:8" x14ac:dyDescent="0.3">
      <c r="A187" s="10" t="s">
        <v>21</v>
      </c>
      <c r="B187" s="55">
        <v>2029</v>
      </c>
      <c r="C187" s="11">
        <f>'[1]NYMEX + Fundy'!F187</f>
        <v>8.6082540149128572</v>
      </c>
      <c r="D187" s="12">
        <v>0.12100000000000044</v>
      </c>
      <c r="E187" s="13">
        <f t="shared" si="6"/>
        <v>8.7289999999999992</v>
      </c>
      <c r="F187" s="9"/>
      <c r="G187" s="14">
        <f t="shared" si="7"/>
        <v>0.18000203665987777</v>
      </c>
      <c r="H187" s="15">
        <f t="shared" si="8"/>
        <v>8.9090020366598761</v>
      </c>
    </row>
    <row r="188" spans="1:8" x14ac:dyDescent="0.3">
      <c r="A188" s="10" t="s">
        <v>24</v>
      </c>
      <c r="B188" s="55">
        <v>2029</v>
      </c>
      <c r="C188" s="11">
        <f>'[1]NYMEX + Fundy'!F188</f>
        <v>8.7894804152268122</v>
      </c>
      <c r="D188" s="12">
        <v>0.12119999999999997</v>
      </c>
      <c r="E188" s="13">
        <f t="shared" si="6"/>
        <v>8.9109999999999996</v>
      </c>
      <c r="F188" s="9"/>
      <c r="G188" s="14">
        <f t="shared" si="7"/>
        <v>0.18333808553971484</v>
      </c>
      <c r="H188" s="15">
        <f t="shared" si="8"/>
        <v>9.0943380855397145</v>
      </c>
    </row>
    <row r="189" spans="1:8" x14ac:dyDescent="0.3">
      <c r="A189" s="10" t="s">
        <v>27</v>
      </c>
      <c r="B189" s="55">
        <v>2029</v>
      </c>
      <c r="C189" s="11">
        <f>'[1]NYMEX + Fundy'!F189</f>
        <v>8.6082540149128572</v>
      </c>
      <c r="D189" s="12">
        <v>0.12110000000000021</v>
      </c>
      <c r="E189" s="13">
        <f t="shared" si="6"/>
        <v>8.7289999999999992</v>
      </c>
      <c r="F189" s="9"/>
      <c r="G189" s="14">
        <f t="shared" si="7"/>
        <v>0.18000203665987777</v>
      </c>
      <c r="H189" s="15">
        <f t="shared" si="8"/>
        <v>8.9090020366598761</v>
      </c>
    </row>
    <row r="190" spans="1:8" x14ac:dyDescent="0.3">
      <c r="A190" s="10" t="s">
        <v>28</v>
      </c>
      <c r="B190" s="55">
        <v>2029</v>
      </c>
      <c r="C190" s="11">
        <f>'[1]NYMEX + Fundy'!F190</f>
        <v>8.427027614598904</v>
      </c>
      <c r="D190" s="12">
        <v>0.12110000000000021</v>
      </c>
      <c r="E190" s="13">
        <f t="shared" si="6"/>
        <v>8.548</v>
      </c>
      <c r="F190" s="9"/>
      <c r="G190" s="14">
        <f t="shared" si="7"/>
        <v>0.17668431771894091</v>
      </c>
      <c r="H190" s="15">
        <f t="shared" si="8"/>
        <v>8.7246843177189408</v>
      </c>
    </row>
    <row r="191" spans="1:8" x14ac:dyDescent="0.3">
      <c r="A191" s="10" t="s">
        <v>29</v>
      </c>
      <c r="B191" s="55">
        <v>2029</v>
      </c>
      <c r="C191" s="11">
        <f>'[1]NYMEX + Fundy'!F191</f>
        <v>8.6082540149128572</v>
      </c>
      <c r="D191" s="12">
        <v>2.2700000000000387E-2</v>
      </c>
      <c r="E191" s="13">
        <f t="shared" si="6"/>
        <v>8.6310000000000002</v>
      </c>
      <c r="F191" s="9"/>
      <c r="G191" s="14">
        <f t="shared" si="7"/>
        <v>0.17820570264765784</v>
      </c>
      <c r="H191" s="15">
        <f t="shared" si="8"/>
        <v>8.8092057026476578</v>
      </c>
    </row>
    <row r="192" spans="1:8" x14ac:dyDescent="0.3">
      <c r="A192" s="10" t="s">
        <v>31</v>
      </c>
      <c r="B192" s="55">
        <v>2029</v>
      </c>
      <c r="C192" s="11">
        <f>'[1]NYMEX + Fundy'!F192</f>
        <v>8.8800936153837906</v>
      </c>
      <c r="D192" s="12">
        <v>2.2299999999999542E-2</v>
      </c>
      <c r="E192" s="13">
        <f t="shared" si="6"/>
        <v>8.9019999999999992</v>
      </c>
      <c r="F192" s="9"/>
      <c r="G192" s="14">
        <f t="shared" si="7"/>
        <v>0.18317311608961301</v>
      </c>
      <c r="H192" s="15">
        <f t="shared" si="8"/>
        <v>9.0851731160896119</v>
      </c>
    </row>
    <row r="193" spans="1:8" x14ac:dyDescent="0.3">
      <c r="A193" s="10" t="s">
        <v>32</v>
      </c>
      <c r="B193" s="55">
        <v>2030</v>
      </c>
      <c r="C193" s="11">
        <f>'[1]NYMEX + Fundy'!F193</f>
        <v>9.1113512279606859</v>
      </c>
      <c r="D193" s="12">
        <v>2.3600000000000065E-2</v>
      </c>
      <c r="E193" s="13">
        <f t="shared" si="6"/>
        <v>9.1349999999999998</v>
      </c>
      <c r="F193" s="9"/>
      <c r="G193" s="14">
        <f t="shared" si="7"/>
        <v>0.18744399185336047</v>
      </c>
      <c r="H193" s="15">
        <f t="shared" si="8"/>
        <v>9.3224439918533601</v>
      </c>
    </row>
    <row r="194" spans="1:8" x14ac:dyDescent="0.3">
      <c r="A194" s="10" t="s">
        <v>34</v>
      </c>
      <c r="B194" s="55">
        <v>2030</v>
      </c>
      <c r="C194" s="11">
        <f>'[1]NYMEX + Fundy'!F194</f>
        <v>9.2052826839190445</v>
      </c>
      <c r="D194" s="12">
        <v>2.3500000000000298E-2</v>
      </c>
      <c r="E194" s="13">
        <f t="shared" si="6"/>
        <v>9.2289999999999992</v>
      </c>
      <c r="F194" s="9"/>
      <c r="G194" s="14">
        <f t="shared" si="7"/>
        <v>0.18916700610997961</v>
      </c>
      <c r="H194" s="15">
        <f t="shared" si="8"/>
        <v>9.4181670061099787</v>
      </c>
    </row>
    <row r="195" spans="1:8" x14ac:dyDescent="0.3">
      <c r="A195" s="10" t="s">
        <v>8</v>
      </c>
      <c r="B195" s="55">
        <v>2030</v>
      </c>
      <c r="C195" s="11">
        <f>'[1]NYMEX + Fundy'!F195</f>
        <v>9.017419772002329</v>
      </c>
      <c r="D195" s="12">
        <v>2.3999999999999133E-2</v>
      </c>
      <c r="E195" s="13">
        <f t="shared" ref="E195:E240" si="9">ROUND(C195+D195,3)</f>
        <v>9.0410000000000004</v>
      </c>
      <c r="F195" s="9"/>
      <c r="G195" s="14">
        <f t="shared" ref="G195:G240" si="10">(E195/$M$6)*$M$5+($M$7*$M$8^(B195-$M$4))</f>
        <v>0.18572097759674133</v>
      </c>
      <c r="H195" s="15">
        <f t="shared" ref="H195:H240" si="11">+E195+G195</f>
        <v>9.2267209775967416</v>
      </c>
    </row>
    <row r="196" spans="1:8" x14ac:dyDescent="0.3">
      <c r="A196" s="10" t="s">
        <v>10</v>
      </c>
      <c r="B196" s="55">
        <v>2030</v>
      </c>
      <c r="C196" s="11">
        <f>'[1]NYMEX + Fundy'!F196</f>
        <v>8.8295568600856136</v>
      </c>
      <c r="D196" s="12">
        <v>0.12129999999999974</v>
      </c>
      <c r="E196" s="13">
        <f t="shared" si="9"/>
        <v>8.9510000000000005</v>
      </c>
      <c r="F196" s="9"/>
      <c r="G196" s="14">
        <f t="shared" si="10"/>
        <v>0.18407128309572299</v>
      </c>
      <c r="H196" s="15">
        <f t="shared" si="11"/>
        <v>9.1350712830957228</v>
      </c>
    </row>
    <row r="197" spans="1:8" x14ac:dyDescent="0.3">
      <c r="A197" s="10" t="s">
        <v>15</v>
      </c>
      <c r="B197" s="55">
        <v>2030</v>
      </c>
      <c r="C197" s="11">
        <f>'[1]NYMEX + Fundy'!F197</f>
        <v>8.6416939481688964</v>
      </c>
      <c r="D197" s="12">
        <v>0.12119999999999997</v>
      </c>
      <c r="E197" s="13">
        <f t="shared" si="9"/>
        <v>8.7629999999999999</v>
      </c>
      <c r="F197" s="9"/>
      <c r="G197" s="14">
        <f t="shared" si="10"/>
        <v>0.18062525458248468</v>
      </c>
      <c r="H197" s="15">
        <f t="shared" si="11"/>
        <v>8.9436252545824839</v>
      </c>
    </row>
    <row r="198" spans="1:8" x14ac:dyDescent="0.3">
      <c r="A198" s="10" t="s">
        <v>18</v>
      </c>
      <c r="B198" s="55">
        <v>2030</v>
      </c>
      <c r="C198" s="11">
        <f>'[1]NYMEX + Fundy'!F198</f>
        <v>8.735625404127255</v>
      </c>
      <c r="D198" s="12">
        <v>0.12129999999999974</v>
      </c>
      <c r="E198" s="13">
        <f t="shared" si="9"/>
        <v>8.8569999999999993</v>
      </c>
      <c r="F198" s="9"/>
      <c r="G198" s="14">
        <f t="shared" si="10"/>
        <v>0.18234826883910382</v>
      </c>
      <c r="H198" s="15">
        <f t="shared" si="11"/>
        <v>9.0393482688391025</v>
      </c>
    </row>
    <row r="199" spans="1:8" x14ac:dyDescent="0.3">
      <c r="A199" s="10" t="s">
        <v>21</v>
      </c>
      <c r="B199" s="55">
        <v>2030</v>
      </c>
      <c r="C199" s="11">
        <f>'[1]NYMEX + Fundy'!F199</f>
        <v>8.9234883160439704</v>
      </c>
      <c r="D199" s="12">
        <v>0.12100000000000044</v>
      </c>
      <c r="E199" s="13">
        <f t="shared" si="9"/>
        <v>9.0440000000000005</v>
      </c>
      <c r="F199" s="9"/>
      <c r="G199" s="14">
        <f t="shared" si="10"/>
        <v>0.18577596741344193</v>
      </c>
      <c r="H199" s="15">
        <f t="shared" si="11"/>
        <v>9.2297759674134419</v>
      </c>
    </row>
    <row r="200" spans="1:8" x14ac:dyDescent="0.3">
      <c r="A200" s="10" t="s">
        <v>24</v>
      </c>
      <c r="B200" s="55">
        <v>2030</v>
      </c>
      <c r="C200" s="11">
        <f>'[1]NYMEX + Fundy'!F200</f>
        <v>9.1113512279606859</v>
      </c>
      <c r="D200" s="12">
        <v>0.12119999999999997</v>
      </c>
      <c r="E200" s="13">
        <f t="shared" si="9"/>
        <v>9.2330000000000005</v>
      </c>
      <c r="F200" s="9"/>
      <c r="G200" s="14">
        <f t="shared" si="10"/>
        <v>0.18924032586558043</v>
      </c>
      <c r="H200" s="15">
        <f t="shared" si="11"/>
        <v>9.4222403258655802</v>
      </c>
    </row>
    <row r="201" spans="1:8" x14ac:dyDescent="0.3">
      <c r="A201" s="10" t="s">
        <v>27</v>
      </c>
      <c r="B201" s="55">
        <v>2030</v>
      </c>
      <c r="C201" s="11">
        <f>'[1]NYMEX + Fundy'!F201</f>
        <v>8.9234883160439704</v>
      </c>
      <c r="D201" s="12">
        <v>0.12110000000000021</v>
      </c>
      <c r="E201" s="13">
        <f t="shared" si="9"/>
        <v>9.0449999999999999</v>
      </c>
      <c r="F201" s="9"/>
      <c r="G201" s="14">
        <f t="shared" si="10"/>
        <v>0.18579429735234212</v>
      </c>
      <c r="H201" s="15">
        <f t="shared" si="11"/>
        <v>9.2307942973523414</v>
      </c>
    </row>
    <row r="202" spans="1:8" x14ac:dyDescent="0.3">
      <c r="A202" s="10" t="s">
        <v>28</v>
      </c>
      <c r="B202" s="55">
        <v>2030</v>
      </c>
      <c r="C202" s="11">
        <f>'[1]NYMEX + Fundy'!F202</f>
        <v>8.735625404127255</v>
      </c>
      <c r="D202" s="12">
        <v>0.12110000000000021</v>
      </c>
      <c r="E202" s="13">
        <f t="shared" si="9"/>
        <v>8.8569999999999993</v>
      </c>
      <c r="F202" s="9"/>
      <c r="G202" s="14">
        <f t="shared" si="10"/>
        <v>0.18234826883910382</v>
      </c>
      <c r="H202" s="15">
        <f t="shared" si="11"/>
        <v>9.0393482688391025</v>
      </c>
    </row>
    <row r="203" spans="1:8" x14ac:dyDescent="0.3">
      <c r="A203" s="10" t="s">
        <v>29</v>
      </c>
      <c r="B203" s="55">
        <v>2030</v>
      </c>
      <c r="C203" s="11">
        <f>'[1]NYMEX + Fundy'!F203</f>
        <v>8.9234883160439704</v>
      </c>
      <c r="D203" s="12">
        <v>2.2700000000000387E-2</v>
      </c>
      <c r="E203" s="13">
        <f t="shared" si="9"/>
        <v>8.9459999999999997</v>
      </c>
      <c r="F203" s="9"/>
      <c r="G203" s="14">
        <f t="shared" si="10"/>
        <v>0.18397963340122198</v>
      </c>
      <c r="H203" s="15">
        <f t="shared" si="11"/>
        <v>9.1299796334012218</v>
      </c>
    </row>
    <row r="204" spans="1:8" x14ac:dyDescent="0.3">
      <c r="A204" s="10" t="s">
        <v>31</v>
      </c>
      <c r="B204" s="55">
        <v>2030</v>
      </c>
      <c r="C204" s="11">
        <f>'[1]NYMEX + Fundy'!F204</f>
        <v>9.2052826839190445</v>
      </c>
      <c r="D204" s="12">
        <v>2.2299999999999542E-2</v>
      </c>
      <c r="E204" s="13">
        <f t="shared" si="9"/>
        <v>9.2279999999999998</v>
      </c>
      <c r="F204" s="9"/>
      <c r="G204" s="14">
        <f t="shared" si="10"/>
        <v>0.18914867617107942</v>
      </c>
      <c r="H204" s="15">
        <f t="shared" si="11"/>
        <v>9.4171486761710792</v>
      </c>
    </row>
    <row r="205" spans="1:8" x14ac:dyDescent="0.3">
      <c r="A205" s="10" t="s">
        <v>32</v>
      </c>
      <c r="B205" s="55">
        <v>2031</v>
      </c>
      <c r="C205" s="11">
        <f>'[1]NYMEX + Fundy'!F205</f>
        <v>9.4417906529106226</v>
      </c>
      <c r="D205" s="12">
        <v>2.3600000000000065E-2</v>
      </c>
      <c r="E205" s="13">
        <f t="shared" si="9"/>
        <v>9.4649999999999999</v>
      </c>
      <c r="F205" s="9"/>
      <c r="G205" s="14">
        <f t="shared" si="10"/>
        <v>0.19349287169042767</v>
      </c>
      <c r="H205" s="15">
        <f t="shared" si="11"/>
        <v>9.6584928716904273</v>
      </c>
    </row>
    <row r="206" spans="1:8" x14ac:dyDescent="0.3">
      <c r="A206" s="10" t="s">
        <v>34</v>
      </c>
      <c r="B206" s="55">
        <v>2031</v>
      </c>
      <c r="C206" s="11">
        <f>'[1]NYMEX + Fundy'!F206</f>
        <v>9.5391287008787753</v>
      </c>
      <c r="D206" s="12">
        <v>2.3500000000000298E-2</v>
      </c>
      <c r="E206" s="13">
        <f t="shared" si="9"/>
        <v>9.5630000000000006</v>
      </c>
      <c r="F206" s="9"/>
      <c r="G206" s="14">
        <f t="shared" si="10"/>
        <v>0.19528920570264763</v>
      </c>
      <c r="H206" s="15">
        <f t="shared" si="11"/>
        <v>9.7582892057026491</v>
      </c>
    </row>
    <row r="207" spans="1:8" x14ac:dyDescent="0.3">
      <c r="A207" s="10" t="s">
        <v>8</v>
      </c>
      <c r="B207" s="55">
        <v>2031</v>
      </c>
      <c r="C207" s="11">
        <f>'[1]NYMEX + Fundy'!F207</f>
        <v>9.3444526049424734</v>
      </c>
      <c r="D207" s="12">
        <v>2.3999999999999133E-2</v>
      </c>
      <c r="E207" s="13">
        <f t="shared" si="9"/>
        <v>9.3680000000000003</v>
      </c>
      <c r="F207" s="9"/>
      <c r="G207" s="14">
        <f t="shared" si="10"/>
        <v>0.19171486761710793</v>
      </c>
      <c r="H207" s="15">
        <f t="shared" si="11"/>
        <v>9.5597148676171084</v>
      </c>
    </row>
    <row r="208" spans="1:8" x14ac:dyDescent="0.3">
      <c r="A208" s="10" t="s">
        <v>10</v>
      </c>
      <c r="B208" s="55">
        <v>2031</v>
      </c>
      <c r="C208" s="11">
        <f>'[1]NYMEX + Fundy'!F208</f>
        <v>9.1497765090061716</v>
      </c>
      <c r="D208" s="12">
        <v>0.12129999999999974</v>
      </c>
      <c r="E208" s="13">
        <f t="shared" si="9"/>
        <v>9.2710000000000008</v>
      </c>
      <c r="F208" s="9"/>
      <c r="G208" s="14">
        <f t="shared" si="10"/>
        <v>0.18993686354378819</v>
      </c>
      <c r="H208" s="15">
        <f t="shared" si="11"/>
        <v>9.4609368635437896</v>
      </c>
    </row>
    <row r="209" spans="1:8" x14ac:dyDescent="0.3">
      <c r="A209" s="10" t="s">
        <v>15</v>
      </c>
      <c r="B209" s="55">
        <v>2031</v>
      </c>
      <c r="C209" s="11">
        <f>'[1]NYMEX + Fundy'!F209</f>
        <v>8.9551004130698697</v>
      </c>
      <c r="D209" s="12">
        <v>0.12119999999999997</v>
      </c>
      <c r="E209" s="13">
        <f t="shared" si="9"/>
        <v>9.0760000000000005</v>
      </c>
      <c r="F209" s="9"/>
      <c r="G209" s="14">
        <f t="shared" si="10"/>
        <v>0.18636252545824847</v>
      </c>
      <c r="H209" s="15">
        <f t="shared" si="11"/>
        <v>9.2623625254582489</v>
      </c>
    </row>
    <row r="210" spans="1:8" x14ac:dyDescent="0.3">
      <c r="A210" s="10" t="s">
        <v>18</v>
      </c>
      <c r="B210" s="55">
        <v>2031</v>
      </c>
      <c r="C210" s="11">
        <f>'[1]NYMEX + Fundy'!F210</f>
        <v>9.0524384610380206</v>
      </c>
      <c r="D210" s="12">
        <v>0.12129999999999974</v>
      </c>
      <c r="E210" s="13">
        <f t="shared" si="9"/>
        <v>9.1739999999999995</v>
      </c>
      <c r="F210" s="9"/>
      <c r="G210" s="14">
        <f t="shared" si="10"/>
        <v>0.1881588594704684</v>
      </c>
      <c r="H210" s="15">
        <f t="shared" si="11"/>
        <v>9.3621588594704672</v>
      </c>
    </row>
    <row r="211" spans="1:8" x14ac:dyDescent="0.3">
      <c r="A211" s="10" t="s">
        <v>21</v>
      </c>
      <c r="B211" s="55">
        <v>2031</v>
      </c>
      <c r="C211" s="11">
        <f>'[1]NYMEX + Fundy'!F211</f>
        <v>9.2471145569743225</v>
      </c>
      <c r="D211" s="12">
        <v>0.12100000000000044</v>
      </c>
      <c r="E211" s="13">
        <f t="shared" si="9"/>
        <v>9.3680000000000003</v>
      </c>
      <c r="F211" s="9"/>
      <c r="G211" s="14">
        <f t="shared" si="10"/>
        <v>0.19171486761710793</v>
      </c>
      <c r="H211" s="15">
        <f t="shared" si="11"/>
        <v>9.5597148676171084</v>
      </c>
    </row>
    <row r="212" spans="1:8" x14ac:dyDescent="0.3">
      <c r="A212" s="10" t="s">
        <v>24</v>
      </c>
      <c r="B212" s="55">
        <v>2031</v>
      </c>
      <c r="C212" s="11">
        <f>'[1]NYMEX + Fundy'!F212</f>
        <v>9.4417906529106226</v>
      </c>
      <c r="D212" s="12">
        <v>0.12119999999999997</v>
      </c>
      <c r="E212" s="13">
        <f t="shared" si="9"/>
        <v>9.5630000000000006</v>
      </c>
      <c r="F212" s="9"/>
      <c r="G212" s="14">
        <f t="shared" si="10"/>
        <v>0.19528920570264763</v>
      </c>
      <c r="H212" s="15">
        <f t="shared" si="11"/>
        <v>9.7582892057026491</v>
      </c>
    </row>
    <row r="213" spans="1:8" x14ac:dyDescent="0.3">
      <c r="A213" s="10" t="s">
        <v>27</v>
      </c>
      <c r="B213" s="55">
        <v>2031</v>
      </c>
      <c r="C213" s="11">
        <f>'[1]NYMEX + Fundy'!F213</f>
        <v>9.2471145569743225</v>
      </c>
      <c r="D213" s="12">
        <v>0.12110000000000021</v>
      </c>
      <c r="E213" s="13">
        <f t="shared" si="9"/>
        <v>9.3680000000000003</v>
      </c>
      <c r="F213" s="9"/>
      <c r="G213" s="14">
        <f t="shared" si="10"/>
        <v>0.19171486761710793</v>
      </c>
      <c r="H213" s="15">
        <f t="shared" si="11"/>
        <v>9.5597148676171084</v>
      </c>
    </row>
    <row r="214" spans="1:8" x14ac:dyDescent="0.3">
      <c r="A214" s="10" t="s">
        <v>28</v>
      </c>
      <c r="B214" s="55">
        <v>2031</v>
      </c>
      <c r="C214" s="11">
        <f>'[1]NYMEX + Fundy'!F214</f>
        <v>9.0524384610380206</v>
      </c>
      <c r="D214" s="12">
        <v>0.12110000000000021</v>
      </c>
      <c r="E214" s="13">
        <f t="shared" si="9"/>
        <v>9.1739999999999995</v>
      </c>
      <c r="F214" s="9"/>
      <c r="G214" s="14">
        <f t="shared" si="10"/>
        <v>0.1881588594704684</v>
      </c>
      <c r="H214" s="15">
        <f t="shared" si="11"/>
        <v>9.3621588594704672</v>
      </c>
    </row>
    <row r="215" spans="1:8" x14ac:dyDescent="0.3">
      <c r="A215" s="10" t="s">
        <v>29</v>
      </c>
      <c r="B215" s="55">
        <v>2031</v>
      </c>
      <c r="C215" s="11">
        <f>'[1]NYMEX + Fundy'!F215</f>
        <v>9.2471145569743225</v>
      </c>
      <c r="D215" s="12">
        <v>2.2700000000000387E-2</v>
      </c>
      <c r="E215" s="13">
        <f t="shared" si="9"/>
        <v>9.27</v>
      </c>
      <c r="F215" s="9"/>
      <c r="G215" s="14">
        <f t="shared" si="10"/>
        <v>0.18991853360488795</v>
      </c>
      <c r="H215" s="15">
        <f t="shared" si="11"/>
        <v>9.4599185336048883</v>
      </c>
    </row>
    <row r="216" spans="1:8" x14ac:dyDescent="0.3">
      <c r="A216" s="10" t="s">
        <v>31</v>
      </c>
      <c r="B216" s="55">
        <v>2031</v>
      </c>
      <c r="C216" s="11">
        <f>'[1]NYMEX + Fundy'!F216</f>
        <v>9.5391287008787753</v>
      </c>
      <c r="D216" s="56">
        <v>2.2299999999999542E-2</v>
      </c>
      <c r="E216" s="13">
        <f t="shared" si="9"/>
        <v>9.5609999999999999</v>
      </c>
      <c r="F216" s="9"/>
      <c r="G216" s="14">
        <f t="shared" si="10"/>
        <v>0.19525254582484722</v>
      </c>
      <c r="H216" s="15">
        <f t="shared" si="11"/>
        <v>9.7562525458248466</v>
      </c>
    </row>
    <row r="217" spans="1:8" x14ac:dyDescent="0.3">
      <c r="A217" s="10" t="s">
        <v>32</v>
      </c>
      <c r="B217" s="55">
        <v>2032</v>
      </c>
      <c r="C217" s="11">
        <f>'[1]NYMEX + Fundy'!F217</f>
        <v>9.7833148473419609</v>
      </c>
      <c r="D217" s="56">
        <v>2.3600000000000065E-2</v>
      </c>
      <c r="E217" s="13">
        <f t="shared" si="9"/>
        <v>9.8070000000000004</v>
      </c>
      <c r="F217" s="9"/>
      <c r="G217" s="14">
        <f t="shared" si="10"/>
        <v>0.19976171079429733</v>
      </c>
      <c r="H217" s="15">
        <f t="shared" si="11"/>
        <v>10.006761710794297</v>
      </c>
    </row>
    <row r="218" spans="1:8" x14ac:dyDescent="0.3">
      <c r="A218" s="10" t="s">
        <v>34</v>
      </c>
      <c r="B218" s="55">
        <v>2032</v>
      </c>
      <c r="C218" s="11">
        <f>'[1]NYMEX + Fundy'!F218</f>
        <v>9.8841737632939406</v>
      </c>
      <c r="D218" s="56">
        <v>2.3500000000000298E-2</v>
      </c>
      <c r="E218" s="13">
        <f t="shared" si="9"/>
        <v>9.9079999999999995</v>
      </c>
      <c r="F218" s="9"/>
      <c r="G218" s="14">
        <f t="shared" si="10"/>
        <v>0.20161303462321789</v>
      </c>
      <c r="H218" s="15">
        <f t="shared" si="11"/>
        <v>10.109613034623218</v>
      </c>
    </row>
    <row r="219" spans="1:8" x14ac:dyDescent="0.3">
      <c r="A219" s="10" t="s">
        <v>8</v>
      </c>
      <c r="B219" s="55">
        <v>2032</v>
      </c>
      <c r="C219" s="11">
        <f>'[1]NYMEX + Fundy'!F219</f>
        <v>9.682455931389983</v>
      </c>
      <c r="D219" s="56">
        <v>2.3999999999999133E-2</v>
      </c>
      <c r="E219" s="13">
        <f t="shared" si="9"/>
        <v>9.7059999999999995</v>
      </c>
      <c r="F219" s="9"/>
      <c r="G219" s="14">
        <f t="shared" si="10"/>
        <v>0.19791038696537677</v>
      </c>
      <c r="H219" s="15">
        <f t="shared" si="11"/>
        <v>9.9039103869653768</v>
      </c>
    </row>
    <row r="220" spans="1:8" x14ac:dyDescent="0.3">
      <c r="A220" s="10" t="s">
        <v>10</v>
      </c>
      <c r="B220" s="55">
        <v>2032</v>
      </c>
      <c r="C220" s="11">
        <f>'[1]NYMEX + Fundy'!F220</f>
        <v>9.4807380994860253</v>
      </c>
      <c r="D220" s="56">
        <v>0.12129999999999974</v>
      </c>
      <c r="E220" s="13">
        <f t="shared" si="9"/>
        <v>9.6020000000000003</v>
      </c>
      <c r="F220" s="9"/>
      <c r="G220" s="14">
        <f t="shared" si="10"/>
        <v>0.19600407331975558</v>
      </c>
      <c r="H220" s="15">
        <f t="shared" si="11"/>
        <v>9.7980040733197562</v>
      </c>
    </row>
    <row r="221" spans="1:8" x14ac:dyDescent="0.3">
      <c r="A221" s="10" t="s">
        <v>15</v>
      </c>
      <c r="B221" s="55">
        <v>2032</v>
      </c>
      <c r="C221" s="11">
        <f>'[1]NYMEX + Fundy'!F221</f>
        <v>9.2790202675820659</v>
      </c>
      <c r="D221" s="56">
        <v>0.12119999999999997</v>
      </c>
      <c r="E221" s="13">
        <f t="shared" si="9"/>
        <v>9.4</v>
      </c>
      <c r="F221" s="9"/>
      <c r="G221" s="14">
        <f t="shared" si="10"/>
        <v>0.19230142566191444</v>
      </c>
      <c r="H221" s="15">
        <f t="shared" si="11"/>
        <v>9.5923014256619155</v>
      </c>
    </row>
    <row r="222" spans="1:8" x14ac:dyDescent="0.3">
      <c r="A222" s="10" t="s">
        <v>18</v>
      </c>
      <c r="B222" s="55">
        <v>2032</v>
      </c>
      <c r="C222" s="11">
        <f>'[1]NYMEX + Fundy'!F222</f>
        <v>9.3798791835340456</v>
      </c>
      <c r="D222" s="56">
        <v>0.12129999999999974</v>
      </c>
      <c r="E222" s="13">
        <f t="shared" si="9"/>
        <v>9.5009999999999994</v>
      </c>
      <c r="F222" s="9"/>
      <c r="G222" s="14">
        <f t="shared" si="10"/>
        <v>0.194152749490835</v>
      </c>
      <c r="H222" s="15">
        <f t="shared" si="11"/>
        <v>9.6951527494908341</v>
      </c>
    </row>
    <row r="223" spans="1:8" x14ac:dyDescent="0.3">
      <c r="A223" s="10" t="s">
        <v>21</v>
      </c>
      <c r="B223" s="55">
        <v>2032</v>
      </c>
      <c r="C223" s="11">
        <f>'[1]NYMEX + Fundy'!F223</f>
        <v>9.5815970154380032</v>
      </c>
      <c r="D223" s="56">
        <v>0.12100000000000044</v>
      </c>
      <c r="E223" s="13">
        <f t="shared" si="9"/>
        <v>9.7029999999999994</v>
      </c>
      <c r="F223" s="9"/>
      <c r="G223" s="14">
        <f t="shared" si="10"/>
        <v>0.19785539714867614</v>
      </c>
      <c r="H223" s="15">
        <f t="shared" si="11"/>
        <v>9.9008553971486748</v>
      </c>
    </row>
    <row r="224" spans="1:8" x14ac:dyDescent="0.3">
      <c r="A224" s="10" t="s">
        <v>24</v>
      </c>
      <c r="B224" s="55">
        <v>2032</v>
      </c>
      <c r="C224" s="11">
        <f>'[1]NYMEX + Fundy'!F224</f>
        <v>9.7833148473419609</v>
      </c>
      <c r="D224" s="56">
        <v>0.12119999999999997</v>
      </c>
      <c r="E224" s="13">
        <f t="shared" si="9"/>
        <v>9.9049999999999994</v>
      </c>
      <c r="F224" s="9"/>
      <c r="G224" s="14">
        <f t="shared" si="10"/>
        <v>0.20155804480651726</v>
      </c>
      <c r="H224" s="15">
        <f t="shared" si="11"/>
        <v>10.106558044806517</v>
      </c>
    </row>
    <row r="225" spans="1:8" x14ac:dyDescent="0.3">
      <c r="A225" s="10" t="s">
        <v>27</v>
      </c>
      <c r="B225" s="55">
        <v>2032</v>
      </c>
      <c r="C225" s="11">
        <f>'[1]NYMEX + Fundy'!F225</f>
        <v>9.5815970154380032</v>
      </c>
      <c r="D225" s="56">
        <v>0.12110000000000021</v>
      </c>
      <c r="E225" s="13">
        <f t="shared" si="9"/>
        <v>9.7029999999999994</v>
      </c>
      <c r="F225" s="9"/>
      <c r="G225" s="14">
        <f t="shared" si="10"/>
        <v>0.19785539714867614</v>
      </c>
      <c r="H225" s="15">
        <f t="shared" si="11"/>
        <v>9.9008553971486748</v>
      </c>
    </row>
    <row r="226" spans="1:8" x14ac:dyDescent="0.3">
      <c r="A226" s="10" t="s">
        <v>28</v>
      </c>
      <c r="B226" s="55">
        <v>2032</v>
      </c>
      <c r="C226" s="11">
        <f>'[1]NYMEX + Fundy'!F226</f>
        <v>9.3798791835340456</v>
      </c>
      <c r="D226" s="56">
        <v>0.12110000000000021</v>
      </c>
      <c r="E226" s="13">
        <f t="shared" si="9"/>
        <v>9.5009999999999994</v>
      </c>
      <c r="F226" s="9"/>
      <c r="G226" s="14">
        <f t="shared" si="10"/>
        <v>0.194152749490835</v>
      </c>
      <c r="H226" s="15">
        <f t="shared" si="11"/>
        <v>9.6951527494908341</v>
      </c>
    </row>
    <row r="227" spans="1:8" x14ac:dyDescent="0.3">
      <c r="A227" s="10" t="s">
        <v>29</v>
      </c>
      <c r="B227" s="55">
        <v>2032</v>
      </c>
      <c r="C227" s="11">
        <f>'[1]NYMEX + Fundy'!F227</f>
        <v>9.5815970154380032</v>
      </c>
      <c r="D227" s="56">
        <v>2.2700000000000387E-2</v>
      </c>
      <c r="E227" s="13">
        <f t="shared" si="9"/>
        <v>9.6039999999999992</v>
      </c>
      <c r="F227" s="9"/>
      <c r="G227" s="14">
        <f t="shared" si="10"/>
        <v>0.19604073319755597</v>
      </c>
      <c r="H227" s="15">
        <f t="shared" si="11"/>
        <v>9.8000407331975552</v>
      </c>
    </row>
    <row r="228" spans="1:8" x14ac:dyDescent="0.3">
      <c r="A228" s="10" t="s">
        <v>31</v>
      </c>
      <c r="B228" s="55">
        <v>2032</v>
      </c>
      <c r="C228" s="11">
        <f>'[1]NYMEX + Fundy'!F228</f>
        <v>9.8841737632939406</v>
      </c>
      <c r="D228" s="56">
        <v>2.2299999999999542E-2</v>
      </c>
      <c r="E228" s="13">
        <f t="shared" si="9"/>
        <v>9.9060000000000006</v>
      </c>
      <c r="F228" s="9"/>
      <c r="G228" s="14">
        <f t="shared" si="10"/>
        <v>0.20157637474541751</v>
      </c>
      <c r="H228" s="15">
        <f t="shared" si="11"/>
        <v>10.107576374745419</v>
      </c>
    </row>
    <row r="229" spans="1:8" x14ac:dyDescent="0.3">
      <c r="A229" s="10" t="s">
        <v>32</v>
      </c>
      <c r="B229" s="55">
        <v>2033</v>
      </c>
      <c r="C229" s="11">
        <f>'[1]NYMEX + Fundy'!F229</f>
        <v>10.137040854699141</v>
      </c>
      <c r="D229" s="56">
        <v>2.3600000000000065E-2</v>
      </c>
      <c r="E229" s="13">
        <f t="shared" si="9"/>
        <v>10.161</v>
      </c>
      <c r="F229" s="9"/>
      <c r="G229" s="14">
        <f t="shared" si="10"/>
        <v>0.20625050916496943</v>
      </c>
      <c r="H229" s="15">
        <f t="shared" si="11"/>
        <v>10.367250509164968</v>
      </c>
    </row>
    <row r="230" spans="1:8" x14ac:dyDescent="0.3">
      <c r="A230" s="10" t="s">
        <v>34</v>
      </c>
      <c r="B230" s="55">
        <v>2033</v>
      </c>
      <c r="C230" s="11">
        <f>'[1]NYMEX + Fundy'!F230</f>
        <v>10.241546430520781</v>
      </c>
      <c r="D230" s="56">
        <v>2.3500000000000298E-2</v>
      </c>
      <c r="E230" s="13">
        <f t="shared" si="9"/>
        <v>10.265000000000001</v>
      </c>
      <c r="F230" s="9"/>
      <c r="G230" s="14">
        <f t="shared" si="10"/>
        <v>0.20815682281059061</v>
      </c>
      <c r="H230" s="15">
        <f t="shared" si="11"/>
        <v>10.473156822810591</v>
      </c>
    </row>
    <row r="231" spans="1:8" x14ac:dyDescent="0.3">
      <c r="A231" s="10" t="s">
        <v>8</v>
      </c>
      <c r="B231" s="55">
        <v>2033</v>
      </c>
      <c r="C231" s="11">
        <f>'[1]NYMEX + Fundy'!F231</f>
        <v>10.0325352788775</v>
      </c>
      <c r="D231" s="56">
        <v>2.3999999999999133E-2</v>
      </c>
      <c r="E231" s="13">
        <f t="shared" si="9"/>
        <v>10.057</v>
      </c>
      <c r="F231" s="9"/>
      <c r="G231" s="14">
        <f t="shared" si="10"/>
        <v>0.20434419551934824</v>
      </c>
      <c r="H231" s="15">
        <f t="shared" si="11"/>
        <v>10.261344195519349</v>
      </c>
    </row>
    <row r="232" spans="1:8" x14ac:dyDescent="0.3">
      <c r="A232" s="10" t="s">
        <v>10</v>
      </c>
      <c r="B232" s="55">
        <v>2033</v>
      </c>
      <c r="C232" s="11">
        <f>'[1]NYMEX + Fundy'!F232</f>
        <v>9.8235241272342186</v>
      </c>
      <c r="D232" s="56">
        <v>0.12129999999999974</v>
      </c>
      <c r="E232" s="13">
        <f t="shared" si="9"/>
        <v>9.9450000000000003</v>
      </c>
      <c r="F232" s="9"/>
      <c r="G232" s="14">
        <f t="shared" si="10"/>
        <v>0.20229124236252544</v>
      </c>
      <c r="H232" s="15">
        <f t="shared" si="11"/>
        <v>10.147291242362526</v>
      </c>
    </row>
    <row r="233" spans="1:8" x14ac:dyDescent="0.3">
      <c r="A233" s="10" t="s">
        <v>15</v>
      </c>
      <c r="B233" s="55">
        <v>2033</v>
      </c>
      <c r="C233" s="11">
        <f>'[1]NYMEX + Fundy'!F233</f>
        <v>9.6145129755909355</v>
      </c>
      <c r="D233" s="56">
        <v>0.12119999999999997</v>
      </c>
      <c r="E233" s="13">
        <f t="shared" si="9"/>
        <v>9.7360000000000007</v>
      </c>
      <c r="F233" s="9"/>
      <c r="G233" s="14">
        <f t="shared" si="10"/>
        <v>0.19846028513238287</v>
      </c>
      <c r="H233" s="15">
        <f t="shared" si="11"/>
        <v>9.9344602851323831</v>
      </c>
    </row>
    <row r="234" spans="1:8" x14ac:dyDescent="0.3">
      <c r="A234" s="10" t="s">
        <v>18</v>
      </c>
      <c r="B234" s="55">
        <v>2033</v>
      </c>
      <c r="C234" s="11">
        <f>'[1]NYMEX + Fundy'!F234</f>
        <v>9.719018551412578</v>
      </c>
      <c r="D234" s="56">
        <v>0.12129999999999974</v>
      </c>
      <c r="E234" s="13">
        <f t="shared" si="9"/>
        <v>9.84</v>
      </c>
      <c r="F234" s="9"/>
      <c r="G234" s="14">
        <f t="shared" si="10"/>
        <v>0.20036659877800406</v>
      </c>
      <c r="H234" s="15">
        <f t="shared" si="11"/>
        <v>10.040366598778004</v>
      </c>
    </row>
    <row r="235" spans="1:8" x14ac:dyDescent="0.3">
      <c r="A235" s="10" t="s">
        <v>21</v>
      </c>
      <c r="B235" s="55">
        <v>2033</v>
      </c>
      <c r="C235" s="11">
        <f>'[1]NYMEX + Fundy'!F235</f>
        <v>9.9280297030558593</v>
      </c>
      <c r="D235" s="56">
        <v>0.12100000000000044</v>
      </c>
      <c r="E235" s="13">
        <f t="shared" si="9"/>
        <v>10.048999999999999</v>
      </c>
      <c r="F235" s="9"/>
      <c r="G235" s="14">
        <f t="shared" si="10"/>
        <v>0.20419755600814662</v>
      </c>
      <c r="H235" s="15">
        <f t="shared" si="11"/>
        <v>10.253197556008146</v>
      </c>
    </row>
    <row r="236" spans="1:8" x14ac:dyDescent="0.3">
      <c r="A236" s="10" t="s">
        <v>24</v>
      </c>
      <c r="B236" s="55">
        <v>2033</v>
      </c>
      <c r="C236" s="11">
        <f>'[1]NYMEX + Fundy'!F236</f>
        <v>10.137040854699141</v>
      </c>
      <c r="D236" s="56">
        <v>0.12119999999999997</v>
      </c>
      <c r="E236" s="13">
        <f t="shared" si="9"/>
        <v>10.257999999999999</v>
      </c>
      <c r="F236" s="9"/>
      <c r="G236" s="14">
        <f t="shared" si="10"/>
        <v>0.20802851323828919</v>
      </c>
      <c r="H236" s="15">
        <f t="shared" si="11"/>
        <v>10.466028513238289</v>
      </c>
    </row>
    <row r="237" spans="1:8" x14ac:dyDescent="0.3">
      <c r="A237" s="10" t="s">
        <v>27</v>
      </c>
      <c r="B237" s="55">
        <v>2033</v>
      </c>
      <c r="C237" s="11">
        <f>'[1]NYMEX + Fundy'!F237</f>
        <v>9.9280297030558593</v>
      </c>
      <c r="D237" s="56">
        <v>0.12110000000000021</v>
      </c>
      <c r="E237" s="13">
        <f t="shared" si="9"/>
        <v>10.048999999999999</v>
      </c>
      <c r="F237" s="9"/>
      <c r="G237" s="14">
        <f t="shared" si="10"/>
        <v>0.20419755600814662</v>
      </c>
      <c r="H237" s="15">
        <f t="shared" si="11"/>
        <v>10.253197556008146</v>
      </c>
    </row>
    <row r="238" spans="1:8" x14ac:dyDescent="0.3">
      <c r="A238" s="10" t="s">
        <v>28</v>
      </c>
      <c r="B238" s="55">
        <v>2033</v>
      </c>
      <c r="C238" s="11">
        <f>'[1]NYMEX + Fundy'!F238</f>
        <v>9.719018551412578</v>
      </c>
      <c r="D238" s="56">
        <v>0.12110000000000021</v>
      </c>
      <c r="E238" s="13">
        <f t="shared" si="9"/>
        <v>9.84</v>
      </c>
      <c r="F238" s="9"/>
      <c r="G238" s="14">
        <f t="shared" si="10"/>
        <v>0.20036659877800406</v>
      </c>
      <c r="H238" s="15">
        <f t="shared" si="11"/>
        <v>10.040366598778004</v>
      </c>
    </row>
    <row r="239" spans="1:8" x14ac:dyDescent="0.3">
      <c r="A239" s="10" t="s">
        <v>29</v>
      </c>
      <c r="B239" s="55">
        <v>2033</v>
      </c>
      <c r="C239" s="11">
        <f>'[1]NYMEX + Fundy'!F239</f>
        <v>9.9280297030558593</v>
      </c>
      <c r="D239" s="56">
        <v>2.2700000000000387E-2</v>
      </c>
      <c r="E239" s="13">
        <f t="shared" si="9"/>
        <v>9.9510000000000005</v>
      </c>
      <c r="F239" s="9"/>
      <c r="G239" s="14">
        <f t="shared" si="10"/>
        <v>0.20240122199592667</v>
      </c>
      <c r="H239" s="15">
        <f t="shared" si="11"/>
        <v>10.153401221995928</v>
      </c>
    </row>
    <row r="240" spans="1:8" x14ac:dyDescent="0.3">
      <c r="A240" s="10" t="s">
        <v>31</v>
      </c>
      <c r="B240" s="55">
        <v>2033</v>
      </c>
      <c r="C240" s="11">
        <f>'[1]NYMEX + Fundy'!F240</f>
        <v>10.241546430520781</v>
      </c>
      <c r="D240" s="56">
        <v>2.2299999999999542E-2</v>
      </c>
      <c r="E240" s="13">
        <f t="shared" si="9"/>
        <v>10.263999999999999</v>
      </c>
      <c r="F240" s="9"/>
      <c r="G240" s="14">
        <f t="shared" si="10"/>
        <v>0.20813849287169039</v>
      </c>
      <c r="H240" s="15">
        <f t="shared" si="11"/>
        <v>10.472138492871689</v>
      </c>
    </row>
    <row r="241" spans="1:8" x14ac:dyDescent="0.3">
      <c r="A241" s="10"/>
      <c r="B241" s="55"/>
      <c r="C241" s="11"/>
      <c r="D241" s="57">
        <v>2.3600000000000065E-2</v>
      </c>
      <c r="E241" s="13"/>
      <c r="F241" s="9"/>
      <c r="G241" s="14"/>
      <c r="H241" s="15"/>
    </row>
    <row r="242" spans="1:8" x14ac:dyDescent="0.3">
      <c r="A242" s="10"/>
      <c r="B242" s="55"/>
      <c r="C242" s="11"/>
      <c r="D242" s="57">
        <v>2.3500000000000298E-2</v>
      </c>
      <c r="E242" s="13"/>
      <c r="F242" s="9"/>
      <c r="G242" s="14"/>
      <c r="H242" s="15"/>
    </row>
    <row r="243" spans="1:8" x14ac:dyDescent="0.3">
      <c r="A243" s="10"/>
      <c r="B243" s="55"/>
      <c r="C243" s="11"/>
      <c r="D243" s="57">
        <v>2.3999999999999133E-2</v>
      </c>
      <c r="E243" s="13"/>
      <c r="F243" s="9"/>
      <c r="G243" s="14"/>
      <c r="H243" s="15"/>
    </row>
    <row r="244" spans="1:8" x14ac:dyDescent="0.3">
      <c r="A244" s="10"/>
      <c r="B244" s="55"/>
      <c r="C244" s="11"/>
      <c r="D244" s="57">
        <v>0.12129999999999974</v>
      </c>
      <c r="E244" s="13"/>
      <c r="F244" s="9"/>
      <c r="G244" s="14"/>
      <c r="H244" s="15"/>
    </row>
    <row r="245" spans="1:8" x14ac:dyDescent="0.3">
      <c r="A245" s="10"/>
      <c r="B245" s="55"/>
      <c r="C245" s="11"/>
      <c r="D245" s="57">
        <v>0.12119999999999997</v>
      </c>
    </row>
    <row r="246" spans="1:8" x14ac:dyDescent="0.3">
      <c r="A246" s="10"/>
      <c r="B246" s="55"/>
      <c r="C246" s="11"/>
      <c r="D246" s="57">
        <v>0.12129999999999974</v>
      </c>
    </row>
    <row r="247" spans="1:8" x14ac:dyDescent="0.3">
      <c r="A247" s="10"/>
      <c r="B247" s="55"/>
      <c r="C247" s="11"/>
      <c r="D247" s="57">
        <v>0.12100000000000044</v>
      </c>
    </row>
    <row r="248" spans="1:8" x14ac:dyDescent="0.3">
      <c r="A248" s="10"/>
      <c r="B248" s="55"/>
      <c r="C248" s="11"/>
      <c r="D248" s="57">
        <v>0.12119999999999997</v>
      </c>
    </row>
    <row r="249" spans="1:8" x14ac:dyDescent="0.3">
      <c r="A249" s="10"/>
      <c r="B249" s="55"/>
      <c r="C249" s="11"/>
      <c r="D249" s="57">
        <v>0.12110000000000021</v>
      </c>
    </row>
    <row r="250" spans="1:8" x14ac:dyDescent="0.3">
      <c r="A250" s="10"/>
      <c r="B250" s="55"/>
      <c r="C250" s="11"/>
      <c r="D250" s="57">
        <v>0.12110000000000021</v>
      </c>
    </row>
    <row r="251" spans="1:8" x14ac:dyDescent="0.3">
      <c r="A251" s="10"/>
      <c r="B251" s="55"/>
      <c r="C251" s="11"/>
      <c r="D251" s="57">
        <v>2.2700000000000387E-2</v>
      </c>
    </row>
    <row r="252" spans="1:8" x14ac:dyDescent="0.3">
      <c r="A252" s="10"/>
      <c r="B252" s="55"/>
      <c r="C252" s="11"/>
      <c r="D252" s="57">
        <v>2.2299999999999542E-2</v>
      </c>
    </row>
    <row r="253" spans="1:8" x14ac:dyDescent="0.3">
      <c r="A253" s="10"/>
      <c r="B253" s="55"/>
      <c r="C253" s="11"/>
      <c r="D253" s="57">
        <v>2.3600000000000065E-2</v>
      </c>
    </row>
    <row r="254" spans="1:8" x14ac:dyDescent="0.3">
      <c r="A254" s="10"/>
      <c r="B254" s="55"/>
      <c r="C254" s="11"/>
      <c r="D254" s="57">
        <v>2.3500000000000298E-2</v>
      </c>
    </row>
    <row r="255" spans="1:8" x14ac:dyDescent="0.3">
      <c r="A255" s="10"/>
      <c r="B255" s="55"/>
      <c r="C255" s="11"/>
      <c r="D255" s="57">
        <v>2.3999999999999133E-2</v>
      </c>
    </row>
    <row r="256" spans="1:8" x14ac:dyDescent="0.3">
      <c r="A256" s="10"/>
      <c r="B256" s="55"/>
      <c r="C256" s="11"/>
      <c r="D256" s="57">
        <v>0.12129999999999974</v>
      </c>
    </row>
    <row r="257" spans="1:4" customFormat="1" x14ac:dyDescent="0.3">
      <c r="A257" s="10"/>
      <c r="B257" s="55"/>
      <c r="C257" s="11"/>
      <c r="D257" s="57">
        <v>0.12119999999999997</v>
      </c>
    </row>
    <row r="258" spans="1:4" customFormat="1" x14ac:dyDescent="0.3">
      <c r="A258" s="10"/>
      <c r="B258" s="55"/>
      <c r="C258" s="11"/>
      <c r="D258" s="57">
        <v>0.12129999999999974</v>
      </c>
    </row>
    <row r="259" spans="1:4" customFormat="1" x14ac:dyDescent="0.3">
      <c r="A259" s="10"/>
      <c r="B259" s="55"/>
      <c r="C259" s="11"/>
      <c r="D259" s="57">
        <v>0.12100000000000044</v>
      </c>
    </row>
    <row r="260" spans="1:4" customFormat="1" x14ac:dyDescent="0.3">
      <c r="A260" s="10"/>
      <c r="B260" s="55"/>
      <c r="C260" s="11"/>
      <c r="D260" s="57">
        <v>0.12119999999999997</v>
      </c>
    </row>
    <row r="261" spans="1:4" customFormat="1" x14ac:dyDescent="0.3">
      <c r="A261" s="10"/>
      <c r="B261" s="55"/>
      <c r="C261" s="11"/>
      <c r="D261" s="57">
        <v>0.12110000000000021</v>
      </c>
    </row>
    <row r="262" spans="1:4" customFormat="1" x14ac:dyDescent="0.3">
      <c r="A262" s="10"/>
      <c r="B262" s="55"/>
      <c r="C262" s="11"/>
      <c r="D262" s="57">
        <v>0.12110000000000021</v>
      </c>
    </row>
    <row r="263" spans="1:4" customFormat="1" x14ac:dyDescent="0.3">
      <c r="A263" s="10"/>
      <c r="B263" s="55"/>
      <c r="C263" s="11"/>
      <c r="D263" s="57">
        <v>2.2700000000000387E-2</v>
      </c>
    </row>
    <row r="264" spans="1:4" customFormat="1" x14ac:dyDescent="0.3">
      <c r="A264" s="10"/>
      <c r="B264" s="55"/>
      <c r="C264" s="11"/>
      <c r="D264" s="57">
        <v>2.2299999999999542E-2</v>
      </c>
    </row>
    <row r="265" spans="1:4" customFormat="1" x14ac:dyDescent="0.3">
      <c r="A265" s="10"/>
      <c r="B265" s="55"/>
      <c r="C265" s="11"/>
      <c r="D265" s="57">
        <v>2.3600000000000065E-2</v>
      </c>
    </row>
    <row r="266" spans="1:4" customFormat="1" x14ac:dyDescent="0.3">
      <c r="A266" s="10"/>
      <c r="B266" s="55"/>
      <c r="C266" s="11"/>
      <c r="D266" s="57">
        <v>2.3500000000000298E-2</v>
      </c>
    </row>
    <row r="267" spans="1:4" customFormat="1" x14ac:dyDescent="0.3">
      <c r="A267" s="10"/>
      <c r="B267" s="55"/>
      <c r="C267" s="11"/>
      <c r="D267" s="57">
        <v>2.3999999999999133E-2</v>
      </c>
    </row>
    <row r="268" spans="1:4" customFormat="1" x14ac:dyDescent="0.3">
      <c r="A268" s="10"/>
      <c r="B268" s="55"/>
      <c r="C268" s="11"/>
      <c r="D268" s="57">
        <v>0.12129999999999974</v>
      </c>
    </row>
    <row r="269" spans="1:4" customFormat="1" x14ac:dyDescent="0.3">
      <c r="A269" s="10"/>
      <c r="B269" s="55"/>
      <c r="C269" s="11"/>
      <c r="D269" s="57">
        <v>0.12119999999999997</v>
      </c>
    </row>
    <row r="270" spans="1:4" customFormat="1" x14ac:dyDescent="0.3">
      <c r="A270" s="10"/>
      <c r="B270" s="55"/>
      <c r="C270" s="11"/>
      <c r="D270" s="57">
        <v>0.12129999999999974</v>
      </c>
    </row>
    <row r="271" spans="1:4" customFormat="1" x14ac:dyDescent="0.3">
      <c r="A271" s="10"/>
      <c r="B271" s="55"/>
      <c r="C271" s="11"/>
      <c r="D271" s="57">
        <v>0.12100000000000044</v>
      </c>
    </row>
    <row r="272" spans="1:4" customFormat="1" x14ac:dyDescent="0.3">
      <c r="A272" s="10"/>
      <c r="B272" s="55"/>
      <c r="C272" s="11"/>
      <c r="D272" s="57">
        <v>0.12119999999999997</v>
      </c>
    </row>
    <row r="273" spans="1:4" customFormat="1" x14ac:dyDescent="0.3">
      <c r="A273" s="10"/>
      <c r="B273" s="55"/>
      <c r="C273" s="11"/>
      <c r="D273" s="57">
        <v>0.12110000000000021</v>
      </c>
    </row>
    <row r="274" spans="1:4" customFormat="1" x14ac:dyDescent="0.3">
      <c r="A274" s="10"/>
      <c r="B274" s="55"/>
      <c r="C274" s="11"/>
      <c r="D274" s="57">
        <v>0.12110000000000021</v>
      </c>
    </row>
    <row r="275" spans="1:4" customFormat="1" x14ac:dyDescent="0.3">
      <c r="A275" s="10"/>
      <c r="B275" s="55"/>
      <c r="C275" s="11"/>
      <c r="D275" s="57">
        <v>2.2700000000000387E-2</v>
      </c>
    </row>
    <row r="276" spans="1:4" customFormat="1" x14ac:dyDescent="0.3">
      <c r="A276" s="10"/>
      <c r="B276" s="55"/>
      <c r="C276" s="11"/>
      <c r="D276" s="57">
        <v>2.2299999999999542E-2</v>
      </c>
    </row>
    <row r="277" spans="1:4" customFormat="1" x14ac:dyDescent="0.3">
      <c r="A277" s="10"/>
      <c r="B277" s="55"/>
      <c r="C277" s="11"/>
      <c r="D277" s="57">
        <v>2.3600000000000065E-2</v>
      </c>
    </row>
    <row r="278" spans="1:4" customFormat="1" x14ac:dyDescent="0.3">
      <c r="A278" s="10"/>
      <c r="B278" s="55"/>
      <c r="C278" s="11"/>
      <c r="D278" s="57">
        <v>2.3500000000000298E-2</v>
      </c>
    </row>
    <row r="279" spans="1:4" customFormat="1" x14ac:dyDescent="0.3">
      <c r="A279" s="10"/>
      <c r="B279" s="55"/>
      <c r="C279" s="11"/>
      <c r="D279" s="57">
        <v>2.3999999999999133E-2</v>
      </c>
    </row>
    <row r="280" spans="1:4" customFormat="1" x14ac:dyDescent="0.3">
      <c r="A280" s="10"/>
      <c r="B280" s="55"/>
      <c r="C280" s="11"/>
      <c r="D280" s="57">
        <v>0.12129999999999974</v>
      </c>
    </row>
    <row r="281" spans="1:4" customFormat="1" x14ac:dyDescent="0.3">
      <c r="A281" s="10"/>
      <c r="B281" s="55"/>
      <c r="C281" s="11"/>
      <c r="D281" s="57">
        <v>0.12119999999999997</v>
      </c>
    </row>
    <row r="282" spans="1:4" customFormat="1" x14ac:dyDescent="0.3">
      <c r="A282" s="10"/>
      <c r="B282" s="55"/>
      <c r="C282" s="11"/>
      <c r="D282" s="57">
        <v>0.12129999999999974</v>
      </c>
    </row>
    <row r="283" spans="1:4" customFormat="1" x14ac:dyDescent="0.3">
      <c r="A283" s="10"/>
      <c r="B283" s="55"/>
      <c r="C283" s="11"/>
      <c r="D283" s="57">
        <v>0.12100000000000044</v>
      </c>
    </row>
    <row r="284" spans="1:4" customFormat="1" x14ac:dyDescent="0.3">
      <c r="A284" s="10"/>
      <c r="B284" s="55"/>
      <c r="C284" s="11"/>
      <c r="D284" s="57">
        <v>0.12119999999999997</v>
      </c>
    </row>
    <row r="285" spans="1:4" customFormat="1" x14ac:dyDescent="0.3">
      <c r="A285" s="10"/>
      <c r="B285" s="55"/>
      <c r="C285" s="11"/>
      <c r="D285" s="57">
        <v>0.12110000000000021</v>
      </c>
    </row>
    <row r="286" spans="1:4" customFormat="1" x14ac:dyDescent="0.3">
      <c r="A286" s="10"/>
      <c r="B286" s="55"/>
      <c r="C286" s="11"/>
      <c r="D286" s="57">
        <v>0.12110000000000021</v>
      </c>
    </row>
    <row r="287" spans="1:4" customFormat="1" x14ac:dyDescent="0.3">
      <c r="A287" s="10"/>
      <c r="B287" s="55"/>
      <c r="C287" s="11"/>
      <c r="D287" s="57">
        <v>2.2700000000000387E-2</v>
      </c>
    </row>
    <row r="288" spans="1:4" customFormat="1" x14ac:dyDescent="0.3">
      <c r="A288" s="10"/>
      <c r="B288" s="55"/>
      <c r="C288" s="11"/>
      <c r="D288" s="57">
        <v>2.2299999999999542E-2</v>
      </c>
    </row>
    <row r="289" spans="1:4" customFormat="1" x14ac:dyDescent="0.3">
      <c r="A289" s="10"/>
      <c r="B289" s="55"/>
      <c r="C289" s="11"/>
      <c r="D289" s="57">
        <v>2.3600000000000065E-2</v>
      </c>
    </row>
    <row r="290" spans="1:4" customFormat="1" x14ac:dyDescent="0.3">
      <c r="A290" s="10"/>
      <c r="B290" s="55"/>
      <c r="C290" s="11"/>
      <c r="D290" s="57">
        <v>2.3500000000000298E-2</v>
      </c>
    </row>
    <row r="291" spans="1:4" customFormat="1" x14ac:dyDescent="0.3">
      <c r="A291" s="10"/>
      <c r="B291" s="55"/>
      <c r="C291" s="11"/>
      <c r="D291" s="57">
        <v>2.3999999999999133E-2</v>
      </c>
    </row>
    <row r="292" spans="1:4" customFormat="1" x14ac:dyDescent="0.3">
      <c r="A292" s="10"/>
      <c r="B292" s="55"/>
      <c r="C292" s="11"/>
      <c r="D292" s="57">
        <v>0.12129999999999974</v>
      </c>
    </row>
    <row r="293" spans="1:4" customFormat="1" x14ac:dyDescent="0.3">
      <c r="A293" s="10"/>
      <c r="B293" s="55"/>
      <c r="C293" s="11"/>
      <c r="D293" s="57">
        <v>0.12119999999999997</v>
      </c>
    </row>
    <row r="294" spans="1:4" customFormat="1" x14ac:dyDescent="0.3">
      <c r="A294" s="10"/>
      <c r="B294" s="55"/>
      <c r="C294" s="11"/>
      <c r="D294" s="57">
        <v>0.12129999999999974</v>
      </c>
    </row>
    <row r="295" spans="1:4" customFormat="1" x14ac:dyDescent="0.3">
      <c r="A295" s="10"/>
      <c r="B295" s="55"/>
      <c r="C295" s="11"/>
      <c r="D295" s="57">
        <v>0.12100000000000044</v>
      </c>
    </row>
    <row r="296" spans="1:4" customFormat="1" x14ac:dyDescent="0.3">
      <c r="A296" s="10"/>
      <c r="B296" s="55"/>
      <c r="C296" s="11"/>
      <c r="D296" s="57">
        <v>0.12119999999999997</v>
      </c>
    </row>
    <row r="297" spans="1:4" customFormat="1" x14ac:dyDescent="0.3">
      <c r="A297" s="10"/>
      <c r="B297" s="55"/>
      <c r="C297" s="11"/>
      <c r="D297" s="57">
        <v>0.12110000000000021</v>
      </c>
    </row>
    <row r="298" spans="1:4" customFormat="1" x14ac:dyDescent="0.3">
      <c r="A298" s="10"/>
      <c r="B298" s="55"/>
      <c r="C298" s="11"/>
      <c r="D298" s="57">
        <v>0.12110000000000021</v>
      </c>
    </row>
    <row r="299" spans="1:4" customFormat="1" x14ac:dyDescent="0.3">
      <c r="A299" s="10"/>
      <c r="B299" s="55"/>
      <c r="C299" s="11"/>
      <c r="D299" s="57">
        <v>2.2700000000000387E-2</v>
      </c>
    </row>
    <row r="300" spans="1:4" customFormat="1" x14ac:dyDescent="0.3">
      <c r="A300" s="10"/>
      <c r="B300" s="55"/>
      <c r="C300" s="11"/>
      <c r="D300" s="57">
        <v>2.2299999999999542E-2</v>
      </c>
    </row>
    <row r="301" spans="1:4" customFormat="1" x14ac:dyDescent="0.3">
      <c r="A301" s="10"/>
      <c r="B301" s="55"/>
      <c r="C301" s="11"/>
      <c r="D301" s="57">
        <v>2.3600000000000065E-2</v>
      </c>
    </row>
    <row r="302" spans="1:4" customFormat="1" x14ac:dyDescent="0.3">
      <c r="A302" s="10"/>
      <c r="B302" s="55"/>
      <c r="C302" s="11"/>
      <c r="D302" s="57">
        <v>2.3500000000000298E-2</v>
      </c>
    </row>
    <row r="303" spans="1:4" customFormat="1" x14ac:dyDescent="0.3">
      <c r="A303" s="10"/>
      <c r="B303" s="55"/>
      <c r="C303" s="11"/>
      <c r="D303" s="57">
        <v>2.3999999999999133E-2</v>
      </c>
    </row>
    <row r="304" spans="1:4" customFormat="1" x14ac:dyDescent="0.3">
      <c r="A304" s="10"/>
      <c r="B304" s="55"/>
      <c r="C304" s="11"/>
      <c r="D304" s="57">
        <v>0.12129999999999974</v>
      </c>
    </row>
    <row r="305" spans="1:4" customFormat="1" x14ac:dyDescent="0.3">
      <c r="A305" s="10"/>
      <c r="B305" s="55"/>
      <c r="C305" s="11"/>
      <c r="D305" s="57">
        <v>0.12119999999999997</v>
      </c>
    </row>
    <row r="306" spans="1:4" customFormat="1" x14ac:dyDescent="0.3">
      <c r="A306" s="10"/>
      <c r="B306" s="55"/>
      <c r="C306" s="11"/>
      <c r="D306" s="57">
        <v>0.12129999999999974</v>
      </c>
    </row>
    <row r="307" spans="1:4" customFormat="1" x14ac:dyDescent="0.3">
      <c r="A307" s="10"/>
      <c r="B307" s="55"/>
      <c r="C307" s="11"/>
      <c r="D307" s="57">
        <v>0.12100000000000044</v>
      </c>
    </row>
    <row r="308" spans="1:4" customFormat="1" x14ac:dyDescent="0.3">
      <c r="A308" s="10"/>
      <c r="B308" s="55"/>
      <c r="C308" s="11"/>
      <c r="D308" s="57">
        <v>0.12119999999999997</v>
      </c>
    </row>
    <row r="309" spans="1:4" customFormat="1" x14ac:dyDescent="0.3">
      <c r="A309" s="10"/>
      <c r="B309" s="55"/>
      <c r="C309" s="11"/>
      <c r="D309" s="57">
        <v>0.12110000000000021</v>
      </c>
    </row>
    <row r="310" spans="1:4" customFormat="1" x14ac:dyDescent="0.3">
      <c r="A310" s="10"/>
      <c r="B310" s="55"/>
      <c r="C310" s="11"/>
      <c r="D310" s="57">
        <v>0.12110000000000021</v>
      </c>
    </row>
    <row r="311" spans="1:4" customFormat="1" x14ac:dyDescent="0.3">
      <c r="A311" s="10"/>
      <c r="B311" s="55"/>
      <c r="C311" s="11"/>
      <c r="D311" s="57">
        <v>2.2700000000000387E-2</v>
      </c>
    </row>
    <row r="312" spans="1:4" customFormat="1" x14ac:dyDescent="0.3">
      <c r="A312" s="10"/>
      <c r="B312" s="55"/>
      <c r="C312" s="11"/>
      <c r="D312" s="57">
        <v>2.2299999999999542E-2</v>
      </c>
    </row>
    <row r="313" spans="1:4" customFormat="1" x14ac:dyDescent="0.3">
      <c r="A313" s="10"/>
      <c r="B313" s="55"/>
      <c r="C313" s="11"/>
      <c r="D313" s="57">
        <v>2.3599999999998289E-2</v>
      </c>
    </row>
    <row r="314" spans="1:4" customFormat="1" x14ac:dyDescent="0.3">
      <c r="A314" s="10"/>
      <c r="B314" s="55"/>
      <c r="C314" s="11"/>
      <c r="D314" s="57">
        <v>2.3499999999998522E-2</v>
      </c>
    </row>
    <row r="315" spans="1:4" customFormat="1" x14ac:dyDescent="0.3">
      <c r="A315" s="10"/>
      <c r="B315" s="55"/>
      <c r="C315" s="11"/>
      <c r="D315" s="57">
        <v>2.4000000000000909E-2</v>
      </c>
    </row>
    <row r="316" spans="1:4" customFormat="1" x14ac:dyDescent="0.3">
      <c r="A316" s="10"/>
      <c r="B316" s="55"/>
      <c r="C316" s="11"/>
      <c r="D316" s="57">
        <v>0.12129999999999974</v>
      </c>
    </row>
    <row r="317" spans="1:4" customFormat="1" x14ac:dyDescent="0.3">
      <c r="A317" s="10"/>
      <c r="B317" s="55"/>
      <c r="C317" s="11"/>
      <c r="D317" s="57">
        <v>0.12119999999999997</v>
      </c>
    </row>
    <row r="318" spans="1:4" customFormat="1" x14ac:dyDescent="0.3">
      <c r="A318" s="10"/>
      <c r="B318" s="55"/>
      <c r="C318" s="11"/>
      <c r="D318" s="57">
        <v>0.12129999999999974</v>
      </c>
    </row>
    <row r="319" spans="1:4" customFormat="1" x14ac:dyDescent="0.3">
      <c r="A319" s="10"/>
      <c r="B319" s="55"/>
      <c r="C319" s="11"/>
      <c r="D319" s="57">
        <v>0.12100000000000044</v>
      </c>
    </row>
    <row r="320" spans="1:4" customFormat="1" x14ac:dyDescent="0.3">
      <c r="A320" s="10"/>
      <c r="B320" s="55"/>
      <c r="C320" s="11"/>
      <c r="D320" s="57">
        <v>0.12120000000000175</v>
      </c>
    </row>
    <row r="321" spans="1:4" customFormat="1" x14ac:dyDescent="0.3">
      <c r="A321" s="10"/>
      <c r="B321" s="55"/>
      <c r="C321" s="11"/>
      <c r="D321" s="57">
        <v>0.12110000000000021</v>
      </c>
    </row>
    <row r="322" spans="1:4" customFormat="1" x14ac:dyDescent="0.3">
      <c r="A322" s="10"/>
      <c r="B322" s="55"/>
      <c r="C322" s="11"/>
      <c r="D322" s="57">
        <v>0.12110000000000021</v>
      </c>
    </row>
    <row r="323" spans="1:4" customFormat="1" x14ac:dyDescent="0.3">
      <c r="A323" s="10"/>
      <c r="B323" s="55"/>
      <c r="C323" s="11"/>
      <c r="D323" s="57">
        <v>2.2700000000000387E-2</v>
      </c>
    </row>
    <row r="324" spans="1:4" customFormat="1" x14ac:dyDescent="0.3">
      <c r="A324" s="10"/>
      <c r="B324" s="55"/>
      <c r="C324" s="11"/>
      <c r="D324" s="57">
        <v>2.2300000000001319E-2</v>
      </c>
    </row>
  </sheetData>
  <pageMargins left="0.45" right="0.45" top="0.75" bottom="0.75" header="0.3" footer="0.3"/>
  <pageSetup scale="90" orientation="landscape" r:id="rId1"/>
  <headerFooter>
    <oddFooter>&amp;R15LGBRA-STAFFPOD2-20b-000001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4"/>
  <sheetViews>
    <sheetView tabSelected="1" workbookViewId="0">
      <selection activeCell="E12" sqref="E12"/>
    </sheetView>
  </sheetViews>
  <sheetFormatPr defaultRowHeight="14.4" x14ac:dyDescent="0.3"/>
  <cols>
    <col min="1" max="2" width="8.5546875" customWidth="1"/>
    <col min="3" max="3" width="11.6640625" style="2" bestFit="1" customWidth="1"/>
    <col min="4" max="4" width="10" style="58" bestFit="1" customWidth="1"/>
    <col min="5" max="5" width="10.44140625" style="2" bestFit="1" customWidth="1"/>
    <col min="6" max="6" width="3.44140625" customWidth="1"/>
    <col min="7" max="7" width="13.33203125" bestFit="1" customWidth="1"/>
    <col min="8" max="8" width="9.6640625" bestFit="1" customWidth="1"/>
    <col min="9" max="9" width="1.21875" customWidth="1"/>
    <col min="10" max="10" width="1.6640625" customWidth="1"/>
    <col min="11" max="11" width="13.109375" bestFit="1" customWidth="1"/>
    <col min="12" max="12" width="14.88671875" customWidth="1"/>
    <col min="16" max="16" width="13.109375" bestFit="1" customWidth="1"/>
  </cols>
  <sheetData>
    <row r="1" spans="1:15" ht="15" x14ac:dyDescent="0.25">
      <c r="A1" s="1" t="s">
        <v>0</v>
      </c>
      <c r="D1"/>
    </row>
    <row r="2" spans="1:15" ht="65.25" thickBot="1" x14ac:dyDescent="0.3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/>
      <c r="G2" s="7" t="s">
        <v>36</v>
      </c>
      <c r="H2" s="8" t="s">
        <v>37</v>
      </c>
      <c r="I2" s="9"/>
    </row>
    <row r="3" spans="1:15" ht="15" x14ac:dyDescent="0.25">
      <c r="A3" s="10" t="s">
        <v>8</v>
      </c>
      <c r="B3" s="10">
        <v>2014</v>
      </c>
      <c r="C3" s="11">
        <f>'[1]NYMEX + Fundy'!F3</f>
        <v>4.8599990000000002</v>
      </c>
      <c r="D3" s="12">
        <v>6.050000000000022E-2</v>
      </c>
      <c r="E3" s="13">
        <f t="shared" ref="E3:E66" si="0">ROUND(C3+D3,3)</f>
        <v>4.92</v>
      </c>
      <c r="F3" s="9"/>
      <c r="G3" s="14">
        <f t="shared" ref="G3:G66" si="1">(E3/$M$6)*$M$5+($M$7*$M$8^(B3-$M$4))</f>
        <v>0.1583517774343122</v>
      </c>
      <c r="H3" s="15">
        <f t="shared" ref="H3:H66" si="2">+E3+G3</f>
        <v>5.0783517774343121</v>
      </c>
      <c r="K3" s="16" t="s">
        <v>38</v>
      </c>
      <c r="L3" s="17"/>
      <c r="M3" s="18"/>
    </row>
    <row r="4" spans="1:15" x14ac:dyDescent="0.3">
      <c r="A4" s="10" t="s">
        <v>10</v>
      </c>
      <c r="B4" s="10">
        <v>2014</v>
      </c>
      <c r="C4" s="11">
        <f>'[1]NYMEX + Fundy'!F4</f>
        <v>4.5085009999999999</v>
      </c>
      <c r="D4" s="12">
        <v>0.14200000000000035</v>
      </c>
      <c r="E4" s="13">
        <f t="shared" si="0"/>
        <v>4.6509999999999998</v>
      </c>
      <c r="F4" s="9"/>
      <c r="G4" s="14">
        <f t="shared" si="1"/>
        <v>0.15017506439979392</v>
      </c>
      <c r="H4" s="15">
        <f t="shared" si="2"/>
        <v>4.8011750643997937</v>
      </c>
      <c r="K4" s="19" t="s">
        <v>11</v>
      </c>
      <c r="L4" s="20" t="s">
        <v>12</v>
      </c>
      <c r="M4" s="21">
        <v>2014</v>
      </c>
      <c r="N4" s="22" t="s">
        <v>13</v>
      </c>
    </row>
    <row r="5" spans="1:15" x14ac:dyDescent="0.3">
      <c r="A5" s="10" t="s">
        <v>15</v>
      </c>
      <c r="B5" s="10">
        <v>2014</v>
      </c>
      <c r="C5" s="11">
        <f>'[1]NYMEX + Fundy'!F5</f>
        <v>4.4690000000000003</v>
      </c>
      <c r="D5" s="12">
        <v>0.14500000000000002</v>
      </c>
      <c r="E5" s="13">
        <f t="shared" si="0"/>
        <v>4.6139999999999999</v>
      </c>
      <c r="F5" s="9"/>
      <c r="G5" s="14">
        <f t="shared" si="1"/>
        <v>0.14905038639876353</v>
      </c>
      <c r="H5" s="15">
        <f t="shared" si="2"/>
        <v>4.7630503863987634</v>
      </c>
      <c r="K5" s="19" t="s">
        <v>16</v>
      </c>
      <c r="L5" s="20" t="s">
        <v>17</v>
      </c>
      <c r="M5" s="23">
        <v>2.9499999999999998E-2</v>
      </c>
      <c r="N5" s="22" t="s">
        <v>13</v>
      </c>
      <c r="O5" t="s">
        <v>42</v>
      </c>
    </row>
    <row r="6" spans="1:15" ht="15" x14ac:dyDescent="0.25">
      <c r="A6" s="10" t="s">
        <v>18</v>
      </c>
      <c r="B6" s="10">
        <v>2014</v>
      </c>
      <c r="C6" s="11">
        <f>'[1]NYMEX + Fundy'!F6</f>
        <v>4.49</v>
      </c>
      <c r="D6" s="12">
        <v>0.16500000000000001</v>
      </c>
      <c r="E6" s="13">
        <f t="shared" si="0"/>
        <v>4.6550000000000002</v>
      </c>
      <c r="F6" s="9"/>
      <c r="G6" s="14">
        <f t="shared" si="1"/>
        <v>0.15029665121071611</v>
      </c>
      <c r="H6" s="15">
        <f t="shared" si="2"/>
        <v>4.8052966512107167</v>
      </c>
      <c r="K6" s="19" t="s">
        <v>19</v>
      </c>
      <c r="L6" s="20" t="s">
        <v>20</v>
      </c>
      <c r="M6" s="24">
        <f>100%-M5</f>
        <v>0.97050000000000003</v>
      </c>
    </row>
    <row r="7" spans="1:15" ht="15" x14ac:dyDescent="0.25">
      <c r="A7" s="10" t="s">
        <v>21</v>
      </c>
      <c r="B7" s="10">
        <v>2014</v>
      </c>
      <c r="C7" s="11">
        <f>'[1]NYMEX + Fundy'!F7</f>
        <v>4.524</v>
      </c>
      <c r="D7" s="12">
        <v>0.21</v>
      </c>
      <c r="E7" s="13">
        <f t="shared" si="0"/>
        <v>4.734</v>
      </c>
      <c r="F7" s="9"/>
      <c r="G7" s="14">
        <f t="shared" si="1"/>
        <v>0.15269799072642967</v>
      </c>
      <c r="H7" s="15">
        <f t="shared" si="2"/>
        <v>4.8866979907264296</v>
      </c>
      <c r="K7" s="19" t="s">
        <v>22</v>
      </c>
      <c r="L7" s="20" t="s">
        <v>39</v>
      </c>
      <c r="M7" s="25">
        <f>M13</f>
        <v>8.8000000000000005E-3</v>
      </c>
    </row>
    <row r="8" spans="1:15" ht="15" x14ac:dyDescent="0.25">
      <c r="A8" s="10" t="s">
        <v>24</v>
      </c>
      <c r="B8" s="10">
        <v>2014</v>
      </c>
      <c r="C8" s="11">
        <f>'[1]NYMEX + Fundy'!F8</f>
        <v>4.513001</v>
      </c>
      <c r="D8" s="12">
        <v>0.21</v>
      </c>
      <c r="E8" s="13">
        <f t="shared" si="0"/>
        <v>4.7229999999999999</v>
      </c>
      <c r="F8" s="9"/>
      <c r="G8" s="14">
        <f t="shared" si="1"/>
        <v>0.15236362699639361</v>
      </c>
      <c r="H8" s="15">
        <f t="shared" si="2"/>
        <v>4.8753636269963936</v>
      </c>
      <c r="K8" s="19" t="s">
        <v>25</v>
      </c>
      <c r="L8" s="20" t="s">
        <v>26</v>
      </c>
      <c r="M8" s="26">
        <v>1</v>
      </c>
      <c r="N8" s="22"/>
      <c r="O8" t="s">
        <v>42</v>
      </c>
    </row>
    <row r="9" spans="1:15" ht="15" x14ac:dyDescent="0.25">
      <c r="A9" s="10" t="s">
        <v>27</v>
      </c>
      <c r="B9" s="10">
        <v>2014</v>
      </c>
      <c r="C9" s="11">
        <f>'[1]NYMEX + Fundy'!F9</f>
        <v>4.4880009999999997</v>
      </c>
      <c r="D9" s="12">
        <v>0.155</v>
      </c>
      <c r="E9" s="13">
        <f t="shared" si="0"/>
        <v>4.6429999999999998</v>
      </c>
      <c r="F9" s="9"/>
      <c r="G9" s="14">
        <f t="shared" si="1"/>
        <v>0.14993189077794949</v>
      </c>
      <c r="H9" s="15">
        <f t="shared" si="2"/>
        <v>4.7929318907779495</v>
      </c>
      <c r="K9" s="27"/>
      <c r="L9" s="28"/>
      <c r="M9" s="29"/>
    </row>
    <row r="10" spans="1:15" ht="15" x14ac:dyDescent="0.25">
      <c r="A10" s="10" t="s">
        <v>28</v>
      </c>
      <c r="B10" s="10">
        <v>2014</v>
      </c>
      <c r="C10" s="11">
        <f>'[1]NYMEX + Fundy'!F10</f>
        <v>3.984</v>
      </c>
      <c r="D10" s="12">
        <v>7.8600000000000225E-2</v>
      </c>
      <c r="E10" s="13">
        <f t="shared" si="0"/>
        <v>4.0629999999999997</v>
      </c>
      <c r="F10" s="9"/>
      <c r="G10" s="14">
        <f t="shared" si="1"/>
        <v>0.13230180319422974</v>
      </c>
      <c r="H10" s="15">
        <f t="shared" si="2"/>
        <v>4.1953018031942291</v>
      </c>
      <c r="K10" s="27"/>
      <c r="L10" s="30" t="s">
        <v>30</v>
      </c>
      <c r="M10" s="31"/>
    </row>
    <row r="11" spans="1:15" x14ac:dyDescent="0.3">
      <c r="A11" s="10" t="s">
        <v>29</v>
      </c>
      <c r="B11" s="10">
        <v>2014</v>
      </c>
      <c r="C11" s="11">
        <f>'[1]NYMEX + Fundy'!F11</f>
        <v>4.0289999999999999</v>
      </c>
      <c r="D11" s="12">
        <v>2.8200000000000003E-2</v>
      </c>
      <c r="E11" s="13">
        <f t="shared" si="0"/>
        <v>4.0570000000000004</v>
      </c>
      <c r="F11" s="9"/>
      <c r="G11" s="14">
        <f t="shared" si="1"/>
        <v>0.13211942297784646</v>
      </c>
      <c r="H11" s="15">
        <f t="shared" si="2"/>
        <v>4.1891194229778472</v>
      </c>
      <c r="K11" s="27"/>
      <c r="L11" s="20" t="s">
        <v>40</v>
      </c>
      <c r="M11" s="32">
        <v>7.4000000000000003E-3</v>
      </c>
      <c r="N11" s="22" t="s">
        <v>13</v>
      </c>
      <c r="O11" t="s">
        <v>42</v>
      </c>
    </row>
    <row r="12" spans="1:15" x14ac:dyDescent="0.3">
      <c r="A12" s="10" t="s">
        <v>31</v>
      </c>
      <c r="B12" s="10">
        <v>2014</v>
      </c>
      <c r="C12" s="11">
        <f>'[1]NYMEX + Fundy'!F12</f>
        <v>4.2439999999999998</v>
      </c>
      <c r="D12" s="12">
        <v>2.7899999999999814E-2</v>
      </c>
      <c r="E12" s="13">
        <f t="shared" si="0"/>
        <v>4.2720000000000002</v>
      </c>
      <c r="F12" s="9"/>
      <c r="G12" s="14">
        <f t="shared" si="1"/>
        <v>0.13865471406491497</v>
      </c>
      <c r="H12" s="15">
        <f t="shared" si="2"/>
        <v>4.4106547140649148</v>
      </c>
      <c r="K12" s="27"/>
      <c r="L12" s="20" t="s">
        <v>41</v>
      </c>
      <c r="M12" s="32">
        <v>1.4E-3</v>
      </c>
      <c r="N12" s="22" t="s">
        <v>13</v>
      </c>
      <c r="O12" t="s">
        <v>42</v>
      </c>
    </row>
    <row r="13" spans="1:15" ht="15" x14ac:dyDescent="0.25">
      <c r="A13" s="10" t="s">
        <v>32</v>
      </c>
      <c r="B13" s="10">
        <v>2015</v>
      </c>
      <c r="C13" s="11">
        <f>'[1]NYMEX + Fundy'!F13</f>
        <v>4.3650000000000002</v>
      </c>
      <c r="D13" s="12">
        <v>2.829999999999977E-2</v>
      </c>
      <c r="E13" s="13">
        <f t="shared" si="0"/>
        <v>4.3929999999999998</v>
      </c>
      <c r="F13" s="9"/>
      <c r="G13" s="14">
        <f t="shared" si="1"/>
        <v>0.14233271509531167</v>
      </c>
      <c r="H13" s="15">
        <f t="shared" si="2"/>
        <v>4.5353327150953113</v>
      </c>
      <c r="K13" s="27"/>
      <c r="L13" s="33" t="s">
        <v>39</v>
      </c>
      <c r="M13" s="25">
        <f>SUM(M11:M12)</f>
        <v>8.8000000000000005E-3</v>
      </c>
      <c r="N13" s="22"/>
      <c r="O13" t="s">
        <v>42</v>
      </c>
    </row>
    <row r="14" spans="1:15" ht="15.75" thickBot="1" x14ac:dyDescent="0.3">
      <c r="A14" s="10" t="s">
        <v>34</v>
      </c>
      <c r="B14" s="10">
        <v>2015</v>
      </c>
      <c r="C14" s="11">
        <f>'[1]NYMEX + Fundy'!F14</f>
        <v>4.3330000000000002</v>
      </c>
      <c r="D14" s="12">
        <v>2.8100000000000236E-2</v>
      </c>
      <c r="E14" s="13">
        <f t="shared" si="0"/>
        <v>4.3609999999999998</v>
      </c>
      <c r="F14" s="9"/>
      <c r="G14" s="14">
        <f t="shared" si="1"/>
        <v>0.14136002060793404</v>
      </c>
      <c r="H14" s="15">
        <f t="shared" si="2"/>
        <v>4.5023600206079335</v>
      </c>
      <c r="K14" s="34"/>
      <c r="L14" s="35"/>
      <c r="M14" s="36"/>
      <c r="N14" s="22"/>
    </row>
    <row r="15" spans="1:15" ht="15" x14ac:dyDescent="0.25">
      <c r="A15" s="10" t="s">
        <v>8</v>
      </c>
      <c r="B15" s="10">
        <v>2015</v>
      </c>
      <c r="C15" s="11">
        <f>'[1]NYMEX + Fundy'!F15</f>
        <v>4.2560000000000002</v>
      </c>
      <c r="D15" s="12">
        <v>2.8500000000000192E-2</v>
      </c>
      <c r="E15" s="13">
        <f t="shared" si="0"/>
        <v>4.2850000000000001</v>
      </c>
      <c r="F15" s="9"/>
      <c r="G15" s="14">
        <f t="shared" si="1"/>
        <v>0.13904987120041215</v>
      </c>
      <c r="H15" s="15">
        <f t="shared" si="2"/>
        <v>4.4240498712004124</v>
      </c>
    </row>
    <row r="16" spans="1:15" ht="15" x14ac:dyDescent="0.25">
      <c r="A16" s="10" t="s">
        <v>10</v>
      </c>
      <c r="B16" s="10">
        <v>2015</v>
      </c>
      <c r="C16" s="11">
        <f>'[1]NYMEX + Fundy'!F16</f>
        <v>3.7639999999999998</v>
      </c>
      <c r="D16" s="12">
        <v>0.11370000000000013</v>
      </c>
      <c r="E16" s="13">
        <f t="shared" si="0"/>
        <v>3.8780000000000001</v>
      </c>
      <c r="F16" s="9"/>
      <c r="G16" s="14">
        <f t="shared" si="1"/>
        <v>0.1266784131890778</v>
      </c>
      <c r="H16" s="15">
        <f t="shared" si="2"/>
        <v>4.0046784131890778</v>
      </c>
    </row>
    <row r="17" spans="1:17" ht="15" x14ac:dyDescent="0.25">
      <c r="A17" s="10" t="s">
        <v>15</v>
      </c>
      <c r="B17" s="10">
        <v>2015</v>
      </c>
      <c r="C17" s="11">
        <f>'[1]NYMEX + Fundy'!F17</f>
        <v>3.7130000000000001</v>
      </c>
      <c r="D17" s="12">
        <v>0.11370000000000013</v>
      </c>
      <c r="E17" s="13">
        <f t="shared" si="0"/>
        <v>3.827</v>
      </c>
      <c r="F17" s="9"/>
      <c r="G17" s="14">
        <f t="shared" si="1"/>
        <v>0.12512818134981965</v>
      </c>
      <c r="H17" s="15">
        <f t="shared" si="2"/>
        <v>3.9521281813498197</v>
      </c>
      <c r="K17" s="9"/>
      <c r="L17" s="9"/>
      <c r="M17" s="9"/>
    </row>
    <row r="18" spans="1:17" ht="15" x14ac:dyDescent="0.25">
      <c r="A18" s="10" t="s">
        <v>18</v>
      </c>
      <c r="B18" s="10">
        <v>2015</v>
      </c>
      <c r="C18" s="11">
        <f>'[1]NYMEX + Fundy'!F18</f>
        <v>3.7290000000000001</v>
      </c>
      <c r="D18" s="12">
        <v>0.11369999999999969</v>
      </c>
      <c r="E18" s="13">
        <f t="shared" si="0"/>
        <v>3.843</v>
      </c>
      <c r="F18" s="9"/>
      <c r="G18" s="14">
        <f t="shared" si="1"/>
        <v>0.1256145285935085</v>
      </c>
      <c r="H18" s="15">
        <f t="shared" si="2"/>
        <v>3.9686145285935086</v>
      </c>
      <c r="K18" s="50"/>
      <c r="L18" s="30"/>
      <c r="M18" s="40"/>
      <c r="O18" s="9"/>
      <c r="P18" s="9"/>
      <c r="Q18" s="9"/>
    </row>
    <row r="19" spans="1:17" ht="15" x14ac:dyDescent="0.25">
      <c r="A19" s="10" t="s">
        <v>21</v>
      </c>
      <c r="B19" s="10">
        <v>2015</v>
      </c>
      <c r="C19" s="11">
        <f>'[1]NYMEX + Fundy'!F19</f>
        <v>3.7519999999999998</v>
      </c>
      <c r="D19" s="12">
        <v>0.11329999999999973</v>
      </c>
      <c r="E19" s="13">
        <f t="shared" si="0"/>
        <v>3.8650000000000002</v>
      </c>
      <c r="F19" s="9"/>
      <c r="G19" s="14">
        <f t="shared" si="1"/>
        <v>0.12628325605358062</v>
      </c>
      <c r="H19" s="15">
        <f t="shared" si="2"/>
        <v>3.9912832560535807</v>
      </c>
      <c r="I19" s="40"/>
      <c r="K19" s="48"/>
      <c r="L19" s="20"/>
      <c r="M19" s="46"/>
      <c r="O19" s="50"/>
      <c r="P19" s="30"/>
      <c r="Q19" s="40"/>
    </row>
    <row r="20" spans="1:17" ht="15" x14ac:dyDescent="0.25">
      <c r="A20" s="10" t="s">
        <v>24</v>
      </c>
      <c r="B20" s="10">
        <v>2015</v>
      </c>
      <c r="C20" s="11">
        <f>'[1]NYMEX + Fundy'!F20</f>
        <v>3.7610000000000001</v>
      </c>
      <c r="D20" s="12">
        <v>0.11350000000000016</v>
      </c>
      <c r="E20" s="13">
        <f t="shared" si="0"/>
        <v>3.875</v>
      </c>
      <c r="F20" s="9"/>
      <c r="G20" s="14">
        <f t="shared" si="1"/>
        <v>0.12658722308088613</v>
      </c>
      <c r="H20" s="15">
        <f t="shared" si="2"/>
        <v>4.001587223080886</v>
      </c>
      <c r="I20" s="20"/>
      <c r="K20" s="48"/>
      <c r="L20" s="20"/>
      <c r="M20" s="49"/>
      <c r="O20" s="48"/>
      <c r="P20" s="20"/>
      <c r="Q20" s="46"/>
    </row>
    <row r="21" spans="1:17" ht="15" x14ac:dyDescent="0.25">
      <c r="A21" s="10" t="s">
        <v>27</v>
      </c>
      <c r="B21" s="10">
        <v>2015</v>
      </c>
      <c r="C21" s="11">
        <f>'[1]NYMEX + Fundy'!F21</f>
        <v>3.7490000000000001</v>
      </c>
      <c r="D21" s="12">
        <v>0.11340000000000039</v>
      </c>
      <c r="E21" s="13">
        <f t="shared" si="0"/>
        <v>3.8620000000000001</v>
      </c>
      <c r="F21" s="9"/>
      <c r="G21" s="14">
        <f t="shared" si="1"/>
        <v>0.12619206594538895</v>
      </c>
      <c r="H21" s="15">
        <f t="shared" si="2"/>
        <v>3.9881920659453889</v>
      </c>
      <c r="I21" s="47"/>
      <c r="J21" s="22"/>
      <c r="K21" s="48"/>
      <c r="L21" s="20"/>
      <c r="M21" s="47"/>
      <c r="O21" s="48"/>
      <c r="P21" s="20"/>
      <c r="Q21" s="49"/>
    </row>
    <row r="22" spans="1:17" ht="15" x14ac:dyDescent="0.25">
      <c r="A22" s="10" t="s">
        <v>28</v>
      </c>
      <c r="B22" s="10">
        <v>2015</v>
      </c>
      <c r="C22" s="11">
        <f>'[1]NYMEX + Fundy'!F22</f>
        <v>3.7789999999999999</v>
      </c>
      <c r="D22" s="12">
        <v>0.11340000000000039</v>
      </c>
      <c r="E22" s="13">
        <f t="shared" si="0"/>
        <v>3.8919999999999999</v>
      </c>
      <c r="F22" s="9"/>
      <c r="G22" s="14">
        <f t="shared" si="1"/>
        <v>0.12710396702730548</v>
      </c>
      <c r="H22" s="15">
        <f t="shared" si="2"/>
        <v>4.0191039670273057</v>
      </c>
      <c r="I22" s="47"/>
      <c r="J22" s="9"/>
      <c r="K22" s="48"/>
      <c r="L22" s="20"/>
      <c r="M22" s="51"/>
      <c r="O22" s="48"/>
      <c r="P22" s="20"/>
      <c r="Q22" s="47"/>
    </row>
    <row r="23" spans="1:17" ht="15" x14ac:dyDescent="0.25">
      <c r="A23" s="10" t="s">
        <v>29</v>
      </c>
      <c r="B23" s="10">
        <v>2015</v>
      </c>
      <c r="C23" s="11">
        <f>'[1]NYMEX + Fundy'!F23</f>
        <v>3.8570000000000002</v>
      </c>
      <c r="D23" s="12">
        <v>2.5500000000000078E-2</v>
      </c>
      <c r="E23" s="13">
        <f t="shared" si="0"/>
        <v>3.883</v>
      </c>
      <c r="F23" s="9"/>
      <c r="G23" s="14">
        <f t="shared" si="1"/>
        <v>0.12683039670273052</v>
      </c>
      <c r="H23" s="15">
        <f t="shared" si="2"/>
        <v>4.0098303967027302</v>
      </c>
      <c r="I23" s="51"/>
      <c r="J23" s="9"/>
      <c r="K23" s="48"/>
      <c r="L23" s="20"/>
      <c r="M23" s="52"/>
      <c r="O23" s="48"/>
      <c r="P23" s="20"/>
      <c r="Q23" s="51"/>
    </row>
    <row r="24" spans="1:17" ht="15" x14ac:dyDescent="0.25">
      <c r="A24" s="10" t="s">
        <v>31</v>
      </c>
      <c r="B24" s="10">
        <v>2015</v>
      </c>
      <c r="C24" s="11">
        <f>'[1]NYMEX + Fundy'!F24</f>
        <v>4.0279999999999996</v>
      </c>
      <c r="D24" s="12">
        <v>2.5100000000000122E-2</v>
      </c>
      <c r="E24" s="13">
        <f t="shared" si="0"/>
        <v>4.0529999999999999</v>
      </c>
      <c r="F24" s="9"/>
      <c r="G24" s="14">
        <f t="shared" si="1"/>
        <v>0.13199783616692426</v>
      </c>
      <c r="H24" s="15">
        <f t="shared" si="2"/>
        <v>4.1849978361669242</v>
      </c>
      <c r="I24" s="47"/>
      <c r="J24" s="9"/>
      <c r="K24" s="20"/>
      <c r="L24" s="28"/>
      <c r="M24" s="53"/>
      <c r="N24" s="22"/>
      <c r="O24" s="48"/>
      <c r="P24" s="20"/>
      <c r="Q24" s="52"/>
    </row>
    <row r="25" spans="1:17" ht="15" x14ac:dyDescent="0.25">
      <c r="A25" s="10" t="s">
        <v>32</v>
      </c>
      <c r="B25" s="10">
        <v>2016</v>
      </c>
      <c r="C25" s="11">
        <f>'[1]NYMEX + Fundy'!F25</f>
        <v>4.1449999999999996</v>
      </c>
      <c r="D25" s="12">
        <v>2.5500000000000078E-2</v>
      </c>
      <c r="E25" s="13">
        <f t="shared" si="0"/>
        <v>4.1710000000000003</v>
      </c>
      <c r="F25" s="9"/>
      <c r="G25" s="14">
        <f t="shared" si="1"/>
        <v>0.13558464708912932</v>
      </c>
      <c r="H25" s="15">
        <f t="shared" si="2"/>
        <v>4.3065846470891298</v>
      </c>
      <c r="I25" s="53"/>
      <c r="J25" s="9"/>
      <c r="K25" s="20"/>
      <c r="L25" s="28"/>
      <c r="M25" s="53"/>
      <c r="N25" s="22"/>
      <c r="O25" s="20"/>
      <c r="P25" s="28"/>
      <c r="Q25" s="53"/>
    </row>
    <row r="26" spans="1:17" ht="15" x14ac:dyDescent="0.25">
      <c r="A26" s="10" t="s">
        <v>34</v>
      </c>
      <c r="B26" s="10">
        <v>2016</v>
      </c>
      <c r="C26" s="11">
        <f>'[1]NYMEX + Fundy'!F26</f>
        <v>4.109</v>
      </c>
      <c r="D26" s="12">
        <v>2.5400000000000311E-2</v>
      </c>
      <c r="E26" s="13">
        <f t="shared" si="0"/>
        <v>4.1340000000000003</v>
      </c>
      <c r="F26" s="9"/>
      <c r="G26" s="14">
        <f t="shared" si="1"/>
        <v>0.1344599690880989</v>
      </c>
      <c r="H26" s="15">
        <f t="shared" si="2"/>
        <v>4.2684599690880995</v>
      </c>
      <c r="I26" s="53"/>
      <c r="J26" s="9"/>
      <c r="K26" s="20"/>
      <c r="L26" s="30"/>
      <c r="M26" s="20"/>
      <c r="O26" s="20"/>
      <c r="P26" s="30"/>
      <c r="Q26" s="20"/>
    </row>
    <row r="27" spans="1:17" ht="15" x14ac:dyDescent="0.25">
      <c r="A27" s="10" t="s">
        <v>8</v>
      </c>
      <c r="B27" s="10">
        <v>2016</v>
      </c>
      <c r="C27" s="11">
        <f>'[1]NYMEX + Fundy'!F27</f>
        <v>4.032</v>
      </c>
      <c r="D27" s="12">
        <v>2.5800000000000267E-2</v>
      </c>
      <c r="E27" s="13">
        <f t="shared" si="0"/>
        <v>4.0579999999999998</v>
      </c>
      <c r="F27" s="9"/>
      <c r="G27" s="14">
        <f t="shared" si="1"/>
        <v>0.13214981968057701</v>
      </c>
      <c r="H27" s="15">
        <f t="shared" si="2"/>
        <v>4.1901498196805766</v>
      </c>
      <c r="I27" s="20"/>
      <c r="J27" s="9"/>
      <c r="K27" s="20"/>
      <c r="L27" s="20"/>
      <c r="M27" s="54"/>
      <c r="O27" s="20"/>
      <c r="P27" s="20"/>
      <c r="Q27" s="54"/>
    </row>
    <row r="28" spans="1:17" ht="15" x14ac:dyDescent="0.25">
      <c r="A28" s="10" t="s">
        <v>10</v>
      </c>
      <c r="B28" s="10">
        <v>2016</v>
      </c>
      <c r="C28" s="11">
        <f>'[1]NYMEX + Fundy'!F28</f>
        <v>3.79</v>
      </c>
      <c r="D28" s="12">
        <v>0.14079999999999959</v>
      </c>
      <c r="E28" s="13">
        <f t="shared" si="0"/>
        <v>3.931</v>
      </c>
      <c r="F28" s="9"/>
      <c r="G28" s="14">
        <f t="shared" si="1"/>
        <v>0.12828943843379698</v>
      </c>
      <c r="H28" s="15">
        <f t="shared" si="2"/>
        <v>4.0592894384337974</v>
      </c>
      <c r="I28" s="51"/>
      <c r="J28" s="22"/>
      <c r="K28" s="20"/>
      <c r="L28" s="20"/>
      <c r="M28" s="54"/>
      <c r="N28" s="22"/>
      <c r="O28" s="20"/>
      <c r="P28" s="20"/>
      <c r="Q28" s="54"/>
    </row>
    <row r="29" spans="1:17" ht="15" x14ac:dyDescent="0.25">
      <c r="A29" s="10" t="s">
        <v>15</v>
      </c>
      <c r="B29" s="10">
        <v>2016</v>
      </c>
      <c r="C29" s="11">
        <f>'[1]NYMEX + Fundy'!F29</f>
        <v>3.7789999999999999</v>
      </c>
      <c r="D29" s="12">
        <v>0.14069999999999983</v>
      </c>
      <c r="E29" s="13">
        <f t="shared" si="0"/>
        <v>3.92</v>
      </c>
      <c r="F29" s="9"/>
      <c r="G29" s="14">
        <f t="shared" si="1"/>
        <v>0.12795507470376091</v>
      </c>
      <c r="H29" s="15">
        <f t="shared" si="2"/>
        <v>4.0479550747037605</v>
      </c>
      <c r="I29" s="51"/>
      <c r="J29" s="22"/>
      <c r="K29" s="20"/>
      <c r="L29" s="20"/>
      <c r="M29" s="54"/>
      <c r="O29" s="20"/>
      <c r="P29" s="20"/>
      <c r="Q29" s="54"/>
    </row>
    <row r="30" spans="1:17" ht="15" x14ac:dyDescent="0.25">
      <c r="A30" s="10" t="s">
        <v>18</v>
      </c>
      <c r="B30" s="10">
        <v>2016</v>
      </c>
      <c r="C30" s="11">
        <f>'[1]NYMEX + Fundy'!F30</f>
        <v>3.8</v>
      </c>
      <c r="D30" s="12">
        <v>0.14090000000000025</v>
      </c>
      <c r="E30" s="13">
        <f t="shared" si="0"/>
        <v>3.9409999999999998</v>
      </c>
      <c r="F30" s="9"/>
      <c r="G30" s="14">
        <f t="shared" si="1"/>
        <v>0.12859340546110251</v>
      </c>
      <c r="H30" s="15">
        <f t="shared" si="2"/>
        <v>4.0695934054611023</v>
      </c>
      <c r="I30" s="54"/>
      <c r="J30" s="22"/>
      <c r="K30" s="20"/>
      <c r="L30" s="20"/>
      <c r="M30" s="51"/>
      <c r="O30" s="20"/>
      <c r="P30" s="20"/>
      <c r="Q30" s="51"/>
    </row>
    <row r="31" spans="1:17" ht="15" x14ac:dyDescent="0.25">
      <c r="A31" s="10" t="s">
        <v>21</v>
      </c>
      <c r="B31" s="10">
        <v>2016</v>
      </c>
      <c r="C31" s="11">
        <f>'[1]NYMEX + Fundy'!F31</f>
        <v>3.8250000000000002</v>
      </c>
      <c r="D31" s="12">
        <v>0.14079999999999959</v>
      </c>
      <c r="E31" s="13">
        <f t="shared" si="0"/>
        <v>3.9660000000000002</v>
      </c>
      <c r="F31" s="9"/>
      <c r="G31" s="14">
        <f t="shared" si="1"/>
        <v>0.12935332302936628</v>
      </c>
      <c r="H31" s="15">
        <f t="shared" si="2"/>
        <v>4.0953533230293662</v>
      </c>
      <c r="I31" s="51"/>
      <c r="J31" s="9"/>
      <c r="K31" s="20"/>
      <c r="L31" s="9"/>
      <c r="M31" s="9"/>
      <c r="O31" s="20"/>
      <c r="P31" s="9"/>
      <c r="Q31" s="9"/>
    </row>
    <row r="32" spans="1:17" ht="15" x14ac:dyDescent="0.25">
      <c r="A32" s="10" t="s">
        <v>24</v>
      </c>
      <c r="B32" s="10">
        <v>2016</v>
      </c>
      <c r="C32" s="11">
        <f>'[1]NYMEX + Fundy'!F32</f>
        <v>3.8340000000000001</v>
      </c>
      <c r="D32" s="12">
        <v>0.14100000000000001</v>
      </c>
      <c r="E32" s="13">
        <f t="shared" si="0"/>
        <v>3.9750000000000001</v>
      </c>
      <c r="F32" s="9"/>
      <c r="G32" s="14">
        <f t="shared" si="1"/>
        <v>0.12962689335394126</v>
      </c>
      <c r="H32" s="15">
        <f t="shared" si="2"/>
        <v>4.1046268933539416</v>
      </c>
      <c r="I32" s="9"/>
      <c r="J32" s="9"/>
      <c r="K32" s="9"/>
      <c r="L32" s="9"/>
      <c r="M32" s="9"/>
      <c r="N32" s="22"/>
      <c r="O32" s="9"/>
      <c r="P32" s="9"/>
      <c r="Q32" s="9"/>
    </row>
    <row r="33" spans="1:14" ht="15" x14ac:dyDescent="0.25">
      <c r="A33" s="10" t="s">
        <v>27</v>
      </c>
      <c r="B33" s="10">
        <v>2016</v>
      </c>
      <c r="C33" s="11">
        <f>'[1]NYMEX + Fundy'!F33</f>
        <v>3.819</v>
      </c>
      <c r="D33" s="12">
        <v>0.14079999999999959</v>
      </c>
      <c r="E33" s="13">
        <f t="shared" si="0"/>
        <v>3.96</v>
      </c>
      <c r="F33" s="9"/>
      <c r="G33" s="14">
        <f t="shared" si="1"/>
        <v>0.12917094281298297</v>
      </c>
      <c r="H33" s="15">
        <f t="shared" si="2"/>
        <v>4.0891709428129825</v>
      </c>
      <c r="I33" s="9"/>
      <c r="J33" s="9"/>
      <c r="K33" s="9"/>
      <c r="L33" s="9"/>
      <c r="M33" s="9"/>
      <c r="N33" s="22"/>
    </row>
    <row r="34" spans="1:14" ht="15" x14ac:dyDescent="0.25">
      <c r="A34" s="10" t="s">
        <v>28</v>
      </c>
      <c r="B34" s="10">
        <v>2016</v>
      </c>
      <c r="C34" s="11">
        <f>'[1]NYMEX + Fundy'!F34</f>
        <v>3.843</v>
      </c>
      <c r="D34" s="12">
        <v>0.14090000000000025</v>
      </c>
      <c r="E34" s="13">
        <f t="shared" si="0"/>
        <v>3.984</v>
      </c>
      <c r="F34" s="9"/>
      <c r="G34" s="14">
        <f t="shared" si="1"/>
        <v>0.12990046367851621</v>
      </c>
      <c r="H34" s="15">
        <f t="shared" si="2"/>
        <v>4.1139004636785161</v>
      </c>
      <c r="I34" s="9"/>
      <c r="J34" s="9"/>
      <c r="N34" s="22"/>
    </row>
    <row r="35" spans="1:14" ht="15" x14ac:dyDescent="0.25">
      <c r="A35" s="10" t="s">
        <v>29</v>
      </c>
      <c r="B35" s="10">
        <v>2016</v>
      </c>
      <c r="C35" s="11">
        <f>'[1]NYMEX + Fundy'!F35</f>
        <v>3.9140000000000001</v>
      </c>
      <c r="D35" s="12">
        <v>2.7000000000000135E-2</v>
      </c>
      <c r="E35" s="13">
        <f t="shared" si="0"/>
        <v>3.9409999999999998</v>
      </c>
      <c r="F35" s="9"/>
      <c r="G35" s="14">
        <f t="shared" si="1"/>
        <v>0.12859340546110251</v>
      </c>
      <c r="H35" s="15">
        <f t="shared" si="2"/>
        <v>4.0695934054611023</v>
      </c>
      <c r="I35" s="9"/>
      <c r="J35" s="9"/>
    </row>
    <row r="36" spans="1:14" ht="15" x14ac:dyDescent="0.25">
      <c r="A36" s="10" t="s">
        <v>31</v>
      </c>
      <c r="B36" s="10">
        <v>2016</v>
      </c>
      <c r="C36" s="11">
        <f>'[1]NYMEX + Fundy'!F36</f>
        <v>4.0670000000000002</v>
      </c>
      <c r="D36" s="12">
        <v>2.6699999999999946E-2</v>
      </c>
      <c r="E36" s="13">
        <f t="shared" si="0"/>
        <v>4.0940000000000003</v>
      </c>
      <c r="F36" s="9"/>
      <c r="G36" s="14">
        <f t="shared" si="1"/>
        <v>0.13324410097887684</v>
      </c>
      <c r="H36" s="15">
        <f t="shared" si="2"/>
        <v>4.2272441009788775</v>
      </c>
      <c r="I36" s="9"/>
      <c r="J36" s="9"/>
    </row>
    <row r="37" spans="1:14" ht="15" x14ac:dyDescent="0.25">
      <c r="A37" s="10" t="s">
        <v>32</v>
      </c>
      <c r="B37" s="10">
        <v>2017</v>
      </c>
      <c r="C37" s="11">
        <f>'[1]NYMEX + Fundy'!F37</f>
        <v>4.2</v>
      </c>
      <c r="D37" s="12">
        <v>2.7099999999999902E-2</v>
      </c>
      <c r="E37" s="13">
        <f t="shared" si="0"/>
        <v>4.2270000000000003</v>
      </c>
      <c r="F37" s="9"/>
      <c r="G37" s="14">
        <f t="shared" si="1"/>
        <v>0.13728686244204019</v>
      </c>
      <c r="H37" s="15">
        <f t="shared" si="2"/>
        <v>4.3642868624420403</v>
      </c>
      <c r="I37" s="9"/>
      <c r="J37" s="9"/>
    </row>
    <row r="38" spans="1:14" ht="15" x14ac:dyDescent="0.25">
      <c r="A38" s="10" t="s">
        <v>34</v>
      </c>
      <c r="B38" s="10">
        <v>2017</v>
      </c>
      <c r="C38" s="11">
        <f>'[1]NYMEX + Fundy'!F38</f>
        <v>4.1779999999999999</v>
      </c>
      <c r="D38" s="12">
        <v>2.6900000000000368E-2</v>
      </c>
      <c r="E38" s="13">
        <f t="shared" si="0"/>
        <v>4.2050000000000001</v>
      </c>
      <c r="F38" s="9"/>
      <c r="G38" s="14">
        <f t="shared" si="1"/>
        <v>0.13661813498196806</v>
      </c>
      <c r="H38" s="15">
        <f t="shared" si="2"/>
        <v>4.3416181349819682</v>
      </c>
      <c r="I38" s="9"/>
      <c r="J38" s="9"/>
    </row>
    <row r="39" spans="1:14" ht="15" x14ac:dyDescent="0.25">
      <c r="A39" s="10" t="s">
        <v>8</v>
      </c>
      <c r="B39" s="10">
        <v>2017</v>
      </c>
      <c r="C39" s="11">
        <f>'[1]NYMEX + Fundy'!F39</f>
        <v>4.1159999999999997</v>
      </c>
      <c r="D39" s="12">
        <v>2.7300000000000324E-2</v>
      </c>
      <c r="E39" s="13">
        <f t="shared" si="0"/>
        <v>4.1429999999999998</v>
      </c>
      <c r="F39" s="9"/>
      <c r="G39" s="14">
        <f t="shared" si="1"/>
        <v>0.13473353941267385</v>
      </c>
      <c r="H39" s="15">
        <f t="shared" si="2"/>
        <v>4.2777335394126741</v>
      </c>
      <c r="I39" s="9"/>
    </row>
    <row r="40" spans="1:14" ht="15" x14ac:dyDescent="0.25">
      <c r="A40" s="10" t="s">
        <v>10</v>
      </c>
      <c r="B40" s="10">
        <v>2017</v>
      </c>
      <c r="C40" s="11">
        <f>'[1]NYMEX + Fundy'!F40</f>
        <v>3.891</v>
      </c>
      <c r="D40" s="12">
        <v>0.14079999999999959</v>
      </c>
      <c r="E40" s="13">
        <f t="shared" si="0"/>
        <v>4.032</v>
      </c>
      <c r="F40" s="9"/>
      <c r="G40" s="14">
        <f t="shared" si="1"/>
        <v>0.13135950540958266</v>
      </c>
      <c r="H40" s="15">
        <f t="shared" si="2"/>
        <v>4.1633595054095824</v>
      </c>
      <c r="I40" s="9"/>
    </row>
    <row r="41" spans="1:14" ht="15" x14ac:dyDescent="0.25">
      <c r="A41" s="10" t="s">
        <v>15</v>
      </c>
      <c r="B41" s="10">
        <v>2017</v>
      </c>
      <c r="C41" s="11">
        <f>'[1]NYMEX + Fundy'!F41</f>
        <v>3.8860000000000001</v>
      </c>
      <c r="D41" s="12">
        <v>0.14069999999999983</v>
      </c>
      <c r="E41" s="13">
        <f t="shared" si="0"/>
        <v>4.0270000000000001</v>
      </c>
      <c r="F41" s="9"/>
      <c r="G41" s="14">
        <f t="shared" si="1"/>
        <v>0.13120752189592993</v>
      </c>
      <c r="H41" s="15">
        <f t="shared" si="2"/>
        <v>4.15820752189593</v>
      </c>
      <c r="I41" s="9"/>
    </row>
    <row r="42" spans="1:14" ht="15" x14ac:dyDescent="0.25">
      <c r="A42" s="10" t="s">
        <v>18</v>
      </c>
      <c r="B42" s="10">
        <v>2017</v>
      </c>
      <c r="C42" s="11">
        <f>'[1]NYMEX + Fundy'!F42</f>
        <v>3.9140000000000001</v>
      </c>
      <c r="D42" s="12">
        <v>0.14090000000000025</v>
      </c>
      <c r="E42" s="13">
        <f t="shared" si="0"/>
        <v>4.0549999999999997</v>
      </c>
      <c r="F42" s="9"/>
      <c r="G42" s="14">
        <f t="shared" si="1"/>
        <v>0.13205862957238534</v>
      </c>
      <c r="H42" s="15">
        <f t="shared" si="2"/>
        <v>4.1870586295723848</v>
      </c>
      <c r="I42" s="9"/>
    </row>
    <row r="43" spans="1:14" ht="15" x14ac:dyDescent="0.25">
      <c r="A43" s="10" t="s">
        <v>21</v>
      </c>
      <c r="B43" s="10">
        <v>2017</v>
      </c>
      <c r="C43" s="11">
        <f>'[1]NYMEX + Fundy'!F43</f>
        <v>3.9470000000000001</v>
      </c>
      <c r="D43" s="12">
        <v>0.14079999999999959</v>
      </c>
      <c r="E43" s="13">
        <f t="shared" si="0"/>
        <v>4.0880000000000001</v>
      </c>
      <c r="F43" s="9"/>
      <c r="G43" s="14">
        <f t="shared" si="1"/>
        <v>0.13306172076249356</v>
      </c>
      <c r="H43" s="15">
        <f t="shared" si="2"/>
        <v>4.2210617207624939</v>
      </c>
      <c r="I43" s="9"/>
    </row>
    <row r="44" spans="1:14" ht="15" x14ac:dyDescent="0.25">
      <c r="A44" s="10" t="s">
        <v>24</v>
      </c>
      <c r="B44" s="10">
        <v>2017</v>
      </c>
      <c r="C44" s="11">
        <f>'[1]NYMEX + Fundy'!F44</f>
        <v>3.9580000000000002</v>
      </c>
      <c r="D44" s="12">
        <v>0.14100000000000001</v>
      </c>
      <c r="E44" s="13">
        <f t="shared" si="0"/>
        <v>4.0990000000000002</v>
      </c>
      <c r="F44" s="9"/>
      <c r="G44" s="14">
        <f t="shared" si="1"/>
        <v>0.13339608449252963</v>
      </c>
      <c r="H44" s="15">
        <f t="shared" si="2"/>
        <v>4.2323960844925299</v>
      </c>
      <c r="I44" s="9"/>
    </row>
    <row r="45" spans="1:14" ht="15" x14ac:dyDescent="0.25">
      <c r="A45" s="10" t="s">
        <v>27</v>
      </c>
      <c r="B45" s="10">
        <v>2017</v>
      </c>
      <c r="C45" s="11">
        <f>'[1]NYMEX + Fundy'!F45</f>
        <v>3.948</v>
      </c>
      <c r="D45" s="12">
        <v>0.14079999999999959</v>
      </c>
      <c r="E45" s="13">
        <f t="shared" si="0"/>
        <v>4.0890000000000004</v>
      </c>
      <c r="F45" s="9"/>
      <c r="G45" s="14">
        <f t="shared" si="1"/>
        <v>0.13309211746522409</v>
      </c>
      <c r="H45" s="15">
        <f t="shared" si="2"/>
        <v>4.2220921174652242</v>
      </c>
    </row>
    <row r="46" spans="1:14" ht="15" x14ac:dyDescent="0.25">
      <c r="A46" s="10" t="s">
        <v>28</v>
      </c>
      <c r="B46" s="10">
        <v>2017</v>
      </c>
      <c r="C46" s="11">
        <f>'[1]NYMEX + Fundy'!F46</f>
        <v>3.972</v>
      </c>
      <c r="D46" s="12">
        <v>0.14090000000000025</v>
      </c>
      <c r="E46" s="13">
        <f t="shared" si="0"/>
        <v>4.1130000000000004</v>
      </c>
      <c r="F46" s="9"/>
      <c r="G46" s="14">
        <f t="shared" si="1"/>
        <v>0.13382163833075736</v>
      </c>
      <c r="H46" s="15">
        <f t="shared" si="2"/>
        <v>4.2468216383307578</v>
      </c>
    </row>
    <row r="47" spans="1:14" ht="15" x14ac:dyDescent="0.25">
      <c r="A47" s="10" t="s">
        <v>29</v>
      </c>
      <c r="B47" s="10">
        <v>2017</v>
      </c>
      <c r="C47" s="11">
        <f>'[1]NYMEX + Fundy'!F47</f>
        <v>4.0510000000000002</v>
      </c>
      <c r="D47" s="12">
        <v>2.5900000000000034E-2</v>
      </c>
      <c r="E47" s="13">
        <f t="shared" si="0"/>
        <v>4.077</v>
      </c>
      <c r="F47" s="9"/>
      <c r="G47" s="14">
        <f t="shared" si="1"/>
        <v>0.13272735703245747</v>
      </c>
      <c r="H47" s="15">
        <f t="shared" si="2"/>
        <v>4.2097273570324578</v>
      </c>
    </row>
    <row r="48" spans="1:14" ht="15" x14ac:dyDescent="0.25">
      <c r="A48" s="10" t="s">
        <v>31</v>
      </c>
      <c r="B48" s="10">
        <v>2017</v>
      </c>
      <c r="C48" s="11">
        <f>'[1]NYMEX + Fundy'!F48</f>
        <v>4.2190000000000003</v>
      </c>
      <c r="D48" s="12">
        <v>2.5500000000000078E-2</v>
      </c>
      <c r="E48" s="13">
        <f t="shared" si="0"/>
        <v>4.2450000000000001</v>
      </c>
      <c r="F48" s="9"/>
      <c r="G48" s="14">
        <f t="shared" si="1"/>
        <v>0.13783400309119012</v>
      </c>
      <c r="H48" s="15">
        <f t="shared" si="2"/>
        <v>4.3828340030911903</v>
      </c>
    </row>
    <row r="49" spans="1:8" ht="15" x14ac:dyDescent="0.25">
      <c r="A49" s="10" t="s">
        <v>32</v>
      </c>
      <c r="B49" s="55">
        <v>2018</v>
      </c>
      <c r="C49" s="11">
        <f>'[1]NYMEX + Fundy'!F49</f>
        <v>4.3710400000000007</v>
      </c>
      <c r="D49" s="12">
        <v>2.5900000000000034E-2</v>
      </c>
      <c r="E49" s="13">
        <f t="shared" si="0"/>
        <v>4.3970000000000002</v>
      </c>
      <c r="F49" s="9"/>
      <c r="G49" s="14">
        <f t="shared" si="1"/>
        <v>0.1424543019062339</v>
      </c>
      <c r="H49" s="15">
        <f t="shared" si="2"/>
        <v>4.5394543019062343</v>
      </c>
    </row>
    <row r="50" spans="1:8" ht="15" x14ac:dyDescent="0.25">
      <c r="A50" s="10" t="s">
        <v>34</v>
      </c>
      <c r="B50" s="55">
        <v>2018</v>
      </c>
      <c r="C50" s="11">
        <f>'[1]NYMEX + Fundy'!F50</f>
        <v>4.4036967034817103</v>
      </c>
      <c r="D50" s="12">
        <v>2.5699999999999612E-2</v>
      </c>
      <c r="E50" s="13">
        <f t="shared" si="0"/>
        <v>4.4290000000000003</v>
      </c>
      <c r="F50" s="9"/>
      <c r="G50" s="14">
        <f t="shared" si="1"/>
        <v>0.14342699639361153</v>
      </c>
      <c r="H50" s="15">
        <f t="shared" si="2"/>
        <v>4.5724269963936122</v>
      </c>
    </row>
    <row r="51" spans="1:8" ht="15" x14ac:dyDescent="0.25">
      <c r="A51" s="10" t="s">
        <v>8</v>
      </c>
      <c r="B51" s="55">
        <v>2018</v>
      </c>
      <c r="C51" s="11">
        <f>'[1]NYMEX + Fundy'!F51</f>
        <v>4.3745404622588389</v>
      </c>
      <c r="D51" s="12">
        <v>2.6099999999999568E-2</v>
      </c>
      <c r="E51" s="13">
        <f t="shared" si="0"/>
        <v>4.4009999999999998</v>
      </c>
      <c r="F51" s="9"/>
      <c r="G51" s="14">
        <f t="shared" si="1"/>
        <v>0.1425758887171561</v>
      </c>
      <c r="H51" s="15">
        <f t="shared" si="2"/>
        <v>4.5435758887171556</v>
      </c>
    </row>
    <row r="52" spans="1:8" ht="15" x14ac:dyDescent="0.25">
      <c r="A52" s="10" t="s">
        <v>10</v>
      </c>
      <c r="B52" s="55">
        <v>2018</v>
      </c>
      <c r="C52" s="11">
        <f>'[1]NYMEX + Fundy'!F52</f>
        <v>4.183794492393484</v>
      </c>
      <c r="D52" s="12">
        <v>0.13400000000000034</v>
      </c>
      <c r="E52" s="13">
        <f t="shared" si="0"/>
        <v>4.3179999999999996</v>
      </c>
      <c r="F52" s="9"/>
      <c r="G52" s="14">
        <f t="shared" si="1"/>
        <v>0.14005296239052031</v>
      </c>
      <c r="H52" s="15">
        <f t="shared" si="2"/>
        <v>4.4580529623905196</v>
      </c>
    </row>
    <row r="53" spans="1:8" ht="15" x14ac:dyDescent="0.25">
      <c r="A53" s="10" t="s">
        <v>15</v>
      </c>
      <c r="B53" s="55">
        <v>2018</v>
      </c>
      <c r="C53" s="11">
        <f>'[1]NYMEX + Fundy'!F53</f>
        <v>4.2004187938856452</v>
      </c>
      <c r="D53" s="12">
        <v>0.13389999999999969</v>
      </c>
      <c r="E53" s="13">
        <f t="shared" si="0"/>
        <v>4.3339999999999996</v>
      </c>
      <c r="F53" s="9"/>
      <c r="G53" s="14">
        <f t="shared" si="1"/>
        <v>0.14053930963420916</v>
      </c>
      <c r="H53" s="15">
        <f t="shared" si="2"/>
        <v>4.474539309634209</v>
      </c>
    </row>
    <row r="54" spans="1:8" x14ac:dyDescent="0.3">
      <c r="A54" s="10" t="s">
        <v>18</v>
      </c>
      <c r="B54" s="55">
        <v>2018</v>
      </c>
      <c r="C54" s="11">
        <f>'[1]NYMEX + Fundy'!F54</f>
        <v>4.2727271456265008</v>
      </c>
      <c r="D54" s="12">
        <v>0.13400000000000034</v>
      </c>
      <c r="E54" s="13">
        <f t="shared" si="0"/>
        <v>4.407</v>
      </c>
      <c r="F54" s="9"/>
      <c r="G54" s="14">
        <f t="shared" si="1"/>
        <v>0.14275826893353941</v>
      </c>
      <c r="H54" s="15">
        <f t="shared" si="2"/>
        <v>4.5497582689335392</v>
      </c>
    </row>
    <row r="55" spans="1:8" x14ac:dyDescent="0.3">
      <c r="A55" s="10" t="s">
        <v>21</v>
      </c>
      <c r="B55" s="55">
        <v>2018</v>
      </c>
      <c r="C55" s="11">
        <f>'[1]NYMEX + Fundy'!F55</f>
        <v>4.365092386812945</v>
      </c>
      <c r="D55" s="12">
        <v>0.13379999999999992</v>
      </c>
      <c r="E55" s="13">
        <f t="shared" si="0"/>
        <v>4.4989999999999997</v>
      </c>
      <c r="F55" s="9"/>
      <c r="G55" s="14">
        <f t="shared" si="1"/>
        <v>0.14555476558475011</v>
      </c>
      <c r="H55" s="15">
        <f t="shared" si="2"/>
        <v>4.6445547655847497</v>
      </c>
    </row>
    <row r="56" spans="1:8" x14ac:dyDescent="0.3">
      <c r="A56" s="10" t="s">
        <v>24</v>
      </c>
      <c r="B56" s="55">
        <v>2018</v>
      </c>
      <c r="C56" s="11">
        <f>'[1]NYMEX + Fundy'!F56</f>
        <v>4.4499273566418713</v>
      </c>
      <c r="D56" s="12">
        <v>0.13400000000000034</v>
      </c>
      <c r="E56" s="13">
        <f t="shared" si="0"/>
        <v>4.5839999999999996</v>
      </c>
      <c r="F56" s="9"/>
      <c r="G56" s="14">
        <f t="shared" si="1"/>
        <v>0.14813848531684695</v>
      </c>
      <c r="H56" s="15">
        <f t="shared" si="2"/>
        <v>4.7321384853168462</v>
      </c>
    </row>
    <row r="57" spans="1:8" x14ac:dyDescent="0.3">
      <c r="A57" s="10" t="s">
        <v>27</v>
      </c>
      <c r="B57" s="55">
        <v>2018</v>
      </c>
      <c r="C57" s="11">
        <f>'[1]NYMEX + Fundy'!F57</f>
        <v>4.4532444973309282</v>
      </c>
      <c r="D57" s="12">
        <v>0.13389999999999969</v>
      </c>
      <c r="E57" s="13">
        <f t="shared" si="0"/>
        <v>4.5869999999999997</v>
      </c>
      <c r="F57" s="9"/>
      <c r="G57" s="14">
        <f t="shared" si="1"/>
        <v>0.14822967542503862</v>
      </c>
      <c r="H57" s="15">
        <f t="shared" si="2"/>
        <v>4.735229675425038</v>
      </c>
    </row>
    <row r="58" spans="1:8" x14ac:dyDescent="0.3">
      <c r="A58" s="10" t="s">
        <v>28</v>
      </c>
      <c r="B58" s="55">
        <v>2018</v>
      </c>
      <c r="C58" s="11">
        <f>'[1]NYMEX + Fundy'!F58</f>
        <v>4.4664119093775003</v>
      </c>
      <c r="D58" s="12">
        <v>0.13400000000000034</v>
      </c>
      <c r="E58" s="13">
        <f t="shared" si="0"/>
        <v>4.5999999999999996</v>
      </c>
      <c r="F58" s="9"/>
      <c r="G58" s="14">
        <f t="shared" si="1"/>
        <v>0.1486248325605358</v>
      </c>
      <c r="H58" s="15">
        <f t="shared" si="2"/>
        <v>4.7486248325605356</v>
      </c>
    </row>
    <row r="59" spans="1:8" x14ac:dyDescent="0.3">
      <c r="A59" s="10" t="s">
        <v>29</v>
      </c>
      <c r="B59" s="55">
        <v>2018</v>
      </c>
      <c r="C59" s="11">
        <f>'[1]NYMEX + Fundy'!F59</f>
        <v>4.5981166078489117</v>
      </c>
      <c r="D59" s="12">
        <v>2.4799999999999933E-2</v>
      </c>
      <c r="E59" s="13">
        <f t="shared" si="0"/>
        <v>4.6230000000000002</v>
      </c>
      <c r="F59" s="9"/>
      <c r="G59" s="14">
        <f t="shared" si="1"/>
        <v>0.14932395672333848</v>
      </c>
      <c r="H59" s="15">
        <f t="shared" si="2"/>
        <v>4.7723239567233389</v>
      </c>
    </row>
    <row r="60" spans="1:8" x14ac:dyDescent="0.3">
      <c r="A60" s="10" t="s">
        <v>31</v>
      </c>
      <c r="B60" s="55">
        <v>2018</v>
      </c>
      <c r="C60" s="11">
        <f>'[1]NYMEX + Fundy'!F60</f>
        <v>4.8033002208902591</v>
      </c>
      <c r="D60" s="12">
        <v>2.4399999999999977E-2</v>
      </c>
      <c r="E60" s="13">
        <f t="shared" si="0"/>
        <v>4.8280000000000003</v>
      </c>
      <c r="F60" s="9"/>
      <c r="G60" s="14">
        <f t="shared" si="1"/>
        <v>0.15555528078310149</v>
      </c>
      <c r="H60" s="15">
        <f t="shared" si="2"/>
        <v>4.9835552807831016</v>
      </c>
    </row>
    <row r="61" spans="1:8" x14ac:dyDescent="0.3">
      <c r="A61" s="10" t="s">
        <v>32</v>
      </c>
      <c r="B61" s="55">
        <v>2019</v>
      </c>
      <c r="C61" s="11">
        <f>'[1]NYMEX + Fundy'!F61</f>
        <v>4.9900605030496301</v>
      </c>
      <c r="D61" s="12">
        <v>2.4700000000000166E-2</v>
      </c>
      <c r="E61" s="13">
        <f t="shared" si="0"/>
        <v>5.0149999999999997</v>
      </c>
      <c r="F61" s="9"/>
      <c r="G61" s="14">
        <f t="shared" si="1"/>
        <v>0.16123946419371457</v>
      </c>
      <c r="H61" s="15">
        <f t="shared" si="2"/>
        <v>5.1762394641937144</v>
      </c>
    </row>
    <row r="62" spans="1:8" x14ac:dyDescent="0.3">
      <c r="A62" s="10" t="s">
        <v>34</v>
      </c>
      <c r="B62" s="55">
        <v>2019</v>
      </c>
      <c r="C62" s="11">
        <f>'[1]NYMEX + Fundy'!F62</f>
        <v>5.0504846710421036</v>
      </c>
      <c r="D62" s="12">
        <v>2.4600000000000399E-2</v>
      </c>
      <c r="E62" s="13">
        <f t="shared" si="0"/>
        <v>5.0750000000000002</v>
      </c>
      <c r="F62" s="9"/>
      <c r="G62" s="14">
        <f t="shared" si="1"/>
        <v>0.16306326635754767</v>
      </c>
      <c r="H62" s="15">
        <f t="shared" si="2"/>
        <v>5.2380632663575479</v>
      </c>
    </row>
    <row r="63" spans="1:8" x14ac:dyDescent="0.3">
      <c r="A63" s="10" t="s">
        <v>8</v>
      </c>
      <c r="B63" s="55">
        <v>2019</v>
      </c>
      <c r="C63" s="11">
        <f>'[1]NYMEX + Fundy'!F63</f>
        <v>4.999967584767222</v>
      </c>
      <c r="D63" s="12">
        <v>2.5000000000000355E-2</v>
      </c>
      <c r="E63" s="13">
        <f t="shared" si="0"/>
        <v>5.0250000000000004</v>
      </c>
      <c r="F63" s="9"/>
      <c r="G63" s="14">
        <f t="shared" si="1"/>
        <v>0.16154343122102008</v>
      </c>
      <c r="H63" s="15">
        <f t="shared" si="2"/>
        <v>5.1865434312210201</v>
      </c>
    </row>
    <row r="64" spans="1:8" x14ac:dyDescent="0.3">
      <c r="A64" s="10" t="s">
        <v>10</v>
      </c>
      <c r="B64" s="55">
        <v>2019</v>
      </c>
      <c r="C64" s="11">
        <f>'[1]NYMEX + Fundy'!F64</f>
        <v>4.8669350329790984</v>
      </c>
      <c r="D64" s="12">
        <v>0.12739999999999974</v>
      </c>
      <c r="E64" s="13">
        <f t="shared" si="0"/>
        <v>4.9939999999999998</v>
      </c>
      <c r="F64" s="9"/>
      <c r="G64" s="14">
        <f t="shared" si="1"/>
        <v>0.160601133436373</v>
      </c>
      <c r="H64" s="15">
        <f t="shared" si="2"/>
        <v>5.1546011334363726</v>
      </c>
    </row>
    <row r="65" spans="1:8" x14ac:dyDescent="0.3">
      <c r="A65" s="10" t="s">
        <v>15</v>
      </c>
      <c r="B65" s="55">
        <v>2019</v>
      </c>
      <c r="C65" s="11">
        <f>'[1]NYMEX + Fundy'!F65</f>
        <v>4.8401070156777326</v>
      </c>
      <c r="D65" s="12">
        <v>0.12739999999999974</v>
      </c>
      <c r="E65" s="13">
        <f t="shared" si="0"/>
        <v>4.968</v>
      </c>
      <c r="F65" s="9"/>
      <c r="G65" s="14">
        <f t="shared" si="1"/>
        <v>0.15981081916537865</v>
      </c>
      <c r="H65" s="15">
        <f t="shared" si="2"/>
        <v>5.1278108191653784</v>
      </c>
    </row>
    <row r="66" spans="1:8" x14ac:dyDescent="0.3">
      <c r="A66" s="10" t="s">
        <v>18</v>
      </c>
      <c r="B66" s="55">
        <v>2019</v>
      </c>
      <c r="C66" s="11">
        <f>'[1]NYMEX + Fundy'!F66</f>
        <v>4.9299623172918956</v>
      </c>
      <c r="D66" s="12">
        <v>0.12750000000000039</v>
      </c>
      <c r="E66" s="13">
        <f t="shared" si="0"/>
        <v>5.0570000000000004</v>
      </c>
      <c r="F66" s="9"/>
      <c r="G66" s="14">
        <f t="shared" si="1"/>
        <v>0.16251612570839774</v>
      </c>
      <c r="H66" s="15">
        <f t="shared" si="2"/>
        <v>5.219516125708398</v>
      </c>
    </row>
    <row r="67" spans="1:8" x14ac:dyDescent="0.3">
      <c r="A67" s="10" t="s">
        <v>21</v>
      </c>
      <c r="B67" s="55">
        <v>2019</v>
      </c>
      <c r="C67" s="11">
        <f>'[1]NYMEX + Fundy'!F67</f>
        <v>5.0655238128505804</v>
      </c>
      <c r="D67" s="12">
        <v>0.1272000000000002</v>
      </c>
      <c r="E67" s="13">
        <f t="shared" ref="E67:E130" si="3">ROUND(C67+D67,3)</f>
        <v>5.1929999999999996</v>
      </c>
      <c r="F67" s="9"/>
      <c r="G67" s="14">
        <f t="shared" ref="G67:G130" si="4">(E67/$M$6)*$M$5+($M$7*$M$8^(B67-$M$4))</f>
        <v>0.16665007727975267</v>
      </c>
      <c r="H67" s="15">
        <f t="shared" ref="H67:H130" si="5">+E67+G67</f>
        <v>5.3596500772797526</v>
      </c>
    </row>
    <row r="68" spans="1:8" x14ac:dyDescent="0.3">
      <c r="A68" s="10" t="s">
        <v>24</v>
      </c>
      <c r="B68" s="55">
        <v>2019</v>
      </c>
      <c r="C68" s="11">
        <f>'[1]NYMEX + Fundy'!F68</f>
        <v>5.2042007739225067</v>
      </c>
      <c r="D68" s="12">
        <v>0.12739999999999974</v>
      </c>
      <c r="E68" s="13">
        <f t="shared" si="3"/>
        <v>5.3319999999999999</v>
      </c>
      <c r="F68" s="9"/>
      <c r="G68" s="14">
        <f t="shared" si="4"/>
        <v>0.17087521895929933</v>
      </c>
      <c r="H68" s="15">
        <f t="shared" si="5"/>
        <v>5.5028752189592991</v>
      </c>
    </row>
    <row r="69" spans="1:8" x14ac:dyDescent="0.3">
      <c r="A69" s="10" t="s">
        <v>27</v>
      </c>
      <c r="B69" s="55">
        <v>2019</v>
      </c>
      <c r="C69" s="11">
        <f>'[1]NYMEX + Fundy'!F69</f>
        <v>5.1586484247295878</v>
      </c>
      <c r="D69" s="12">
        <v>0.12729999999999997</v>
      </c>
      <c r="E69" s="13">
        <f t="shared" si="3"/>
        <v>5.2859999999999996</v>
      </c>
      <c r="F69" s="9"/>
      <c r="G69" s="14">
        <f t="shared" si="4"/>
        <v>0.16947697063369396</v>
      </c>
      <c r="H69" s="15">
        <f t="shared" si="5"/>
        <v>5.4554769706336934</v>
      </c>
    </row>
    <row r="70" spans="1:8" x14ac:dyDescent="0.3">
      <c r="A70" s="10" t="s">
        <v>28</v>
      </c>
      <c r="B70" s="55">
        <v>2019</v>
      </c>
      <c r="C70" s="11">
        <f>'[1]NYMEX + Fundy'!F70</f>
        <v>5.1084206100234288</v>
      </c>
      <c r="D70" s="12">
        <v>0.12739999999999974</v>
      </c>
      <c r="E70" s="13">
        <f t="shared" si="3"/>
        <v>5.2359999999999998</v>
      </c>
      <c r="F70" s="9"/>
      <c r="G70" s="14">
        <f t="shared" si="4"/>
        <v>0.16795713549716637</v>
      </c>
      <c r="H70" s="15">
        <f t="shared" si="5"/>
        <v>5.4039571354971665</v>
      </c>
    </row>
    <row r="71" spans="1:8" x14ac:dyDescent="0.3">
      <c r="A71" s="10" t="s">
        <v>29</v>
      </c>
      <c r="B71" s="55">
        <v>2019</v>
      </c>
      <c r="C71" s="11">
        <f>'[1]NYMEX + Fundy'!F71</f>
        <v>5.2591330366085973</v>
      </c>
      <c r="D71" s="12">
        <v>2.3699999999999832E-2</v>
      </c>
      <c r="E71" s="13">
        <f t="shared" si="3"/>
        <v>5.2830000000000004</v>
      </c>
      <c r="F71" s="9"/>
      <c r="G71" s="14">
        <f t="shared" si="4"/>
        <v>0.16938578052550232</v>
      </c>
      <c r="H71" s="15">
        <f t="shared" si="5"/>
        <v>5.4523857805255025</v>
      </c>
    </row>
    <row r="72" spans="1:8" x14ac:dyDescent="0.3">
      <c r="A72" s="10" t="s">
        <v>31</v>
      </c>
      <c r="B72" s="55">
        <v>2019</v>
      </c>
      <c r="C72" s="11">
        <f>'[1]NYMEX + Fundy'!F72</f>
        <v>5.4694137217864629</v>
      </c>
      <c r="D72" s="12">
        <v>2.3299999999999876E-2</v>
      </c>
      <c r="E72" s="13">
        <f t="shared" si="3"/>
        <v>5.4930000000000003</v>
      </c>
      <c r="F72" s="9"/>
      <c r="G72" s="14">
        <f t="shared" si="4"/>
        <v>0.17576908809891809</v>
      </c>
      <c r="H72" s="15">
        <f t="shared" si="5"/>
        <v>5.6687690880989186</v>
      </c>
    </row>
    <row r="73" spans="1:8" x14ac:dyDescent="0.3">
      <c r="A73" s="10" t="s">
        <v>32</v>
      </c>
      <c r="B73" s="55">
        <v>2020</v>
      </c>
      <c r="C73" s="11">
        <f>'[1]NYMEX + Fundy'!F73</f>
        <v>6.2057508503157983</v>
      </c>
      <c r="D73" s="12">
        <v>2.3600000000000065E-2</v>
      </c>
      <c r="E73" s="13">
        <f t="shared" si="3"/>
        <v>6.2290000000000001</v>
      </c>
      <c r="F73" s="9"/>
      <c r="G73" s="14">
        <f t="shared" si="4"/>
        <v>0.19814106130860379</v>
      </c>
      <c r="H73" s="15">
        <f t="shared" si="5"/>
        <v>6.4271410613086042</v>
      </c>
    </row>
    <row r="74" spans="1:8" x14ac:dyDescent="0.3">
      <c r="A74" s="10" t="s">
        <v>34</v>
      </c>
      <c r="B74" s="55">
        <v>2020</v>
      </c>
      <c r="C74" s="11">
        <f>'[1]NYMEX + Fundy'!F74</f>
        <v>6.2697276632056527</v>
      </c>
      <c r="D74" s="12">
        <v>2.3500000000000298E-2</v>
      </c>
      <c r="E74" s="13">
        <f t="shared" si="3"/>
        <v>6.2930000000000001</v>
      </c>
      <c r="F74" s="9"/>
      <c r="G74" s="14">
        <f t="shared" si="4"/>
        <v>0.20008645028335909</v>
      </c>
      <c r="H74" s="15">
        <f t="shared" si="5"/>
        <v>6.493086450283359</v>
      </c>
    </row>
    <row r="75" spans="1:8" x14ac:dyDescent="0.3">
      <c r="A75" s="10" t="s">
        <v>8</v>
      </c>
      <c r="B75" s="55">
        <v>2020</v>
      </c>
      <c r="C75" s="11">
        <f>'[1]NYMEX + Fundy'!F75</f>
        <v>6.1417740374259449</v>
      </c>
      <c r="D75" s="12">
        <v>2.4000000000000021E-2</v>
      </c>
      <c r="E75" s="13">
        <f t="shared" si="3"/>
        <v>6.1660000000000004</v>
      </c>
      <c r="F75" s="9"/>
      <c r="G75" s="14">
        <f t="shared" si="4"/>
        <v>0.19622606903657908</v>
      </c>
      <c r="H75" s="15">
        <f t="shared" si="5"/>
        <v>6.3622260690365797</v>
      </c>
    </row>
    <row r="76" spans="1:8" x14ac:dyDescent="0.3">
      <c r="A76" s="10" t="s">
        <v>10</v>
      </c>
      <c r="B76" s="55">
        <v>2020</v>
      </c>
      <c r="C76" s="11">
        <f>'[1]NYMEX + Fundy'!F76</f>
        <v>6.0138204116462379</v>
      </c>
      <c r="D76" s="12">
        <v>0.12129999999999974</v>
      </c>
      <c r="E76" s="13">
        <f t="shared" si="3"/>
        <v>6.1349999999999998</v>
      </c>
      <c r="F76" s="9"/>
      <c r="G76" s="14">
        <f t="shared" si="4"/>
        <v>0.19528377125193197</v>
      </c>
      <c r="H76" s="15">
        <f t="shared" si="5"/>
        <v>6.3302837712519313</v>
      </c>
    </row>
    <row r="77" spans="1:8" x14ac:dyDescent="0.3">
      <c r="A77" s="10" t="s">
        <v>15</v>
      </c>
      <c r="B77" s="55">
        <v>2020</v>
      </c>
      <c r="C77" s="11">
        <f>'[1]NYMEX + Fundy'!F77</f>
        <v>5.8858667858665301</v>
      </c>
      <c r="D77" s="12">
        <v>0.12119999999999997</v>
      </c>
      <c r="E77" s="13">
        <f t="shared" si="3"/>
        <v>6.0069999999999997</v>
      </c>
      <c r="F77" s="9"/>
      <c r="G77" s="14">
        <f t="shared" si="4"/>
        <v>0.1913929933024214</v>
      </c>
      <c r="H77" s="15">
        <f t="shared" si="5"/>
        <v>6.1983929933024209</v>
      </c>
    </row>
    <row r="78" spans="1:8" x14ac:dyDescent="0.3">
      <c r="A78" s="10" t="s">
        <v>18</v>
      </c>
      <c r="B78" s="55">
        <v>2020</v>
      </c>
      <c r="C78" s="11">
        <f>'[1]NYMEX + Fundy'!F78</f>
        <v>5.9498435987563845</v>
      </c>
      <c r="D78" s="12">
        <v>0.12129999999999974</v>
      </c>
      <c r="E78" s="13">
        <f t="shared" si="3"/>
        <v>6.0709999999999997</v>
      </c>
      <c r="F78" s="9"/>
      <c r="G78" s="14">
        <f t="shared" si="4"/>
        <v>0.1933383822771767</v>
      </c>
      <c r="H78" s="15">
        <f t="shared" si="5"/>
        <v>6.2643383822771765</v>
      </c>
    </row>
    <row r="79" spans="1:8" x14ac:dyDescent="0.3">
      <c r="A79" s="10" t="s">
        <v>21</v>
      </c>
      <c r="B79" s="55">
        <v>2020</v>
      </c>
      <c r="C79" s="11">
        <f>'[1]NYMEX + Fundy'!F79</f>
        <v>6.0777972245360914</v>
      </c>
      <c r="D79" s="12">
        <v>0.12099999999999955</v>
      </c>
      <c r="E79" s="13">
        <f t="shared" si="3"/>
        <v>6.1989999999999998</v>
      </c>
      <c r="F79" s="9"/>
      <c r="G79" s="14">
        <f t="shared" si="4"/>
        <v>0.19722916022668727</v>
      </c>
      <c r="H79" s="15">
        <f t="shared" si="5"/>
        <v>6.396229160226687</v>
      </c>
    </row>
    <row r="80" spans="1:8" x14ac:dyDescent="0.3">
      <c r="A80" s="10" t="s">
        <v>24</v>
      </c>
      <c r="B80" s="55">
        <v>2020</v>
      </c>
      <c r="C80" s="11">
        <f>'[1]NYMEX + Fundy'!F80</f>
        <v>6.2057508503157983</v>
      </c>
      <c r="D80" s="12">
        <v>0.12119999999999997</v>
      </c>
      <c r="E80" s="13">
        <f t="shared" si="3"/>
        <v>6.327</v>
      </c>
      <c r="F80" s="9"/>
      <c r="G80" s="14">
        <f t="shared" si="4"/>
        <v>0.2011199381761978</v>
      </c>
      <c r="H80" s="15">
        <f t="shared" si="5"/>
        <v>6.5281199381761974</v>
      </c>
    </row>
    <row r="81" spans="1:8" x14ac:dyDescent="0.3">
      <c r="A81" s="10" t="s">
        <v>27</v>
      </c>
      <c r="B81" s="55">
        <v>2020</v>
      </c>
      <c r="C81" s="11">
        <f>'[1]NYMEX + Fundy'!F81</f>
        <v>6.0777972245360914</v>
      </c>
      <c r="D81" s="12">
        <v>0.12110000000000021</v>
      </c>
      <c r="E81" s="13">
        <f t="shared" si="3"/>
        <v>6.1989999999999998</v>
      </c>
      <c r="F81" s="9"/>
      <c r="G81" s="14">
        <f t="shared" si="4"/>
        <v>0.19722916022668727</v>
      </c>
      <c r="H81" s="15">
        <f t="shared" si="5"/>
        <v>6.396229160226687</v>
      </c>
    </row>
    <row r="82" spans="1:8" x14ac:dyDescent="0.3">
      <c r="A82" s="10" t="s">
        <v>28</v>
      </c>
      <c r="B82" s="55">
        <v>2020</v>
      </c>
      <c r="C82" s="11">
        <f>'[1]NYMEX + Fundy'!F82</f>
        <v>5.9498435987563845</v>
      </c>
      <c r="D82" s="12">
        <v>0.12110000000000021</v>
      </c>
      <c r="E82" s="13">
        <f t="shared" si="3"/>
        <v>6.0709999999999997</v>
      </c>
      <c r="F82" s="9"/>
      <c r="G82" s="14">
        <f t="shared" si="4"/>
        <v>0.1933383822771767</v>
      </c>
      <c r="H82" s="15">
        <f t="shared" si="5"/>
        <v>6.2643383822771765</v>
      </c>
    </row>
    <row r="83" spans="1:8" x14ac:dyDescent="0.3">
      <c r="A83" s="10" t="s">
        <v>29</v>
      </c>
      <c r="B83" s="55">
        <v>2020</v>
      </c>
      <c r="C83" s="11">
        <f>'[1]NYMEX + Fundy'!F83</f>
        <v>6.0777972245360914</v>
      </c>
      <c r="D83" s="12">
        <v>2.2700000000000387E-2</v>
      </c>
      <c r="E83" s="13">
        <f t="shared" si="3"/>
        <v>6.1</v>
      </c>
      <c r="F83" s="9"/>
      <c r="G83" s="14">
        <f t="shared" si="4"/>
        <v>0.19421988665636267</v>
      </c>
      <c r="H83" s="15">
        <f t="shared" si="5"/>
        <v>6.2942198866563626</v>
      </c>
    </row>
    <row r="84" spans="1:8" x14ac:dyDescent="0.3">
      <c r="A84" s="10" t="s">
        <v>31</v>
      </c>
      <c r="B84" s="55">
        <v>2020</v>
      </c>
      <c r="C84" s="11">
        <f>'[1]NYMEX + Fundy'!F84</f>
        <v>6.2697276632056527</v>
      </c>
      <c r="D84" s="12">
        <v>2.2300000000000431E-2</v>
      </c>
      <c r="E84" s="13">
        <f t="shared" si="3"/>
        <v>6.2919999999999998</v>
      </c>
      <c r="F84" s="9"/>
      <c r="G84" s="14">
        <f t="shared" si="4"/>
        <v>0.2000560535806285</v>
      </c>
      <c r="H84" s="15">
        <f t="shared" si="5"/>
        <v>6.4920560535806286</v>
      </c>
    </row>
    <row r="85" spans="1:8" x14ac:dyDescent="0.3">
      <c r="A85" s="10" t="s">
        <v>32</v>
      </c>
      <c r="B85" s="55">
        <v>2021</v>
      </c>
      <c r="C85" s="11">
        <f>'[1]NYMEX + Fundy'!F85</f>
        <v>6.4473297953040243</v>
      </c>
      <c r="D85" s="12">
        <v>2.3600000000000065E-2</v>
      </c>
      <c r="E85" s="13">
        <f t="shared" si="3"/>
        <v>6.4710000000000001</v>
      </c>
      <c r="F85" s="9"/>
      <c r="G85" s="14">
        <f t="shared" si="4"/>
        <v>0.20549706336939721</v>
      </c>
      <c r="H85" s="15">
        <f t="shared" si="5"/>
        <v>6.6764970633693972</v>
      </c>
    </row>
    <row r="86" spans="1:8" x14ac:dyDescent="0.3">
      <c r="A86" s="10" t="s">
        <v>34</v>
      </c>
      <c r="B86" s="55">
        <v>2021</v>
      </c>
      <c r="C86" s="11">
        <f>'[1]NYMEX + Fundy'!F86</f>
        <v>6.5137971127813863</v>
      </c>
      <c r="D86" s="12">
        <v>2.3500000000000298E-2</v>
      </c>
      <c r="E86" s="13">
        <f t="shared" si="3"/>
        <v>6.5369999999999999</v>
      </c>
      <c r="F86" s="9"/>
      <c r="G86" s="14">
        <f t="shared" si="4"/>
        <v>0.2075032457496136</v>
      </c>
      <c r="H86" s="15">
        <f t="shared" si="5"/>
        <v>6.7445032457496135</v>
      </c>
    </row>
    <row r="87" spans="1:8" x14ac:dyDescent="0.3">
      <c r="A87" s="10" t="s">
        <v>8</v>
      </c>
      <c r="B87" s="55">
        <v>2021</v>
      </c>
      <c r="C87" s="11">
        <f>'[1]NYMEX + Fundy'!F87</f>
        <v>6.380862477826664</v>
      </c>
      <c r="D87" s="12">
        <v>2.4000000000000021E-2</v>
      </c>
      <c r="E87" s="13">
        <f t="shared" si="3"/>
        <v>6.4050000000000002</v>
      </c>
      <c r="F87" s="9"/>
      <c r="G87" s="14">
        <f t="shared" si="4"/>
        <v>0.20349088098918083</v>
      </c>
      <c r="H87" s="15">
        <f t="shared" si="5"/>
        <v>6.6084908809891809</v>
      </c>
    </row>
    <row r="88" spans="1:8" x14ac:dyDescent="0.3">
      <c r="A88" s="10" t="s">
        <v>10</v>
      </c>
      <c r="B88" s="55">
        <v>2021</v>
      </c>
      <c r="C88" s="11">
        <f>'[1]NYMEX + Fundy'!F88</f>
        <v>6.2479278428719418</v>
      </c>
      <c r="D88" s="12">
        <v>0.12129999999999974</v>
      </c>
      <c r="E88" s="13">
        <f t="shared" si="3"/>
        <v>6.3689999999999998</v>
      </c>
      <c r="F88" s="9"/>
      <c r="G88" s="14">
        <f t="shared" si="4"/>
        <v>0.20239659969088095</v>
      </c>
      <c r="H88" s="15">
        <f t="shared" si="5"/>
        <v>6.571396599690881</v>
      </c>
    </row>
    <row r="89" spans="1:8" x14ac:dyDescent="0.3">
      <c r="A89" s="10" t="s">
        <v>15</v>
      </c>
      <c r="B89" s="55">
        <v>2021</v>
      </c>
      <c r="C89" s="11">
        <f>'[1]NYMEX + Fundy'!F89</f>
        <v>6.1149932079172187</v>
      </c>
      <c r="D89" s="12">
        <v>0.12119999999999997</v>
      </c>
      <c r="E89" s="13">
        <f t="shared" si="3"/>
        <v>6.2359999999999998</v>
      </c>
      <c r="F89" s="9"/>
      <c r="G89" s="14">
        <f t="shared" si="4"/>
        <v>0.19835383822771765</v>
      </c>
      <c r="H89" s="15">
        <f t="shared" si="5"/>
        <v>6.4343538382277172</v>
      </c>
    </row>
    <row r="90" spans="1:8" x14ac:dyDescent="0.3">
      <c r="A90" s="10" t="s">
        <v>18</v>
      </c>
      <c r="B90" s="55">
        <v>2021</v>
      </c>
      <c r="C90" s="11">
        <f>'[1]NYMEX + Fundy'!F90</f>
        <v>6.1814605253945807</v>
      </c>
      <c r="D90" s="12">
        <v>0.12129999999999974</v>
      </c>
      <c r="E90" s="13">
        <f t="shared" si="3"/>
        <v>6.3029999999999999</v>
      </c>
      <c r="F90" s="9"/>
      <c r="G90" s="14">
        <f t="shared" si="4"/>
        <v>0.20039041731066459</v>
      </c>
      <c r="H90" s="15">
        <f t="shared" si="5"/>
        <v>6.5033904173106647</v>
      </c>
    </row>
    <row r="91" spans="1:8" x14ac:dyDescent="0.3">
      <c r="A91" s="10" t="s">
        <v>21</v>
      </c>
      <c r="B91" s="55">
        <v>2021</v>
      </c>
      <c r="C91" s="11">
        <f>'[1]NYMEX + Fundy'!F91</f>
        <v>6.3143951603493029</v>
      </c>
      <c r="D91" s="12">
        <v>0.12100000000000044</v>
      </c>
      <c r="E91" s="13">
        <f t="shared" si="3"/>
        <v>6.4349999999999996</v>
      </c>
      <c r="F91" s="9"/>
      <c r="G91" s="14">
        <f t="shared" si="4"/>
        <v>0.20440278207109733</v>
      </c>
      <c r="H91" s="15">
        <f t="shared" si="5"/>
        <v>6.6394027820710972</v>
      </c>
    </row>
    <row r="92" spans="1:8" x14ac:dyDescent="0.3">
      <c r="A92" s="10" t="s">
        <v>24</v>
      </c>
      <c r="B92" s="55">
        <v>2021</v>
      </c>
      <c r="C92" s="11">
        <f>'[1]NYMEX + Fundy'!F92</f>
        <v>6.4473297953040243</v>
      </c>
      <c r="D92" s="12">
        <v>0.12119999999999997</v>
      </c>
      <c r="E92" s="13">
        <f t="shared" si="3"/>
        <v>6.569</v>
      </c>
      <c r="F92" s="9"/>
      <c r="G92" s="14">
        <f t="shared" si="4"/>
        <v>0.20847594023699123</v>
      </c>
      <c r="H92" s="15">
        <f t="shared" si="5"/>
        <v>6.7774759402369913</v>
      </c>
    </row>
    <row r="93" spans="1:8" x14ac:dyDescent="0.3">
      <c r="A93" s="10" t="s">
        <v>27</v>
      </c>
      <c r="B93" s="55">
        <v>2021</v>
      </c>
      <c r="C93" s="11">
        <f>'[1]NYMEX + Fundy'!F93</f>
        <v>6.3143951603493029</v>
      </c>
      <c r="D93" s="12">
        <v>0.12110000000000021</v>
      </c>
      <c r="E93" s="13">
        <f t="shared" si="3"/>
        <v>6.4349999999999996</v>
      </c>
      <c r="F93" s="9"/>
      <c r="G93" s="14">
        <f t="shared" si="4"/>
        <v>0.20440278207109733</v>
      </c>
      <c r="H93" s="15">
        <f t="shared" si="5"/>
        <v>6.6394027820710972</v>
      </c>
    </row>
    <row r="94" spans="1:8" x14ac:dyDescent="0.3">
      <c r="A94" s="10" t="s">
        <v>28</v>
      </c>
      <c r="B94" s="55">
        <v>2021</v>
      </c>
      <c r="C94" s="11">
        <f>'[1]NYMEX + Fundy'!F94</f>
        <v>6.1814605253945807</v>
      </c>
      <c r="D94" s="12">
        <v>0.12110000000000021</v>
      </c>
      <c r="E94" s="13">
        <f t="shared" si="3"/>
        <v>6.3029999999999999</v>
      </c>
      <c r="F94" s="9"/>
      <c r="G94" s="14">
        <f t="shared" si="4"/>
        <v>0.20039041731066459</v>
      </c>
      <c r="H94" s="15">
        <f t="shared" si="5"/>
        <v>6.5033904173106647</v>
      </c>
    </row>
    <row r="95" spans="1:8" x14ac:dyDescent="0.3">
      <c r="A95" s="10" t="s">
        <v>29</v>
      </c>
      <c r="B95" s="55">
        <v>2021</v>
      </c>
      <c r="C95" s="11">
        <f>'[1]NYMEX + Fundy'!F95</f>
        <v>6.3143951603493029</v>
      </c>
      <c r="D95" s="12">
        <v>2.2700000000000387E-2</v>
      </c>
      <c r="E95" s="13">
        <f t="shared" si="3"/>
        <v>6.3369999999999997</v>
      </c>
      <c r="F95" s="9"/>
      <c r="G95" s="14">
        <f t="shared" si="4"/>
        <v>0.20142390520350334</v>
      </c>
      <c r="H95" s="15">
        <f t="shared" si="5"/>
        <v>6.5384239052035031</v>
      </c>
    </row>
    <row r="96" spans="1:8" x14ac:dyDescent="0.3">
      <c r="A96" s="10" t="s">
        <v>31</v>
      </c>
      <c r="B96" s="55">
        <v>2021</v>
      </c>
      <c r="C96" s="11">
        <f>'[1]NYMEX + Fundy'!F96</f>
        <v>6.5137971127813863</v>
      </c>
      <c r="D96" s="12">
        <v>2.2300000000000431E-2</v>
      </c>
      <c r="E96" s="13">
        <f t="shared" si="3"/>
        <v>6.5359999999999996</v>
      </c>
      <c r="F96" s="9"/>
      <c r="G96" s="14">
        <f t="shared" si="4"/>
        <v>0.20747284904688301</v>
      </c>
      <c r="H96" s="15">
        <f t="shared" si="5"/>
        <v>6.7434728490468823</v>
      </c>
    </row>
    <row r="97" spans="1:8" x14ac:dyDescent="0.3">
      <c r="A97" s="10" t="s">
        <v>32</v>
      </c>
      <c r="B97" s="55">
        <v>2022</v>
      </c>
      <c r="C97" s="11">
        <f>'[1]NYMEX + Fundy'!F97</f>
        <v>6.7013504255305785</v>
      </c>
      <c r="D97" s="12">
        <v>2.3600000000000065E-2</v>
      </c>
      <c r="E97" s="13">
        <f t="shared" si="3"/>
        <v>6.7249999999999996</v>
      </c>
      <c r="F97" s="9"/>
      <c r="G97" s="14">
        <f t="shared" si="4"/>
        <v>0.21321782586295721</v>
      </c>
      <c r="H97" s="15">
        <f t="shared" si="5"/>
        <v>6.9382178258629565</v>
      </c>
    </row>
    <row r="98" spans="1:8" x14ac:dyDescent="0.3">
      <c r="A98" s="10" t="s">
        <v>34</v>
      </c>
      <c r="B98" s="55">
        <v>2022</v>
      </c>
      <c r="C98" s="11">
        <f>'[1]NYMEX + Fundy'!F98</f>
        <v>6.7704365123917194</v>
      </c>
      <c r="D98" s="12">
        <v>2.3500000000000298E-2</v>
      </c>
      <c r="E98" s="13">
        <f t="shared" si="3"/>
        <v>6.7939999999999996</v>
      </c>
      <c r="F98" s="9"/>
      <c r="G98" s="14">
        <f t="shared" si="4"/>
        <v>0.21531519835136526</v>
      </c>
      <c r="H98" s="15">
        <f t="shared" si="5"/>
        <v>7.0093151983513646</v>
      </c>
    </row>
    <row r="99" spans="1:8" x14ac:dyDescent="0.3">
      <c r="A99" s="10" t="s">
        <v>8</v>
      </c>
      <c r="B99" s="55">
        <v>2022</v>
      </c>
      <c r="C99" s="11">
        <f>'[1]NYMEX + Fundy'!F99</f>
        <v>6.6322643386694393</v>
      </c>
      <c r="D99" s="12">
        <v>2.4000000000000021E-2</v>
      </c>
      <c r="E99" s="13">
        <f t="shared" si="3"/>
        <v>6.6559999999999997</v>
      </c>
      <c r="F99" s="9"/>
      <c r="G99" s="14">
        <f t="shared" si="4"/>
        <v>0.21112045337454918</v>
      </c>
      <c r="H99" s="15">
        <f t="shared" si="5"/>
        <v>6.8671204533745485</v>
      </c>
    </row>
    <row r="100" spans="1:8" x14ac:dyDescent="0.3">
      <c r="A100" s="10" t="s">
        <v>10</v>
      </c>
      <c r="B100" s="55">
        <v>2022</v>
      </c>
      <c r="C100" s="11">
        <f>'[1]NYMEX + Fundy'!F100</f>
        <v>6.4940921649471592</v>
      </c>
      <c r="D100" s="12">
        <v>0.12129999999999974</v>
      </c>
      <c r="E100" s="13">
        <f t="shared" si="3"/>
        <v>6.6150000000000002</v>
      </c>
      <c r="F100" s="9"/>
      <c r="G100" s="14">
        <f t="shared" si="4"/>
        <v>0.20987418856259657</v>
      </c>
      <c r="H100" s="15">
        <f t="shared" si="5"/>
        <v>6.824874188562597</v>
      </c>
    </row>
    <row r="101" spans="1:8" x14ac:dyDescent="0.3">
      <c r="A101" s="10" t="s">
        <v>15</v>
      </c>
      <c r="B101" s="55">
        <v>2022</v>
      </c>
      <c r="C101" s="11">
        <f>'[1]NYMEX + Fundy'!F101</f>
        <v>6.3559199912248783</v>
      </c>
      <c r="D101" s="12">
        <v>0.12119999999999997</v>
      </c>
      <c r="E101" s="13">
        <f t="shared" si="3"/>
        <v>6.4770000000000003</v>
      </c>
      <c r="F101" s="9"/>
      <c r="G101" s="14">
        <f t="shared" si="4"/>
        <v>0.20567944358578052</v>
      </c>
      <c r="H101" s="15">
        <f t="shared" si="5"/>
        <v>6.6826794435857808</v>
      </c>
    </row>
    <row r="102" spans="1:8" x14ac:dyDescent="0.3">
      <c r="A102" s="10" t="s">
        <v>18</v>
      </c>
      <c r="B102" s="55">
        <v>2022</v>
      </c>
      <c r="C102" s="11">
        <f>'[1]NYMEX + Fundy'!F102</f>
        <v>6.4250060780860192</v>
      </c>
      <c r="D102" s="12">
        <v>0.12129999999999974</v>
      </c>
      <c r="E102" s="13">
        <f t="shared" si="3"/>
        <v>6.5460000000000003</v>
      </c>
      <c r="F102" s="9"/>
      <c r="G102" s="14">
        <f t="shared" si="4"/>
        <v>0.20777681607418858</v>
      </c>
      <c r="H102" s="15">
        <f t="shared" si="5"/>
        <v>6.7537768160741889</v>
      </c>
    </row>
    <row r="103" spans="1:8" x14ac:dyDescent="0.3">
      <c r="A103" s="10" t="s">
        <v>21</v>
      </c>
      <c r="B103" s="55">
        <v>2022</v>
      </c>
      <c r="C103" s="11">
        <f>'[1]NYMEX + Fundy'!F103</f>
        <v>6.5631782518082993</v>
      </c>
      <c r="D103" s="12">
        <v>0.12099999999999955</v>
      </c>
      <c r="E103" s="13">
        <f t="shared" si="3"/>
        <v>6.6840000000000002</v>
      </c>
      <c r="F103" s="9"/>
      <c r="G103" s="14">
        <f t="shared" si="4"/>
        <v>0.21197156105100462</v>
      </c>
      <c r="H103" s="15">
        <f t="shared" si="5"/>
        <v>6.8959715610510051</v>
      </c>
    </row>
    <row r="104" spans="1:8" x14ac:dyDescent="0.3">
      <c r="A104" s="10" t="s">
        <v>24</v>
      </c>
      <c r="B104" s="55">
        <v>2022</v>
      </c>
      <c r="C104" s="11">
        <f>'[1]NYMEX + Fundy'!F104</f>
        <v>6.7013504255305785</v>
      </c>
      <c r="D104" s="12">
        <v>0.12119999999999997</v>
      </c>
      <c r="E104" s="13">
        <f t="shared" si="3"/>
        <v>6.8230000000000004</v>
      </c>
      <c r="F104" s="9"/>
      <c r="G104" s="14">
        <f t="shared" si="4"/>
        <v>0.21619670273055128</v>
      </c>
      <c r="H104" s="15">
        <f t="shared" si="5"/>
        <v>7.0391967027305515</v>
      </c>
    </row>
    <row r="105" spans="1:8" x14ac:dyDescent="0.3">
      <c r="A105" s="10" t="s">
        <v>27</v>
      </c>
      <c r="B105" s="55">
        <v>2022</v>
      </c>
      <c r="C105" s="11">
        <f>'[1]NYMEX + Fundy'!F105</f>
        <v>6.5631782518082993</v>
      </c>
      <c r="D105" s="12">
        <v>0.12110000000000021</v>
      </c>
      <c r="E105" s="13">
        <f t="shared" si="3"/>
        <v>6.6840000000000002</v>
      </c>
      <c r="F105" s="9"/>
      <c r="G105" s="14">
        <f t="shared" si="4"/>
        <v>0.21197156105100462</v>
      </c>
      <c r="H105" s="15">
        <f t="shared" si="5"/>
        <v>6.8959715610510051</v>
      </c>
    </row>
    <row r="106" spans="1:8" x14ac:dyDescent="0.3">
      <c r="A106" s="10" t="s">
        <v>28</v>
      </c>
      <c r="B106" s="55">
        <v>2022</v>
      </c>
      <c r="C106" s="11">
        <f>'[1]NYMEX + Fundy'!F106</f>
        <v>6.4250060780860192</v>
      </c>
      <c r="D106" s="12">
        <v>0.12110000000000021</v>
      </c>
      <c r="E106" s="13">
        <f t="shared" si="3"/>
        <v>6.5460000000000003</v>
      </c>
      <c r="F106" s="9"/>
      <c r="G106" s="14">
        <f t="shared" si="4"/>
        <v>0.20777681607418858</v>
      </c>
      <c r="H106" s="15">
        <f t="shared" si="5"/>
        <v>6.7537768160741889</v>
      </c>
    </row>
    <row r="107" spans="1:8" x14ac:dyDescent="0.3">
      <c r="A107" s="10" t="s">
        <v>29</v>
      </c>
      <c r="B107" s="55">
        <v>2022</v>
      </c>
      <c r="C107" s="11">
        <f>'[1]NYMEX + Fundy'!F107</f>
        <v>6.5631782518082993</v>
      </c>
      <c r="D107" s="12">
        <v>2.2700000000000387E-2</v>
      </c>
      <c r="E107" s="13">
        <f t="shared" si="3"/>
        <v>6.5860000000000003</v>
      </c>
      <c r="F107" s="9"/>
      <c r="G107" s="14">
        <f t="shared" si="4"/>
        <v>0.2089926841834106</v>
      </c>
      <c r="H107" s="15">
        <f t="shared" si="5"/>
        <v>6.794992684183411</v>
      </c>
    </row>
    <row r="108" spans="1:8" x14ac:dyDescent="0.3">
      <c r="A108" s="10" t="s">
        <v>31</v>
      </c>
      <c r="B108" s="55">
        <v>2022</v>
      </c>
      <c r="C108" s="11">
        <f>'[1]NYMEX + Fundy'!F108</f>
        <v>6.7704365123917194</v>
      </c>
      <c r="D108" s="12">
        <v>2.2300000000000431E-2</v>
      </c>
      <c r="E108" s="13">
        <f t="shared" si="3"/>
        <v>6.7930000000000001</v>
      </c>
      <c r="F108" s="9"/>
      <c r="G108" s="14">
        <f t="shared" si="4"/>
        <v>0.2152848016486347</v>
      </c>
      <c r="H108" s="15">
        <f t="shared" si="5"/>
        <v>7.0082848016486352</v>
      </c>
    </row>
    <row r="109" spans="1:8" x14ac:dyDescent="0.3">
      <c r="A109" s="10" t="s">
        <v>32</v>
      </c>
      <c r="B109" s="55">
        <v>2023</v>
      </c>
      <c r="C109" s="11">
        <f>'[1]NYMEX + Fundy'!F109</f>
        <v>6.9676997719543401</v>
      </c>
      <c r="D109" s="12">
        <v>2.3600000000000065E-2</v>
      </c>
      <c r="E109" s="13">
        <f t="shared" si="3"/>
        <v>6.9909999999999997</v>
      </c>
      <c r="F109" s="9"/>
      <c r="G109" s="14">
        <f t="shared" si="4"/>
        <v>0.22130334878928384</v>
      </c>
      <c r="H109" s="15">
        <f t="shared" si="5"/>
        <v>7.2123033487892831</v>
      </c>
    </row>
    <row r="110" spans="1:8" x14ac:dyDescent="0.3">
      <c r="A110" s="10" t="s">
        <v>34</v>
      </c>
      <c r="B110" s="55">
        <v>2023</v>
      </c>
      <c r="C110" s="11">
        <f>'[1]NYMEX + Fundy'!F110</f>
        <v>7.0395317283662413</v>
      </c>
      <c r="D110" s="12">
        <v>2.3500000000000298E-2</v>
      </c>
      <c r="E110" s="13">
        <f t="shared" si="3"/>
        <v>7.0629999999999997</v>
      </c>
      <c r="F110" s="9"/>
      <c r="G110" s="14">
        <f t="shared" si="4"/>
        <v>0.22349191138588353</v>
      </c>
      <c r="H110" s="15">
        <f t="shared" si="5"/>
        <v>7.286491911385883</v>
      </c>
    </row>
    <row r="111" spans="1:8" x14ac:dyDescent="0.3">
      <c r="A111" s="10" t="s">
        <v>8</v>
      </c>
      <c r="B111" s="55">
        <v>2023</v>
      </c>
      <c r="C111" s="11">
        <f>'[1]NYMEX + Fundy'!F111</f>
        <v>6.8958678155424407</v>
      </c>
      <c r="D111" s="12">
        <v>2.4000000000000021E-2</v>
      </c>
      <c r="E111" s="13">
        <f t="shared" si="3"/>
        <v>6.92</v>
      </c>
      <c r="F111" s="9"/>
      <c r="G111" s="14">
        <f t="shared" si="4"/>
        <v>0.21914518289541471</v>
      </c>
      <c r="H111" s="15">
        <f t="shared" si="5"/>
        <v>7.1391451828954144</v>
      </c>
    </row>
    <row r="112" spans="1:8" x14ac:dyDescent="0.3">
      <c r="A112" s="10" t="s">
        <v>10</v>
      </c>
      <c r="B112" s="55">
        <v>2023</v>
      </c>
      <c r="C112" s="11">
        <f>'[1]NYMEX + Fundy'!F112</f>
        <v>6.75220390271864</v>
      </c>
      <c r="D112" s="12">
        <v>0.12129999999999974</v>
      </c>
      <c r="E112" s="13">
        <f t="shared" si="3"/>
        <v>6.8739999999999997</v>
      </c>
      <c r="F112" s="9"/>
      <c r="G112" s="14">
        <f t="shared" si="4"/>
        <v>0.21774693456980934</v>
      </c>
      <c r="H112" s="15">
        <f t="shared" si="5"/>
        <v>7.0917469345698088</v>
      </c>
    </row>
    <row r="113" spans="1:8" x14ac:dyDescent="0.3">
      <c r="A113" s="10" t="s">
        <v>15</v>
      </c>
      <c r="B113" s="55">
        <v>2023</v>
      </c>
      <c r="C113" s="11">
        <f>'[1]NYMEX + Fundy'!F113</f>
        <v>6.6085399898948376</v>
      </c>
      <c r="D113" s="12">
        <v>0.12119999999999997</v>
      </c>
      <c r="E113" s="13">
        <f t="shared" si="3"/>
        <v>6.73</v>
      </c>
      <c r="F113" s="9"/>
      <c r="G113" s="14">
        <f t="shared" si="4"/>
        <v>0.21336980937660999</v>
      </c>
      <c r="H113" s="15">
        <f t="shared" si="5"/>
        <v>6.9433698093766107</v>
      </c>
    </row>
    <row r="114" spans="1:8" x14ac:dyDescent="0.3">
      <c r="A114" s="10" t="s">
        <v>18</v>
      </c>
      <c r="B114" s="55">
        <v>2023</v>
      </c>
      <c r="C114" s="11">
        <f>'[1]NYMEX + Fundy'!F114</f>
        <v>6.6803719463067397</v>
      </c>
      <c r="D114" s="12">
        <v>0.12129999999999974</v>
      </c>
      <c r="E114" s="13">
        <f t="shared" si="3"/>
        <v>6.8019999999999996</v>
      </c>
      <c r="F114" s="9"/>
      <c r="G114" s="14">
        <f t="shared" si="4"/>
        <v>0.21555837197320965</v>
      </c>
      <c r="H114" s="15">
        <f t="shared" si="5"/>
        <v>7.0175583719732089</v>
      </c>
    </row>
    <row r="115" spans="1:8" x14ac:dyDescent="0.3">
      <c r="A115" s="10" t="s">
        <v>21</v>
      </c>
      <c r="B115" s="55">
        <v>2023</v>
      </c>
      <c r="C115" s="11">
        <f>'[1]NYMEX + Fundy'!F115</f>
        <v>6.8240358591305394</v>
      </c>
      <c r="D115" s="12">
        <v>0.12099999999999955</v>
      </c>
      <c r="E115" s="13">
        <f t="shared" si="3"/>
        <v>6.9450000000000003</v>
      </c>
      <c r="F115" s="9"/>
      <c r="G115" s="14">
        <f t="shared" si="4"/>
        <v>0.2199051004636785</v>
      </c>
      <c r="H115" s="15">
        <f t="shared" si="5"/>
        <v>7.1649051004636792</v>
      </c>
    </row>
    <row r="116" spans="1:8" x14ac:dyDescent="0.3">
      <c r="A116" s="10" t="s">
        <v>24</v>
      </c>
      <c r="B116" s="55">
        <v>2023</v>
      </c>
      <c r="C116" s="11">
        <f>'[1]NYMEX + Fundy'!F116</f>
        <v>6.9676997719543401</v>
      </c>
      <c r="D116" s="12">
        <v>0.12119999999999997</v>
      </c>
      <c r="E116" s="13">
        <f t="shared" si="3"/>
        <v>7.0890000000000004</v>
      </c>
      <c r="F116" s="9"/>
      <c r="G116" s="14">
        <f t="shared" si="4"/>
        <v>0.22428222565687789</v>
      </c>
      <c r="H116" s="15">
        <f t="shared" si="5"/>
        <v>7.3132822256568781</v>
      </c>
    </row>
    <row r="117" spans="1:8" x14ac:dyDescent="0.3">
      <c r="A117" s="10" t="s">
        <v>27</v>
      </c>
      <c r="B117" s="55">
        <v>2023</v>
      </c>
      <c r="C117" s="11">
        <f>'[1]NYMEX + Fundy'!F117</f>
        <v>6.8240358591305394</v>
      </c>
      <c r="D117" s="12">
        <v>0.12110000000000021</v>
      </c>
      <c r="E117" s="13">
        <f t="shared" si="3"/>
        <v>6.9450000000000003</v>
      </c>
      <c r="F117" s="9"/>
      <c r="G117" s="14">
        <f t="shared" si="4"/>
        <v>0.2199051004636785</v>
      </c>
      <c r="H117" s="15">
        <f t="shared" si="5"/>
        <v>7.1649051004636792</v>
      </c>
    </row>
    <row r="118" spans="1:8" x14ac:dyDescent="0.3">
      <c r="A118" s="10" t="s">
        <v>28</v>
      </c>
      <c r="B118" s="55">
        <v>2023</v>
      </c>
      <c r="C118" s="11">
        <f>'[1]NYMEX + Fundy'!F118</f>
        <v>6.6803719463067397</v>
      </c>
      <c r="D118" s="12">
        <v>0.12110000000000021</v>
      </c>
      <c r="E118" s="13">
        <f t="shared" si="3"/>
        <v>6.8010000000000002</v>
      </c>
      <c r="F118" s="9"/>
      <c r="G118" s="14">
        <f t="shared" si="4"/>
        <v>0.21552797527047915</v>
      </c>
      <c r="H118" s="15">
        <f t="shared" si="5"/>
        <v>7.0165279752704794</v>
      </c>
    </row>
    <row r="119" spans="1:8" x14ac:dyDescent="0.3">
      <c r="A119" s="10" t="s">
        <v>29</v>
      </c>
      <c r="B119" s="55">
        <v>2023</v>
      </c>
      <c r="C119" s="11">
        <f>'[1]NYMEX + Fundy'!F119</f>
        <v>6.8240358591305394</v>
      </c>
      <c r="D119" s="12">
        <v>2.2700000000000387E-2</v>
      </c>
      <c r="E119" s="13">
        <f t="shared" si="3"/>
        <v>6.8470000000000004</v>
      </c>
      <c r="F119" s="9"/>
      <c r="G119" s="14">
        <f t="shared" si="4"/>
        <v>0.21692622359608449</v>
      </c>
      <c r="H119" s="15">
        <f t="shared" si="5"/>
        <v>7.0639262235960851</v>
      </c>
    </row>
    <row r="120" spans="1:8" x14ac:dyDescent="0.3">
      <c r="A120" s="10" t="s">
        <v>31</v>
      </c>
      <c r="B120" s="55">
        <v>2023</v>
      </c>
      <c r="C120" s="11">
        <f>'[1]NYMEX + Fundy'!F120</f>
        <v>7.0395317283662413</v>
      </c>
      <c r="D120" s="12">
        <v>2.2300000000000431E-2</v>
      </c>
      <c r="E120" s="13">
        <f t="shared" si="3"/>
        <v>7.0620000000000003</v>
      </c>
      <c r="F120" s="9"/>
      <c r="G120" s="14">
        <f t="shared" si="4"/>
        <v>0.22346151468315301</v>
      </c>
      <c r="H120" s="15">
        <f t="shared" si="5"/>
        <v>7.2854615146831536</v>
      </c>
    </row>
    <row r="121" spans="1:8" x14ac:dyDescent="0.3">
      <c r="A121" s="10" t="s">
        <v>32</v>
      </c>
      <c r="B121" s="55">
        <v>2024</v>
      </c>
      <c r="C121" s="11">
        <f>'[1]NYMEX + Fundy'!F121</f>
        <v>7.2420920952528576</v>
      </c>
      <c r="D121" s="12">
        <v>2.3600000000000065E-2</v>
      </c>
      <c r="E121" s="13">
        <f t="shared" si="3"/>
        <v>7.266</v>
      </c>
      <c r="F121" s="9"/>
      <c r="G121" s="14">
        <f t="shared" si="4"/>
        <v>0.22966244204018546</v>
      </c>
      <c r="H121" s="15">
        <f t="shared" si="5"/>
        <v>7.4956624420401852</v>
      </c>
    </row>
    <row r="122" spans="1:8" x14ac:dyDescent="0.3">
      <c r="A122" s="10" t="s">
        <v>34</v>
      </c>
      <c r="B122" s="55">
        <v>2024</v>
      </c>
      <c r="C122" s="11">
        <f>'[1]NYMEX + Fundy'!F122</f>
        <v>7.3167528385028877</v>
      </c>
      <c r="D122" s="12">
        <v>2.3500000000000298E-2</v>
      </c>
      <c r="E122" s="13">
        <f t="shared" si="3"/>
        <v>7.34</v>
      </c>
      <c r="F122" s="9"/>
      <c r="G122" s="14">
        <f t="shared" si="4"/>
        <v>0.23191179804224624</v>
      </c>
      <c r="H122" s="15">
        <f t="shared" si="5"/>
        <v>7.5719117980422457</v>
      </c>
    </row>
    <row r="123" spans="1:8" x14ac:dyDescent="0.3">
      <c r="A123" s="10" t="s">
        <v>8</v>
      </c>
      <c r="B123" s="55">
        <v>2024</v>
      </c>
      <c r="C123" s="11">
        <f>'[1]NYMEX + Fundy'!F123</f>
        <v>7.1674313520028283</v>
      </c>
      <c r="D123" s="12">
        <v>2.4000000000000021E-2</v>
      </c>
      <c r="E123" s="13">
        <f t="shared" si="3"/>
        <v>7.1909999999999998</v>
      </c>
      <c r="F123" s="9"/>
      <c r="G123" s="14">
        <f t="shared" si="4"/>
        <v>0.2273826893353941</v>
      </c>
      <c r="H123" s="15">
        <f t="shared" si="5"/>
        <v>7.4183826893353944</v>
      </c>
    </row>
    <row r="124" spans="1:8" x14ac:dyDescent="0.3">
      <c r="A124" s="10" t="s">
        <v>10</v>
      </c>
      <c r="B124" s="55">
        <v>2024</v>
      </c>
      <c r="C124" s="11">
        <f>'[1]NYMEX + Fundy'!F124</f>
        <v>7.0181098655027698</v>
      </c>
      <c r="D124" s="12">
        <v>0.12129999999999974</v>
      </c>
      <c r="E124" s="13">
        <f t="shared" si="3"/>
        <v>7.1390000000000002</v>
      </c>
      <c r="F124" s="9"/>
      <c r="G124" s="14">
        <f t="shared" si="4"/>
        <v>0.22580206079340545</v>
      </c>
      <c r="H124" s="15">
        <f t="shared" si="5"/>
        <v>7.3648020607934059</v>
      </c>
    </row>
    <row r="125" spans="1:8" x14ac:dyDescent="0.3">
      <c r="A125" s="10" t="s">
        <v>15</v>
      </c>
      <c r="B125" s="55">
        <v>2024</v>
      </c>
      <c r="C125" s="11">
        <f>'[1]NYMEX + Fundy'!F125</f>
        <v>6.8687883790027096</v>
      </c>
      <c r="D125" s="12">
        <v>0.12119999999999997</v>
      </c>
      <c r="E125" s="13">
        <f t="shared" si="3"/>
        <v>6.99</v>
      </c>
      <c r="F125" s="9"/>
      <c r="G125" s="14">
        <f t="shared" si="4"/>
        <v>0.22127295208655332</v>
      </c>
      <c r="H125" s="15">
        <f t="shared" si="5"/>
        <v>7.2112729520865537</v>
      </c>
    </row>
    <row r="126" spans="1:8" x14ac:dyDescent="0.3">
      <c r="A126" s="10" t="s">
        <v>18</v>
      </c>
      <c r="B126" s="55">
        <v>2024</v>
      </c>
      <c r="C126" s="11">
        <f>'[1]NYMEX + Fundy'!F126</f>
        <v>6.9434491222527406</v>
      </c>
      <c r="D126" s="12">
        <v>0.12129999999999974</v>
      </c>
      <c r="E126" s="13">
        <f t="shared" si="3"/>
        <v>7.0650000000000004</v>
      </c>
      <c r="F126" s="9"/>
      <c r="G126" s="14">
        <f t="shared" si="4"/>
        <v>0.22355270479134465</v>
      </c>
      <c r="H126" s="15">
        <f t="shared" si="5"/>
        <v>7.2885527047913454</v>
      </c>
    </row>
    <row r="127" spans="1:8" x14ac:dyDescent="0.3">
      <c r="A127" s="10" t="s">
        <v>21</v>
      </c>
      <c r="B127" s="55">
        <v>2024</v>
      </c>
      <c r="C127" s="11">
        <f>'[1]NYMEX + Fundy'!F127</f>
        <v>7.0927706087527991</v>
      </c>
      <c r="D127" s="12">
        <v>0.12099999999999955</v>
      </c>
      <c r="E127" s="13">
        <f t="shared" si="3"/>
        <v>7.2140000000000004</v>
      </c>
      <c r="F127" s="9"/>
      <c r="G127" s="14">
        <f t="shared" si="4"/>
        <v>0.22808181349819678</v>
      </c>
      <c r="H127" s="15">
        <f t="shared" si="5"/>
        <v>7.4420818134981968</v>
      </c>
    </row>
    <row r="128" spans="1:8" x14ac:dyDescent="0.3">
      <c r="A128" s="10" t="s">
        <v>24</v>
      </c>
      <c r="B128" s="55">
        <v>2024</v>
      </c>
      <c r="C128" s="11">
        <f>'[1]NYMEX + Fundy'!F128</f>
        <v>7.2420920952528576</v>
      </c>
      <c r="D128" s="12">
        <v>0.12119999999999997</v>
      </c>
      <c r="E128" s="13">
        <f t="shared" si="3"/>
        <v>7.3630000000000004</v>
      </c>
      <c r="F128" s="9"/>
      <c r="G128" s="14">
        <f t="shared" si="4"/>
        <v>0.23261092220504895</v>
      </c>
      <c r="H128" s="15">
        <f t="shared" si="5"/>
        <v>7.595610922205049</v>
      </c>
    </row>
    <row r="129" spans="1:8" x14ac:dyDescent="0.3">
      <c r="A129" s="10" t="s">
        <v>27</v>
      </c>
      <c r="B129" s="55">
        <v>2024</v>
      </c>
      <c r="C129" s="11">
        <f>'[1]NYMEX + Fundy'!F129</f>
        <v>7.0927706087527991</v>
      </c>
      <c r="D129" s="12">
        <v>0.12110000000000021</v>
      </c>
      <c r="E129" s="13">
        <f t="shared" si="3"/>
        <v>7.2140000000000004</v>
      </c>
      <c r="F129" s="9"/>
      <c r="G129" s="14">
        <f t="shared" si="4"/>
        <v>0.22808181349819678</v>
      </c>
      <c r="H129" s="15">
        <f t="shared" si="5"/>
        <v>7.4420818134981968</v>
      </c>
    </row>
    <row r="130" spans="1:8" x14ac:dyDescent="0.3">
      <c r="A130" s="10" t="s">
        <v>28</v>
      </c>
      <c r="B130" s="55">
        <v>2024</v>
      </c>
      <c r="C130" s="11">
        <f>'[1]NYMEX + Fundy'!F130</f>
        <v>6.9434491222527406</v>
      </c>
      <c r="D130" s="12">
        <v>0.12110000000000021</v>
      </c>
      <c r="E130" s="13">
        <f t="shared" si="3"/>
        <v>7.0650000000000004</v>
      </c>
      <c r="F130" s="9"/>
      <c r="G130" s="14">
        <f t="shared" si="4"/>
        <v>0.22355270479134465</v>
      </c>
      <c r="H130" s="15">
        <f t="shared" si="5"/>
        <v>7.2885527047913454</v>
      </c>
    </row>
    <row r="131" spans="1:8" x14ac:dyDescent="0.3">
      <c r="A131" s="10" t="s">
        <v>29</v>
      </c>
      <c r="B131" s="55">
        <v>2024</v>
      </c>
      <c r="C131" s="11">
        <f>'[1]NYMEX + Fundy'!F131</f>
        <v>7.0927706087527991</v>
      </c>
      <c r="D131" s="12">
        <v>2.2700000000000387E-2</v>
      </c>
      <c r="E131" s="13">
        <f t="shared" ref="E131:E194" si="6">ROUND(C131+D131,3)</f>
        <v>7.1150000000000002</v>
      </c>
      <c r="F131" s="9"/>
      <c r="G131" s="14">
        <f t="shared" ref="G131:G194" si="7">(E131/$M$6)*$M$5+($M$7*$M$8^(B131-$M$4))</f>
        <v>0.22507253992787224</v>
      </c>
      <c r="H131" s="15">
        <f t="shared" ref="H131:H194" si="8">+E131+G131</f>
        <v>7.3400725399278723</v>
      </c>
    </row>
    <row r="132" spans="1:8" x14ac:dyDescent="0.3">
      <c r="A132" s="10" t="s">
        <v>31</v>
      </c>
      <c r="B132" s="55">
        <v>2024</v>
      </c>
      <c r="C132" s="11">
        <f>'[1]NYMEX + Fundy'!F132</f>
        <v>7.3167528385028877</v>
      </c>
      <c r="D132" s="12">
        <v>2.2300000000000431E-2</v>
      </c>
      <c r="E132" s="13">
        <f t="shared" si="6"/>
        <v>7.3390000000000004</v>
      </c>
      <c r="F132" s="9"/>
      <c r="G132" s="14">
        <f t="shared" si="7"/>
        <v>0.23188140133951574</v>
      </c>
      <c r="H132" s="15">
        <f t="shared" si="8"/>
        <v>7.5708814013395163</v>
      </c>
    </row>
    <row r="133" spans="1:8" x14ac:dyDescent="0.3">
      <c r="A133" s="10" t="s">
        <v>32</v>
      </c>
      <c r="B133" s="55">
        <v>2025</v>
      </c>
      <c r="C133" s="11">
        <f>'[1]NYMEX + Fundy'!F133</f>
        <v>7.5870680689316101</v>
      </c>
      <c r="D133" s="12">
        <v>2.3600000000000065E-2</v>
      </c>
      <c r="E133" s="13">
        <f t="shared" si="6"/>
        <v>7.6109999999999998</v>
      </c>
      <c r="F133" s="9"/>
      <c r="G133" s="14">
        <f t="shared" si="7"/>
        <v>0.24014930448222563</v>
      </c>
      <c r="H133" s="15">
        <f t="shared" si="8"/>
        <v>7.8511493044822256</v>
      </c>
    </row>
    <row r="134" spans="1:8" x14ac:dyDescent="0.3">
      <c r="A134" s="10" t="s">
        <v>34</v>
      </c>
      <c r="B134" s="55">
        <v>2025</v>
      </c>
      <c r="C134" s="11">
        <f>'[1]NYMEX + Fundy'!F134</f>
        <v>7.6652852655185351</v>
      </c>
      <c r="D134" s="12">
        <v>2.3500000000000298E-2</v>
      </c>
      <c r="E134" s="13">
        <f t="shared" si="6"/>
        <v>7.6890000000000001</v>
      </c>
      <c r="F134" s="9"/>
      <c r="G134" s="14">
        <f t="shared" si="7"/>
        <v>0.24252024729520863</v>
      </c>
      <c r="H134" s="15">
        <f t="shared" si="8"/>
        <v>7.9315202472952091</v>
      </c>
    </row>
    <row r="135" spans="1:8" x14ac:dyDescent="0.3">
      <c r="A135" s="10" t="s">
        <v>8</v>
      </c>
      <c r="B135" s="55">
        <v>2025</v>
      </c>
      <c r="C135" s="11">
        <f>'[1]NYMEX + Fundy'!F135</f>
        <v>7.508850872344687</v>
      </c>
      <c r="D135" s="12">
        <v>2.3999999999999133E-2</v>
      </c>
      <c r="E135" s="13">
        <f t="shared" si="6"/>
        <v>7.5330000000000004</v>
      </c>
      <c r="F135" s="9"/>
      <c r="G135" s="14">
        <f t="shared" si="7"/>
        <v>0.23777836166924265</v>
      </c>
      <c r="H135" s="15">
        <f t="shared" si="8"/>
        <v>7.770778361669243</v>
      </c>
    </row>
    <row r="136" spans="1:8" x14ac:dyDescent="0.3">
      <c r="A136" s="10" t="s">
        <v>10</v>
      </c>
      <c r="B136" s="55">
        <v>2025</v>
      </c>
      <c r="C136" s="11">
        <f>'[1]NYMEX + Fundy'!F136</f>
        <v>7.3524164791708388</v>
      </c>
      <c r="D136" s="12">
        <v>0.12129999999999974</v>
      </c>
      <c r="E136" s="13">
        <f t="shared" si="6"/>
        <v>7.4740000000000002</v>
      </c>
      <c r="F136" s="9"/>
      <c r="G136" s="14">
        <f t="shared" si="7"/>
        <v>0.23598495620814011</v>
      </c>
      <c r="H136" s="15">
        <f t="shared" si="8"/>
        <v>7.7099849562081406</v>
      </c>
    </row>
    <row r="137" spans="1:8" x14ac:dyDescent="0.3">
      <c r="A137" s="10" t="s">
        <v>15</v>
      </c>
      <c r="B137" s="55">
        <v>2025</v>
      </c>
      <c r="C137" s="11">
        <f>'[1]NYMEX + Fundy'!F137</f>
        <v>7.1959820859969907</v>
      </c>
      <c r="D137" s="12">
        <v>0.12119999999999997</v>
      </c>
      <c r="E137" s="13">
        <f t="shared" si="6"/>
        <v>7.3170000000000002</v>
      </c>
      <c r="F137" s="9"/>
      <c r="G137" s="14">
        <f t="shared" si="7"/>
        <v>0.23121267387944358</v>
      </c>
      <c r="H137" s="15">
        <f t="shared" si="8"/>
        <v>7.5482126738794442</v>
      </c>
    </row>
    <row r="138" spans="1:8" x14ac:dyDescent="0.3">
      <c r="A138" s="10" t="s">
        <v>18</v>
      </c>
      <c r="B138" s="55">
        <v>2025</v>
      </c>
      <c r="C138" s="11">
        <f>'[1]NYMEX + Fundy'!F138</f>
        <v>7.2741992825839157</v>
      </c>
      <c r="D138" s="12">
        <v>0.12129999999999974</v>
      </c>
      <c r="E138" s="13">
        <f t="shared" si="6"/>
        <v>7.3949999999999996</v>
      </c>
      <c r="F138" s="9"/>
      <c r="G138" s="14">
        <f t="shared" si="7"/>
        <v>0.23358361669242655</v>
      </c>
      <c r="H138" s="15">
        <f t="shared" si="8"/>
        <v>7.6285836166924259</v>
      </c>
    </row>
    <row r="139" spans="1:8" x14ac:dyDescent="0.3">
      <c r="A139" s="10" t="s">
        <v>21</v>
      </c>
      <c r="B139" s="55">
        <v>2025</v>
      </c>
      <c r="C139" s="11">
        <f>'[1]NYMEX + Fundy'!F139</f>
        <v>7.4306336757577629</v>
      </c>
      <c r="D139" s="12">
        <v>0.12100000000000044</v>
      </c>
      <c r="E139" s="13">
        <f t="shared" si="6"/>
        <v>7.5519999999999996</v>
      </c>
      <c r="F139" s="9"/>
      <c r="G139" s="14">
        <f t="shared" si="7"/>
        <v>0.23835589902112311</v>
      </c>
      <c r="H139" s="15">
        <f t="shared" si="8"/>
        <v>7.7903558990211224</v>
      </c>
    </row>
    <row r="140" spans="1:8" x14ac:dyDescent="0.3">
      <c r="A140" s="10" t="s">
        <v>24</v>
      </c>
      <c r="B140" s="55">
        <v>2025</v>
      </c>
      <c r="C140" s="11">
        <f>'[1]NYMEX + Fundy'!F140</f>
        <v>7.5870680689316101</v>
      </c>
      <c r="D140" s="12">
        <v>0.12119999999999997</v>
      </c>
      <c r="E140" s="13">
        <f t="shared" si="6"/>
        <v>7.7080000000000002</v>
      </c>
      <c r="F140" s="9"/>
      <c r="G140" s="14">
        <f t="shared" si="7"/>
        <v>0.24309778464708912</v>
      </c>
      <c r="H140" s="15">
        <f t="shared" si="8"/>
        <v>7.9510977846470894</v>
      </c>
    </row>
    <row r="141" spans="1:8" x14ac:dyDescent="0.3">
      <c r="A141" s="10" t="s">
        <v>27</v>
      </c>
      <c r="B141" s="55">
        <v>2025</v>
      </c>
      <c r="C141" s="11">
        <f>'[1]NYMEX + Fundy'!F141</f>
        <v>7.4306336757577629</v>
      </c>
      <c r="D141" s="12">
        <v>0.12110000000000021</v>
      </c>
      <c r="E141" s="13">
        <f t="shared" si="6"/>
        <v>7.5519999999999996</v>
      </c>
      <c r="F141" s="9"/>
      <c r="G141" s="14">
        <f t="shared" si="7"/>
        <v>0.23835589902112311</v>
      </c>
      <c r="H141" s="15">
        <f t="shared" si="8"/>
        <v>7.7903558990211224</v>
      </c>
    </row>
    <row r="142" spans="1:8" x14ac:dyDescent="0.3">
      <c r="A142" s="10" t="s">
        <v>28</v>
      </c>
      <c r="B142" s="55">
        <v>2025</v>
      </c>
      <c r="C142" s="11">
        <f>'[1]NYMEX + Fundy'!F142</f>
        <v>7.2741992825839157</v>
      </c>
      <c r="D142" s="12">
        <v>0.12110000000000021</v>
      </c>
      <c r="E142" s="13">
        <f t="shared" si="6"/>
        <v>7.3949999999999996</v>
      </c>
      <c r="F142" s="9"/>
      <c r="G142" s="14">
        <f t="shared" si="7"/>
        <v>0.23358361669242655</v>
      </c>
      <c r="H142" s="15">
        <f t="shared" si="8"/>
        <v>7.6285836166924259</v>
      </c>
    </row>
    <row r="143" spans="1:8" x14ac:dyDescent="0.3">
      <c r="A143" s="10" t="s">
        <v>29</v>
      </c>
      <c r="B143" s="55">
        <v>2025</v>
      </c>
      <c r="C143" s="11">
        <f>'[1]NYMEX + Fundy'!F143</f>
        <v>7.4306336757577629</v>
      </c>
      <c r="D143" s="12">
        <v>2.2700000000000387E-2</v>
      </c>
      <c r="E143" s="13">
        <f t="shared" si="6"/>
        <v>7.4530000000000003</v>
      </c>
      <c r="F143" s="9"/>
      <c r="G143" s="14">
        <f t="shared" si="7"/>
        <v>0.23534662545079857</v>
      </c>
      <c r="H143" s="15">
        <f t="shared" si="8"/>
        <v>7.6883466254507988</v>
      </c>
    </row>
    <row r="144" spans="1:8" x14ac:dyDescent="0.3">
      <c r="A144" s="10" t="s">
        <v>31</v>
      </c>
      <c r="B144" s="55">
        <v>2025</v>
      </c>
      <c r="C144" s="11">
        <f>'[1]NYMEX + Fundy'!F144</f>
        <v>7.6652852655185351</v>
      </c>
      <c r="D144" s="12">
        <v>2.2299999999999542E-2</v>
      </c>
      <c r="E144" s="13">
        <f t="shared" si="6"/>
        <v>7.6879999999999997</v>
      </c>
      <c r="F144" s="9"/>
      <c r="G144" s="14">
        <f t="shared" si="7"/>
        <v>0.2424898505924781</v>
      </c>
      <c r="H144" s="15">
        <f t="shared" si="8"/>
        <v>7.9304898505924779</v>
      </c>
    </row>
    <row r="145" spans="1:8" x14ac:dyDescent="0.3">
      <c r="A145" s="10" t="s">
        <v>32</v>
      </c>
      <c r="B145" s="55">
        <v>2026</v>
      </c>
      <c r="C145" s="11">
        <f>'[1]NYMEX + Fundy'!F145</f>
        <v>7.8750925416693622</v>
      </c>
      <c r="D145" s="12">
        <v>2.3600000000000065E-2</v>
      </c>
      <c r="E145" s="13">
        <f t="shared" si="6"/>
        <v>7.899</v>
      </c>
      <c r="F145" s="9"/>
      <c r="G145" s="14">
        <f t="shared" si="7"/>
        <v>0.24890355486862442</v>
      </c>
      <c r="H145" s="15">
        <f t="shared" si="8"/>
        <v>8.1479035548686252</v>
      </c>
    </row>
    <row r="146" spans="1:8" x14ac:dyDescent="0.3">
      <c r="A146" s="10" t="s">
        <v>34</v>
      </c>
      <c r="B146" s="55">
        <v>2026</v>
      </c>
      <c r="C146" s="11">
        <f>'[1]NYMEX + Fundy'!F146</f>
        <v>7.9562790627175008</v>
      </c>
      <c r="D146" s="12">
        <v>2.3500000000000298E-2</v>
      </c>
      <c r="E146" s="13">
        <f t="shared" si="6"/>
        <v>7.98</v>
      </c>
      <c r="F146" s="9"/>
      <c r="G146" s="14">
        <f t="shared" si="7"/>
        <v>0.25136568778979906</v>
      </c>
      <c r="H146" s="15">
        <f t="shared" si="8"/>
        <v>8.2313656877897987</v>
      </c>
    </row>
    <row r="147" spans="1:8" x14ac:dyDescent="0.3">
      <c r="A147" s="10" t="s">
        <v>8</v>
      </c>
      <c r="B147" s="55">
        <v>2026</v>
      </c>
      <c r="C147" s="11">
        <f>'[1]NYMEX + Fundy'!F147</f>
        <v>7.7939060206212254</v>
      </c>
      <c r="D147" s="12">
        <v>2.3999999999999133E-2</v>
      </c>
      <c r="E147" s="13">
        <f t="shared" si="6"/>
        <v>7.8179999999999996</v>
      </c>
      <c r="F147" s="9"/>
      <c r="G147" s="14">
        <f t="shared" si="7"/>
        <v>0.24644142194744972</v>
      </c>
      <c r="H147" s="15">
        <f t="shared" si="8"/>
        <v>8.0644414219474498</v>
      </c>
    </row>
    <row r="148" spans="1:8" x14ac:dyDescent="0.3">
      <c r="A148" s="10" t="s">
        <v>10</v>
      </c>
      <c r="B148" s="55">
        <v>2026</v>
      </c>
      <c r="C148" s="11">
        <f>'[1]NYMEX + Fundy'!F148</f>
        <v>7.6315329785249499</v>
      </c>
      <c r="D148" s="12">
        <v>0.12129999999999974</v>
      </c>
      <c r="E148" s="13">
        <f t="shared" si="6"/>
        <v>7.7530000000000001</v>
      </c>
      <c r="F148" s="9"/>
      <c r="G148" s="14">
        <f t="shared" si="7"/>
        <v>0.24446563626996393</v>
      </c>
      <c r="H148" s="15">
        <f t="shared" si="8"/>
        <v>7.9974656362699639</v>
      </c>
    </row>
    <row r="149" spans="1:8" x14ac:dyDescent="0.3">
      <c r="A149" s="10" t="s">
        <v>15</v>
      </c>
      <c r="B149" s="55">
        <v>2026</v>
      </c>
      <c r="C149" s="11">
        <f>'[1]NYMEX + Fundy'!F149</f>
        <v>7.4691599364286727</v>
      </c>
      <c r="D149" s="12">
        <v>0.12119999999999997</v>
      </c>
      <c r="E149" s="13">
        <f t="shared" si="6"/>
        <v>7.59</v>
      </c>
      <c r="F149" s="9"/>
      <c r="G149" s="14">
        <f t="shared" si="7"/>
        <v>0.23951097372488406</v>
      </c>
      <c r="H149" s="15">
        <f t="shared" si="8"/>
        <v>7.8295109737248838</v>
      </c>
    </row>
    <row r="150" spans="1:8" x14ac:dyDescent="0.3">
      <c r="A150" s="10" t="s">
        <v>18</v>
      </c>
      <c r="B150" s="55">
        <v>2026</v>
      </c>
      <c r="C150" s="11">
        <f>'[1]NYMEX + Fundy'!F150</f>
        <v>7.5503464574768122</v>
      </c>
      <c r="D150" s="12">
        <v>0.12129999999999974</v>
      </c>
      <c r="E150" s="13">
        <f t="shared" si="6"/>
        <v>7.6719999999999997</v>
      </c>
      <c r="F150" s="9"/>
      <c r="G150" s="14">
        <f t="shared" si="7"/>
        <v>0.24200350334878926</v>
      </c>
      <c r="H150" s="15">
        <f t="shared" si="8"/>
        <v>7.9140035033487885</v>
      </c>
    </row>
    <row r="151" spans="1:8" x14ac:dyDescent="0.3">
      <c r="A151" s="10" t="s">
        <v>21</v>
      </c>
      <c r="B151" s="55">
        <v>2026</v>
      </c>
      <c r="C151" s="11">
        <f>'[1]NYMEX + Fundy'!F151</f>
        <v>7.7127194995730868</v>
      </c>
      <c r="D151" s="12">
        <v>0.12100000000000044</v>
      </c>
      <c r="E151" s="13">
        <f t="shared" si="6"/>
        <v>7.8339999999999996</v>
      </c>
      <c r="F151" s="9"/>
      <c r="G151" s="14">
        <f t="shared" si="7"/>
        <v>0.24692776919113854</v>
      </c>
      <c r="H151" s="15">
        <f t="shared" si="8"/>
        <v>8.0809277691911383</v>
      </c>
    </row>
    <row r="152" spans="1:8" x14ac:dyDescent="0.3">
      <c r="A152" s="10" t="s">
        <v>24</v>
      </c>
      <c r="B152" s="55">
        <v>2026</v>
      </c>
      <c r="C152" s="11">
        <f>'[1]NYMEX + Fundy'!F152</f>
        <v>7.8750925416693622</v>
      </c>
      <c r="D152" s="12">
        <v>0.12119999999999997</v>
      </c>
      <c r="E152" s="13">
        <f t="shared" si="6"/>
        <v>7.9960000000000004</v>
      </c>
      <c r="F152" s="9"/>
      <c r="G152" s="14">
        <f t="shared" si="7"/>
        <v>0.25185203503348785</v>
      </c>
      <c r="H152" s="15">
        <f t="shared" si="8"/>
        <v>8.247852035033489</v>
      </c>
    </row>
    <row r="153" spans="1:8" x14ac:dyDescent="0.3">
      <c r="A153" s="10" t="s">
        <v>27</v>
      </c>
      <c r="B153" s="55">
        <v>2026</v>
      </c>
      <c r="C153" s="11">
        <f>'[1]NYMEX + Fundy'!F153</f>
        <v>7.7127194995730868</v>
      </c>
      <c r="D153" s="12">
        <v>0.12110000000000021</v>
      </c>
      <c r="E153" s="13">
        <f t="shared" si="6"/>
        <v>7.8339999999999996</v>
      </c>
      <c r="F153" s="9"/>
      <c r="G153" s="14">
        <f t="shared" si="7"/>
        <v>0.24692776919113854</v>
      </c>
      <c r="H153" s="15">
        <f t="shared" si="8"/>
        <v>8.0809277691911383</v>
      </c>
    </row>
    <row r="154" spans="1:8" x14ac:dyDescent="0.3">
      <c r="A154" s="10" t="s">
        <v>28</v>
      </c>
      <c r="B154" s="55">
        <v>2026</v>
      </c>
      <c r="C154" s="11">
        <f>'[1]NYMEX + Fundy'!F154</f>
        <v>7.5503464574768122</v>
      </c>
      <c r="D154" s="12">
        <v>0.12110000000000021</v>
      </c>
      <c r="E154" s="13">
        <f t="shared" si="6"/>
        <v>7.6710000000000003</v>
      </c>
      <c r="F154" s="9"/>
      <c r="G154" s="14">
        <f t="shared" si="7"/>
        <v>0.2419731066460587</v>
      </c>
      <c r="H154" s="15">
        <f t="shared" si="8"/>
        <v>7.9129731066460591</v>
      </c>
    </row>
    <row r="155" spans="1:8" x14ac:dyDescent="0.3">
      <c r="A155" s="10" t="s">
        <v>29</v>
      </c>
      <c r="B155" s="55">
        <v>2026</v>
      </c>
      <c r="C155" s="11">
        <f>'[1]NYMEX + Fundy'!F155</f>
        <v>7.7127194995730868</v>
      </c>
      <c r="D155" s="12">
        <v>2.2700000000000387E-2</v>
      </c>
      <c r="E155" s="13">
        <f t="shared" si="6"/>
        <v>7.7350000000000003</v>
      </c>
      <c r="F155" s="9"/>
      <c r="G155" s="14">
        <f t="shared" si="7"/>
        <v>0.243918495620814</v>
      </c>
      <c r="H155" s="15">
        <f t="shared" si="8"/>
        <v>7.9789184956208139</v>
      </c>
    </row>
    <row r="156" spans="1:8" x14ac:dyDescent="0.3">
      <c r="A156" s="10" t="s">
        <v>31</v>
      </c>
      <c r="B156" s="55">
        <v>2026</v>
      </c>
      <c r="C156" s="11">
        <f>'[1]NYMEX + Fundy'!F156</f>
        <v>7.9562790627175008</v>
      </c>
      <c r="D156" s="12">
        <v>2.2299999999999542E-2</v>
      </c>
      <c r="E156" s="13">
        <f t="shared" si="6"/>
        <v>7.9790000000000001</v>
      </c>
      <c r="F156" s="9"/>
      <c r="G156" s="14">
        <f t="shared" si="7"/>
        <v>0.25133529108706848</v>
      </c>
      <c r="H156" s="15">
        <f t="shared" si="8"/>
        <v>8.2303352910870693</v>
      </c>
    </row>
    <row r="157" spans="1:8" x14ac:dyDescent="0.3">
      <c r="A157" s="10" t="s">
        <v>32</v>
      </c>
      <c r="B157" s="55">
        <v>2027</v>
      </c>
      <c r="C157" s="11">
        <f>'[1]NYMEX + Fundy'!F157</f>
        <v>8.1714237107101209</v>
      </c>
      <c r="D157" s="12">
        <v>2.3600000000000065E-2</v>
      </c>
      <c r="E157" s="13">
        <f t="shared" si="6"/>
        <v>8.1950000000000003</v>
      </c>
      <c r="F157" s="9"/>
      <c r="G157" s="14">
        <f t="shared" si="7"/>
        <v>0.25790097887686758</v>
      </c>
      <c r="H157" s="15">
        <f t="shared" si="8"/>
        <v>8.4529009788768672</v>
      </c>
    </row>
    <row r="158" spans="1:8" x14ac:dyDescent="0.3">
      <c r="A158" s="10" t="s">
        <v>34</v>
      </c>
      <c r="B158" s="55">
        <v>2027</v>
      </c>
      <c r="C158" s="11">
        <f>'[1]NYMEX + Fundy'!F158</f>
        <v>8.2556651922638338</v>
      </c>
      <c r="D158" s="12">
        <v>2.3500000000000298E-2</v>
      </c>
      <c r="E158" s="13">
        <f t="shared" si="6"/>
        <v>8.2789999999999999</v>
      </c>
      <c r="F158" s="9"/>
      <c r="G158" s="14">
        <f t="shared" si="7"/>
        <v>0.26045430190623386</v>
      </c>
      <c r="H158" s="15">
        <f t="shared" si="8"/>
        <v>8.5394543019062343</v>
      </c>
    </row>
    <row r="159" spans="1:8" x14ac:dyDescent="0.3">
      <c r="A159" s="10" t="s">
        <v>8</v>
      </c>
      <c r="B159" s="55">
        <v>2027</v>
      </c>
      <c r="C159" s="11">
        <f>'[1]NYMEX + Fundy'!F159</f>
        <v>8.0871822291564079</v>
      </c>
      <c r="D159" s="12">
        <v>2.3999999999999133E-2</v>
      </c>
      <c r="E159" s="13">
        <f t="shared" si="6"/>
        <v>8.1110000000000007</v>
      </c>
      <c r="F159" s="9"/>
      <c r="G159" s="14">
        <f t="shared" si="7"/>
        <v>0.25534765584750124</v>
      </c>
      <c r="H159" s="15">
        <f t="shared" si="8"/>
        <v>8.3663476558475018</v>
      </c>
    </row>
    <row r="160" spans="1:8" x14ac:dyDescent="0.3">
      <c r="A160" s="10" t="s">
        <v>10</v>
      </c>
      <c r="B160" s="55">
        <v>2027</v>
      </c>
      <c r="C160" s="11">
        <f>'[1]NYMEX + Fundy'!F160</f>
        <v>7.9186992660489839</v>
      </c>
      <c r="D160" s="12">
        <v>0.12129999999999974</v>
      </c>
      <c r="E160" s="13">
        <f t="shared" si="6"/>
        <v>8.0399999999999991</v>
      </c>
      <c r="F160" s="9"/>
      <c r="G160" s="14">
        <f t="shared" si="7"/>
        <v>0.25318948995363205</v>
      </c>
      <c r="H160" s="15">
        <f t="shared" si="8"/>
        <v>8.2931894899536314</v>
      </c>
    </row>
    <row r="161" spans="1:8" x14ac:dyDescent="0.3">
      <c r="A161" s="10" t="s">
        <v>15</v>
      </c>
      <c r="B161" s="55">
        <v>2027</v>
      </c>
      <c r="C161" s="11">
        <f>'[1]NYMEX + Fundy'!F161</f>
        <v>7.7502163029415572</v>
      </c>
      <c r="D161" s="12">
        <v>0.12119999999999997</v>
      </c>
      <c r="E161" s="13">
        <f t="shared" si="6"/>
        <v>7.8710000000000004</v>
      </c>
      <c r="F161" s="9"/>
      <c r="G161" s="14">
        <f t="shared" si="7"/>
        <v>0.24805244719216896</v>
      </c>
      <c r="H161" s="15">
        <f t="shared" si="8"/>
        <v>8.1190524471921695</v>
      </c>
    </row>
    <row r="162" spans="1:8" x14ac:dyDescent="0.3">
      <c r="A162" s="10" t="s">
        <v>18</v>
      </c>
      <c r="B162" s="55">
        <v>2027</v>
      </c>
      <c r="C162" s="11">
        <f>'[1]NYMEX + Fundy'!F162</f>
        <v>7.834457784495271</v>
      </c>
      <c r="D162" s="12">
        <v>0.12129999999999974</v>
      </c>
      <c r="E162" s="13">
        <f t="shared" si="6"/>
        <v>7.9560000000000004</v>
      </c>
      <c r="F162" s="9"/>
      <c r="G162" s="14">
        <f t="shared" si="7"/>
        <v>0.25063616692426582</v>
      </c>
      <c r="H162" s="15">
        <f t="shared" si="8"/>
        <v>8.206636166924266</v>
      </c>
    </row>
    <row r="163" spans="1:8" x14ac:dyDescent="0.3">
      <c r="A163" s="10" t="s">
        <v>21</v>
      </c>
      <c r="B163" s="55">
        <v>2027</v>
      </c>
      <c r="C163" s="11">
        <f>'[1]NYMEX + Fundy'!F163</f>
        <v>8.002940747602695</v>
      </c>
      <c r="D163" s="12">
        <v>0.12100000000000044</v>
      </c>
      <c r="E163" s="13">
        <f t="shared" si="6"/>
        <v>8.1240000000000006</v>
      </c>
      <c r="F163" s="9"/>
      <c r="G163" s="14">
        <f t="shared" si="7"/>
        <v>0.25574281298299845</v>
      </c>
      <c r="H163" s="15">
        <f t="shared" si="8"/>
        <v>8.3797428129829985</v>
      </c>
    </row>
    <row r="164" spans="1:8" x14ac:dyDescent="0.3">
      <c r="A164" s="10" t="s">
        <v>24</v>
      </c>
      <c r="B164" s="55">
        <v>2027</v>
      </c>
      <c r="C164" s="11">
        <f>'[1]NYMEX + Fundy'!F164</f>
        <v>8.1714237107101209</v>
      </c>
      <c r="D164" s="12">
        <v>0.12119999999999997</v>
      </c>
      <c r="E164" s="13">
        <f t="shared" si="6"/>
        <v>8.2929999999999993</v>
      </c>
      <c r="F164" s="9"/>
      <c r="G164" s="14">
        <f t="shared" si="7"/>
        <v>0.2608798557444616</v>
      </c>
      <c r="H164" s="15">
        <f t="shared" si="8"/>
        <v>8.5538798557444604</v>
      </c>
    </row>
    <row r="165" spans="1:8" x14ac:dyDescent="0.3">
      <c r="A165" s="10" t="s">
        <v>27</v>
      </c>
      <c r="B165" s="55">
        <v>2027</v>
      </c>
      <c r="C165" s="11">
        <f>'[1]NYMEX + Fundy'!F165</f>
        <v>8.002940747602695</v>
      </c>
      <c r="D165" s="12">
        <v>0.12110000000000021</v>
      </c>
      <c r="E165" s="13">
        <f t="shared" si="6"/>
        <v>8.1240000000000006</v>
      </c>
      <c r="F165" s="9"/>
      <c r="G165" s="14">
        <f t="shared" si="7"/>
        <v>0.25574281298299845</v>
      </c>
      <c r="H165" s="15">
        <f t="shared" si="8"/>
        <v>8.3797428129829985</v>
      </c>
    </row>
    <row r="166" spans="1:8" x14ac:dyDescent="0.3">
      <c r="A166" s="10" t="s">
        <v>28</v>
      </c>
      <c r="B166" s="55">
        <v>2027</v>
      </c>
      <c r="C166" s="11">
        <f>'[1]NYMEX + Fundy'!F166</f>
        <v>7.834457784495271</v>
      </c>
      <c r="D166" s="12">
        <v>0.12110000000000021</v>
      </c>
      <c r="E166" s="13">
        <f t="shared" si="6"/>
        <v>7.9560000000000004</v>
      </c>
      <c r="F166" s="9"/>
      <c r="G166" s="14">
        <f t="shared" si="7"/>
        <v>0.25063616692426582</v>
      </c>
      <c r="H166" s="15">
        <f t="shared" si="8"/>
        <v>8.206636166924266</v>
      </c>
    </row>
    <row r="167" spans="1:8" x14ac:dyDescent="0.3">
      <c r="A167" s="10" t="s">
        <v>29</v>
      </c>
      <c r="B167" s="55">
        <v>2027</v>
      </c>
      <c r="C167" s="11">
        <f>'[1]NYMEX + Fundy'!F167</f>
        <v>8.002940747602695</v>
      </c>
      <c r="D167" s="12">
        <v>2.2700000000000387E-2</v>
      </c>
      <c r="E167" s="13">
        <f t="shared" si="6"/>
        <v>8.0259999999999998</v>
      </c>
      <c r="F167" s="9"/>
      <c r="G167" s="14">
        <f t="shared" si="7"/>
        <v>0.25276393611540443</v>
      </c>
      <c r="H167" s="15">
        <f t="shared" si="8"/>
        <v>8.2787639361154035</v>
      </c>
    </row>
    <row r="168" spans="1:8" x14ac:dyDescent="0.3">
      <c r="A168" s="10" t="s">
        <v>31</v>
      </c>
      <c r="B168" s="55">
        <v>2027</v>
      </c>
      <c r="C168" s="11">
        <f>'[1]NYMEX + Fundy'!F168</f>
        <v>8.2556651922638338</v>
      </c>
      <c r="D168" s="12">
        <v>2.2299999999999542E-2</v>
      </c>
      <c r="E168" s="13">
        <f t="shared" si="6"/>
        <v>8.2780000000000005</v>
      </c>
      <c r="F168" s="9"/>
      <c r="G168" s="14">
        <f t="shared" si="7"/>
        <v>0.26042390520350334</v>
      </c>
      <c r="H168" s="15">
        <f t="shared" si="8"/>
        <v>8.5384239052035031</v>
      </c>
    </row>
    <row r="169" spans="1:8" x14ac:dyDescent="0.3">
      <c r="A169" s="10" t="s">
        <v>32</v>
      </c>
      <c r="B169" s="55">
        <v>2028</v>
      </c>
      <c r="C169" s="11">
        <f>'[1]NYMEX + Fundy'!F169</f>
        <v>8.4760202976155128</v>
      </c>
      <c r="D169" s="12">
        <v>2.3600000000000065E-2</v>
      </c>
      <c r="E169" s="13">
        <f t="shared" si="6"/>
        <v>8.5</v>
      </c>
      <c r="F169" s="9"/>
      <c r="G169" s="14">
        <f t="shared" si="7"/>
        <v>0.26717197320968566</v>
      </c>
      <c r="H169" s="15">
        <f t="shared" si="8"/>
        <v>8.7671719732096864</v>
      </c>
    </row>
    <row r="170" spans="1:8" x14ac:dyDescent="0.3">
      <c r="A170" s="10" t="s">
        <v>34</v>
      </c>
      <c r="B170" s="55">
        <v>2028</v>
      </c>
      <c r="C170" s="11">
        <f>'[1]NYMEX + Fundy'!F170</f>
        <v>8.5634019501682506</v>
      </c>
      <c r="D170" s="12">
        <v>2.3500000000000298E-2</v>
      </c>
      <c r="E170" s="13">
        <f t="shared" si="6"/>
        <v>8.5869999999999997</v>
      </c>
      <c r="F170" s="9"/>
      <c r="G170" s="14">
        <f t="shared" si="7"/>
        <v>0.26981648634724364</v>
      </c>
      <c r="H170" s="15">
        <f t="shared" si="8"/>
        <v>8.8568164863472436</v>
      </c>
    </row>
    <row r="171" spans="1:8" x14ac:dyDescent="0.3">
      <c r="A171" s="10" t="s">
        <v>8</v>
      </c>
      <c r="B171" s="55">
        <v>2028</v>
      </c>
      <c r="C171" s="11">
        <f>'[1]NYMEX + Fundy'!F171</f>
        <v>8.3886386450627768</v>
      </c>
      <c r="D171" s="12">
        <v>2.3999999999999133E-2</v>
      </c>
      <c r="E171" s="13">
        <f t="shared" si="6"/>
        <v>8.4130000000000003</v>
      </c>
      <c r="F171" s="9"/>
      <c r="G171" s="14">
        <f t="shared" si="7"/>
        <v>0.26452746007212774</v>
      </c>
      <c r="H171" s="15">
        <f t="shared" si="8"/>
        <v>8.6775274600721275</v>
      </c>
    </row>
    <row r="172" spans="1:8" x14ac:dyDescent="0.3">
      <c r="A172" s="10" t="s">
        <v>10</v>
      </c>
      <c r="B172" s="55">
        <v>2028</v>
      </c>
      <c r="C172" s="11">
        <f>'[1]NYMEX + Fundy'!F172</f>
        <v>8.2138753399573012</v>
      </c>
      <c r="D172" s="12">
        <v>0.12129999999999974</v>
      </c>
      <c r="E172" s="13">
        <f t="shared" si="6"/>
        <v>8.3350000000000009</v>
      </c>
      <c r="F172" s="9"/>
      <c r="G172" s="14">
        <f t="shared" si="7"/>
        <v>0.26215651725914474</v>
      </c>
      <c r="H172" s="15">
        <f t="shared" si="8"/>
        <v>8.5971565172591458</v>
      </c>
    </row>
    <row r="173" spans="1:8" x14ac:dyDescent="0.3">
      <c r="A173" s="10" t="s">
        <v>15</v>
      </c>
      <c r="B173" s="55">
        <v>2028</v>
      </c>
      <c r="C173" s="11">
        <f>'[1]NYMEX + Fundy'!F173</f>
        <v>8.0391120348518257</v>
      </c>
      <c r="D173" s="12">
        <v>0.12119999999999997</v>
      </c>
      <c r="E173" s="13">
        <f t="shared" si="6"/>
        <v>8.16</v>
      </c>
      <c r="F173" s="9"/>
      <c r="G173" s="14">
        <f t="shared" si="7"/>
        <v>0.25683709428129825</v>
      </c>
      <c r="H173" s="15">
        <f t="shared" si="8"/>
        <v>8.4168370942812984</v>
      </c>
    </row>
    <row r="174" spans="1:8" x14ac:dyDescent="0.3">
      <c r="A174" s="10" t="s">
        <v>18</v>
      </c>
      <c r="B174" s="55">
        <v>2028</v>
      </c>
      <c r="C174" s="11">
        <f>'[1]NYMEX + Fundy'!F174</f>
        <v>8.1264936874045635</v>
      </c>
      <c r="D174" s="12">
        <v>0.12129999999999974</v>
      </c>
      <c r="E174" s="13">
        <f t="shared" si="6"/>
        <v>8.2479999999999993</v>
      </c>
      <c r="F174" s="9"/>
      <c r="G174" s="14">
        <f t="shared" si="7"/>
        <v>0.25951200412158676</v>
      </c>
      <c r="H174" s="15">
        <f t="shared" si="8"/>
        <v>8.5075120041215868</v>
      </c>
    </row>
    <row r="175" spans="1:8" x14ac:dyDescent="0.3">
      <c r="A175" s="10" t="s">
        <v>21</v>
      </c>
      <c r="B175" s="55">
        <v>2028</v>
      </c>
      <c r="C175" s="11">
        <f>'[1]NYMEX + Fundy'!F175</f>
        <v>8.301256992510039</v>
      </c>
      <c r="D175" s="12">
        <v>0.12100000000000044</v>
      </c>
      <c r="E175" s="13">
        <f t="shared" si="6"/>
        <v>8.4220000000000006</v>
      </c>
      <c r="F175" s="9"/>
      <c r="G175" s="14">
        <f t="shared" si="7"/>
        <v>0.26480103039670272</v>
      </c>
      <c r="H175" s="15">
        <f t="shared" si="8"/>
        <v>8.6868010303967029</v>
      </c>
    </row>
    <row r="176" spans="1:8" x14ac:dyDescent="0.3">
      <c r="A176" s="10" t="s">
        <v>24</v>
      </c>
      <c r="B176" s="55">
        <v>2028</v>
      </c>
      <c r="C176" s="11">
        <f>'[1]NYMEX + Fundy'!F176</f>
        <v>8.4760202976155128</v>
      </c>
      <c r="D176" s="12">
        <v>0.12119999999999997</v>
      </c>
      <c r="E176" s="13">
        <f t="shared" si="6"/>
        <v>8.5969999999999995</v>
      </c>
      <c r="F176" s="9"/>
      <c r="G176" s="14">
        <f t="shared" si="7"/>
        <v>0.2701204533745491</v>
      </c>
      <c r="H176" s="15">
        <f t="shared" si="8"/>
        <v>8.8671204533745485</v>
      </c>
    </row>
    <row r="177" spans="1:8" x14ac:dyDescent="0.3">
      <c r="A177" s="10" t="s">
        <v>27</v>
      </c>
      <c r="B177" s="55">
        <v>2028</v>
      </c>
      <c r="C177" s="11">
        <f>'[1]NYMEX + Fundy'!F177</f>
        <v>8.301256992510039</v>
      </c>
      <c r="D177" s="12">
        <v>0.12110000000000021</v>
      </c>
      <c r="E177" s="13">
        <f t="shared" si="6"/>
        <v>8.4220000000000006</v>
      </c>
      <c r="F177" s="9"/>
      <c r="G177" s="14">
        <f t="shared" si="7"/>
        <v>0.26480103039670272</v>
      </c>
      <c r="H177" s="15">
        <f t="shared" si="8"/>
        <v>8.6868010303967029</v>
      </c>
    </row>
    <row r="178" spans="1:8" x14ac:dyDescent="0.3">
      <c r="A178" s="10" t="s">
        <v>28</v>
      </c>
      <c r="B178" s="55">
        <v>2028</v>
      </c>
      <c r="C178" s="11">
        <f>'[1]NYMEX + Fundy'!F178</f>
        <v>8.1264936874045635</v>
      </c>
      <c r="D178" s="12">
        <v>0.12110000000000021</v>
      </c>
      <c r="E178" s="13">
        <f t="shared" si="6"/>
        <v>8.2479999999999993</v>
      </c>
      <c r="F178" s="9"/>
      <c r="G178" s="14">
        <f t="shared" si="7"/>
        <v>0.25951200412158676</v>
      </c>
      <c r="H178" s="15">
        <f t="shared" si="8"/>
        <v>8.5075120041215868</v>
      </c>
    </row>
    <row r="179" spans="1:8" x14ac:dyDescent="0.3">
      <c r="A179" s="10" t="s">
        <v>29</v>
      </c>
      <c r="B179" s="55">
        <v>2028</v>
      </c>
      <c r="C179" s="11">
        <f>'[1]NYMEX + Fundy'!F179</f>
        <v>8.301256992510039</v>
      </c>
      <c r="D179" s="12">
        <v>2.2700000000000387E-2</v>
      </c>
      <c r="E179" s="13">
        <f t="shared" si="6"/>
        <v>8.3239999999999998</v>
      </c>
      <c r="F179" s="9"/>
      <c r="G179" s="14">
        <f t="shared" si="7"/>
        <v>0.26182215352910865</v>
      </c>
      <c r="H179" s="15">
        <f t="shared" si="8"/>
        <v>8.5858221535291079</v>
      </c>
    </row>
    <row r="180" spans="1:8" x14ac:dyDescent="0.3">
      <c r="A180" s="10" t="s">
        <v>31</v>
      </c>
      <c r="B180" s="55">
        <v>2028</v>
      </c>
      <c r="C180" s="11">
        <f>'[1]NYMEX + Fundy'!F180</f>
        <v>8.5634019501682506</v>
      </c>
      <c r="D180" s="12">
        <v>2.2299999999999542E-2</v>
      </c>
      <c r="E180" s="13">
        <f t="shared" si="6"/>
        <v>8.5860000000000003</v>
      </c>
      <c r="F180" s="9"/>
      <c r="G180" s="14">
        <f t="shared" si="7"/>
        <v>0.26978608964451312</v>
      </c>
      <c r="H180" s="15">
        <f t="shared" si="8"/>
        <v>8.8557860896445142</v>
      </c>
    </row>
    <row r="181" spans="1:8" x14ac:dyDescent="0.3">
      <c r="A181" s="10" t="s">
        <v>32</v>
      </c>
      <c r="B181" s="55">
        <v>2029</v>
      </c>
      <c r="C181" s="11">
        <f>'[1]NYMEX + Fundy'!F181</f>
        <v>8.7894804152268122</v>
      </c>
      <c r="D181" s="12">
        <v>2.3600000000000065E-2</v>
      </c>
      <c r="E181" s="13">
        <f t="shared" si="6"/>
        <v>8.8130000000000006</v>
      </c>
      <c r="F181" s="9"/>
      <c r="G181" s="14">
        <f t="shared" si="7"/>
        <v>0.27668614116434825</v>
      </c>
      <c r="H181" s="15">
        <f t="shared" si="8"/>
        <v>9.0896861411643481</v>
      </c>
    </row>
    <row r="182" spans="1:8" x14ac:dyDescent="0.3">
      <c r="A182" s="10" t="s">
        <v>34</v>
      </c>
      <c r="B182" s="55">
        <v>2029</v>
      </c>
      <c r="C182" s="11">
        <f>'[1]NYMEX + Fundy'!F182</f>
        <v>8.8800936153837906</v>
      </c>
      <c r="D182" s="12">
        <v>2.3500000000000298E-2</v>
      </c>
      <c r="E182" s="13">
        <f t="shared" si="6"/>
        <v>8.9039999999999999</v>
      </c>
      <c r="F182" s="9"/>
      <c r="G182" s="14">
        <f t="shared" si="7"/>
        <v>0.27945224111282835</v>
      </c>
      <c r="H182" s="15">
        <f t="shared" si="8"/>
        <v>9.1834522411128283</v>
      </c>
    </row>
    <row r="183" spans="1:8" x14ac:dyDescent="0.3">
      <c r="A183" s="10" t="s">
        <v>8</v>
      </c>
      <c r="B183" s="55">
        <v>2029</v>
      </c>
      <c r="C183" s="11">
        <f>'[1]NYMEX + Fundy'!F183</f>
        <v>8.6988672150698356</v>
      </c>
      <c r="D183" s="12">
        <v>2.3999999999999133E-2</v>
      </c>
      <c r="E183" s="13">
        <f t="shared" si="6"/>
        <v>8.7230000000000008</v>
      </c>
      <c r="F183" s="9"/>
      <c r="G183" s="14">
        <f t="shared" si="7"/>
        <v>0.27395043791859863</v>
      </c>
      <c r="H183" s="15">
        <f t="shared" si="8"/>
        <v>8.9969504379185992</v>
      </c>
    </row>
    <row r="184" spans="1:8" x14ac:dyDescent="0.3">
      <c r="A184" s="10" t="s">
        <v>10</v>
      </c>
      <c r="B184" s="55">
        <v>2029</v>
      </c>
      <c r="C184" s="11">
        <f>'[1]NYMEX + Fundy'!F184</f>
        <v>8.5176408147558806</v>
      </c>
      <c r="D184" s="12">
        <v>0.12129999999999974</v>
      </c>
      <c r="E184" s="13">
        <f t="shared" si="6"/>
        <v>8.6389999999999993</v>
      </c>
      <c r="F184" s="9"/>
      <c r="G184" s="14">
        <f t="shared" si="7"/>
        <v>0.27139711488923229</v>
      </c>
      <c r="H184" s="15">
        <f t="shared" si="8"/>
        <v>8.910397114889232</v>
      </c>
    </row>
    <row r="185" spans="1:8" x14ac:dyDescent="0.3">
      <c r="A185" s="10" t="s">
        <v>15</v>
      </c>
      <c r="B185" s="55">
        <v>2029</v>
      </c>
      <c r="C185" s="11">
        <f>'[1]NYMEX + Fundy'!F185</f>
        <v>8.3364144144419257</v>
      </c>
      <c r="D185" s="12">
        <v>0.12119999999999997</v>
      </c>
      <c r="E185" s="13">
        <f t="shared" si="6"/>
        <v>8.4580000000000002</v>
      </c>
      <c r="F185" s="9"/>
      <c r="G185" s="14">
        <f t="shared" si="7"/>
        <v>0.26589531169500252</v>
      </c>
      <c r="H185" s="15">
        <f t="shared" si="8"/>
        <v>8.7238953116950029</v>
      </c>
    </row>
    <row r="186" spans="1:8" x14ac:dyDescent="0.3">
      <c r="A186" s="10" t="s">
        <v>18</v>
      </c>
      <c r="B186" s="55">
        <v>2029</v>
      </c>
      <c r="C186" s="11">
        <f>'[1]NYMEX + Fundy'!F186</f>
        <v>8.427027614598904</v>
      </c>
      <c r="D186" s="12">
        <v>0.12129999999999974</v>
      </c>
      <c r="E186" s="13">
        <f t="shared" si="6"/>
        <v>8.548</v>
      </c>
      <c r="F186" s="9"/>
      <c r="G186" s="14">
        <f t="shared" si="7"/>
        <v>0.26863101494075214</v>
      </c>
      <c r="H186" s="15">
        <f t="shared" si="8"/>
        <v>8.8166310149407519</v>
      </c>
    </row>
    <row r="187" spans="1:8" x14ac:dyDescent="0.3">
      <c r="A187" s="10" t="s">
        <v>21</v>
      </c>
      <c r="B187" s="55">
        <v>2029</v>
      </c>
      <c r="C187" s="11">
        <f>'[1]NYMEX + Fundy'!F187</f>
        <v>8.6082540149128572</v>
      </c>
      <c r="D187" s="12">
        <v>0.12100000000000044</v>
      </c>
      <c r="E187" s="13">
        <f t="shared" si="6"/>
        <v>8.7289999999999992</v>
      </c>
      <c r="F187" s="9"/>
      <c r="G187" s="14">
        <f t="shared" si="7"/>
        <v>0.27413281813498186</v>
      </c>
      <c r="H187" s="15">
        <f t="shared" si="8"/>
        <v>9.003132818134981</v>
      </c>
    </row>
    <row r="188" spans="1:8" x14ac:dyDescent="0.3">
      <c r="A188" s="10" t="s">
        <v>24</v>
      </c>
      <c r="B188" s="55">
        <v>2029</v>
      </c>
      <c r="C188" s="11">
        <f>'[1]NYMEX + Fundy'!F188</f>
        <v>8.7894804152268122</v>
      </c>
      <c r="D188" s="12">
        <v>0.12119999999999997</v>
      </c>
      <c r="E188" s="13">
        <f t="shared" si="6"/>
        <v>8.9109999999999996</v>
      </c>
      <c r="F188" s="9"/>
      <c r="G188" s="14">
        <f t="shared" si="7"/>
        <v>0.27966501803194227</v>
      </c>
      <c r="H188" s="15">
        <f t="shared" si="8"/>
        <v>9.1906650180319414</v>
      </c>
    </row>
    <row r="189" spans="1:8" x14ac:dyDescent="0.3">
      <c r="A189" s="10" t="s">
        <v>27</v>
      </c>
      <c r="B189" s="55">
        <v>2029</v>
      </c>
      <c r="C189" s="11">
        <f>'[1]NYMEX + Fundy'!F189</f>
        <v>8.6082540149128572</v>
      </c>
      <c r="D189" s="12">
        <v>0.12110000000000021</v>
      </c>
      <c r="E189" s="13">
        <f t="shared" si="6"/>
        <v>8.7289999999999992</v>
      </c>
      <c r="F189" s="9"/>
      <c r="G189" s="14">
        <f t="shared" si="7"/>
        <v>0.27413281813498186</v>
      </c>
      <c r="H189" s="15">
        <f t="shared" si="8"/>
        <v>9.003132818134981</v>
      </c>
    </row>
    <row r="190" spans="1:8" x14ac:dyDescent="0.3">
      <c r="A190" s="10" t="s">
        <v>28</v>
      </c>
      <c r="B190" s="55">
        <v>2029</v>
      </c>
      <c r="C190" s="11">
        <f>'[1]NYMEX + Fundy'!F190</f>
        <v>8.427027614598904</v>
      </c>
      <c r="D190" s="12">
        <v>0.12110000000000021</v>
      </c>
      <c r="E190" s="13">
        <f t="shared" si="6"/>
        <v>8.548</v>
      </c>
      <c r="F190" s="9"/>
      <c r="G190" s="14">
        <f t="shared" si="7"/>
        <v>0.26863101494075214</v>
      </c>
      <c r="H190" s="15">
        <f t="shared" si="8"/>
        <v>8.8166310149407519</v>
      </c>
    </row>
    <row r="191" spans="1:8" x14ac:dyDescent="0.3">
      <c r="A191" s="10" t="s">
        <v>29</v>
      </c>
      <c r="B191" s="55">
        <v>2029</v>
      </c>
      <c r="C191" s="11">
        <f>'[1]NYMEX + Fundy'!F191</f>
        <v>8.6082540149128572</v>
      </c>
      <c r="D191" s="12">
        <v>2.2700000000000387E-2</v>
      </c>
      <c r="E191" s="13">
        <f t="shared" si="6"/>
        <v>8.6310000000000002</v>
      </c>
      <c r="F191" s="9"/>
      <c r="G191" s="14">
        <f t="shared" si="7"/>
        <v>0.27115394126738795</v>
      </c>
      <c r="H191" s="15">
        <f t="shared" si="8"/>
        <v>8.9021539412673878</v>
      </c>
    </row>
    <row r="192" spans="1:8" x14ac:dyDescent="0.3">
      <c r="A192" s="10" t="s">
        <v>31</v>
      </c>
      <c r="B192" s="55">
        <v>2029</v>
      </c>
      <c r="C192" s="11">
        <f>'[1]NYMEX + Fundy'!F192</f>
        <v>8.8800936153837906</v>
      </c>
      <c r="D192" s="12">
        <v>2.2299999999999542E-2</v>
      </c>
      <c r="E192" s="13">
        <f t="shared" si="6"/>
        <v>8.9019999999999992</v>
      </c>
      <c r="F192" s="9"/>
      <c r="G192" s="14">
        <f t="shared" si="7"/>
        <v>0.27939144770736729</v>
      </c>
      <c r="H192" s="15">
        <f t="shared" si="8"/>
        <v>9.1813914477073659</v>
      </c>
    </row>
    <row r="193" spans="1:8" x14ac:dyDescent="0.3">
      <c r="A193" s="10" t="s">
        <v>32</v>
      </c>
      <c r="B193" s="55">
        <v>2030</v>
      </c>
      <c r="C193" s="11">
        <f>'[1]NYMEX + Fundy'!F193</f>
        <v>9.1113512279606859</v>
      </c>
      <c r="D193" s="12">
        <v>2.3600000000000065E-2</v>
      </c>
      <c r="E193" s="13">
        <f t="shared" si="6"/>
        <v>9.1349999999999998</v>
      </c>
      <c r="F193" s="9"/>
      <c r="G193" s="14">
        <f t="shared" si="7"/>
        <v>0.28647387944358571</v>
      </c>
      <c r="H193" s="15">
        <f t="shared" si="8"/>
        <v>9.4214738794435853</v>
      </c>
    </row>
    <row r="194" spans="1:8" x14ac:dyDescent="0.3">
      <c r="A194" s="10" t="s">
        <v>34</v>
      </c>
      <c r="B194" s="55">
        <v>2030</v>
      </c>
      <c r="C194" s="11">
        <f>'[1]NYMEX + Fundy'!F194</f>
        <v>9.2052826839190445</v>
      </c>
      <c r="D194" s="12">
        <v>2.3500000000000298E-2</v>
      </c>
      <c r="E194" s="13">
        <f t="shared" si="6"/>
        <v>9.2289999999999992</v>
      </c>
      <c r="F194" s="9"/>
      <c r="G194" s="14">
        <f t="shared" si="7"/>
        <v>0.2893311695002575</v>
      </c>
      <c r="H194" s="15">
        <f t="shared" si="8"/>
        <v>9.5183311695002573</v>
      </c>
    </row>
    <row r="195" spans="1:8" x14ac:dyDescent="0.3">
      <c r="A195" s="10" t="s">
        <v>8</v>
      </c>
      <c r="B195" s="55">
        <v>2030</v>
      </c>
      <c r="C195" s="11">
        <f>'[1]NYMEX + Fundy'!F195</f>
        <v>9.017419772002329</v>
      </c>
      <c r="D195" s="12">
        <v>2.3999999999999133E-2</v>
      </c>
      <c r="E195" s="13">
        <f t="shared" ref="E195:E240" si="9">ROUND(C195+D195,3)</f>
        <v>9.0410000000000004</v>
      </c>
      <c r="F195" s="9"/>
      <c r="G195" s="14">
        <f t="shared" ref="G195:G240" si="10">(E195/$M$6)*$M$5+($M$7*$M$8^(B195-$M$4))</f>
        <v>0.28361658938691392</v>
      </c>
      <c r="H195" s="15">
        <f t="shared" ref="H195:H240" si="11">+E195+G195</f>
        <v>9.3246165893869151</v>
      </c>
    </row>
    <row r="196" spans="1:8" x14ac:dyDescent="0.3">
      <c r="A196" s="10" t="s">
        <v>10</v>
      </c>
      <c r="B196" s="55">
        <v>2030</v>
      </c>
      <c r="C196" s="11">
        <f>'[1]NYMEX + Fundy'!F196</f>
        <v>8.8295568600856136</v>
      </c>
      <c r="D196" s="12">
        <v>0.12129999999999974</v>
      </c>
      <c r="E196" s="13">
        <f t="shared" si="9"/>
        <v>8.9510000000000005</v>
      </c>
      <c r="F196" s="9"/>
      <c r="G196" s="14">
        <f t="shared" si="10"/>
        <v>0.28088088614116435</v>
      </c>
      <c r="H196" s="15">
        <f t="shared" si="11"/>
        <v>9.2318808861411643</v>
      </c>
    </row>
    <row r="197" spans="1:8" x14ac:dyDescent="0.3">
      <c r="A197" s="10" t="s">
        <v>15</v>
      </c>
      <c r="B197" s="55">
        <v>2030</v>
      </c>
      <c r="C197" s="11">
        <f>'[1]NYMEX + Fundy'!F197</f>
        <v>8.6416939481688964</v>
      </c>
      <c r="D197" s="12">
        <v>0.12119999999999997</v>
      </c>
      <c r="E197" s="13">
        <f t="shared" si="9"/>
        <v>8.7629999999999999</v>
      </c>
      <c r="F197" s="9"/>
      <c r="G197" s="14">
        <f t="shared" si="10"/>
        <v>0.27516630602782066</v>
      </c>
      <c r="H197" s="15">
        <f t="shared" si="11"/>
        <v>9.0381663060278203</v>
      </c>
    </row>
    <row r="198" spans="1:8" x14ac:dyDescent="0.3">
      <c r="A198" s="10" t="s">
        <v>18</v>
      </c>
      <c r="B198" s="55">
        <v>2030</v>
      </c>
      <c r="C198" s="11">
        <f>'[1]NYMEX + Fundy'!F198</f>
        <v>8.735625404127255</v>
      </c>
      <c r="D198" s="12">
        <v>0.12129999999999974</v>
      </c>
      <c r="E198" s="13">
        <f t="shared" si="9"/>
        <v>8.8569999999999993</v>
      </c>
      <c r="F198" s="9"/>
      <c r="G198" s="14">
        <f t="shared" si="10"/>
        <v>0.27802359608449245</v>
      </c>
      <c r="H198" s="15">
        <f t="shared" si="11"/>
        <v>9.1350235960844923</v>
      </c>
    </row>
    <row r="199" spans="1:8" x14ac:dyDescent="0.3">
      <c r="A199" s="10" t="s">
        <v>21</v>
      </c>
      <c r="B199" s="55">
        <v>2030</v>
      </c>
      <c r="C199" s="11">
        <f>'[1]NYMEX + Fundy'!F199</f>
        <v>8.9234883160439704</v>
      </c>
      <c r="D199" s="12">
        <v>0.12100000000000044</v>
      </c>
      <c r="E199" s="13">
        <f t="shared" si="9"/>
        <v>9.0440000000000005</v>
      </c>
      <c r="F199" s="9"/>
      <c r="G199" s="14">
        <f t="shared" si="10"/>
        <v>0.28370777949510562</v>
      </c>
      <c r="H199" s="15">
        <f t="shared" si="11"/>
        <v>9.3277077794951069</v>
      </c>
    </row>
    <row r="200" spans="1:8" x14ac:dyDescent="0.3">
      <c r="A200" s="10" t="s">
        <v>24</v>
      </c>
      <c r="B200" s="55">
        <v>2030</v>
      </c>
      <c r="C200" s="11">
        <f>'[1]NYMEX + Fundy'!F200</f>
        <v>9.1113512279606859</v>
      </c>
      <c r="D200" s="12">
        <v>0.12119999999999997</v>
      </c>
      <c r="E200" s="13">
        <f t="shared" si="9"/>
        <v>9.2330000000000005</v>
      </c>
      <c r="F200" s="9"/>
      <c r="G200" s="14">
        <f t="shared" si="10"/>
        <v>0.28945275631117973</v>
      </c>
      <c r="H200" s="15">
        <f t="shared" si="11"/>
        <v>9.5224527563111803</v>
      </c>
    </row>
    <row r="201" spans="1:8" x14ac:dyDescent="0.3">
      <c r="A201" s="10" t="s">
        <v>27</v>
      </c>
      <c r="B201" s="55">
        <v>2030</v>
      </c>
      <c r="C201" s="11">
        <f>'[1]NYMEX + Fundy'!F201</f>
        <v>8.9234883160439704</v>
      </c>
      <c r="D201" s="12">
        <v>0.12110000000000021</v>
      </c>
      <c r="E201" s="13">
        <f t="shared" si="9"/>
        <v>9.0449999999999999</v>
      </c>
      <c r="F201" s="9"/>
      <c r="G201" s="14">
        <f t="shared" si="10"/>
        <v>0.28373817619783609</v>
      </c>
      <c r="H201" s="15">
        <f t="shared" si="11"/>
        <v>9.3287381761978363</v>
      </c>
    </row>
    <row r="202" spans="1:8" x14ac:dyDescent="0.3">
      <c r="A202" s="10" t="s">
        <v>28</v>
      </c>
      <c r="B202" s="55">
        <v>2030</v>
      </c>
      <c r="C202" s="11">
        <f>'[1]NYMEX + Fundy'!F202</f>
        <v>8.735625404127255</v>
      </c>
      <c r="D202" s="12">
        <v>0.12110000000000021</v>
      </c>
      <c r="E202" s="13">
        <f t="shared" si="9"/>
        <v>8.8569999999999993</v>
      </c>
      <c r="F202" s="9"/>
      <c r="G202" s="14">
        <f t="shared" si="10"/>
        <v>0.27802359608449245</v>
      </c>
      <c r="H202" s="15">
        <f t="shared" si="11"/>
        <v>9.1350235960844923</v>
      </c>
    </row>
    <row r="203" spans="1:8" x14ac:dyDescent="0.3">
      <c r="A203" s="10" t="s">
        <v>29</v>
      </c>
      <c r="B203" s="55">
        <v>2030</v>
      </c>
      <c r="C203" s="11">
        <f>'[1]NYMEX + Fundy'!F203</f>
        <v>8.9234883160439704</v>
      </c>
      <c r="D203" s="12">
        <v>2.2700000000000387E-2</v>
      </c>
      <c r="E203" s="13">
        <f t="shared" si="9"/>
        <v>8.9459999999999997</v>
      </c>
      <c r="F203" s="9"/>
      <c r="G203" s="14">
        <f t="shared" si="10"/>
        <v>0.28072890262751155</v>
      </c>
      <c r="H203" s="15">
        <f t="shared" si="11"/>
        <v>9.2267289026275119</v>
      </c>
    </row>
    <row r="204" spans="1:8" x14ac:dyDescent="0.3">
      <c r="A204" s="10" t="s">
        <v>31</v>
      </c>
      <c r="B204" s="55">
        <v>2030</v>
      </c>
      <c r="C204" s="11">
        <f>'[1]NYMEX + Fundy'!F204</f>
        <v>9.2052826839190445</v>
      </c>
      <c r="D204" s="12">
        <v>2.2299999999999542E-2</v>
      </c>
      <c r="E204" s="13">
        <f t="shared" si="9"/>
        <v>9.2279999999999998</v>
      </c>
      <c r="F204" s="9"/>
      <c r="G204" s="14">
        <f t="shared" si="10"/>
        <v>0.28930077279752703</v>
      </c>
      <c r="H204" s="15">
        <f t="shared" si="11"/>
        <v>9.5173007727975261</v>
      </c>
    </row>
    <row r="205" spans="1:8" x14ac:dyDescent="0.3">
      <c r="A205" s="10" t="s">
        <v>32</v>
      </c>
      <c r="B205" s="55">
        <v>2031</v>
      </c>
      <c r="C205" s="11">
        <f>'[1]NYMEX + Fundy'!F205</f>
        <v>9.4417906529106226</v>
      </c>
      <c r="D205" s="12">
        <v>2.3600000000000065E-2</v>
      </c>
      <c r="E205" s="13">
        <f t="shared" si="9"/>
        <v>9.4649999999999999</v>
      </c>
      <c r="F205" s="9"/>
      <c r="G205" s="14">
        <f t="shared" si="10"/>
        <v>0.29650479134466767</v>
      </c>
      <c r="H205" s="15">
        <f t="shared" si="11"/>
        <v>9.7615047913446666</v>
      </c>
    </row>
    <row r="206" spans="1:8" x14ac:dyDescent="0.3">
      <c r="A206" s="10" t="s">
        <v>34</v>
      </c>
      <c r="B206" s="55">
        <v>2031</v>
      </c>
      <c r="C206" s="11">
        <f>'[1]NYMEX + Fundy'!F206</f>
        <v>9.5391287008787753</v>
      </c>
      <c r="D206" s="12">
        <v>2.3500000000000298E-2</v>
      </c>
      <c r="E206" s="13">
        <f t="shared" si="9"/>
        <v>9.5630000000000006</v>
      </c>
      <c r="F206" s="9"/>
      <c r="G206" s="14">
        <f t="shared" si="10"/>
        <v>0.29948366821226169</v>
      </c>
      <c r="H206" s="15">
        <f t="shared" si="11"/>
        <v>9.8624836682122616</v>
      </c>
    </row>
    <row r="207" spans="1:8" x14ac:dyDescent="0.3">
      <c r="A207" s="10" t="s">
        <v>8</v>
      </c>
      <c r="B207" s="55">
        <v>2031</v>
      </c>
      <c r="C207" s="11">
        <f>'[1]NYMEX + Fundy'!F207</f>
        <v>9.3444526049424734</v>
      </c>
      <c r="D207" s="12">
        <v>2.3999999999999133E-2</v>
      </c>
      <c r="E207" s="13">
        <f t="shared" si="9"/>
        <v>9.3680000000000003</v>
      </c>
      <c r="F207" s="9"/>
      <c r="G207" s="14">
        <f t="shared" si="10"/>
        <v>0.29355631117980419</v>
      </c>
      <c r="H207" s="15">
        <f t="shared" si="11"/>
        <v>9.6615563111798046</v>
      </c>
    </row>
    <row r="208" spans="1:8" x14ac:dyDescent="0.3">
      <c r="A208" s="10" t="s">
        <v>10</v>
      </c>
      <c r="B208" s="55">
        <v>2031</v>
      </c>
      <c r="C208" s="11">
        <f>'[1]NYMEX + Fundy'!F208</f>
        <v>9.1497765090061716</v>
      </c>
      <c r="D208" s="12">
        <v>0.12129999999999974</v>
      </c>
      <c r="E208" s="13">
        <f t="shared" si="9"/>
        <v>9.2710000000000008</v>
      </c>
      <c r="F208" s="9"/>
      <c r="G208" s="14">
        <f t="shared" si="10"/>
        <v>0.29060783101494075</v>
      </c>
      <c r="H208" s="15">
        <f t="shared" si="11"/>
        <v>9.5616078310149408</v>
      </c>
    </row>
    <row r="209" spans="1:8" x14ac:dyDescent="0.3">
      <c r="A209" s="10" t="s">
        <v>15</v>
      </c>
      <c r="B209" s="55">
        <v>2031</v>
      </c>
      <c r="C209" s="11">
        <f>'[1]NYMEX + Fundy'!F209</f>
        <v>8.9551004130698697</v>
      </c>
      <c r="D209" s="12">
        <v>0.12119999999999997</v>
      </c>
      <c r="E209" s="13">
        <f t="shared" si="9"/>
        <v>9.0760000000000005</v>
      </c>
      <c r="F209" s="9"/>
      <c r="G209" s="14">
        <f t="shared" si="10"/>
        <v>0.2846804739824832</v>
      </c>
      <c r="H209" s="15">
        <f t="shared" si="11"/>
        <v>9.3606804739824838</v>
      </c>
    </row>
    <row r="210" spans="1:8" x14ac:dyDescent="0.3">
      <c r="A210" s="10" t="s">
        <v>18</v>
      </c>
      <c r="B210" s="55">
        <v>2031</v>
      </c>
      <c r="C210" s="11">
        <f>'[1]NYMEX + Fundy'!F210</f>
        <v>9.0524384610380206</v>
      </c>
      <c r="D210" s="12">
        <v>0.12129999999999974</v>
      </c>
      <c r="E210" s="13">
        <f t="shared" si="9"/>
        <v>9.1739999999999995</v>
      </c>
      <c r="F210" s="9"/>
      <c r="G210" s="14">
        <f t="shared" si="10"/>
        <v>0.28765935085007721</v>
      </c>
      <c r="H210" s="15">
        <f t="shared" si="11"/>
        <v>9.461659350850077</v>
      </c>
    </row>
    <row r="211" spans="1:8" x14ac:dyDescent="0.3">
      <c r="A211" s="10" t="s">
        <v>21</v>
      </c>
      <c r="B211" s="55">
        <v>2031</v>
      </c>
      <c r="C211" s="11">
        <f>'[1]NYMEX + Fundy'!F211</f>
        <v>9.2471145569743225</v>
      </c>
      <c r="D211" s="12">
        <v>0.12100000000000044</v>
      </c>
      <c r="E211" s="13">
        <f t="shared" si="9"/>
        <v>9.3680000000000003</v>
      </c>
      <c r="F211" s="9"/>
      <c r="G211" s="14">
        <f t="shared" si="10"/>
        <v>0.29355631117980419</v>
      </c>
      <c r="H211" s="15">
        <f t="shared" si="11"/>
        <v>9.6615563111798046</v>
      </c>
    </row>
    <row r="212" spans="1:8" x14ac:dyDescent="0.3">
      <c r="A212" s="10" t="s">
        <v>24</v>
      </c>
      <c r="B212" s="55">
        <v>2031</v>
      </c>
      <c r="C212" s="11">
        <f>'[1]NYMEX + Fundy'!F212</f>
        <v>9.4417906529106226</v>
      </c>
      <c r="D212" s="12">
        <v>0.12119999999999997</v>
      </c>
      <c r="E212" s="13">
        <f t="shared" si="9"/>
        <v>9.5630000000000006</v>
      </c>
      <c r="F212" s="9"/>
      <c r="G212" s="14">
        <f t="shared" si="10"/>
        <v>0.29948366821226169</v>
      </c>
      <c r="H212" s="15">
        <f t="shared" si="11"/>
        <v>9.8624836682122616</v>
      </c>
    </row>
    <row r="213" spans="1:8" x14ac:dyDescent="0.3">
      <c r="A213" s="10" t="s">
        <v>27</v>
      </c>
      <c r="B213" s="55">
        <v>2031</v>
      </c>
      <c r="C213" s="11">
        <f>'[1]NYMEX + Fundy'!F213</f>
        <v>9.2471145569743225</v>
      </c>
      <c r="D213" s="12">
        <v>0.12110000000000021</v>
      </c>
      <c r="E213" s="13">
        <f t="shared" si="9"/>
        <v>9.3680000000000003</v>
      </c>
      <c r="F213" s="9"/>
      <c r="G213" s="14">
        <f t="shared" si="10"/>
        <v>0.29355631117980419</v>
      </c>
      <c r="H213" s="15">
        <f t="shared" si="11"/>
        <v>9.6615563111798046</v>
      </c>
    </row>
    <row r="214" spans="1:8" x14ac:dyDescent="0.3">
      <c r="A214" s="10" t="s">
        <v>28</v>
      </c>
      <c r="B214" s="55">
        <v>2031</v>
      </c>
      <c r="C214" s="11">
        <f>'[1]NYMEX + Fundy'!F214</f>
        <v>9.0524384610380206</v>
      </c>
      <c r="D214" s="12">
        <v>0.12110000000000021</v>
      </c>
      <c r="E214" s="13">
        <f t="shared" si="9"/>
        <v>9.1739999999999995</v>
      </c>
      <c r="F214" s="9"/>
      <c r="G214" s="14">
        <f t="shared" si="10"/>
        <v>0.28765935085007721</v>
      </c>
      <c r="H214" s="15">
        <f t="shared" si="11"/>
        <v>9.461659350850077</v>
      </c>
    </row>
    <row r="215" spans="1:8" x14ac:dyDescent="0.3">
      <c r="A215" s="10" t="s">
        <v>29</v>
      </c>
      <c r="B215" s="55">
        <v>2031</v>
      </c>
      <c r="C215" s="11">
        <f>'[1]NYMEX + Fundy'!F215</f>
        <v>9.2471145569743225</v>
      </c>
      <c r="D215" s="12">
        <v>2.2700000000000387E-2</v>
      </c>
      <c r="E215" s="13">
        <f t="shared" si="9"/>
        <v>9.27</v>
      </c>
      <c r="F215" s="9"/>
      <c r="G215" s="14">
        <f t="shared" si="10"/>
        <v>0.29057743431221011</v>
      </c>
      <c r="H215" s="15">
        <f t="shared" si="11"/>
        <v>9.5605774343122096</v>
      </c>
    </row>
    <row r="216" spans="1:8" x14ac:dyDescent="0.3">
      <c r="A216" s="10" t="s">
        <v>31</v>
      </c>
      <c r="B216" s="55">
        <v>2031</v>
      </c>
      <c r="C216" s="11">
        <f>'[1]NYMEX + Fundy'!F216</f>
        <v>9.5391287008787753</v>
      </c>
      <c r="D216" s="56">
        <v>2.2299999999999542E-2</v>
      </c>
      <c r="E216" s="13">
        <f t="shared" si="9"/>
        <v>9.5609999999999999</v>
      </c>
      <c r="F216" s="9"/>
      <c r="G216" s="14">
        <f t="shared" si="10"/>
        <v>0.29942287480680058</v>
      </c>
      <c r="H216" s="15">
        <f t="shared" si="11"/>
        <v>9.860422874806801</v>
      </c>
    </row>
    <row r="217" spans="1:8" x14ac:dyDescent="0.3">
      <c r="A217" s="10" t="s">
        <v>32</v>
      </c>
      <c r="B217" s="55">
        <v>2032</v>
      </c>
      <c r="C217" s="11">
        <f>'[1]NYMEX + Fundy'!F217</f>
        <v>9.7833148473419609</v>
      </c>
      <c r="D217" s="56">
        <v>2.3600000000000065E-2</v>
      </c>
      <c r="E217" s="13">
        <f t="shared" si="9"/>
        <v>9.8070000000000004</v>
      </c>
      <c r="F217" s="9"/>
      <c r="G217" s="14">
        <f t="shared" si="10"/>
        <v>0.3069004636785162</v>
      </c>
      <c r="H217" s="15">
        <f t="shared" si="11"/>
        <v>10.113900463678517</v>
      </c>
    </row>
    <row r="218" spans="1:8" x14ac:dyDescent="0.3">
      <c r="A218" s="10" t="s">
        <v>34</v>
      </c>
      <c r="B218" s="55">
        <v>2032</v>
      </c>
      <c r="C218" s="11">
        <f>'[1]NYMEX + Fundy'!F218</f>
        <v>9.8841737632939406</v>
      </c>
      <c r="D218" s="56">
        <v>2.3500000000000298E-2</v>
      </c>
      <c r="E218" s="13">
        <f t="shared" si="9"/>
        <v>9.9079999999999995</v>
      </c>
      <c r="F218" s="9"/>
      <c r="G218" s="14">
        <f t="shared" si="10"/>
        <v>0.30997053065430186</v>
      </c>
      <c r="H218" s="15">
        <f t="shared" si="11"/>
        <v>10.217970530654302</v>
      </c>
    </row>
    <row r="219" spans="1:8" x14ac:dyDescent="0.3">
      <c r="A219" s="10" t="s">
        <v>8</v>
      </c>
      <c r="B219" s="55">
        <v>2032</v>
      </c>
      <c r="C219" s="11">
        <f>'[1]NYMEX + Fundy'!F219</f>
        <v>9.682455931389983</v>
      </c>
      <c r="D219" s="56">
        <v>2.3999999999999133E-2</v>
      </c>
      <c r="E219" s="13">
        <f t="shared" si="9"/>
        <v>9.7059999999999995</v>
      </c>
      <c r="F219" s="9"/>
      <c r="G219" s="14">
        <f t="shared" si="10"/>
        <v>0.30383039670273049</v>
      </c>
      <c r="H219" s="15">
        <f t="shared" si="11"/>
        <v>10.00983039670273</v>
      </c>
    </row>
    <row r="220" spans="1:8" x14ac:dyDescent="0.3">
      <c r="A220" s="10" t="s">
        <v>10</v>
      </c>
      <c r="B220" s="55">
        <v>2032</v>
      </c>
      <c r="C220" s="11">
        <f>'[1]NYMEX + Fundy'!F220</f>
        <v>9.4807380994860253</v>
      </c>
      <c r="D220" s="56">
        <v>0.12129999999999974</v>
      </c>
      <c r="E220" s="13">
        <f t="shared" si="9"/>
        <v>9.6020000000000003</v>
      </c>
      <c r="F220" s="9"/>
      <c r="G220" s="14">
        <f t="shared" si="10"/>
        <v>0.30066913961875313</v>
      </c>
      <c r="H220" s="15">
        <f t="shared" si="11"/>
        <v>9.9026691396187534</v>
      </c>
    </row>
    <row r="221" spans="1:8" x14ac:dyDescent="0.3">
      <c r="A221" s="10" t="s">
        <v>15</v>
      </c>
      <c r="B221" s="55">
        <v>2032</v>
      </c>
      <c r="C221" s="11">
        <f>'[1]NYMEX + Fundy'!F221</f>
        <v>9.2790202675820659</v>
      </c>
      <c r="D221" s="56">
        <v>0.12119999999999997</v>
      </c>
      <c r="E221" s="13">
        <f t="shared" si="9"/>
        <v>9.4</v>
      </c>
      <c r="F221" s="9"/>
      <c r="G221" s="14">
        <f t="shared" si="10"/>
        <v>0.29452900566718182</v>
      </c>
      <c r="H221" s="15">
        <f t="shared" si="11"/>
        <v>9.6945290056671816</v>
      </c>
    </row>
    <row r="222" spans="1:8" x14ac:dyDescent="0.3">
      <c r="A222" s="10" t="s">
        <v>18</v>
      </c>
      <c r="B222" s="55">
        <v>2032</v>
      </c>
      <c r="C222" s="11">
        <f>'[1]NYMEX + Fundy'!F222</f>
        <v>9.3798791835340456</v>
      </c>
      <c r="D222" s="56">
        <v>0.12129999999999974</v>
      </c>
      <c r="E222" s="13">
        <f t="shared" si="9"/>
        <v>9.5009999999999994</v>
      </c>
      <c r="F222" s="9"/>
      <c r="G222" s="14">
        <f t="shared" si="10"/>
        <v>0.29759907264296748</v>
      </c>
      <c r="H222" s="15">
        <f t="shared" si="11"/>
        <v>9.7985990726429666</v>
      </c>
    </row>
    <row r="223" spans="1:8" x14ac:dyDescent="0.3">
      <c r="A223" s="10" t="s">
        <v>21</v>
      </c>
      <c r="B223" s="55">
        <v>2032</v>
      </c>
      <c r="C223" s="11">
        <f>'[1]NYMEX + Fundy'!F223</f>
        <v>9.5815970154380032</v>
      </c>
      <c r="D223" s="56">
        <v>0.12100000000000044</v>
      </c>
      <c r="E223" s="13">
        <f t="shared" si="9"/>
        <v>9.7029999999999994</v>
      </c>
      <c r="F223" s="9"/>
      <c r="G223" s="14">
        <f t="shared" si="10"/>
        <v>0.30373920659453879</v>
      </c>
      <c r="H223" s="15">
        <f t="shared" si="11"/>
        <v>10.006739206594538</v>
      </c>
    </row>
    <row r="224" spans="1:8" x14ac:dyDescent="0.3">
      <c r="A224" s="10" t="s">
        <v>24</v>
      </c>
      <c r="B224" s="55">
        <v>2032</v>
      </c>
      <c r="C224" s="11">
        <f>'[1]NYMEX + Fundy'!F224</f>
        <v>9.7833148473419609</v>
      </c>
      <c r="D224" s="56">
        <v>0.12119999999999997</v>
      </c>
      <c r="E224" s="13">
        <f t="shared" si="9"/>
        <v>9.9049999999999994</v>
      </c>
      <c r="F224" s="9"/>
      <c r="G224" s="14">
        <f t="shared" si="10"/>
        <v>0.30987934054611016</v>
      </c>
      <c r="H224" s="15">
        <f t="shared" si="11"/>
        <v>10.21487934054611</v>
      </c>
    </row>
    <row r="225" spans="1:8" x14ac:dyDescent="0.3">
      <c r="A225" s="10" t="s">
        <v>27</v>
      </c>
      <c r="B225" s="55">
        <v>2032</v>
      </c>
      <c r="C225" s="11">
        <f>'[1]NYMEX + Fundy'!F225</f>
        <v>9.5815970154380032</v>
      </c>
      <c r="D225" s="56">
        <v>0.12110000000000021</v>
      </c>
      <c r="E225" s="13">
        <f t="shared" si="9"/>
        <v>9.7029999999999994</v>
      </c>
      <c r="F225" s="9"/>
      <c r="G225" s="14">
        <f t="shared" si="10"/>
        <v>0.30373920659453879</v>
      </c>
      <c r="H225" s="15">
        <f t="shared" si="11"/>
        <v>10.006739206594538</v>
      </c>
    </row>
    <row r="226" spans="1:8" x14ac:dyDescent="0.3">
      <c r="A226" s="10" t="s">
        <v>28</v>
      </c>
      <c r="B226" s="55">
        <v>2032</v>
      </c>
      <c r="C226" s="11">
        <f>'[1]NYMEX + Fundy'!F226</f>
        <v>9.3798791835340456</v>
      </c>
      <c r="D226" s="56">
        <v>0.12110000000000021</v>
      </c>
      <c r="E226" s="13">
        <f t="shared" si="9"/>
        <v>9.5009999999999994</v>
      </c>
      <c r="F226" s="9"/>
      <c r="G226" s="14">
        <f t="shared" si="10"/>
        <v>0.29759907264296748</v>
      </c>
      <c r="H226" s="15">
        <f t="shared" si="11"/>
        <v>9.7985990726429666</v>
      </c>
    </row>
    <row r="227" spans="1:8" x14ac:dyDescent="0.3">
      <c r="A227" s="10" t="s">
        <v>29</v>
      </c>
      <c r="B227" s="55">
        <v>2032</v>
      </c>
      <c r="C227" s="11">
        <f>'[1]NYMEX + Fundy'!F227</f>
        <v>9.5815970154380032</v>
      </c>
      <c r="D227" s="56">
        <v>2.2700000000000387E-2</v>
      </c>
      <c r="E227" s="13">
        <f t="shared" si="9"/>
        <v>9.6039999999999992</v>
      </c>
      <c r="F227" s="9"/>
      <c r="G227" s="14">
        <f t="shared" si="10"/>
        <v>0.30072993302421425</v>
      </c>
      <c r="H227" s="15">
        <f t="shared" si="11"/>
        <v>9.904729933024214</v>
      </c>
    </row>
    <row r="228" spans="1:8" x14ac:dyDescent="0.3">
      <c r="A228" s="10" t="s">
        <v>31</v>
      </c>
      <c r="B228" s="55">
        <v>2032</v>
      </c>
      <c r="C228" s="11">
        <f>'[1]NYMEX + Fundy'!F228</f>
        <v>9.8841737632939406</v>
      </c>
      <c r="D228" s="56">
        <v>2.2299999999999542E-2</v>
      </c>
      <c r="E228" s="13">
        <f t="shared" si="9"/>
        <v>9.9060000000000006</v>
      </c>
      <c r="F228" s="9"/>
      <c r="G228" s="14">
        <f t="shared" si="10"/>
        <v>0.30990973724884074</v>
      </c>
      <c r="H228" s="15">
        <f t="shared" si="11"/>
        <v>10.215909737248841</v>
      </c>
    </row>
    <row r="229" spans="1:8" x14ac:dyDescent="0.3">
      <c r="A229" s="10" t="s">
        <v>32</v>
      </c>
      <c r="B229" s="55">
        <v>2033</v>
      </c>
      <c r="C229" s="11">
        <f>'[1]NYMEX + Fundy'!F229</f>
        <v>10.137040854699141</v>
      </c>
      <c r="D229" s="56">
        <v>2.3600000000000065E-2</v>
      </c>
      <c r="E229" s="13">
        <f t="shared" si="9"/>
        <v>10.161</v>
      </c>
      <c r="F229" s="9"/>
      <c r="G229" s="14">
        <f t="shared" si="10"/>
        <v>0.31766089644513129</v>
      </c>
      <c r="H229" s="15">
        <f t="shared" si="11"/>
        <v>10.478660896445131</v>
      </c>
    </row>
    <row r="230" spans="1:8" x14ac:dyDescent="0.3">
      <c r="A230" s="10" t="s">
        <v>34</v>
      </c>
      <c r="B230" s="55">
        <v>2033</v>
      </c>
      <c r="C230" s="11">
        <f>'[1]NYMEX + Fundy'!F230</f>
        <v>10.241546430520781</v>
      </c>
      <c r="D230" s="56">
        <v>2.3500000000000298E-2</v>
      </c>
      <c r="E230" s="13">
        <f t="shared" si="9"/>
        <v>10.265000000000001</v>
      </c>
      <c r="F230" s="9"/>
      <c r="G230" s="14">
        <f t="shared" si="10"/>
        <v>0.32082215352910864</v>
      </c>
      <c r="H230" s="15">
        <f t="shared" si="11"/>
        <v>10.58582215352911</v>
      </c>
    </row>
    <row r="231" spans="1:8" x14ac:dyDescent="0.3">
      <c r="A231" s="10" t="s">
        <v>8</v>
      </c>
      <c r="B231" s="55">
        <v>2033</v>
      </c>
      <c r="C231" s="11">
        <f>'[1]NYMEX + Fundy'!F231</f>
        <v>10.0325352788775</v>
      </c>
      <c r="D231" s="56">
        <v>2.3999999999999133E-2</v>
      </c>
      <c r="E231" s="13">
        <f t="shared" si="9"/>
        <v>10.057</v>
      </c>
      <c r="F231" s="9"/>
      <c r="G231" s="14">
        <f t="shared" si="10"/>
        <v>0.31449963936115399</v>
      </c>
      <c r="H231" s="15">
        <f t="shared" si="11"/>
        <v>10.371499639361154</v>
      </c>
    </row>
    <row r="232" spans="1:8" x14ac:dyDescent="0.3">
      <c r="A232" s="10" t="s">
        <v>10</v>
      </c>
      <c r="B232" s="55">
        <v>2033</v>
      </c>
      <c r="C232" s="11">
        <f>'[1]NYMEX + Fundy'!F232</f>
        <v>9.8235241272342186</v>
      </c>
      <c r="D232" s="56">
        <v>0.12129999999999974</v>
      </c>
      <c r="E232" s="13">
        <f t="shared" si="9"/>
        <v>9.9450000000000003</v>
      </c>
      <c r="F232" s="9"/>
      <c r="G232" s="14">
        <f t="shared" si="10"/>
        <v>0.31109520865533224</v>
      </c>
      <c r="H232" s="15">
        <f t="shared" si="11"/>
        <v>10.256095208655333</v>
      </c>
    </row>
    <row r="233" spans="1:8" x14ac:dyDescent="0.3">
      <c r="A233" s="10" t="s">
        <v>15</v>
      </c>
      <c r="B233" s="55">
        <v>2033</v>
      </c>
      <c r="C233" s="11">
        <f>'[1]NYMEX + Fundy'!F233</f>
        <v>9.6145129755909355</v>
      </c>
      <c r="D233" s="56">
        <v>0.12119999999999997</v>
      </c>
      <c r="E233" s="13">
        <f t="shared" si="9"/>
        <v>9.7360000000000007</v>
      </c>
      <c r="F233" s="9"/>
      <c r="G233" s="14">
        <f t="shared" si="10"/>
        <v>0.30474229778464706</v>
      </c>
      <c r="H233" s="15">
        <f t="shared" si="11"/>
        <v>10.040742297784648</v>
      </c>
    </row>
    <row r="234" spans="1:8" x14ac:dyDescent="0.3">
      <c r="A234" s="10" t="s">
        <v>18</v>
      </c>
      <c r="B234" s="55">
        <v>2033</v>
      </c>
      <c r="C234" s="11">
        <f>'[1]NYMEX + Fundy'!F234</f>
        <v>9.719018551412578</v>
      </c>
      <c r="D234" s="56">
        <v>0.12129999999999974</v>
      </c>
      <c r="E234" s="13">
        <f t="shared" si="9"/>
        <v>9.84</v>
      </c>
      <c r="F234" s="9"/>
      <c r="G234" s="14">
        <f t="shared" si="10"/>
        <v>0.30790355486862436</v>
      </c>
      <c r="H234" s="15">
        <f t="shared" si="11"/>
        <v>10.147903554868623</v>
      </c>
    </row>
    <row r="235" spans="1:8" x14ac:dyDescent="0.3">
      <c r="A235" s="10" t="s">
        <v>21</v>
      </c>
      <c r="B235" s="55">
        <v>2033</v>
      </c>
      <c r="C235" s="11">
        <f>'[1]NYMEX + Fundy'!F235</f>
        <v>9.9280297030558593</v>
      </c>
      <c r="D235" s="56">
        <v>0.12100000000000044</v>
      </c>
      <c r="E235" s="13">
        <f t="shared" si="9"/>
        <v>10.048999999999999</v>
      </c>
      <c r="F235" s="9"/>
      <c r="G235" s="14">
        <f t="shared" si="10"/>
        <v>0.3142564657393096</v>
      </c>
      <c r="H235" s="15">
        <f t="shared" si="11"/>
        <v>10.363256465739308</v>
      </c>
    </row>
    <row r="236" spans="1:8" x14ac:dyDescent="0.3">
      <c r="A236" s="10" t="s">
        <v>24</v>
      </c>
      <c r="B236" s="55">
        <v>2033</v>
      </c>
      <c r="C236" s="11">
        <f>'[1]NYMEX + Fundy'!F236</f>
        <v>10.137040854699141</v>
      </c>
      <c r="D236" s="56">
        <v>0.12119999999999997</v>
      </c>
      <c r="E236" s="13">
        <f t="shared" si="9"/>
        <v>10.257999999999999</v>
      </c>
      <c r="F236" s="9"/>
      <c r="G236" s="14">
        <f t="shared" si="10"/>
        <v>0.32060937660999478</v>
      </c>
      <c r="H236" s="15">
        <f t="shared" si="11"/>
        <v>10.578609376609993</v>
      </c>
    </row>
    <row r="237" spans="1:8" x14ac:dyDescent="0.3">
      <c r="A237" s="10" t="s">
        <v>27</v>
      </c>
      <c r="B237" s="55">
        <v>2033</v>
      </c>
      <c r="C237" s="11">
        <f>'[1]NYMEX + Fundy'!F237</f>
        <v>9.9280297030558593</v>
      </c>
      <c r="D237" s="56">
        <v>0.12110000000000021</v>
      </c>
      <c r="E237" s="13">
        <f t="shared" si="9"/>
        <v>10.048999999999999</v>
      </c>
      <c r="F237" s="9"/>
      <c r="G237" s="14">
        <f t="shared" si="10"/>
        <v>0.3142564657393096</v>
      </c>
      <c r="H237" s="15">
        <f t="shared" si="11"/>
        <v>10.363256465739308</v>
      </c>
    </row>
    <row r="238" spans="1:8" x14ac:dyDescent="0.3">
      <c r="A238" s="10" t="s">
        <v>28</v>
      </c>
      <c r="B238" s="55">
        <v>2033</v>
      </c>
      <c r="C238" s="11">
        <f>'[1]NYMEX + Fundy'!F238</f>
        <v>9.719018551412578</v>
      </c>
      <c r="D238" s="56">
        <v>0.12110000000000021</v>
      </c>
      <c r="E238" s="13">
        <f t="shared" si="9"/>
        <v>9.84</v>
      </c>
      <c r="F238" s="9"/>
      <c r="G238" s="14">
        <f t="shared" si="10"/>
        <v>0.30790355486862436</v>
      </c>
      <c r="H238" s="15">
        <f t="shared" si="11"/>
        <v>10.147903554868623</v>
      </c>
    </row>
    <row r="239" spans="1:8" x14ac:dyDescent="0.3">
      <c r="A239" s="10" t="s">
        <v>29</v>
      </c>
      <c r="B239" s="55">
        <v>2033</v>
      </c>
      <c r="C239" s="11">
        <f>'[1]NYMEX + Fundy'!F239</f>
        <v>9.9280297030558593</v>
      </c>
      <c r="D239" s="56">
        <v>2.2700000000000387E-2</v>
      </c>
      <c r="E239" s="13">
        <f t="shared" si="9"/>
        <v>9.9510000000000005</v>
      </c>
      <c r="F239" s="9"/>
      <c r="G239" s="14">
        <f t="shared" si="10"/>
        <v>0.31127758887171558</v>
      </c>
      <c r="H239" s="15">
        <f t="shared" si="11"/>
        <v>10.262277588871717</v>
      </c>
    </row>
    <row r="240" spans="1:8" x14ac:dyDescent="0.3">
      <c r="A240" s="10" t="s">
        <v>31</v>
      </c>
      <c r="B240" s="55">
        <v>2033</v>
      </c>
      <c r="C240" s="11">
        <f>'[1]NYMEX + Fundy'!F240</f>
        <v>10.241546430520781</v>
      </c>
      <c r="D240" s="56">
        <v>2.2299999999999542E-2</v>
      </c>
      <c r="E240" s="13">
        <f t="shared" si="9"/>
        <v>10.263999999999999</v>
      </c>
      <c r="F240" s="9"/>
      <c r="G240" s="14">
        <f t="shared" si="10"/>
        <v>0.32079175682637812</v>
      </c>
      <c r="H240" s="15">
        <f t="shared" si="11"/>
        <v>10.584791756826377</v>
      </c>
    </row>
    <row r="241" spans="1:8" x14ac:dyDescent="0.3">
      <c r="A241" s="10"/>
      <c r="B241" s="55"/>
      <c r="C241" s="11"/>
      <c r="D241" s="57">
        <v>2.3600000000000065E-2</v>
      </c>
      <c r="E241" s="13"/>
      <c r="F241" s="9"/>
      <c r="G241" s="14"/>
      <c r="H241" s="15"/>
    </row>
    <row r="242" spans="1:8" x14ac:dyDescent="0.3">
      <c r="A242" s="10"/>
      <c r="B242" s="55"/>
      <c r="C242" s="11"/>
      <c r="D242" s="57">
        <v>2.3500000000000298E-2</v>
      </c>
      <c r="E242" s="13"/>
      <c r="F242" s="9"/>
      <c r="G242" s="14"/>
      <c r="H242" s="15"/>
    </row>
    <row r="243" spans="1:8" x14ac:dyDescent="0.3">
      <c r="A243" s="10"/>
      <c r="B243" s="55"/>
      <c r="C243" s="11"/>
      <c r="D243" s="57">
        <v>2.3999999999999133E-2</v>
      </c>
      <c r="E243" s="13"/>
      <c r="F243" s="9"/>
      <c r="G243" s="14"/>
      <c r="H243" s="15"/>
    </row>
    <row r="244" spans="1:8" x14ac:dyDescent="0.3">
      <c r="A244" s="10"/>
      <c r="B244" s="55"/>
      <c r="C244" s="11"/>
      <c r="D244" s="57">
        <v>0.12129999999999974</v>
      </c>
      <c r="E244" s="13"/>
      <c r="F244" s="9"/>
      <c r="G244" s="14"/>
      <c r="H244" s="15"/>
    </row>
    <row r="245" spans="1:8" x14ac:dyDescent="0.3">
      <c r="A245" s="10"/>
      <c r="B245" s="55"/>
      <c r="C245" s="11"/>
      <c r="D245" s="57">
        <v>0.12119999999999997</v>
      </c>
    </row>
    <row r="246" spans="1:8" x14ac:dyDescent="0.3">
      <c r="A246" s="10"/>
      <c r="B246" s="55"/>
      <c r="C246" s="11"/>
      <c r="D246" s="57">
        <v>0.12129999999999974</v>
      </c>
    </row>
    <row r="247" spans="1:8" x14ac:dyDescent="0.3">
      <c r="A247" s="10"/>
      <c r="B247" s="55"/>
      <c r="C247" s="11"/>
      <c r="D247" s="57">
        <v>0.12100000000000044</v>
      </c>
    </row>
    <row r="248" spans="1:8" x14ac:dyDescent="0.3">
      <c r="A248" s="10"/>
      <c r="B248" s="55"/>
      <c r="C248" s="11"/>
      <c r="D248" s="57">
        <v>0.12119999999999997</v>
      </c>
    </row>
    <row r="249" spans="1:8" x14ac:dyDescent="0.3">
      <c r="A249" s="10"/>
      <c r="B249" s="55"/>
      <c r="C249" s="11"/>
      <c r="D249" s="57">
        <v>0.12110000000000021</v>
      </c>
    </row>
    <row r="250" spans="1:8" x14ac:dyDescent="0.3">
      <c r="A250" s="10"/>
      <c r="B250" s="55"/>
      <c r="C250" s="11"/>
      <c r="D250" s="57">
        <v>0.12110000000000021</v>
      </c>
    </row>
    <row r="251" spans="1:8" x14ac:dyDescent="0.3">
      <c r="A251" s="10"/>
      <c r="B251" s="55"/>
      <c r="C251" s="11"/>
      <c r="D251" s="57">
        <v>2.2700000000000387E-2</v>
      </c>
    </row>
    <row r="252" spans="1:8" x14ac:dyDescent="0.3">
      <c r="A252" s="10"/>
      <c r="B252" s="55"/>
      <c r="C252" s="11"/>
      <c r="D252" s="57">
        <v>2.2299999999999542E-2</v>
      </c>
    </row>
    <row r="253" spans="1:8" x14ac:dyDescent="0.3">
      <c r="A253" s="10"/>
      <c r="B253" s="55"/>
      <c r="C253" s="11"/>
      <c r="D253" s="57">
        <v>2.3600000000000065E-2</v>
      </c>
    </row>
    <row r="254" spans="1:8" x14ac:dyDescent="0.3">
      <c r="A254" s="10"/>
      <c r="B254" s="55"/>
      <c r="C254" s="11"/>
      <c r="D254" s="57">
        <v>2.3500000000000298E-2</v>
      </c>
    </row>
    <row r="255" spans="1:8" x14ac:dyDescent="0.3">
      <c r="A255" s="10"/>
      <c r="B255" s="55"/>
      <c r="C255" s="11"/>
      <c r="D255" s="57">
        <v>2.3999999999999133E-2</v>
      </c>
    </row>
    <row r="256" spans="1:8" x14ac:dyDescent="0.3">
      <c r="A256" s="10"/>
      <c r="B256" s="55"/>
      <c r="C256" s="11"/>
      <c r="D256" s="57">
        <v>0.12129999999999974</v>
      </c>
    </row>
    <row r="257" spans="1:4" customFormat="1" x14ac:dyDescent="0.3">
      <c r="A257" s="10"/>
      <c r="B257" s="55"/>
      <c r="C257" s="11"/>
      <c r="D257" s="57">
        <v>0.12119999999999997</v>
      </c>
    </row>
    <row r="258" spans="1:4" customFormat="1" x14ac:dyDescent="0.3">
      <c r="A258" s="10"/>
      <c r="B258" s="55"/>
      <c r="C258" s="11"/>
      <c r="D258" s="57">
        <v>0.12129999999999974</v>
      </c>
    </row>
    <row r="259" spans="1:4" customFormat="1" x14ac:dyDescent="0.3">
      <c r="A259" s="10"/>
      <c r="B259" s="55"/>
      <c r="C259" s="11"/>
      <c r="D259" s="57">
        <v>0.12100000000000044</v>
      </c>
    </row>
    <row r="260" spans="1:4" customFormat="1" x14ac:dyDescent="0.3">
      <c r="A260" s="10"/>
      <c r="B260" s="55"/>
      <c r="C260" s="11"/>
      <c r="D260" s="57">
        <v>0.12119999999999997</v>
      </c>
    </row>
    <row r="261" spans="1:4" customFormat="1" x14ac:dyDescent="0.3">
      <c r="A261" s="10"/>
      <c r="B261" s="55"/>
      <c r="C261" s="11"/>
      <c r="D261" s="57">
        <v>0.12110000000000021</v>
      </c>
    </row>
    <row r="262" spans="1:4" customFormat="1" x14ac:dyDescent="0.3">
      <c r="A262" s="10"/>
      <c r="B262" s="55"/>
      <c r="C262" s="11"/>
      <c r="D262" s="57">
        <v>0.12110000000000021</v>
      </c>
    </row>
    <row r="263" spans="1:4" customFormat="1" x14ac:dyDescent="0.3">
      <c r="A263" s="10"/>
      <c r="B263" s="55"/>
      <c r="C263" s="11"/>
      <c r="D263" s="57">
        <v>2.2700000000000387E-2</v>
      </c>
    </row>
    <row r="264" spans="1:4" customFormat="1" x14ac:dyDescent="0.3">
      <c r="A264" s="10"/>
      <c r="B264" s="55"/>
      <c r="C264" s="11"/>
      <c r="D264" s="57">
        <v>2.2299999999999542E-2</v>
      </c>
    </row>
    <row r="265" spans="1:4" customFormat="1" x14ac:dyDescent="0.3">
      <c r="A265" s="10"/>
      <c r="B265" s="55"/>
      <c r="C265" s="11"/>
      <c r="D265" s="57">
        <v>2.3600000000000065E-2</v>
      </c>
    </row>
    <row r="266" spans="1:4" customFormat="1" x14ac:dyDescent="0.3">
      <c r="A266" s="10"/>
      <c r="B266" s="55"/>
      <c r="C266" s="11"/>
      <c r="D266" s="57">
        <v>2.3500000000000298E-2</v>
      </c>
    </row>
    <row r="267" spans="1:4" customFormat="1" x14ac:dyDescent="0.3">
      <c r="A267" s="10"/>
      <c r="B267" s="55"/>
      <c r="C267" s="11"/>
      <c r="D267" s="57">
        <v>2.3999999999999133E-2</v>
      </c>
    </row>
    <row r="268" spans="1:4" customFormat="1" x14ac:dyDescent="0.3">
      <c r="A268" s="10"/>
      <c r="B268" s="55"/>
      <c r="C268" s="11"/>
      <c r="D268" s="57">
        <v>0.12129999999999974</v>
      </c>
    </row>
    <row r="269" spans="1:4" customFormat="1" x14ac:dyDescent="0.3">
      <c r="A269" s="10"/>
      <c r="B269" s="55"/>
      <c r="C269" s="11"/>
      <c r="D269" s="57">
        <v>0.12119999999999997</v>
      </c>
    </row>
    <row r="270" spans="1:4" customFormat="1" x14ac:dyDescent="0.3">
      <c r="A270" s="10"/>
      <c r="B270" s="55"/>
      <c r="C270" s="11"/>
      <c r="D270" s="57">
        <v>0.12129999999999974</v>
      </c>
    </row>
    <row r="271" spans="1:4" customFormat="1" x14ac:dyDescent="0.3">
      <c r="A271" s="10"/>
      <c r="B271" s="55"/>
      <c r="C271" s="11"/>
      <c r="D271" s="57">
        <v>0.12100000000000044</v>
      </c>
    </row>
    <row r="272" spans="1:4" customFormat="1" x14ac:dyDescent="0.3">
      <c r="A272" s="10"/>
      <c r="B272" s="55"/>
      <c r="C272" s="11"/>
      <c r="D272" s="57">
        <v>0.12119999999999997</v>
      </c>
    </row>
    <row r="273" spans="1:4" customFormat="1" x14ac:dyDescent="0.3">
      <c r="A273" s="10"/>
      <c r="B273" s="55"/>
      <c r="C273" s="11"/>
      <c r="D273" s="57">
        <v>0.12110000000000021</v>
      </c>
    </row>
    <row r="274" spans="1:4" customFormat="1" x14ac:dyDescent="0.3">
      <c r="A274" s="10"/>
      <c r="B274" s="55"/>
      <c r="C274" s="11"/>
      <c r="D274" s="57">
        <v>0.12110000000000021</v>
      </c>
    </row>
    <row r="275" spans="1:4" customFormat="1" x14ac:dyDescent="0.3">
      <c r="A275" s="10"/>
      <c r="B275" s="55"/>
      <c r="C275" s="11"/>
      <c r="D275" s="57">
        <v>2.2700000000000387E-2</v>
      </c>
    </row>
    <row r="276" spans="1:4" customFormat="1" x14ac:dyDescent="0.3">
      <c r="A276" s="10"/>
      <c r="B276" s="55"/>
      <c r="C276" s="11"/>
      <c r="D276" s="57">
        <v>2.2299999999999542E-2</v>
      </c>
    </row>
    <row r="277" spans="1:4" customFormat="1" x14ac:dyDescent="0.3">
      <c r="A277" s="10"/>
      <c r="B277" s="55"/>
      <c r="C277" s="11"/>
      <c r="D277" s="57">
        <v>2.3600000000000065E-2</v>
      </c>
    </row>
    <row r="278" spans="1:4" customFormat="1" x14ac:dyDescent="0.3">
      <c r="A278" s="10"/>
      <c r="B278" s="55"/>
      <c r="C278" s="11"/>
      <c r="D278" s="57">
        <v>2.3500000000000298E-2</v>
      </c>
    </row>
    <row r="279" spans="1:4" customFormat="1" x14ac:dyDescent="0.3">
      <c r="A279" s="10"/>
      <c r="B279" s="55"/>
      <c r="C279" s="11"/>
      <c r="D279" s="57">
        <v>2.3999999999999133E-2</v>
      </c>
    </row>
    <row r="280" spans="1:4" customFormat="1" x14ac:dyDescent="0.3">
      <c r="A280" s="10"/>
      <c r="B280" s="55"/>
      <c r="C280" s="11"/>
      <c r="D280" s="57">
        <v>0.12129999999999974</v>
      </c>
    </row>
    <row r="281" spans="1:4" customFormat="1" x14ac:dyDescent="0.3">
      <c r="A281" s="10"/>
      <c r="B281" s="55"/>
      <c r="C281" s="11"/>
      <c r="D281" s="57">
        <v>0.12119999999999997</v>
      </c>
    </row>
    <row r="282" spans="1:4" customFormat="1" x14ac:dyDescent="0.3">
      <c r="A282" s="10"/>
      <c r="B282" s="55"/>
      <c r="C282" s="11"/>
      <c r="D282" s="57">
        <v>0.12129999999999974</v>
      </c>
    </row>
    <row r="283" spans="1:4" customFormat="1" x14ac:dyDescent="0.3">
      <c r="A283" s="10"/>
      <c r="B283" s="55"/>
      <c r="C283" s="11"/>
      <c r="D283" s="57">
        <v>0.12100000000000044</v>
      </c>
    </row>
    <row r="284" spans="1:4" customFormat="1" x14ac:dyDescent="0.3">
      <c r="A284" s="10"/>
      <c r="B284" s="55"/>
      <c r="C284" s="11"/>
      <c r="D284" s="57">
        <v>0.12119999999999997</v>
      </c>
    </row>
    <row r="285" spans="1:4" customFormat="1" x14ac:dyDescent="0.3">
      <c r="A285" s="10"/>
      <c r="B285" s="55"/>
      <c r="C285" s="11"/>
      <c r="D285" s="57">
        <v>0.12110000000000021</v>
      </c>
    </row>
    <row r="286" spans="1:4" customFormat="1" x14ac:dyDescent="0.3">
      <c r="A286" s="10"/>
      <c r="B286" s="55"/>
      <c r="C286" s="11"/>
      <c r="D286" s="57">
        <v>0.12110000000000021</v>
      </c>
    </row>
    <row r="287" spans="1:4" customFormat="1" x14ac:dyDescent="0.3">
      <c r="A287" s="10"/>
      <c r="B287" s="55"/>
      <c r="C287" s="11"/>
      <c r="D287" s="57">
        <v>2.2700000000000387E-2</v>
      </c>
    </row>
    <row r="288" spans="1:4" customFormat="1" x14ac:dyDescent="0.3">
      <c r="A288" s="10"/>
      <c r="B288" s="55"/>
      <c r="C288" s="11"/>
      <c r="D288" s="57">
        <v>2.2299999999999542E-2</v>
      </c>
    </row>
    <row r="289" spans="1:4" customFormat="1" x14ac:dyDescent="0.3">
      <c r="A289" s="10"/>
      <c r="B289" s="55"/>
      <c r="C289" s="11"/>
      <c r="D289" s="57">
        <v>2.3600000000000065E-2</v>
      </c>
    </row>
    <row r="290" spans="1:4" customFormat="1" x14ac:dyDescent="0.3">
      <c r="A290" s="10"/>
      <c r="B290" s="55"/>
      <c r="C290" s="11"/>
      <c r="D290" s="57">
        <v>2.3500000000000298E-2</v>
      </c>
    </row>
    <row r="291" spans="1:4" customFormat="1" x14ac:dyDescent="0.3">
      <c r="A291" s="10"/>
      <c r="B291" s="55"/>
      <c r="C291" s="11"/>
      <c r="D291" s="57">
        <v>2.3999999999999133E-2</v>
      </c>
    </row>
    <row r="292" spans="1:4" customFormat="1" x14ac:dyDescent="0.3">
      <c r="A292" s="10"/>
      <c r="B292" s="55"/>
      <c r="C292" s="11"/>
      <c r="D292" s="57">
        <v>0.12129999999999974</v>
      </c>
    </row>
    <row r="293" spans="1:4" customFormat="1" x14ac:dyDescent="0.3">
      <c r="A293" s="10"/>
      <c r="B293" s="55"/>
      <c r="C293" s="11"/>
      <c r="D293" s="57">
        <v>0.12119999999999997</v>
      </c>
    </row>
    <row r="294" spans="1:4" customFormat="1" x14ac:dyDescent="0.3">
      <c r="A294" s="10"/>
      <c r="B294" s="55"/>
      <c r="C294" s="11"/>
      <c r="D294" s="57">
        <v>0.12129999999999974</v>
      </c>
    </row>
    <row r="295" spans="1:4" customFormat="1" x14ac:dyDescent="0.3">
      <c r="A295" s="10"/>
      <c r="B295" s="55"/>
      <c r="C295" s="11"/>
      <c r="D295" s="57">
        <v>0.12100000000000044</v>
      </c>
    </row>
    <row r="296" spans="1:4" customFormat="1" x14ac:dyDescent="0.3">
      <c r="A296" s="10"/>
      <c r="B296" s="55"/>
      <c r="C296" s="11"/>
      <c r="D296" s="57">
        <v>0.12119999999999997</v>
      </c>
    </row>
    <row r="297" spans="1:4" customFormat="1" x14ac:dyDescent="0.3">
      <c r="A297" s="10"/>
      <c r="B297" s="55"/>
      <c r="C297" s="11"/>
      <c r="D297" s="57">
        <v>0.12110000000000021</v>
      </c>
    </row>
    <row r="298" spans="1:4" customFormat="1" x14ac:dyDescent="0.3">
      <c r="A298" s="10"/>
      <c r="B298" s="55"/>
      <c r="C298" s="11"/>
      <c r="D298" s="57">
        <v>0.12110000000000021</v>
      </c>
    </row>
    <row r="299" spans="1:4" customFormat="1" x14ac:dyDescent="0.3">
      <c r="A299" s="10"/>
      <c r="B299" s="55"/>
      <c r="C299" s="11"/>
      <c r="D299" s="57">
        <v>2.2700000000000387E-2</v>
      </c>
    </row>
    <row r="300" spans="1:4" customFormat="1" x14ac:dyDescent="0.3">
      <c r="A300" s="10"/>
      <c r="B300" s="55"/>
      <c r="C300" s="11"/>
      <c r="D300" s="57">
        <v>2.2299999999999542E-2</v>
      </c>
    </row>
    <row r="301" spans="1:4" customFormat="1" x14ac:dyDescent="0.3">
      <c r="A301" s="10"/>
      <c r="B301" s="55"/>
      <c r="C301" s="11"/>
      <c r="D301" s="57">
        <v>2.3600000000000065E-2</v>
      </c>
    </row>
    <row r="302" spans="1:4" customFormat="1" x14ac:dyDescent="0.3">
      <c r="A302" s="10"/>
      <c r="B302" s="55"/>
      <c r="C302" s="11"/>
      <c r="D302" s="57">
        <v>2.3500000000000298E-2</v>
      </c>
    </row>
    <row r="303" spans="1:4" customFormat="1" x14ac:dyDescent="0.3">
      <c r="A303" s="10"/>
      <c r="B303" s="55"/>
      <c r="C303" s="11"/>
      <c r="D303" s="57">
        <v>2.3999999999999133E-2</v>
      </c>
    </row>
    <row r="304" spans="1:4" customFormat="1" x14ac:dyDescent="0.3">
      <c r="A304" s="10"/>
      <c r="B304" s="55"/>
      <c r="C304" s="11"/>
      <c r="D304" s="57">
        <v>0.12129999999999974</v>
      </c>
    </row>
    <row r="305" spans="1:4" customFormat="1" x14ac:dyDescent="0.3">
      <c r="A305" s="10"/>
      <c r="B305" s="55"/>
      <c r="C305" s="11"/>
      <c r="D305" s="57">
        <v>0.12119999999999997</v>
      </c>
    </row>
    <row r="306" spans="1:4" customFormat="1" x14ac:dyDescent="0.3">
      <c r="A306" s="10"/>
      <c r="B306" s="55"/>
      <c r="C306" s="11"/>
      <c r="D306" s="57">
        <v>0.12129999999999974</v>
      </c>
    </row>
    <row r="307" spans="1:4" customFormat="1" x14ac:dyDescent="0.3">
      <c r="A307" s="10"/>
      <c r="B307" s="55"/>
      <c r="C307" s="11"/>
      <c r="D307" s="57">
        <v>0.12100000000000044</v>
      </c>
    </row>
    <row r="308" spans="1:4" customFormat="1" x14ac:dyDescent="0.3">
      <c r="A308" s="10"/>
      <c r="B308" s="55"/>
      <c r="C308" s="11"/>
      <c r="D308" s="57">
        <v>0.12119999999999997</v>
      </c>
    </row>
    <row r="309" spans="1:4" customFormat="1" x14ac:dyDescent="0.3">
      <c r="A309" s="10"/>
      <c r="B309" s="55"/>
      <c r="C309" s="11"/>
      <c r="D309" s="57">
        <v>0.12110000000000021</v>
      </c>
    </row>
    <row r="310" spans="1:4" customFormat="1" x14ac:dyDescent="0.3">
      <c r="A310" s="10"/>
      <c r="B310" s="55"/>
      <c r="C310" s="11"/>
      <c r="D310" s="57">
        <v>0.12110000000000021</v>
      </c>
    </row>
    <row r="311" spans="1:4" customFormat="1" x14ac:dyDescent="0.3">
      <c r="A311" s="10"/>
      <c r="B311" s="55"/>
      <c r="C311" s="11"/>
      <c r="D311" s="57">
        <v>2.2700000000000387E-2</v>
      </c>
    </row>
    <row r="312" spans="1:4" customFormat="1" x14ac:dyDescent="0.3">
      <c r="A312" s="10"/>
      <c r="B312" s="55"/>
      <c r="C312" s="11"/>
      <c r="D312" s="57">
        <v>2.2299999999999542E-2</v>
      </c>
    </row>
    <row r="313" spans="1:4" customFormat="1" x14ac:dyDescent="0.3">
      <c r="A313" s="10"/>
      <c r="B313" s="55"/>
      <c r="C313" s="11"/>
      <c r="D313" s="57">
        <v>2.3599999999998289E-2</v>
      </c>
    </row>
    <row r="314" spans="1:4" customFormat="1" x14ac:dyDescent="0.3">
      <c r="A314" s="10"/>
      <c r="B314" s="55"/>
      <c r="C314" s="11"/>
      <c r="D314" s="57">
        <v>2.3499999999998522E-2</v>
      </c>
    </row>
    <row r="315" spans="1:4" customFormat="1" x14ac:dyDescent="0.3">
      <c r="A315" s="10"/>
      <c r="B315" s="55"/>
      <c r="C315" s="11"/>
      <c r="D315" s="57">
        <v>2.4000000000000909E-2</v>
      </c>
    </row>
    <row r="316" spans="1:4" customFormat="1" x14ac:dyDescent="0.3">
      <c r="A316" s="10"/>
      <c r="B316" s="55"/>
      <c r="C316" s="11"/>
      <c r="D316" s="57">
        <v>0.12129999999999974</v>
      </c>
    </row>
    <row r="317" spans="1:4" customFormat="1" x14ac:dyDescent="0.3">
      <c r="A317" s="10"/>
      <c r="B317" s="55"/>
      <c r="C317" s="11"/>
      <c r="D317" s="57">
        <v>0.12119999999999997</v>
      </c>
    </row>
    <row r="318" spans="1:4" customFormat="1" x14ac:dyDescent="0.3">
      <c r="A318" s="10"/>
      <c r="B318" s="55"/>
      <c r="C318" s="11"/>
      <c r="D318" s="57">
        <v>0.12129999999999974</v>
      </c>
    </row>
    <row r="319" spans="1:4" customFormat="1" x14ac:dyDescent="0.3">
      <c r="A319" s="10"/>
      <c r="B319" s="55"/>
      <c r="C319" s="11"/>
      <c r="D319" s="57">
        <v>0.12100000000000044</v>
      </c>
    </row>
    <row r="320" spans="1:4" customFormat="1" x14ac:dyDescent="0.3">
      <c r="A320" s="10"/>
      <c r="B320" s="55"/>
      <c r="C320" s="11"/>
      <c r="D320" s="57">
        <v>0.12120000000000175</v>
      </c>
    </row>
    <row r="321" spans="1:4" customFormat="1" x14ac:dyDescent="0.3">
      <c r="A321" s="10"/>
      <c r="B321" s="55"/>
      <c r="C321" s="11"/>
      <c r="D321" s="57">
        <v>0.12110000000000021</v>
      </c>
    </row>
    <row r="322" spans="1:4" customFormat="1" x14ac:dyDescent="0.3">
      <c r="A322" s="10"/>
      <c r="B322" s="55"/>
      <c r="C322" s="11"/>
      <c r="D322" s="57">
        <v>0.12110000000000021</v>
      </c>
    </row>
    <row r="323" spans="1:4" customFormat="1" x14ac:dyDescent="0.3">
      <c r="A323" s="10"/>
      <c r="B323" s="55"/>
      <c r="C323" s="11"/>
      <c r="D323" s="57">
        <v>2.2700000000000387E-2</v>
      </c>
    </row>
    <row r="324" spans="1:4" customFormat="1" x14ac:dyDescent="0.3">
      <c r="A324" s="10"/>
      <c r="B324" s="55"/>
      <c r="C324" s="11"/>
      <c r="D324" s="57">
        <v>2.2300000000001319E-2</v>
      </c>
    </row>
  </sheetData>
  <pageMargins left="0.45" right="0.45" top="0.75" bottom="0.75" header="0.3" footer="0.3"/>
  <pageSetup scale="90" orientation="landscape" r:id="rId1"/>
  <headerFooter>
    <oddFooter>&amp;R15LGBRA-STAFFPOD1-20b-000002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Osprey Delivered Natural Gas</vt:lpstr>
      <vt:lpstr>Suwannee Delivered Natural Gas</vt:lpstr>
      <vt:lpstr>Sheet3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Borsch, Benjamin</dc:creator>
  <cp:lastModifiedBy>CF</cp:lastModifiedBy>
  <cp:lastPrinted>2015-04-27T16:32:23Z</cp:lastPrinted>
  <dcterms:created xsi:type="dcterms:W3CDTF">2015-04-27T14:32:34Z</dcterms:created>
  <dcterms:modified xsi:type="dcterms:W3CDTF">2015-04-27T16:32:29Z</dcterms:modified>
</cp:coreProperties>
</file>