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9410" windowHeight="9405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N8" i="1" l="1"/>
  <c r="O82" i="1"/>
  <c r="N82" i="1"/>
  <c r="M82" i="1"/>
  <c r="J82" i="1"/>
  <c r="I82" i="1"/>
  <c r="H82" i="1"/>
  <c r="N9" i="1"/>
  <c r="I13" i="1" l="1"/>
  <c r="J13" i="1"/>
  <c r="H13" i="1"/>
  <c r="O80" i="1"/>
  <c r="N80" i="1"/>
  <c r="M80" i="1"/>
  <c r="I80" i="1"/>
  <c r="J80" i="1"/>
  <c r="H80" i="1"/>
  <c r="M5" i="1"/>
  <c r="N5" i="1"/>
  <c r="L5" i="1"/>
  <c r="L8" i="1"/>
  <c r="L10" i="1" s="1"/>
  <c r="N10" i="1"/>
  <c r="M10" i="1"/>
  <c r="M8" i="1"/>
  <c r="M9" i="1"/>
  <c r="L9" i="1"/>
  <c r="K74" i="1" l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O74" i="1"/>
  <c r="N74" i="1"/>
  <c r="M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7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J76" i="1"/>
  <c r="I76" i="1"/>
  <c r="H76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G53" i="1"/>
  <c r="G54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14" i="1"/>
  <c r="G14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N18" i="1" l="1"/>
  <c r="O18" i="1"/>
  <c r="M18" i="1"/>
  <c r="M16" i="1"/>
  <c r="O16" i="1"/>
  <c r="N16" i="1"/>
  <c r="O20" i="1"/>
  <c r="N20" i="1"/>
  <c r="M20" i="1"/>
  <c r="O24" i="1"/>
  <c r="N24" i="1"/>
  <c r="M24" i="1"/>
  <c r="O28" i="1"/>
  <c r="N28" i="1"/>
  <c r="M28" i="1"/>
  <c r="O32" i="1"/>
  <c r="N32" i="1"/>
  <c r="M32" i="1"/>
  <c r="O36" i="1"/>
  <c r="N36" i="1"/>
  <c r="M36" i="1"/>
  <c r="O40" i="1"/>
  <c r="N40" i="1"/>
  <c r="M40" i="1"/>
  <c r="O44" i="1"/>
  <c r="N44" i="1"/>
  <c r="M44" i="1"/>
  <c r="O48" i="1"/>
  <c r="N48" i="1"/>
  <c r="M48" i="1"/>
  <c r="O52" i="1"/>
  <c r="N52" i="1"/>
  <c r="M52" i="1"/>
  <c r="O56" i="1"/>
  <c r="N56" i="1"/>
  <c r="M56" i="1"/>
  <c r="O60" i="1"/>
  <c r="N60" i="1"/>
  <c r="M60" i="1"/>
  <c r="O64" i="1"/>
  <c r="N64" i="1"/>
  <c r="M64" i="1"/>
  <c r="O68" i="1"/>
  <c r="N68" i="1"/>
  <c r="M68" i="1"/>
  <c r="O72" i="1"/>
  <c r="N72" i="1"/>
  <c r="M72" i="1"/>
  <c r="M17" i="1"/>
  <c r="O17" i="1"/>
  <c r="N17" i="1"/>
  <c r="M21" i="1"/>
  <c r="N21" i="1"/>
  <c r="O21" i="1"/>
  <c r="M25" i="1"/>
  <c r="O25" i="1"/>
  <c r="N25" i="1"/>
  <c r="M29" i="1"/>
  <c r="O29" i="1"/>
  <c r="N29" i="1"/>
  <c r="M33" i="1"/>
  <c r="O33" i="1"/>
  <c r="N33" i="1"/>
  <c r="M37" i="1"/>
  <c r="O37" i="1"/>
  <c r="N37" i="1"/>
  <c r="M41" i="1"/>
  <c r="O41" i="1"/>
  <c r="N41" i="1"/>
  <c r="M45" i="1"/>
  <c r="O45" i="1"/>
  <c r="N45" i="1"/>
  <c r="M49" i="1"/>
  <c r="O49" i="1"/>
  <c r="N49" i="1"/>
  <c r="M53" i="1"/>
  <c r="O53" i="1"/>
  <c r="N53" i="1"/>
  <c r="M57" i="1"/>
  <c r="O57" i="1"/>
  <c r="N57" i="1"/>
  <c r="M61" i="1"/>
  <c r="O61" i="1"/>
  <c r="N61" i="1"/>
  <c r="M65" i="1"/>
  <c r="O65" i="1"/>
  <c r="N65" i="1"/>
  <c r="M69" i="1"/>
  <c r="O69" i="1"/>
  <c r="N69" i="1"/>
  <c r="M73" i="1"/>
  <c r="O73" i="1"/>
  <c r="N73" i="1"/>
  <c r="N22" i="1"/>
  <c r="O22" i="1"/>
  <c r="M22" i="1"/>
  <c r="N26" i="1"/>
  <c r="M26" i="1"/>
  <c r="O26" i="1"/>
  <c r="N30" i="1"/>
  <c r="M30" i="1"/>
  <c r="O30" i="1"/>
  <c r="N34" i="1"/>
  <c r="M34" i="1"/>
  <c r="O34" i="1"/>
  <c r="N38" i="1"/>
  <c r="M38" i="1"/>
  <c r="O38" i="1"/>
  <c r="N42" i="1"/>
  <c r="M42" i="1"/>
  <c r="O42" i="1"/>
  <c r="N46" i="1"/>
  <c r="M46" i="1"/>
  <c r="O46" i="1"/>
  <c r="N50" i="1"/>
  <c r="M50" i="1"/>
  <c r="O50" i="1"/>
  <c r="N54" i="1"/>
  <c r="M54" i="1"/>
  <c r="O54" i="1"/>
  <c r="N58" i="1"/>
  <c r="M58" i="1"/>
  <c r="O58" i="1"/>
  <c r="N62" i="1"/>
  <c r="M62" i="1"/>
  <c r="O62" i="1"/>
  <c r="N66" i="1"/>
  <c r="M66" i="1"/>
  <c r="O66" i="1"/>
  <c r="N70" i="1"/>
  <c r="M70" i="1"/>
  <c r="O70" i="1"/>
  <c r="N14" i="1"/>
  <c r="M14" i="1"/>
  <c r="O14" i="1"/>
  <c r="O15" i="1"/>
  <c r="N15" i="1"/>
  <c r="M15" i="1"/>
  <c r="O19" i="1"/>
  <c r="N19" i="1"/>
  <c r="M19" i="1"/>
  <c r="O23" i="1"/>
  <c r="M23" i="1"/>
  <c r="N23" i="1"/>
  <c r="O27" i="1"/>
  <c r="N27" i="1"/>
  <c r="M27" i="1"/>
  <c r="O31" i="1"/>
  <c r="N31" i="1"/>
  <c r="M31" i="1"/>
  <c r="O35" i="1"/>
  <c r="N35" i="1"/>
  <c r="M35" i="1"/>
  <c r="O39" i="1"/>
  <c r="N39" i="1"/>
  <c r="M39" i="1"/>
  <c r="O43" i="1"/>
  <c r="N43" i="1"/>
  <c r="M43" i="1"/>
  <c r="O47" i="1"/>
  <c r="N47" i="1"/>
  <c r="M47" i="1"/>
  <c r="O51" i="1"/>
  <c r="N51" i="1"/>
  <c r="M51" i="1"/>
  <c r="O55" i="1"/>
  <c r="N55" i="1"/>
  <c r="M55" i="1"/>
  <c r="O59" i="1"/>
  <c r="N59" i="1"/>
  <c r="M59" i="1"/>
  <c r="O63" i="1"/>
  <c r="N63" i="1"/>
  <c r="M63" i="1"/>
  <c r="O67" i="1"/>
  <c r="N67" i="1"/>
  <c r="M67" i="1"/>
  <c r="O71" i="1"/>
  <c r="N71" i="1"/>
  <c r="M71" i="1"/>
  <c r="O76" i="1" l="1"/>
  <c r="M76" i="1"/>
  <c r="N76" i="1"/>
</calcChain>
</file>

<file path=xl/sharedStrings.xml><?xml version="1.0" encoding="utf-8"?>
<sst xmlns="http://schemas.openxmlformats.org/spreadsheetml/2006/main" count="4" uniqueCount="4">
  <si>
    <t>NPVRR Impact</t>
  </si>
  <si>
    <t>Break even cost impact</t>
  </si>
  <si>
    <t>NPVRR is transalted to braek-even by multiplying by .485 based on conssitent ration between NPVRR delta</t>
  </si>
  <si>
    <t>between plans and break even capital costs form Exhibit ROB 5 and ROB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</si>
</sst>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0.000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>
      <alignment horizontal="left" wrapText="1"/>
    </xf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3" fontId="2" fillId="2" borderId="3" xfId="2" applyNumberFormat="1" applyFont="1" applyFill="1" applyBorder="1" applyAlignment="1">
      <alignment horizontal="center"/>
    </xf>
    <xf numFmtId="3" fontId="0" fillId="0" borderId="0" xfId="0" applyNumberFormat="1"/>
    <xf numFmtId="8" fontId="0" fillId="0" borderId="0" xfId="0" applyNumberFormat="1"/>
    <xf numFmtId="3" fontId="2" fillId="2" borderId="3" xfId="2" applyNumberFormat="1" applyFont="1" applyFill="1" applyBorder="1" applyAlignment="1">
      <alignment horizontal="center"/>
    </xf>
    <xf numFmtId="1" fontId="1" fillId="0" borderId="2" xfId="1" applyNumberFormat="1" applyBorder="1" applyAlignment="1">
      <alignment horizontal="center"/>
    </xf>
    <xf numFmtId="3" fontId="2" fillId="2" borderId="3" xfId="2" applyNumberFormat="1" applyFont="1" applyFill="1" applyBorder="1" applyAlignment="1">
      <alignment horizontal="center"/>
    </xf>
    <xf numFmtId="3" fontId="2" fillId="2" borderId="1" xfId="2" applyNumberFormat="1" applyFont="1" applyFill="1" applyBorder="1" applyAlignment="1">
      <alignment horizontal="center"/>
    </xf>
    <xf numFmtId="1" fontId="0" fillId="0" borderId="0" xfId="0" applyNumberFormat="1"/>
    <xf numFmtId="165" fontId="0" fillId="0" borderId="0" xfId="0" applyNumberFormat="1"/>
    <xf numFmtId="2" fontId="0" fillId="0" borderId="0" xfId="0" applyNumberFormat="1"/>
    <xf numFmtId="38" fontId="0" fillId="0" borderId="0" xfId="0" applyNumberFormat="1"/>
  </cellXfs>
  <cellStyles count="5">
    <cellStyle name="Comma 2" xfId="2"/>
    <cellStyle name="Normal" xfId="0" builtinId="0"/>
    <cellStyle name="Normal 2" xfId="3"/>
    <cellStyle name="Normal 3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topLeftCell="E1" workbookViewId="0">
      <selection activeCell="P7" sqref="P7"/>
    </sheetView>
  </sheetViews>
  <sheetFormatPr defaultRowHeight="15" x14ac:dyDescent="0.25"/>
  <cols>
    <col min="1" max="1" width="8.85546875" style="8"/>
    <col min="3" max="3" width="10" bestFit="1" customWidth="1"/>
    <col min="6" max="6" width="7.7109375" customWidth="1"/>
    <col min="7" max="7" width="13.42578125" customWidth="1"/>
    <col min="8" max="8" width="18.140625" customWidth="1"/>
    <col min="9" max="9" width="18.85546875" customWidth="1"/>
    <col min="10" max="10" width="22" customWidth="1"/>
    <col min="11" max="11" width="8.85546875" style="10"/>
    <col min="12" max="12" width="12.28515625" customWidth="1"/>
    <col min="13" max="13" width="19.7109375" customWidth="1"/>
    <col min="14" max="14" width="18.5703125" customWidth="1"/>
    <col min="15" max="15" width="18.28515625" customWidth="1"/>
    <col min="16" max="16" width="17.7109375" customWidth="1"/>
  </cols>
  <sheetData>
    <row r="1" spans="1:15" ht="14.45" x14ac:dyDescent="0.3">
      <c r="A1" s="8">
        <v>2014</v>
      </c>
    </row>
    <row r="2" spans="1:15" ht="14.45" x14ac:dyDescent="0.3">
      <c r="A2" s="8">
        <v>2015</v>
      </c>
      <c r="B2">
        <f>1/(1.0751^($A2-$A$1))</f>
        <v>0.93014603292716957</v>
      </c>
    </row>
    <row r="3" spans="1:15" ht="14.45" x14ac:dyDescent="0.3">
      <c r="A3" s="8">
        <v>2016</v>
      </c>
      <c r="B3">
        <f t="shared" ref="B3:B66" si="0">1/(1.0751^($A3-$A$1))</f>
        <v>0.86517164257015122</v>
      </c>
    </row>
    <row r="4" spans="1:15" ht="14.45" x14ac:dyDescent="0.3">
      <c r="A4" s="8">
        <v>2017</v>
      </c>
      <c r="B4">
        <f t="shared" si="0"/>
        <v>0.80473597113770923</v>
      </c>
    </row>
    <row r="5" spans="1:15" ht="14.45" x14ac:dyDescent="0.3">
      <c r="A5" s="8">
        <v>2108</v>
      </c>
      <c r="B5">
        <f t="shared" si="0"/>
        <v>1.1061320731682437E-3</v>
      </c>
      <c r="L5">
        <f>L9/C14</f>
        <v>22.01068521021659</v>
      </c>
      <c r="M5">
        <f t="shared" ref="M5:N5" si="1">M9/D14</f>
        <v>22.01068521021659</v>
      </c>
      <c r="N5">
        <f t="shared" si="1"/>
        <v>22.010685210216586</v>
      </c>
    </row>
    <row r="6" spans="1:15" ht="14.45" x14ac:dyDescent="0.3">
      <c r="A6" s="8">
        <v>2019</v>
      </c>
      <c r="B6">
        <f t="shared" si="0"/>
        <v>0.69623474198449786</v>
      </c>
    </row>
    <row r="7" spans="1:15" ht="14.45" x14ac:dyDescent="0.3">
      <c r="A7" s="8">
        <v>2020</v>
      </c>
      <c r="B7">
        <f t="shared" si="0"/>
        <v>0.6475999832429522</v>
      </c>
    </row>
    <row r="8" spans="1:15" ht="14.45" x14ac:dyDescent="0.3">
      <c r="A8" s="8">
        <v>2021</v>
      </c>
      <c r="B8">
        <f t="shared" si="0"/>
        <v>0.60236255533713345</v>
      </c>
      <c r="H8" s="9"/>
      <c r="I8" s="9"/>
      <c r="J8" s="9"/>
      <c r="L8" s="2">
        <f>C14*(1.025^42)</f>
        <v>48.222223621782625</v>
      </c>
      <c r="M8" s="2">
        <f t="shared" ref="M8" si="2">D14*(1.025^42)</f>
        <v>60.277779527228283</v>
      </c>
      <c r="N8" s="2">
        <f>E14*(1.025^42)</f>
        <v>72.333335432673934</v>
      </c>
    </row>
    <row r="9" spans="1:15" ht="14.45" x14ac:dyDescent="0.3">
      <c r="A9" s="8">
        <v>2022</v>
      </c>
      <c r="B9">
        <f t="shared" si="0"/>
        <v>0.56028514123070738</v>
      </c>
      <c r="H9" s="6"/>
      <c r="I9" s="6"/>
      <c r="J9" s="7"/>
      <c r="L9" s="2">
        <f>C56</f>
        <v>376.25168099490321</v>
      </c>
      <c r="M9" s="2">
        <f t="shared" ref="M9:N9" si="3">D56</f>
        <v>470.314601243629</v>
      </c>
      <c r="N9" s="2">
        <f t="shared" si="3"/>
        <v>564.37752149235473</v>
      </c>
    </row>
    <row r="10" spans="1:15" ht="14.45" x14ac:dyDescent="0.3">
      <c r="A10" s="8">
        <v>2023</v>
      </c>
      <c r="B10">
        <f t="shared" si="0"/>
        <v>0.52114700142378134</v>
      </c>
      <c r="L10">
        <f>L9/L8</f>
        <v>7.8024539877282901</v>
      </c>
      <c r="M10">
        <f t="shared" ref="M10:N10" si="4">M9/M8</f>
        <v>7.8024539877282901</v>
      </c>
      <c r="N10">
        <f t="shared" si="4"/>
        <v>7.8024539877282901</v>
      </c>
    </row>
    <row r="11" spans="1:15" ht="14.45" x14ac:dyDescent="0.3">
      <c r="A11" s="8">
        <v>2024</v>
      </c>
      <c r="B11">
        <f t="shared" si="0"/>
        <v>0.48474281594622021</v>
      </c>
    </row>
    <row r="12" spans="1:15" ht="14.45" x14ac:dyDescent="0.3">
      <c r="A12" s="8">
        <v>2025</v>
      </c>
      <c r="B12">
        <f t="shared" si="0"/>
        <v>0.4508816072423219</v>
      </c>
      <c r="G12" s="2">
        <v>290000000</v>
      </c>
      <c r="H12" s="3"/>
      <c r="I12" s="3"/>
      <c r="J12" s="3"/>
      <c r="L12" s="2"/>
    </row>
    <row r="13" spans="1:15" ht="14.45" x14ac:dyDescent="0.3">
      <c r="A13" s="8">
        <v>2026</v>
      </c>
      <c r="B13">
        <f t="shared" si="0"/>
        <v>0.4193857382962719</v>
      </c>
      <c r="H13" t="b">
        <f>H12=H17</f>
        <v>0</v>
      </c>
      <c r="I13" t="b">
        <f t="shared" ref="I13:J13" si="5">I12=I17</f>
        <v>0</v>
      </c>
      <c r="J13" t="b">
        <f t="shared" si="5"/>
        <v>0</v>
      </c>
    </row>
    <row r="14" spans="1:15" ht="14.45" x14ac:dyDescent="0.3">
      <c r="A14" s="5">
        <f>$A13+1</f>
        <v>2027</v>
      </c>
      <c r="B14">
        <f t="shared" si="0"/>
        <v>0.3900899807425095</v>
      </c>
      <c r="C14" s="1">
        <v>17.094046705109406</v>
      </c>
      <c r="D14" s="4">
        <v>21.367558381386758</v>
      </c>
      <c r="E14" s="7">
        <v>25.641070057664109</v>
      </c>
      <c r="F14">
        <f>C14/E14</f>
        <v>0.66666666666666663</v>
      </c>
      <c r="G14" s="11">
        <f>$G$12/40/2</f>
        <v>3625000</v>
      </c>
      <c r="H14" s="11">
        <f>$G14*C14*$B14</f>
        <v>24172284.268777862</v>
      </c>
      <c r="I14">
        <f t="shared" ref="I14:J14" si="6">$G14*D14*$B14</f>
        <v>30215355.335972328</v>
      </c>
      <c r="J14">
        <f t="shared" si="6"/>
        <v>36258426.403166793</v>
      </c>
      <c r="K14" s="10">
        <f>C14/D14</f>
        <v>0.8</v>
      </c>
      <c r="L14" s="11">
        <f>$G$12/40/2</f>
        <v>3625000</v>
      </c>
      <c r="M14">
        <f>$L14*C14*$B14</f>
        <v>24172284.268777862</v>
      </c>
      <c r="N14">
        <f t="shared" ref="N14:O14" si="7">$L14*D14*$B14</f>
        <v>30215355.335972328</v>
      </c>
      <c r="O14">
        <f t="shared" si="7"/>
        <v>36258426.403166793</v>
      </c>
    </row>
    <row r="15" spans="1:15" ht="14.45" x14ac:dyDescent="0.3">
      <c r="A15" s="5">
        <f t="shared" ref="A15:A74" si="8">$A14+1</f>
        <v>2028</v>
      </c>
      <c r="B15">
        <f t="shared" si="0"/>
        <v>0.36284064807228122</v>
      </c>
      <c r="C15" s="1">
        <v>19.338302336238751</v>
      </c>
      <c r="D15" s="4">
        <v>24.172877920298436</v>
      </c>
      <c r="E15" s="7">
        <v>29.007453504358121</v>
      </c>
      <c r="F15">
        <f t="shared" ref="F15:F74" si="9">C15/E15</f>
        <v>0.66666666666666674</v>
      </c>
      <c r="G15" s="11">
        <f t="shared" ref="G15:G53" si="10">$G$12/40</f>
        <v>7250000</v>
      </c>
      <c r="H15">
        <f t="shared" ref="H15:H54" si="11">$G15*C15*$B15</f>
        <v>50871235.60416469</v>
      </c>
      <c r="I15">
        <f t="shared" ref="I15:I54" si="12">$G15*D15*$B15</f>
        <v>63589044.505205862</v>
      </c>
      <c r="J15">
        <f t="shared" ref="J15:J54" si="13">$G15*E15*$B15</f>
        <v>76306853.406247035</v>
      </c>
      <c r="K15" s="10">
        <f t="shared" ref="K15:K74" si="14">C15/D15</f>
        <v>0.8</v>
      </c>
      <c r="L15" s="11">
        <f t="shared" ref="L15:L73" si="15">$G$12/40</f>
        <v>7250000</v>
      </c>
      <c r="M15">
        <f t="shared" ref="M15:M73" si="16">$L15*C15*$B15</f>
        <v>50871235.60416469</v>
      </c>
      <c r="N15">
        <f t="shared" ref="N15:N73" si="17">$L15*D15*$B15</f>
        <v>63589044.505205862</v>
      </c>
      <c r="O15">
        <f t="shared" ref="O15:O73" si="18">$L15*E15*$B15</f>
        <v>76306853.406247035</v>
      </c>
    </row>
    <row r="16" spans="1:15" ht="14.45" x14ac:dyDescent="0.3">
      <c r="A16" s="5">
        <f t="shared" si="8"/>
        <v>2029</v>
      </c>
      <c r="B16">
        <f t="shared" si="0"/>
        <v>0.33749478938915556</v>
      </c>
      <c r="C16" s="1">
        <v>21.810243721636756</v>
      </c>
      <c r="D16" s="4">
        <v>27.262804652045943</v>
      </c>
      <c r="E16" s="7">
        <v>32.715365582455128</v>
      </c>
      <c r="F16">
        <f t="shared" si="9"/>
        <v>0.66666666666666674</v>
      </c>
      <c r="G16" s="11">
        <f t="shared" si="10"/>
        <v>7250000</v>
      </c>
      <c r="H16">
        <f t="shared" si="11"/>
        <v>53366116.182359628</v>
      </c>
      <c r="I16">
        <f t="shared" si="12"/>
        <v>66707645.227949537</v>
      </c>
      <c r="J16">
        <f t="shared" si="13"/>
        <v>80049174.273539439</v>
      </c>
      <c r="K16" s="10">
        <f t="shared" si="14"/>
        <v>0.8</v>
      </c>
      <c r="L16" s="11">
        <f t="shared" si="15"/>
        <v>7250000</v>
      </c>
      <c r="M16">
        <f t="shared" si="16"/>
        <v>53366116.182359628</v>
      </c>
      <c r="N16">
        <f t="shared" si="17"/>
        <v>66707645.227949537</v>
      </c>
      <c r="O16">
        <f t="shared" si="18"/>
        <v>80049174.273539439</v>
      </c>
    </row>
    <row r="17" spans="1:15" ht="14.45" x14ac:dyDescent="0.3">
      <c r="A17" s="5">
        <f t="shared" si="8"/>
        <v>2030</v>
      </c>
      <c r="B17">
        <f t="shared" si="0"/>
        <v>0.31391943948391365</v>
      </c>
      <c r="C17" s="1">
        <v>24.523006408261899</v>
      </c>
      <c r="D17" s="4">
        <v>30.653758010327373</v>
      </c>
      <c r="E17" s="7">
        <v>36.784509612392846</v>
      </c>
      <c r="F17">
        <f t="shared" si="9"/>
        <v>0.66666666666666674</v>
      </c>
      <c r="G17" s="11">
        <f t="shared" si="10"/>
        <v>7250000</v>
      </c>
      <c r="H17">
        <f t="shared" si="11"/>
        <v>55812301.089529485</v>
      </c>
      <c r="I17">
        <f t="shared" si="12"/>
        <v>69765376.361911848</v>
      </c>
      <c r="J17">
        <f t="shared" si="13"/>
        <v>83718451.634294212</v>
      </c>
      <c r="K17" s="10">
        <f t="shared" si="14"/>
        <v>0.8</v>
      </c>
      <c r="L17" s="11">
        <f t="shared" si="15"/>
        <v>7250000</v>
      </c>
      <c r="M17">
        <f t="shared" si="16"/>
        <v>55812301.089529485</v>
      </c>
      <c r="N17">
        <f t="shared" si="17"/>
        <v>69765376.361911848</v>
      </c>
      <c r="O17">
        <f t="shared" si="18"/>
        <v>83718451.634294212</v>
      </c>
    </row>
    <row r="18" spans="1:15" ht="14.45" x14ac:dyDescent="0.3">
      <c r="A18" s="5">
        <f t="shared" si="8"/>
        <v>2031</v>
      </c>
      <c r="B18">
        <f t="shared" si="0"/>
        <v>0.29199092129468301</v>
      </c>
      <c r="C18" s="1">
        <v>27.490319264456261</v>
      </c>
      <c r="D18" s="4">
        <v>34.362899080570322</v>
      </c>
      <c r="E18" s="7">
        <v>41.235478896684384</v>
      </c>
      <c r="F18">
        <f t="shared" si="9"/>
        <v>0.66666666666666674</v>
      </c>
      <c r="G18" s="11">
        <f t="shared" si="10"/>
        <v>7250000</v>
      </c>
      <c r="H18">
        <f t="shared" si="11"/>
        <v>58195196.45317328</v>
      </c>
      <c r="I18">
        <f t="shared" si="12"/>
        <v>72743995.5664666</v>
      </c>
      <c r="J18">
        <f t="shared" si="13"/>
        <v>87292794.679759905</v>
      </c>
      <c r="K18" s="10">
        <f t="shared" si="14"/>
        <v>0.8</v>
      </c>
      <c r="L18" s="11">
        <f t="shared" si="15"/>
        <v>7250000</v>
      </c>
      <c r="M18">
        <f t="shared" si="16"/>
        <v>58195196.45317328</v>
      </c>
      <c r="N18">
        <f t="shared" si="17"/>
        <v>72743995.5664666</v>
      </c>
      <c r="O18">
        <f t="shared" si="18"/>
        <v>87292794.679759905</v>
      </c>
    </row>
    <row r="19" spans="1:15" ht="14.45" x14ac:dyDescent="0.3">
      <c r="A19" s="5">
        <f t="shared" si="8"/>
        <v>2032</v>
      </c>
      <c r="B19">
        <f t="shared" si="0"/>
        <v>0.27159419709299876</v>
      </c>
      <c r="C19" s="1">
        <v>30.726527908001426</v>
      </c>
      <c r="D19" s="4">
        <v>38.40815988500178</v>
      </c>
      <c r="E19" s="7">
        <v>46.089791862002137</v>
      </c>
      <c r="F19">
        <f t="shared" si="9"/>
        <v>0.66666666666666674</v>
      </c>
      <c r="G19" s="11">
        <f t="shared" si="10"/>
        <v>7250000</v>
      </c>
      <c r="H19">
        <f t="shared" si="11"/>
        <v>60502313.405562177</v>
      </c>
      <c r="I19">
        <f t="shared" si="12"/>
        <v>75627891.756952718</v>
      </c>
      <c r="J19">
        <f t="shared" si="13"/>
        <v>90753470.108343259</v>
      </c>
      <c r="K19" s="10">
        <f t="shared" si="14"/>
        <v>0.8</v>
      </c>
      <c r="L19" s="11">
        <f t="shared" si="15"/>
        <v>7250000</v>
      </c>
      <c r="M19">
        <f t="shared" si="16"/>
        <v>60502313.405562177</v>
      </c>
      <c r="N19">
        <f t="shared" si="17"/>
        <v>75627891.756952718</v>
      </c>
      <c r="O19">
        <f t="shared" si="18"/>
        <v>90753470.108343259</v>
      </c>
    </row>
    <row r="20" spans="1:15" ht="14.45" x14ac:dyDescent="0.3">
      <c r="A20" s="5">
        <f t="shared" si="8"/>
        <v>2033</v>
      </c>
      <c r="B20">
        <f t="shared" si="0"/>
        <v>0.25262226499209262</v>
      </c>
      <c r="C20" s="1">
        <v>34.246618983274224</v>
      </c>
      <c r="D20" s="4">
        <v>42.808273729092775</v>
      </c>
      <c r="E20" s="7">
        <v>51.369928474911326</v>
      </c>
      <c r="F20">
        <f t="shared" si="9"/>
        <v>0.66666666666666685</v>
      </c>
      <c r="G20" s="11">
        <f t="shared" si="10"/>
        <v>7250000</v>
      </c>
      <c r="H20">
        <f t="shared" si="11"/>
        <v>62723073.805100501</v>
      </c>
      <c r="I20">
        <f t="shared" si="12"/>
        <v>78403842.256375611</v>
      </c>
      <c r="J20">
        <f t="shared" si="13"/>
        <v>94084610.707650721</v>
      </c>
      <c r="K20" s="10">
        <f t="shared" si="14"/>
        <v>0.8</v>
      </c>
      <c r="L20" s="11">
        <f t="shared" si="15"/>
        <v>7250000</v>
      </c>
      <c r="M20">
        <f t="shared" si="16"/>
        <v>62723073.805100501</v>
      </c>
      <c r="N20">
        <f t="shared" si="17"/>
        <v>78403842.256375611</v>
      </c>
      <c r="O20">
        <f t="shared" si="18"/>
        <v>94084610.707650721</v>
      </c>
    </row>
    <row r="21" spans="1:15" ht="14.45" x14ac:dyDescent="0.3">
      <c r="A21" s="5">
        <f t="shared" si="8"/>
        <v>2034</v>
      </c>
      <c r="B21">
        <f t="shared" si="0"/>
        <v>0.23497559761147119</v>
      </c>
      <c r="C21" s="1">
        <v>38.066245317595389</v>
      </c>
      <c r="D21" s="4">
        <v>47.582806646994236</v>
      </c>
      <c r="E21" s="7">
        <v>57.099367976393083</v>
      </c>
      <c r="F21">
        <f t="shared" si="9"/>
        <v>0.66666666666666663</v>
      </c>
      <c r="G21" s="11">
        <f t="shared" si="10"/>
        <v>7250000</v>
      </c>
      <c r="H21">
        <f t="shared" si="11"/>
        <v>64848630.881869622</v>
      </c>
      <c r="I21">
        <f t="shared" si="12"/>
        <v>81060788.602337018</v>
      </c>
      <c r="J21">
        <f t="shared" si="13"/>
        <v>97272946.322804421</v>
      </c>
      <c r="K21" s="10">
        <f t="shared" si="14"/>
        <v>0.8</v>
      </c>
      <c r="L21" s="11">
        <f t="shared" si="15"/>
        <v>7250000</v>
      </c>
      <c r="M21">
        <f t="shared" si="16"/>
        <v>64848630.881869622</v>
      </c>
      <c r="N21">
        <f t="shared" si="17"/>
        <v>81060788.602337018</v>
      </c>
      <c r="O21">
        <f t="shared" si="18"/>
        <v>97272946.322804421</v>
      </c>
    </row>
    <row r="22" spans="1:15" ht="14.45" x14ac:dyDescent="0.3">
      <c r="A22" s="5">
        <f t="shared" si="8"/>
        <v>2035</v>
      </c>
      <c r="B22">
        <f t="shared" si="0"/>
        <v>0.21856161995300086</v>
      </c>
      <c r="C22" s="1">
        <v>42.201751986904881</v>
      </c>
      <c r="D22" s="4">
        <v>52.752189983631098</v>
      </c>
      <c r="E22" s="7">
        <v>63.302627980357315</v>
      </c>
      <c r="F22">
        <f t="shared" si="9"/>
        <v>0.66666666666666674</v>
      </c>
      <c r="G22" s="11">
        <f t="shared" si="10"/>
        <v>7250000</v>
      </c>
      <c r="H22">
        <f t="shared" si="11"/>
        <v>66871703.773567103</v>
      </c>
      <c r="I22">
        <f t="shared" si="12"/>
        <v>83589629.71695888</v>
      </c>
      <c r="J22">
        <f t="shared" si="13"/>
        <v>100307555.66035065</v>
      </c>
      <c r="K22" s="10">
        <f t="shared" si="14"/>
        <v>0.8</v>
      </c>
      <c r="L22" s="11">
        <f t="shared" si="15"/>
        <v>7250000</v>
      </c>
      <c r="M22">
        <f t="shared" si="16"/>
        <v>66871703.773567103</v>
      </c>
      <c r="N22">
        <f t="shared" si="17"/>
        <v>83589629.71695888</v>
      </c>
      <c r="O22">
        <f t="shared" si="18"/>
        <v>100307555.66035065</v>
      </c>
    </row>
    <row r="23" spans="1:15" ht="14.45" x14ac:dyDescent="0.3">
      <c r="A23" s="5">
        <f t="shared" si="8"/>
        <v>2036</v>
      </c>
      <c r="B23">
        <f t="shared" si="0"/>
        <v>0.20329422374941944</v>
      </c>
      <c r="C23" s="1">
        <v>46.670203320133368</v>
      </c>
      <c r="D23" s="4">
        <v>58.337754150166703</v>
      </c>
      <c r="E23" s="7">
        <v>70.005304980200037</v>
      </c>
      <c r="F23">
        <f t="shared" si="9"/>
        <v>0.66666666666666685</v>
      </c>
      <c r="G23" s="11">
        <f t="shared" si="10"/>
        <v>7250000</v>
      </c>
      <c r="H23">
        <f t="shared" si="11"/>
        <v>68786424.982407153</v>
      </c>
      <c r="I23">
        <f t="shared" si="12"/>
        <v>85983031.228008941</v>
      </c>
      <c r="J23">
        <f t="shared" si="13"/>
        <v>103179637.47361071</v>
      </c>
      <c r="K23" s="10">
        <f t="shared" si="14"/>
        <v>0.8</v>
      </c>
      <c r="L23" s="11">
        <f t="shared" si="15"/>
        <v>7250000</v>
      </c>
      <c r="M23">
        <f t="shared" si="16"/>
        <v>68786424.982407153</v>
      </c>
      <c r="N23">
        <f t="shared" si="17"/>
        <v>85983031.228008941</v>
      </c>
      <c r="O23">
        <f t="shared" si="18"/>
        <v>103179637.47361071</v>
      </c>
    </row>
    <row r="24" spans="1:15" ht="14.45" x14ac:dyDescent="0.3">
      <c r="A24" s="5">
        <f t="shared" si="8"/>
        <v>2037</v>
      </c>
      <c r="B24">
        <f t="shared" si="0"/>
        <v>0.18909331573753083</v>
      </c>
      <c r="C24" s="1">
        <v>51.489410877250535</v>
      </c>
      <c r="D24" s="4">
        <v>64.361763596563165</v>
      </c>
      <c r="E24" s="7">
        <v>77.234116315875795</v>
      </c>
      <c r="F24">
        <f t="shared" si="9"/>
        <v>0.66666666666666674</v>
      </c>
      <c r="G24" s="11">
        <f t="shared" si="10"/>
        <v>7250000</v>
      </c>
      <c r="H24">
        <f t="shared" si="11"/>
        <v>70588199.854097575</v>
      </c>
      <c r="I24">
        <f t="shared" si="12"/>
        <v>88235249.817621961</v>
      </c>
      <c r="J24">
        <f t="shared" si="13"/>
        <v>105882299.78114635</v>
      </c>
      <c r="K24" s="10">
        <f t="shared" si="14"/>
        <v>0.8</v>
      </c>
      <c r="L24" s="11">
        <f t="shared" si="15"/>
        <v>7250000</v>
      </c>
      <c r="M24">
        <f t="shared" si="16"/>
        <v>70588199.854097575</v>
      </c>
      <c r="N24">
        <f t="shared" si="17"/>
        <v>88235249.817621961</v>
      </c>
      <c r="O24">
        <f t="shared" si="18"/>
        <v>105882299.78114635</v>
      </c>
    </row>
    <row r="25" spans="1:15" ht="14.45" x14ac:dyDescent="0.3">
      <c r="A25" s="5">
        <f t="shared" si="8"/>
        <v>2038</v>
      </c>
      <c r="B25">
        <f t="shared" si="0"/>
        <v>0.17588439748630907</v>
      </c>
      <c r="C25" s="1">
        <v>56.677962431173093</v>
      </c>
      <c r="D25" s="4">
        <v>70.847453038966364</v>
      </c>
      <c r="E25" s="7">
        <v>85.016943646759628</v>
      </c>
      <c r="F25">
        <f t="shared" si="9"/>
        <v>0.66666666666666674</v>
      </c>
      <c r="G25" s="11">
        <f t="shared" si="10"/>
        <v>7250000</v>
      </c>
      <c r="H25">
        <f t="shared" si="11"/>
        <v>72273577.228949428</v>
      </c>
      <c r="I25">
        <f t="shared" si="12"/>
        <v>90341971.536186785</v>
      </c>
      <c r="J25">
        <f t="shared" si="13"/>
        <v>108410365.84342411</v>
      </c>
      <c r="K25" s="10">
        <f t="shared" si="14"/>
        <v>0.8</v>
      </c>
      <c r="L25" s="11">
        <f t="shared" si="15"/>
        <v>7250000</v>
      </c>
      <c r="M25">
        <f t="shared" si="16"/>
        <v>72273577.228949428</v>
      </c>
      <c r="N25">
        <f t="shared" si="17"/>
        <v>90341971.536186785</v>
      </c>
      <c r="O25">
        <f t="shared" si="18"/>
        <v>108410365.84342411</v>
      </c>
    </row>
    <row r="26" spans="1:15" ht="14.45" x14ac:dyDescent="0.3">
      <c r="A26" s="5">
        <f t="shared" si="8"/>
        <v>2039</v>
      </c>
      <c r="B26">
        <f t="shared" si="0"/>
        <v>0.16359817457567583</v>
      </c>
      <c r="C26" s="1">
        <v>62.255251989264735</v>
      </c>
      <c r="D26" s="4">
        <v>77.819064986580912</v>
      </c>
      <c r="E26" s="7">
        <v>93.382877983897089</v>
      </c>
      <c r="F26">
        <f t="shared" si="9"/>
        <v>0.66666666666666674</v>
      </c>
      <c r="G26" s="11">
        <f t="shared" si="10"/>
        <v>7250000</v>
      </c>
      <c r="H26">
        <f t="shared" si="11"/>
        <v>73840130.478145063</v>
      </c>
      <c r="I26">
        <f t="shared" si="12"/>
        <v>92300163.097681314</v>
      </c>
      <c r="J26">
        <f t="shared" si="13"/>
        <v>110760195.71721758</v>
      </c>
      <c r="K26" s="10">
        <f t="shared" si="14"/>
        <v>0.8</v>
      </c>
      <c r="L26" s="11">
        <f t="shared" si="15"/>
        <v>7250000</v>
      </c>
      <c r="M26">
        <f t="shared" si="16"/>
        <v>73840130.478145063</v>
      </c>
      <c r="N26">
        <f t="shared" si="17"/>
        <v>92300163.097681314</v>
      </c>
      <c r="O26">
        <f t="shared" si="18"/>
        <v>110760195.71721758</v>
      </c>
    </row>
    <row r="27" spans="1:15" ht="14.45" x14ac:dyDescent="0.3">
      <c r="A27" s="5">
        <f t="shared" si="8"/>
        <v>2040</v>
      </c>
      <c r="B27">
        <f t="shared" si="0"/>
        <v>0.15217019307569138</v>
      </c>
      <c r="C27" s="1">
        <v>68.241510889982479</v>
      </c>
      <c r="D27" s="4">
        <v>85.301888612478095</v>
      </c>
      <c r="E27" s="7">
        <v>102.36226633497371</v>
      </c>
      <c r="F27">
        <f t="shared" si="9"/>
        <v>0.66666666666666674</v>
      </c>
      <c r="G27" s="11">
        <f t="shared" si="10"/>
        <v>7250000</v>
      </c>
      <c r="H27">
        <f t="shared" si="11"/>
        <v>75286348.187315091</v>
      </c>
      <c r="I27">
        <f t="shared" si="12"/>
        <v>94107935.234143853</v>
      </c>
      <c r="J27">
        <f t="shared" si="13"/>
        <v>112929522.28097263</v>
      </c>
      <c r="K27" s="10">
        <f t="shared" si="14"/>
        <v>0.8</v>
      </c>
      <c r="L27" s="11">
        <f t="shared" si="15"/>
        <v>7250000</v>
      </c>
      <c r="M27">
        <f t="shared" si="16"/>
        <v>75286348.187315091</v>
      </c>
      <c r="N27">
        <f t="shared" si="17"/>
        <v>94107935.234143853</v>
      </c>
      <c r="O27">
        <f t="shared" si="18"/>
        <v>112929522.28097263</v>
      </c>
    </row>
    <row r="28" spans="1:15" ht="14.45" x14ac:dyDescent="0.3">
      <c r="A28" s="5">
        <f t="shared" si="8"/>
        <v>2041</v>
      </c>
      <c r="B28">
        <f t="shared" si="0"/>
        <v>0.14154050141911581</v>
      </c>
      <c r="C28" s="1">
        <v>74.657840009103154</v>
      </c>
      <c r="D28" s="4">
        <v>93.322300011378942</v>
      </c>
      <c r="E28" s="7">
        <v>111.98676001365473</v>
      </c>
      <c r="F28">
        <f t="shared" si="9"/>
        <v>0.66666666666666663</v>
      </c>
      <c r="G28" s="11">
        <f t="shared" si="10"/>
        <v>7250000</v>
      </c>
      <c r="H28">
        <f t="shared" si="11"/>
        <v>76611533.79573524</v>
      </c>
      <c r="I28">
        <f t="shared" si="12"/>
        <v>95764417.244669065</v>
      </c>
      <c r="J28">
        <f t="shared" si="13"/>
        <v>114917300.69360287</v>
      </c>
      <c r="K28" s="10">
        <f t="shared" si="14"/>
        <v>0.8</v>
      </c>
      <c r="L28" s="11">
        <f t="shared" si="15"/>
        <v>7250000</v>
      </c>
      <c r="M28">
        <f t="shared" si="16"/>
        <v>76611533.79573524</v>
      </c>
      <c r="N28">
        <f t="shared" si="17"/>
        <v>95764417.244669065</v>
      </c>
      <c r="O28">
        <f t="shared" si="18"/>
        <v>114917300.69360287</v>
      </c>
    </row>
    <row r="29" spans="1:15" x14ac:dyDescent="0.25">
      <c r="A29" s="5">
        <f t="shared" si="8"/>
        <v>2042</v>
      </c>
      <c r="B29">
        <f t="shared" si="0"/>
        <v>0.13165333589351297</v>
      </c>
      <c r="C29" s="1">
        <v>81.526243115935685</v>
      </c>
      <c r="D29" s="4">
        <v>101.9078038949196</v>
      </c>
      <c r="E29" s="7">
        <v>122.28936467390351</v>
      </c>
      <c r="F29">
        <f t="shared" si="9"/>
        <v>0.66666666666666674</v>
      </c>
      <c r="G29" s="11">
        <f t="shared" si="10"/>
        <v>7250000</v>
      </c>
      <c r="H29">
        <f t="shared" si="11"/>
        <v>77815713.55081898</v>
      </c>
      <c r="I29">
        <f t="shared" si="12"/>
        <v>97269641.93852371</v>
      </c>
      <c r="J29">
        <f t="shared" si="13"/>
        <v>116723570.32622844</v>
      </c>
      <c r="K29" s="10">
        <f t="shared" si="14"/>
        <v>0.8</v>
      </c>
      <c r="L29" s="11">
        <f t="shared" si="15"/>
        <v>7250000</v>
      </c>
      <c r="M29">
        <f t="shared" si="16"/>
        <v>77815713.55081898</v>
      </c>
      <c r="N29">
        <f t="shared" si="17"/>
        <v>97269641.93852371</v>
      </c>
      <c r="O29">
        <f t="shared" si="18"/>
        <v>116723570.32622844</v>
      </c>
    </row>
    <row r="30" spans="1:15" x14ac:dyDescent="0.25">
      <c r="A30" s="5">
        <f t="shared" si="8"/>
        <v>2043</v>
      </c>
      <c r="B30">
        <f t="shared" si="0"/>
        <v>0.12245682810297927</v>
      </c>
      <c r="C30" s="1">
        <v>88.869661416011155</v>
      </c>
      <c r="D30" s="4">
        <v>111.08707677001394</v>
      </c>
      <c r="E30" s="7">
        <v>133.30449212401672</v>
      </c>
      <c r="F30">
        <f t="shared" si="9"/>
        <v>0.66666666666666674</v>
      </c>
      <c r="G30" s="11">
        <f t="shared" si="10"/>
        <v>7250000</v>
      </c>
      <c r="H30">
        <f t="shared" si="11"/>
        <v>78899552.174030736</v>
      </c>
      <c r="I30">
        <f t="shared" si="12"/>
        <v>98624440.217538431</v>
      </c>
      <c r="J30">
        <f t="shared" si="13"/>
        <v>118349328.2610461</v>
      </c>
      <c r="K30" s="10">
        <f t="shared" si="14"/>
        <v>0.8</v>
      </c>
      <c r="L30" s="11">
        <f t="shared" si="15"/>
        <v>7250000</v>
      </c>
      <c r="M30">
        <f t="shared" si="16"/>
        <v>78899552.174030736</v>
      </c>
      <c r="N30">
        <f t="shared" si="17"/>
        <v>98624440.217538431</v>
      </c>
      <c r="O30">
        <f t="shared" si="18"/>
        <v>118349328.2610461</v>
      </c>
    </row>
    <row r="31" spans="1:15" x14ac:dyDescent="0.25">
      <c r="A31" s="5">
        <f t="shared" si="8"/>
        <v>2044</v>
      </c>
      <c r="B31">
        <f t="shared" si="0"/>
        <v>0.11390273286483049</v>
      </c>
      <c r="C31" s="1">
        <v>96.71200932168955</v>
      </c>
      <c r="D31" s="4">
        <v>120.89001165211192</v>
      </c>
      <c r="E31" s="7">
        <v>145.0680139825343</v>
      </c>
      <c r="F31">
        <f t="shared" si="9"/>
        <v>0.66666666666666685</v>
      </c>
      <c r="G31" s="11">
        <f t="shared" si="10"/>
        <v>7250000</v>
      </c>
      <c r="H31">
        <f t="shared" si="11"/>
        <v>79864275.678773165</v>
      </c>
      <c r="I31">
        <f t="shared" si="12"/>
        <v>99830344.598466441</v>
      </c>
      <c r="J31">
        <f t="shared" si="13"/>
        <v>119796413.51815972</v>
      </c>
      <c r="K31" s="10">
        <f t="shared" si="14"/>
        <v>0.8</v>
      </c>
      <c r="L31" s="11">
        <f t="shared" si="15"/>
        <v>7250000</v>
      </c>
      <c r="M31">
        <f t="shared" si="16"/>
        <v>79864275.678773165</v>
      </c>
      <c r="N31">
        <f t="shared" si="17"/>
        <v>99830344.598466441</v>
      </c>
      <c r="O31">
        <f t="shared" si="18"/>
        <v>119796413.51815972</v>
      </c>
    </row>
    <row r="32" spans="1:15" x14ac:dyDescent="0.25">
      <c r="A32" s="5">
        <f t="shared" si="8"/>
        <v>2045</v>
      </c>
      <c r="B32">
        <f t="shared" si="0"/>
        <v>0.10594617511378522</v>
      </c>
      <c r="C32" s="1">
        <v>105.07821149180562</v>
      </c>
      <c r="D32" s="4">
        <v>131.34776436475701</v>
      </c>
      <c r="E32" s="7">
        <v>157.61731723770842</v>
      </c>
      <c r="F32">
        <f t="shared" si="9"/>
        <v>0.66666666666666674</v>
      </c>
      <c r="G32" s="11">
        <f t="shared" si="10"/>
        <v>7250000</v>
      </c>
      <c r="H32">
        <f t="shared" si="11"/>
        <v>80711600.816317931</v>
      </c>
      <c r="I32">
        <f t="shared" si="12"/>
        <v>100889501.02039739</v>
      </c>
      <c r="J32">
        <f t="shared" si="13"/>
        <v>121067401.22447689</v>
      </c>
      <c r="K32" s="10">
        <f t="shared" si="14"/>
        <v>0.8</v>
      </c>
      <c r="L32" s="11">
        <f t="shared" si="15"/>
        <v>7250000</v>
      </c>
      <c r="M32">
        <f t="shared" si="16"/>
        <v>80711600.816317931</v>
      </c>
      <c r="N32">
        <f t="shared" si="17"/>
        <v>100889501.02039739</v>
      </c>
      <c r="O32">
        <f t="shared" si="18"/>
        <v>121067401.22447689</v>
      </c>
    </row>
    <row r="33" spans="1:15" x14ac:dyDescent="0.25">
      <c r="A33" s="5">
        <f t="shared" si="8"/>
        <v>2046</v>
      </c>
      <c r="B33">
        <f t="shared" si="0"/>
        <v>9.8545414485894531E-2</v>
      </c>
      <c r="C33" s="1">
        <v>113.99424118226773</v>
      </c>
      <c r="D33" s="4">
        <v>142.49280147783466</v>
      </c>
      <c r="E33" s="7">
        <v>170.99136177340159</v>
      </c>
      <c r="F33">
        <f t="shared" si="9"/>
        <v>0.66666666666666663</v>
      </c>
      <c r="G33" s="11">
        <f t="shared" si="10"/>
        <v>7250000</v>
      </c>
      <c r="H33">
        <f t="shared" si="11"/>
        <v>81443670.660759106</v>
      </c>
      <c r="I33">
        <f t="shared" si="12"/>
        <v>101804588.32594889</v>
      </c>
      <c r="J33">
        <f t="shared" si="13"/>
        <v>122165505.99113865</v>
      </c>
      <c r="K33" s="10">
        <f t="shared" si="14"/>
        <v>0.8</v>
      </c>
      <c r="L33" s="11">
        <f t="shared" si="15"/>
        <v>7250000</v>
      </c>
      <c r="M33">
        <f t="shared" si="16"/>
        <v>81443670.660759106</v>
      </c>
      <c r="N33">
        <f t="shared" si="17"/>
        <v>101804588.32594889</v>
      </c>
      <c r="O33">
        <f t="shared" si="18"/>
        <v>122165505.99113865</v>
      </c>
    </row>
    <row r="34" spans="1:15" x14ac:dyDescent="0.25">
      <c r="A34" s="5">
        <f t="shared" si="8"/>
        <v>2047</v>
      </c>
      <c r="B34">
        <f t="shared" si="0"/>
        <v>9.1661626347218431E-2</v>
      </c>
      <c r="C34" s="1">
        <v>123.48715995311596</v>
      </c>
      <c r="D34" s="4">
        <v>154.35894994139494</v>
      </c>
      <c r="E34" s="7">
        <v>185.23073992967392</v>
      </c>
      <c r="F34">
        <f t="shared" si="9"/>
        <v>0.66666666666666674</v>
      </c>
      <c r="G34" s="11">
        <f t="shared" si="10"/>
        <v>7250000</v>
      </c>
      <c r="H34">
        <f t="shared" si="11"/>
        <v>82062995.878687397</v>
      </c>
      <c r="I34">
        <f t="shared" si="12"/>
        <v>102578744.84835924</v>
      </c>
      <c r="J34">
        <f t="shared" si="13"/>
        <v>123094493.81803109</v>
      </c>
      <c r="K34" s="10">
        <f t="shared" si="14"/>
        <v>0.8</v>
      </c>
      <c r="L34" s="11">
        <f t="shared" si="15"/>
        <v>7250000</v>
      </c>
      <c r="M34">
        <f t="shared" si="16"/>
        <v>82062995.878687397</v>
      </c>
      <c r="N34">
        <f t="shared" si="17"/>
        <v>102578744.84835924</v>
      </c>
      <c r="O34">
        <f t="shared" si="18"/>
        <v>123094493.81803109</v>
      </c>
    </row>
    <row r="35" spans="1:15" x14ac:dyDescent="0.25">
      <c r="A35" s="5">
        <f t="shared" si="8"/>
        <v>2048</v>
      </c>
      <c r="B35">
        <f t="shared" si="0"/>
        <v>8.5258698118517759E-2</v>
      </c>
      <c r="C35" s="1">
        <v>133.58515877682834</v>
      </c>
      <c r="D35" s="4">
        <v>166.98144847103541</v>
      </c>
      <c r="E35" s="7">
        <v>200.37773816524248</v>
      </c>
      <c r="F35">
        <f t="shared" si="9"/>
        <v>0.66666666666666674</v>
      </c>
      <c r="G35" s="11">
        <f t="shared" si="10"/>
        <v>7250000</v>
      </c>
      <c r="H35">
        <f t="shared" si="11"/>
        <v>82572401.258192062</v>
      </c>
      <c r="I35">
        <f t="shared" si="12"/>
        <v>103215501.57274006</v>
      </c>
      <c r="J35">
        <f t="shared" si="13"/>
        <v>123858601.88728808</v>
      </c>
      <c r="K35" s="10">
        <f t="shared" si="14"/>
        <v>0.8</v>
      </c>
      <c r="L35" s="11">
        <f t="shared" si="15"/>
        <v>7250000</v>
      </c>
      <c r="M35">
        <f t="shared" si="16"/>
        <v>82572401.258192062</v>
      </c>
      <c r="N35">
        <f t="shared" si="17"/>
        <v>103215501.57274006</v>
      </c>
      <c r="O35">
        <f t="shared" si="18"/>
        <v>123858601.88728808</v>
      </c>
    </row>
    <row r="36" spans="1:15" x14ac:dyDescent="0.25">
      <c r="A36" s="5">
        <f t="shared" si="8"/>
        <v>2049</v>
      </c>
      <c r="B36">
        <f t="shared" si="0"/>
        <v>7.9303039827474414E-2</v>
      </c>
      <c r="C36" s="1">
        <v>144.3176005944957</v>
      </c>
      <c r="D36" s="4">
        <v>180.39700074311961</v>
      </c>
      <c r="E36" s="7">
        <v>216.47640089174351</v>
      </c>
      <c r="F36">
        <f t="shared" si="9"/>
        <v>0.66666666666666685</v>
      </c>
      <c r="G36" s="11">
        <f t="shared" si="10"/>
        <v>7250000</v>
      </c>
      <c r="H36">
        <f t="shared" si="11"/>
        <v>82974977.101193577</v>
      </c>
      <c r="I36">
        <f t="shared" si="12"/>
        <v>103718721.37649195</v>
      </c>
      <c r="J36">
        <f t="shared" si="13"/>
        <v>124462465.65179034</v>
      </c>
      <c r="K36" s="10">
        <f t="shared" si="14"/>
        <v>0.8</v>
      </c>
      <c r="L36" s="11">
        <f t="shared" si="15"/>
        <v>7250000</v>
      </c>
      <c r="M36">
        <f t="shared" si="16"/>
        <v>82974977.101193577</v>
      </c>
      <c r="N36">
        <f t="shared" si="17"/>
        <v>103718721.37649195</v>
      </c>
      <c r="O36">
        <f t="shared" si="18"/>
        <v>124462465.65179034</v>
      </c>
    </row>
    <row r="37" spans="1:15" x14ac:dyDescent="0.25">
      <c r="A37" s="5">
        <f t="shared" si="8"/>
        <v>2050</v>
      </c>
      <c r="B37">
        <f t="shared" si="0"/>
        <v>7.3763407894590668E-2</v>
      </c>
      <c r="C37" s="1">
        <v>155.71506437008114</v>
      </c>
      <c r="D37" s="4">
        <v>194.64383046260141</v>
      </c>
      <c r="E37" s="7">
        <v>233.57259655512169</v>
      </c>
      <c r="F37">
        <f t="shared" si="9"/>
        <v>0.66666666666666674</v>
      </c>
      <c r="G37" s="11">
        <f t="shared" si="10"/>
        <v>7250000</v>
      </c>
      <c r="H37">
        <f t="shared" si="11"/>
        <v>83274035.111354843</v>
      </c>
      <c r="I37">
        <f t="shared" si="12"/>
        <v>104092543.88919355</v>
      </c>
      <c r="J37">
        <f t="shared" si="13"/>
        <v>124911052.66703226</v>
      </c>
      <c r="K37" s="10">
        <f t="shared" si="14"/>
        <v>0.8</v>
      </c>
      <c r="L37" s="11">
        <f t="shared" si="15"/>
        <v>7250000</v>
      </c>
      <c r="M37">
        <f t="shared" si="16"/>
        <v>83274035.111354843</v>
      </c>
      <c r="N37">
        <f t="shared" si="17"/>
        <v>104092543.88919355</v>
      </c>
      <c r="O37">
        <f t="shared" si="18"/>
        <v>124911052.66703226</v>
      </c>
    </row>
    <row r="38" spans="1:15" x14ac:dyDescent="0.25">
      <c r="A38" s="5">
        <f t="shared" si="8"/>
        <v>2051</v>
      </c>
      <c r="B38">
        <f t="shared" si="0"/>
        <v>6.8610741228342181E-2</v>
      </c>
      <c r="C38" s="1">
        <v>167.80939068991921</v>
      </c>
      <c r="D38" s="4">
        <v>209.761738362399</v>
      </c>
      <c r="E38" s="7">
        <v>251.71408603487879</v>
      </c>
      <c r="F38">
        <f t="shared" si="9"/>
        <v>0.66666666666666674</v>
      </c>
      <c r="G38" s="11">
        <f t="shared" si="10"/>
        <v>7250000</v>
      </c>
      <c r="H38">
        <f t="shared" si="11"/>
        <v>83473068.432260692</v>
      </c>
      <c r="I38">
        <f t="shared" si="12"/>
        <v>104341335.54032587</v>
      </c>
      <c r="J38">
        <f t="shared" si="13"/>
        <v>125209602.64839104</v>
      </c>
      <c r="K38" s="10">
        <f t="shared" si="14"/>
        <v>0.8</v>
      </c>
      <c r="L38" s="11">
        <f t="shared" si="15"/>
        <v>7250000</v>
      </c>
      <c r="M38">
        <f t="shared" si="16"/>
        <v>83473068.432260692</v>
      </c>
      <c r="N38">
        <f t="shared" si="17"/>
        <v>104341335.54032587</v>
      </c>
      <c r="O38">
        <f t="shared" si="18"/>
        <v>125209602.64839104</v>
      </c>
    </row>
    <row r="39" spans="1:15" x14ac:dyDescent="0.25">
      <c r="A39" s="5">
        <f t="shared" si="8"/>
        <v>2052</v>
      </c>
      <c r="B39">
        <f t="shared" si="0"/>
        <v>6.3818008769735077E-2</v>
      </c>
      <c r="C39" s="1">
        <v>180.63372896282974</v>
      </c>
      <c r="D39" s="4">
        <v>225.79216120353715</v>
      </c>
      <c r="E39" s="7">
        <v>270.95059344424459</v>
      </c>
      <c r="F39">
        <f t="shared" si="9"/>
        <v>0.66666666666666674</v>
      </c>
      <c r="G39" s="11">
        <f t="shared" si="10"/>
        <v>7250000</v>
      </c>
      <c r="H39">
        <f t="shared" si="11"/>
        <v>83575715.518183663</v>
      </c>
      <c r="I39">
        <f t="shared" si="12"/>
        <v>104469644.39772959</v>
      </c>
      <c r="J39">
        <f t="shared" si="13"/>
        <v>125363573.2772755</v>
      </c>
      <c r="K39" s="10">
        <f t="shared" si="14"/>
        <v>0.8</v>
      </c>
      <c r="L39" s="11">
        <f t="shared" si="15"/>
        <v>7250000</v>
      </c>
      <c r="M39">
        <f t="shared" si="16"/>
        <v>83575715.518183663</v>
      </c>
      <c r="N39">
        <f t="shared" si="17"/>
        <v>104469644.39772959</v>
      </c>
      <c r="O39">
        <f t="shared" si="18"/>
        <v>125363573.2772755</v>
      </c>
    </row>
    <row r="40" spans="1:15" x14ac:dyDescent="0.25">
      <c r="A40" s="5">
        <f t="shared" si="8"/>
        <v>2053</v>
      </c>
      <c r="B40">
        <f t="shared" si="0"/>
        <v>5.9360067686480389E-2</v>
      </c>
      <c r="C40" s="1">
        <v>194.22258627132413</v>
      </c>
      <c r="D40" s="4">
        <v>242.77823283915515</v>
      </c>
      <c r="E40" s="7">
        <v>291.33387940698617</v>
      </c>
      <c r="F40">
        <f t="shared" si="9"/>
        <v>0.66666666666666674</v>
      </c>
      <c r="G40" s="11">
        <f t="shared" si="10"/>
        <v>7250000</v>
      </c>
      <c r="H40">
        <f t="shared" si="11"/>
        <v>83585727.537990808</v>
      </c>
      <c r="I40">
        <f t="shared" si="12"/>
        <v>104482159.42248851</v>
      </c>
      <c r="J40">
        <f t="shared" si="13"/>
        <v>125378591.3069862</v>
      </c>
      <c r="K40" s="10">
        <f t="shared" si="14"/>
        <v>0.8</v>
      </c>
      <c r="L40" s="11">
        <f t="shared" si="15"/>
        <v>7250000</v>
      </c>
      <c r="M40">
        <f t="shared" si="16"/>
        <v>83585727.537990808</v>
      </c>
      <c r="N40">
        <f t="shared" si="17"/>
        <v>104482159.42248851</v>
      </c>
      <c r="O40">
        <f t="shared" si="18"/>
        <v>125378591.3069862</v>
      </c>
    </row>
    <row r="41" spans="1:15" x14ac:dyDescent="0.25">
      <c r="A41" s="5">
        <f t="shared" si="8"/>
        <v>2054</v>
      </c>
      <c r="B41">
        <f t="shared" si="0"/>
        <v>5.5213531472868012E-2</v>
      </c>
      <c r="C41" s="1">
        <v>208.61187793024189</v>
      </c>
      <c r="D41" s="4">
        <v>260.76484741280234</v>
      </c>
      <c r="E41" s="7">
        <v>312.91781689536282</v>
      </c>
      <c r="F41">
        <f t="shared" si="9"/>
        <v>0.66666666666666674</v>
      </c>
      <c r="G41" s="11">
        <f t="shared" si="10"/>
        <v>7250000</v>
      </c>
      <c r="H41">
        <f t="shared" si="11"/>
        <v>83506939.035937443</v>
      </c>
      <c r="I41">
        <f t="shared" si="12"/>
        <v>104383673.7949218</v>
      </c>
      <c r="J41">
        <f t="shared" si="13"/>
        <v>125260408.55390616</v>
      </c>
      <c r="K41" s="10">
        <f t="shared" si="14"/>
        <v>0.8</v>
      </c>
      <c r="L41" s="11">
        <f t="shared" si="15"/>
        <v>7250000</v>
      </c>
      <c r="M41">
        <f t="shared" si="16"/>
        <v>83506939.035937443</v>
      </c>
      <c r="N41">
        <f t="shared" si="17"/>
        <v>104383673.7949218</v>
      </c>
      <c r="O41">
        <f t="shared" si="18"/>
        <v>125260408.55390616</v>
      </c>
    </row>
    <row r="42" spans="1:15" x14ac:dyDescent="0.25">
      <c r="A42" s="5">
        <f t="shared" si="8"/>
        <v>2055</v>
      </c>
      <c r="B42">
        <f t="shared" si="0"/>
        <v>5.1356647263387602E-2</v>
      </c>
      <c r="C42" s="1">
        <v>223.83897981095944</v>
      </c>
      <c r="D42" s="4">
        <v>279.79872476369928</v>
      </c>
      <c r="E42" s="7">
        <v>335.75846971643915</v>
      </c>
      <c r="F42">
        <f t="shared" si="9"/>
        <v>0.66666666666666674</v>
      </c>
      <c r="G42" s="11">
        <f t="shared" si="10"/>
        <v>7250000</v>
      </c>
      <c r="H42">
        <f t="shared" si="11"/>
        <v>83343241.592122883</v>
      </c>
      <c r="I42">
        <f t="shared" si="12"/>
        <v>104179051.99015358</v>
      </c>
      <c r="J42">
        <f t="shared" si="13"/>
        <v>125014862.38818431</v>
      </c>
      <c r="K42" s="10">
        <f t="shared" si="14"/>
        <v>0.8</v>
      </c>
      <c r="L42" s="11">
        <f t="shared" si="15"/>
        <v>7250000</v>
      </c>
      <c r="M42">
        <f t="shared" si="16"/>
        <v>83343241.592122883</v>
      </c>
      <c r="N42">
        <f t="shared" si="17"/>
        <v>104179051.99015358</v>
      </c>
      <c r="O42">
        <f t="shared" si="18"/>
        <v>125014862.38818431</v>
      </c>
    </row>
    <row r="43" spans="1:15" x14ac:dyDescent="0.25">
      <c r="A43" s="5">
        <f t="shared" si="8"/>
        <v>2056</v>
      </c>
      <c r="B43">
        <f t="shared" si="0"/>
        <v>4.776918171647996E-2</v>
      </c>
      <c r="C43" s="1">
        <v>239.94278248584956</v>
      </c>
      <c r="D43" s="4">
        <v>299.92847810731195</v>
      </c>
      <c r="E43" s="7">
        <v>359.9141737287743</v>
      </c>
      <c r="F43">
        <f t="shared" si="9"/>
        <v>0.66666666666666674</v>
      </c>
      <c r="G43" s="11">
        <f t="shared" si="10"/>
        <v>7250000</v>
      </c>
      <c r="H43">
        <f t="shared" si="11"/>
        <v>83098560.241401702</v>
      </c>
      <c r="I43">
        <f t="shared" si="12"/>
        <v>103873200.30175214</v>
      </c>
      <c r="J43">
        <f t="shared" si="13"/>
        <v>124647840.36210254</v>
      </c>
      <c r="K43" s="10">
        <f t="shared" si="14"/>
        <v>0.8</v>
      </c>
      <c r="L43" s="11">
        <f t="shared" si="15"/>
        <v>7250000</v>
      </c>
      <c r="M43">
        <f t="shared" si="16"/>
        <v>83098560.241401702</v>
      </c>
      <c r="N43">
        <f t="shared" si="17"/>
        <v>103873200.30175214</v>
      </c>
      <c r="O43">
        <f t="shared" si="18"/>
        <v>124647840.36210254</v>
      </c>
    </row>
    <row r="44" spans="1:15" x14ac:dyDescent="0.25">
      <c r="A44" s="5">
        <f t="shared" si="8"/>
        <v>2057</v>
      </c>
      <c r="B44">
        <f t="shared" si="0"/>
        <v>4.4432314869760924E-2</v>
      </c>
      <c r="C44" s="1">
        <v>256.96374725904155</v>
      </c>
      <c r="D44" s="4">
        <v>321.2046840738019</v>
      </c>
      <c r="E44" s="7">
        <v>385.44562088856225</v>
      </c>
      <c r="F44">
        <f t="shared" si="9"/>
        <v>0.66666666666666685</v>
      </c>
      <c r="G44" s="11">
        <f t="shared" si="10"/>
        <v>7250000</v>
      </c>
      <c r="H44">
        <f t="shared" si="11"/>
        <v>82776832.430373654</v>
      </c>
      <c r="I44">
        <f t="shared" si="12"/>
        <v>103471040.53796704</v>
      </c>
      <c r="J44">
        <f t="shared" si="13"/>
        <v>124165248.64556044</v>
      </c>
      <c r="K44" s="10">
        <f t="shared" si="14"/>
        <v>0.80000000000000016</v>
      </c>
      <c r="L44" s="11">
        <f t="shared" si="15"/>
        <v>7250000</v>
      </c>
      <c r="M44">
        <f t="shared" si="16"/>
        <v>82776832.430373654</v>
      </c>
      <c r="N44">
        <f t="shared" si="17"/>
        <v>103471040.53796704</v>
      </c>
      <c r="O44">
        <f t="shared" si="18"/>
        <v>124165248.64556044</v>
      </c>
    </row>
    <row r="45" spans="1:15" x14ac:dyDescent="0.25">
      <c r="A45" s="5">
        <f t="shared" si="8"/>
        <v>2058</v>
      </c>
      <c r="B45">
        <f t="shared" si="0"/>
        <v>4.1328541409879009E-2</v>
      </c>
      <c r="C45" s="1">
        <v>274.94396414203413</v>
      </c>
      <c r="D45" s="4">
        <v>343.67995517754264</v>
      </c>
      <c r="E45" s="7">
        <v>412.41594621305114</v>
      </c>
      <c r="F45">
        <f t="shared" si="9"/>
        <v>0.66666666666666674</v>
      </c>
      <c r="G45" s="11">
        <f t="shared" si="10"/>
        <v>7250000</v>
      </c>
      <c r="H45">
        <f t="shared" si="11"/>
        <v>82381989.303942516</v>
      </c>
      <c r="I45">
        <f t="shared" si="12"/>
        <v>102977486.62992814</v>
      </c>
      <c r="J45">
        <f t="shared" si="13"/>
        <v>123572983.95591377</v>
      </c>
      <c r="K45" s="10">
        <f t="shared" si="14"/>
        <v>0.8</v>
      </c>
      <c r="L45" s="11">
        <f t="shared" si="15"/>
        <v>7250000</v>
      </c>
      <c r="M45">
        <f t="shared" si="16"/>
        <v>82381989.303942516</v>
      </c>
      <c r="N45">
        <f t="shared" si="17"/>
        <v>102977486.62992814</v>
      </c>
      <c r="O45">
        <f t="shared" si="18"/>
        <v>123572983.95591377</v>
      </c>
    </row>
    <row r="46" spans="1:15" x14ac:dyDescent="0.25">
      <c r="A46" s="5">
        <f t="shared" si="8"/>
        <v>2059</v>
      </c>
      <c r="B46">
        <f t="shared" si="0"/>
        <v>3.8441578839065217E-2</v>
      </c>
      <c r="C46" s="1">
        <v>293.92721183983662</v>
      </c>
      <c r="D46" s="4">
        <v>367.40901479979578</v>
      </c>
      <c r="E46" s="7">
        <v>440.89081775975495</v>
      </c>
      <c r="F46">
        <f t="shared" si="9"/>
        <v>0.66666666666666663</v>
      </c>
      <c r="G46" s="11">
        <f t="shared" si="10"/>
        <v>7250000</v>
      </c>
      <c r="H46">
        <f t="shared" si="11"/>
        <v>81917939.129935846</v>
      </c>
      <c r="I46">
        <f t="shared" si="12"/>
        <v>102397423.91241981</v>
      </c>
      <c r="J46">
        <f t="shared" si="13"/>
        <v>122876908.69490378</v>
      </c>
      <c r="K46" s="10">
        <f t="shared" si="14"/>
        <v>0.79999999999999993</v>
      </c>
      <c r="L46" s="11">
        <f t="shared" si="15"/>
        <v>7250000</v>
      </c>
      <c r="M46">
        <f t="shared" si="16"/>
        <v>81917939.129935846</v>
      </c>
      <c r="N46">
        <f t="shared" si="17"/>
        <v>102397423.91241981</v>
      </c>
      <c r="O46">
        <f t="shared" si="18"/>
        <v>122876908.69490378</v>
      </c>
    </row>
    <row r="47" spans="1:15" x14ac:dyDescent="0.25">
      <c r="A47" s="5">
        <f t="shared" si="8"/>
        <v>2060</v>
      </c>
      <c r="B47">
        <f t="shared" si="0"/>
        <v>3.5756282056613541E-2</v>
      </c>
      <c r="C47" s="1">
        <v>301.27539213583253</v>
      </c>
      <c r="D47" s="4">
        <v>376.59424016979062</v>
      </c>
      <c r="E47" s="7">
        <v>451.91308820374871</v>
      </c>
      <c r="F47">
        <f t="shared" si="9"/>
        <v>0.66666666666666674</v>
      </c>
      <c r="G47" s="11">
        <f t="shared" si="10"/>
        <v>7250000</v>
      </c>
      <c r="H47">
        <f t="shared" si="11"/>
        <v>78100537.259961158</v>
      </c>
      <c r="I47">
        <f t="shared" si="12"/>
        <v>97625671.574951425</v>
      </c>
      <c r="J47">
        <f t="shared" si="13"/>
        <v>117150805.88994171</v>
      </c>
      <c r="K47" s="10">
        <f t="shared" si="14"/>
        <v>0.8</v>
      </c>
      <c r="L47" s="11">
        <f t="shared" si="15"/>
        <v>7250000</v>
      </c>
      <c r="M47">
        <f t="shared" si="16"/>
        <v>78100537.259961158</v>
      </c>
      <c r="N47">
        <f t="shared" si="17"/>
        <v>97625671.574951425</v>
      </c>
      <c r="O47">
        <f t="shared" si="18"/>
        <v>117150805.88994171</v>
      </c>
    </row>
    <row r="48" spans="1:15" x14ac:dyDescent="0.25">
      <c r="A48" s="5">
        <f t="shared" si="8"/>
        <v>2061</v>
      </c>
      <c r="B48">
        <f t="shared" si="0"/>
        <v>3.325856390718402E-2</v>
      </c>
      <c r="C48" s="1">
        <v>308.8072769392283</v>
      </c>
      <c r="D48" s="4">
        <v>386.00909617403534</v>
      </c>
      <c r="E48" s="7">
        <v>463.21091540884237</v>
      </c>
      <c r="F48">
        <f t="shared" si="9"/>
        <v>0.66666666666666674</v>
      </c>
      <c r="G48" s="11">
        <f t="shared" si="10"/>
        <v>7250000</v>
      </c>
      <c r="H48">
        <f t="shared" si="11"/>
        <v>74461027.524379298</v>
      </c>
      <c r="I48">
        <f t="shared" si="12"/>
        <v>93076284.405474097</v>
      </c>
      <c r="J48">
        <f t="shared" si="13"/>
        <v>111691541.28656891</v>
      </c>
      <c r="K48" s="10">
        <f t="shared" si="14"/>
        <v>0.8</v>
      </c>
      <c r="L48" s="11">
        <f t="shared" si="15"/>
        <v>7250000</v>
      </c>
      <c r="M48">
        <f t="shared" si="16"/>
        <v>74461027.524379298</v>
      </c>
      <c r="N48">
        <f t="shared" si="17"/>
        <v>93076284.405474097</v>
      </c>
      <c r="O48">
        <f t="shared" si="18"/>
        <v>111691541.28656891</v>
      </c>
    </row>
    <row r="49" spans="1:15" x14ac:dyDescent="0.25">
      <c r="A49" s="5">
        <f t="shared" si="8"/>
        <v>2062</v>
      </c>
      <c r="B49">
        <f t="shared" si="0"/>
        <v>3.0935321279121956E-2</v>
      </c>
      <c r="C49" s="1">
        <v>316.52745886270895</v>
      </c>
      <c r="D49" s="4">
        <v>395.65932357838619</v>
      </c>
      <c r="E49" s="7">
        <v>474.79118829406343</v>
      </c>
      <c r="F49">
        <f t="shared" si="9"/>
        <v>0.66666666666666663</v>
      </c>
      <c r="G49" s="11">
        <f t="shared" si="10"/>
        <v>7250000</v>
      </c>
      <c r="H49">
        <f t="shared" si="11"/>
        <v>70991120.093469217</v>
      </c>
      <c r="I49">
        <f t="shared" si="12"/>
        <v>88738900.116836503</v>
      </c>
      <c r="J49">
        <f t="shared" si="13"/>
        <v>106486680.14020382</v>
      </c>
      <c r="K49" s="10">
        <f t="shared" si="14"/>
        <v>0.8</v>
      </c>
      <c r="L49" s="11">
        <f t="shared" si="15"/>
        <v>7250000</v>
      </c>
      <c r="M49">
        <f t="shared" si="16"/>
        <v>70991120.093469217</v>
      </c>
      <c r="N49">
        <f t="shared" si="17"/>
        <v>88738900.116836503</v>
      </c>
      <c r="O49">
        <f t="shared" si="18"/>
        <v>106486680.14020382</v>
      </c>
    </row>
    <row r="50" spans="1:15" x14ac:dyDescent="0.25">
      <c r="A50" s="5">
        <f t="shared" si="8"/>
        <v>2063</v>
      </c>
      <c r="B50">
        <f t="shared" si="0"/>
        <v>2.8774366365102742E-2</v>
      </c>
      <c r="C50" s="1">
        <v>324.44064533427667</v>
      </c>
      <c r="D50" s="4">
        <v>405.55080666784579</v>
      </c>
      <c r="E50" s="7">
        <v>486.66096800141491</v>
      </c>
      <c r="F50">
        <f t="shared" si="9"/>
        <v>0.66666666666666674</v>
      </c>
      <c r="G50" s="11">
        <f t="shared" si="10"/>
        <v>7250000</v>
      </c>
      <c r="H50">
        <f t="shared" si="11"/>
        <v>67682911.446196571</v>
      </c>
      <c r="I50">
        <f t="shared" si="12"/>
        <v>84603639.30774571</v>
      </c>
      <c r="J50">
        <f t="shared" si="13"/>
        <v>101524367.16929485</v>
      </c>
      <c r="K50" s="10">
        <f t="shared" si="14"/>
        <v>0.8</v>
      </c>
      <c r="L50" s="11">
        <f t="shared" si="15"/>
        <v>7250000</v>
      </c>
      <c r="M50">
        <f t="shared" si="16"/>
        <v>67682911.446196571</v>
      </c>
      <c r="N50">
        <f t="shared" si="17"/>
        <v>84603639.30774571</v>
      </c>
      <c r="O50">
        <f t="shared" si="18"/>
        <v>101524367.16929485</v>
      </c>
    </row>
    <row r="51" spans="1:15" x14ac:dyDescent="0.25">
      <c r="A51" s="5">
        <f t="shared" si="8"/>
        <v>2064</v>
      </c>
      <c r="B51">
        <f t="shared" si="0"/>
        <v>2.6764362724493295E-2</v>
      </c>
      <c r="C51" s="1">
        <v>332.55166146763355</v>
      </c>
      <c r="D51" s="4">
        <v>415.68957683454192</v>
      </c>
      <c r="E51" s="7">
        <v>498.8274922014503</v>
      </c>
      <c r="F51">
        <f t="shared" si="9"/>
        <v>0.66666666666666674</v>
      </c>
      <c r="G51" s="11">
        <f t="shared" si="10"/>
        <v>7250000</v>
      </c>
      <c r="H51">
        <f t="shared" si="11"/>
        <v>64528866.368106671</v>
      </c>
      <c r="I51">
        <f t="shared" si="12"/>
        <v>80661082.960133344</v>
      </c>
      <c r="J51">
        <f t="shared" si="13"/>
        <v>96793299.552159995</v>
      </c>
      <c r="K51" s="10">
        <f t="shared" si="14"/>
        <v>0.8</v>
      </c>
      <c r="L51" s="11">
        <f t="shared" si="15"/>
        <v>7250000</v>
      </c>
      <c r="M51">
        <f t="shared" si="16"/>
        <v>64528866.368106671</v>
      </c>
      <c r="N51">
        <f t="shared" si="17"/>
        <v>80661082.960133344</v>
      </c>
      <c r="O51">
        <f t="shared" si="18"/>
        <v>96793299.552159995</v>
      </c>
    </row>
    <row r="52" spans="1:15" x14ac:dyDescent="0.25">
      <c r="A52" s="5">
        <f t="shared" si="8"/>
        <v>2065</v>
      </c>
      <c r="B52">
        <f t="shared" si="0"/>
        <v>2.4894765812011253E-2</v>
      </c>
      <c r="C52" s="1">
        <v>340.86545300432437</v>
      </c>
      <c r="D52" s="4">
        <v>426.08181625540544</v>
      </c>
      <c r="E52" s="7">
        <v>511.29817950648652</v>
      </c>
      <c r="F52">
        <f t="shared" si="9"/>
        <v>0.66666666666666674</v>
      </c>
      <c r="G52" s="11">
        <f t="shared" si="10"/>
        <v>7250000</v>
      </c>
      <c r="H52">
        <f t="shared" si="11"/>
        <v>61521800.788121425</v>
      </c>
      <c r="I52">
        <f t="shared" si="12"/>
        <v>76902250.985151768</v>
      </c>
      <c r="J52">
        <f t="shared" si="13"/>
        <v>92282701.182182133</v>
      </c>
      <c r="K52" s="10">
        <f t="shared" si="14"/>
        <v>0.8</v>
      </c>
      <c r="L52" s="11">
        <f t="shared" si="15"/>
        <v>7250000</v>
      </c>
      <c r="M52">
        <f t="shared" si="16"/>
        <v>61521800.788121425</v>
      </c>
      <c r="N52">
        <f t="shared" si="17"/>
        <v>76902250.985151768</v>
      </c>
      <c r="O52">
        <f t="shared" si="18"/>
        <v>92282701.182182133</v>
      </c>
    </row>
    <row r="53" spans="1:15" x14ac:dyDescent="0.25">
      <c r="A53" s="5">
        <f t="shared" si="8"/>
        <v>2066</v>
      </c>
      <c r="B53">
        <f t="shared" si="0"/>
        <v>2.3155767660693199E-2</v>
      </c>
      <c r="C53" s="1">
        <v>349.38708932943246</v>
      </c>
      <c r="D53" s="4">
        <v>436.73386166179051</v>
      </c>
      <c r="E53" s="7">
        <v>524.08063399414857</v>
      </c>
      <c r="F53">
        <f t="shared" si="9"/>
        <v>0.66666666666666685</v>
      </c>
      <c r="G53" s="11">
        <f t="shared" si="10"/>
        <v>7250000</v>
      </c>
      <c r="H53">
        <f t="shared" si="11"/>
        <v>58654865.415146932</v>
      </c>
      <c r="I53">
        <f t="shared" si="12"/>
        <v>73318581.768933654</v>
      </c>
      <c r="J53">
        <f t="shared" si="13"/>
        <v>87982298.122720391</v>
      </c>
      <c r="K53" s="10">
        <f t="shared" si="14"/>
        <v>0.80000000000000016</v>
      </c>
      <c r="L53" s="11">
        <f t="shared" si="15"/>
        <v>7250000</v>
      </c>
      <c r="M53">
        <f t="shared" si="16"/>
        <v>58654865.415146932</v>
      </c>
      <c r="N53">
        <f t="shared" si="17"/>
        <v>73318581.768933654</v>
      </c>
      <c r="O53">
        <f t="shared" si="18"/>
        <v>87982298.122720391</v>
      </c>
    </row>
    <row r="54" spans="1:15" x14ac:dyDescent="0.25">
      <c r="A54" s="5">
        <f t="shared" si="8"/>
        <v>2067</v>
      </c>
      <c r="B54">
        <f t="shared" si="0"/>
        <v>2.1538245428977025E-2</v>
      </c>
      <c r="C54" s="1">
        <v>358.1217665626682</v>
      </c>
      <c r="D54" s="4">
        <v>447.65220820333525</v>
      </c>
      <c r="E54" s="7">
        <v>537.1826498440023</v>
      </c>
      <c r="F54">
        <f t="shared" si="9"/>
        <v>0.66666666666666663</v>
      </c>
      <c r="G54" s="11">
        <f>$G$12/40/2</f>
        <v>3625000</v>
      </c>
      <c r="H54">
        <f t="shared" si="11"/>
        <v>27960765.068610173</v>
      </c>
      <c r="I54">
        <f t="shared" si="12"/>
        <v>34950956.335762717</v>
      </c>
      <c r="J54">
        <f t="shared" si="13"/>
        <v>41941147.602915265</v>
      </c>
      <c r="K54" s="10">
        <f t="shared" si="14"/>
        <v>0.8</v>
      </c>
      <c r="L54" s="11">
        <f t="shared" si="15"/>
        <v>7250000</v>
      </c>
      <c r="M54">
        <f>$L74*C54*$B54</f>
        <v>27960765.068610173</v>
      </c>
      <c r="N54">
        <f>$L74*D54*$B54</f>
        <v>34950956.335762717</v>
      </c>
      <c r="O54">
        <f>$L74*E54*$B54</f>
        <v>41941147.602915265</v>
      </c>
    </row>
    <row r="55" spans="1:15" x14ac:dyDescent="0.25">
      <c r="A55" s="5">
        <f t="shared" si="8"/>
        <v>2068</v>
      </c>
      <c r="B55">
        <f t="shared" si="0"/>
        <v>2.0033713541974724E-2</v>
      </c>
      <c r="C55" s="1">
        <v>367.07481072673488</v>
      </c>
      <c r="D55" s="4">
        <v>458.84351340841857</v>
      </c>
      <c r="E55" s="7">
        <v>550.61221609010227</v>
      </c>
      <c r="F55">
        <f t="shared" si="9"/>
        <v>0.66666666666666674</v>
      </c>
      <c r="K55" s="10">
        <f t="shared" si="14"/>
        <v>0.8</v>
      </c>
      <c r="L55" s="11">
        <f t="shared" si="15"/>
        <v>7250000</v>
      </c>
      <c r="M55">
        <f t="shared" si="16"/>
        <v>53315569.147661477</v>
      </c>
      <c r="N55">
        <f t="shared" si="17"/>
        <v>66644461.434576847</v>
      </c>
      <c r="O55">
        <f t="shared" si="18"/>
        <v>79973353.721492216</v>
      </c>
    </row>
    <row r="56" spans="1:15" x14ac:dyDescent="0.25">
      <c r="A56" s="5">
        <f t="shared" si="8"/>
        <v>2069</v>
      </c>
      <c r="B56">
        <f t="shared" si="0"/>
        <v>1.8634279175867099E-2</v>
      </c>
      <c r="C56" s="1">
        <v>376.25168099490321</v>
      </c>
      <c r="D56" s="4">
        <v>470.314601243629</v>
      </c>
      <c r="E56" s="7">
        <v>564.37752149235473</v>
      </c>
      <c r="F56">
        <f t="shared" si="9"/>
        <v>0.66666666666666674</v>
      </c>
      <c r="K56" s="10">
        <f t="shared" si="14"/>
        <v>0.8</v>
      </c>
      <c r="L56" s="11">
        <f t="shared" si="15"/>
        <v>7250000</v>
      </c>
      <c r="M56">
        <f t="shared" si="16"/>
        <v>50831046.764350288</v>
      </c>
      <c r="N56">
        <f t="shared" si="17"/>
        <v>63538808.455437854</v>
      </c>
      <c r="O56">
        <f t="shared" si="18"/>
        <v>76246570.146525428</v>
      </c>
    </row>
    <row r="57" spans="1:15" x14ac:dyDescent="0.25">
      <c r="A57" s="5">
        <f t="shared" si="8"/>
        <v>2070</v>
      </c>
      <c r="B57">
        <f t="shared" si="0"/>
        <v>1.7332600851890152E-2</v>
      </c>
      <c r="C57" s="1">
        <v>385.65797301977574</v>
      </c>
      <c r="D57" s="4">
        <v>482.07246627471966</v>
      </c>
      <c r="E57" s="7">
        <v>578.48695952966352</v>
      </c>
      <c r="F57">
        <f t="shared" si="9"/>
        <v>0.66666666666666674</v>
      </c>
      <c r="K57" s="10">
        <f t="shared" si="14"/>
        <v>0.8</v>
      </c>
      <c r="L57" s="11">
        <f t="shared" si="15"/>
        <v>7250000</v>
      </c>
      <c r="M57">
        <f t="shared" si="16"/>
        <v>48462303.909830756</v>
      </c>
      <c r="N57">
        <f t="shared" si="17"/>
        <v>60577879.887288444</v>
      </c>
      <c r="O57">
        <f t="shared" si="18"/>
        <v>72693455.864746124</v>
      </c>
    </row>
    <row r="58" spans="1:15" x14ac:dyDescent="0.25">
      <c r="A58" s="5">
        <f t="shared" si="8"/>
        <v>2071</v>
      </c>
      <c r="B58">
        <f t="shared" si="0"/>
        <v>1.6121849922695705E-2</v>
      </c>
      <c r="C58" s="1">
        <v>395.2994223452701</v>
      </c>
      <c r="D58" s="4">
        <v>494.12427793158759</v>
      </c>
      <c r="E58" s="7">
        <v>592.94913351790512</v>
      </c>
      <c r="F58">
        <f t="shared" si="9"/>
        <v>0.66666666666666674</v>
      </c>
      <c r="K58" s="10">
        <f t="shared" si="14"/>
        <v>0.8</v>
      </c>
      <c r="L58" s="11">
        <f t="shared" si="15"/>
        <v>7250000</v>
      </c>
      <c r="M58">
        <f t="shared" si="16"/>
        <v>46203945.221445933</v>
      </c>
      <c r="N58">
        <f t="shared" si="17"/>
        <v>57754931.52680742</v>
      </c>
      <c r="O58">
        <f t="shared" si="18"/>
        <v>69305917.832168907</v>
      </c>
    </row>
    <row r="59" spans="1:15" x14ac:dyDescent="0.25">
      <c r="A59" s="5">
        <f t="shared" si="8"/>
        <v>2072</v>
      </c>
      <c r="B59">
        <f t="shared" si="0"/>
        <v>1.4995674749042608E-2</v>
      </c>
      <c r="C59" s="1">
        <v>405.18190790390179</v>
      </c>
      <c r="D59" s="4">
        <v>506.47738487987721</v>
      </c>
      <c r="E59" s="7">
        <v>607.77286185585263</v>
      </c>
      <c r="F59">
        <f t="shared" si="9"/>
        <v>0.66666666666666674</v>
      </c>
      <c r="K59" s="10">
        <f t="shared" si="14"/>
        <v>0.8</v>
      </c>
      <c r="L59" s="11">
        <f t="shared" si="15"/>
        <v>7250000</v>
      </c>
      <c r="M59">
        <f t="shared" si="16"/>
        <v>44050826.762144998</v>
      </c>
      <c r="N59">
        <f t="shared" si="17"/>
        <v>55063533.452681243</v>
      </c>
      <c r="O59">
        <f t="shared" si="18"/>
        <v>66076240.143217482</v>
      </c>
    </row>
    <row r="60" spans="1:15" x14ac:dyDescent="0.25">
      <c r="A60" s="5">
        <f t="shared" si="8"/>
        <v>2073</v>
      </c>
      <c r="B60">
        <f t="shared" si="0"/>
        <v>1.3948167378888111E-2</v>
      </c>
      <c r="C60" s="1">
        <v>415.31145560149929</v>
      </c>
      <c r="D60" s="4">
        <v>519.13931950187407</v>
      </c>
      <c r="E60" s="7">
        <v>622.96718340224891</v>
      </c>
      <c r="F60">
        <f t="shared" si="9"/>
        <v>0.66666666666666674</v>
      </c>
      <c r="K60" s="10">
        <f t="shared" si="14"/>
        <v>0.8</v>
      </c>
      <c r="L60" s="11">
        <f t="shared" si="15"/>
        <v>7250000</v>
      </c>
      <c r="M60">
        <f t="shared" si="16"/>
        <v>41998044.303970434</v>
      </c>
      <c r="N60">
        <f t="shared" si="17"/>
        <v>52497555.37996304</v>
      </c>
      <c r="O60">
        <f t="shared" si="18"/>
        <v>62997066.455955654</v>
      </c>
    </row>
    <row r="61" spans="1:15" x14ac:dyDescent="0.25">
      <c r="A61" s="5">
        <f t="shared" si="8"/>
        <v>2074</v>
      </c>
      <c r="B61">
        <f t="shared" si="0"/>
        <v>1.2973832554076933E-2</v>
      </c>
      <c r="C61" s="1">
        <v>425.69424199153673</v>
      </c>
      <c r="D61" s="4">
        <v>532.11780248942091</v>
      </c>
      <c r="E61" s="7">
        <v>638.54136298730509</v>
      </c>
      <c r="F61">
        <f t="shared" si="9"/>
        <v>0.66666666666666663</v>
      </c>
      <c r="K61" s="10">
        <f t="shared" si="14"/>
        <v>0.8</v>
      </c>
      <c r="L61" s="11">
        <f t="shared" si="15"/>
        <v>7250000</v>
      </c>
      <c r="M61">
        <f t="shared" si="16"/>
        <v>40040922.157538541</v>
      </c>
      <c r="N61">
        <f t="shared" si="17"/>
        <v>50051152.696923181</v>
      </c>
      <c r="O61">
        <f t="shared" si="18"/>
        <v>60061383.236307822</v>
      </c>
    </row>
    <row r="62" spans="1:15" x14ac:dyDescent="0.25">
      <c r="A62" s="5">
        <f t="shared" si="8"/>
        <v>2075</v>
      </c>
      <c r="B62">
        <f t="shared" si="0"/>
        <v>1.2067558882036028E-2</v>
      </c>
      <c r="C62" s="1">
        <v>436.33659804132515</v>
      </c>
      <c r="D62" s="4">
        <v>545.4207475516564</v>
      </c>
      <c r="E62" s="7">
        <v>654.50489706198766</v>
      </c>
      <c r="F62">
        <f t="shared" si="9"/>
        <v>0.66666666666666674</v>
      </c>
      <c r="K62" s="10">
        <f t="shared" si="14"/>
        <v>0.8</v>
      </c>
      <c r="L62" s="11">
        <f t="shared" si="15"/>
        <v>7250000</v>
      </c>
      <c r="M62">
        <f t="shared" si="16"/>
        <v>38175002.522069588</v>
      </c>
      <c r="N62">
        <f t="shared" si="17"/>
        <v>47718753.152586982</v>
      </c>
      <c r="O62">
        <f t="shared" si="18"/>
        <v>57262503.783104375</v>
      </c>
    </row>
    <row r="63" spans="1:15" x14ac:dyDescent="0.25">
      <c r="A63" s="5">
        <f t="shared" si="8"/>
        <v>2076</v>
      </c>
      <c r="B63">
        <f t="shared" si="0"/>
        <v>1.1224592021240843E-2</v>
      </c>
      <c r="C63" s="1">
        <v>447.24501299235817</v>
      </c>
      <c r="D63" s="4">
        <v>559.05626624044771</v>
      </c>
      <c r="E63" s="7">
        <v>670.86751948853725</v>
      </c>
      <c r="F63">
        <f t="shared" si="9"/>
        <v>0.66666666666666663</v>
      </c>
      <c r="K63" s="10">
        <f t="shared" si="14"/>
        <v>0.8</v>
      </c>
      <c r="L63" s="11">
        <f t="shared" si="15"/>
        <v>7250000</v>
      </c>
      <c r="M63">
        <f t="shared" si="16"/>
        <v>36396035.331709906</v>
      </c>
      <c r="N63">
        <f t="shared" si="17"/>
        <v>45495044.164637387</v>
      </c>
      <c r="O63">
        <f t="shared" si="18"/>
        <v>54594052.99756486</v>
      </c>
    </row>
    <row r="64" spans="1:15" x14ac:dyDescent="0.25">
      <c r="A64" s="5">
        <f t="shared" si="8"/>
        <v>2077</v>
      </c>
      <c r="B64">
        <f t="shared" si="0"/>
        <v>1.0440509739783128E-2</v>
      </c>
      <c r="C64" s="1">
        <v>458.4261383171671</v>
      </c>
      <c r="D64" s="4">
        <v>573.03267289645885</v>
      </c>
      <c r="E64" s="7">
        <v>687.6392074757506</v>
      </c>
      <c r="F64">
        <f t="shared" si="9"/>
        <v>0.66666666666666674</v>
      </c>
      <c r="K64" s="10">
        <f t="shared" si="14"/>
        <v>0.8</v>
      </c>
      <c r="L64" s="11">
        <f t="shared" si="15"/>
        <v>7250000</v>
      </c>
      <c r="M64">
        <f t="shared" si="16"/>
        <v>34699968.575018741</v>
      </c>
      <c r="N64">
        <f t="shared" si="17"/>
        <v>43374960.718773425</v>
      </c>
      <c r="O64">
        <f t="shared" si="18"/>
        <v>52049952.862528108</v>
      </c>
    </row>
    <row r="65" spans="1:16" x14ac:dyDescent="0.25">
      <c r="A65" s="5">
        <f t="shared" si="8"/>
        <v>2078</v>
      </c>
      <c r="B65">
        <f t="shared" si="0"/>
        <v>9.711198716196752E-3</v>
      </c>
      <c r="C65" s="1">
        <v>469.88679177509624</v>
      </c>
      <c r="D65" s="4">
        <v>587.35848971887026</v>
      </c>
      <c r="E65" s="7">
        <v>704.83018766264433</v>
      </c>
      <c r="F65">
        <f t="shared" si="9"/>
        <v>0.66666666666666674</v>
      </c>
      <c r="K65" s="10">
        <f t="shared" si="14"/>
        <v>0.8</v>
      </c>
      <c r="L65" s="11">
        <f t="shared" si="15"/>
        <v>7250000</v>
      </c>
      <c r="M65">
        <f t="shared" si="16"/>
        <v>33082939.065569907</v>
      </c>
      <c r="N65">
        <f t="shared" si="17"/>
        <v>41353673.831962377</v>
      </c>
      <c r="O65">
        <f t="shared" si="18"/>
        <v>49624408.598354861</v>
      </c>
    </row>
    <row r="66" spans="1:16" x14ac:dyDescent="0.25">
      <c r="A66" s="5">
        <f t="shared" si="8"/>
        <v>2079</v>
      </c>
      <c r="B66">
        <f t="shared" si="0"/>
        <v>9.0328329608378322E-3</v>
      </c>
      <c r="C66" s="1">
        <v>481.63396156947357</v>
      </c>
      <c r="D66" s="4">
        <v>602.04245196184195</v>
      </c>
      <c r="E66" s="7">
        <v>722.45094235421027</v>
      </c>
      <c r="F66">
        <f t="shared" si="9"/>
        <v>0.66666666666666674</v>
      </c>
      <c r="K66" s="10">
        <f t="shared" si="14"/>
        <v>0.8</v>
      </c>
      <c r="L66" s="11">
        <f t="shared" si="15"/>
        <v>7250000</v>
      </c>
      <c r="M66">
        <f t="shared" si="16"/>
        <v>31541263.64264641</v>
      </c>
      <c r="N66">
        <f t="shared" si="17"/>
        <v>39426579.55330801</v>
      </c>
      <c r="O66">
        <f t="shared" si="18"/>
        <v>47311895.463969611</v>
      </c>
    </row>
    <row r="67" spans="1:16" x14ac:dyDescent="0.25">
      <c r="A67" s="5">
        <f t="shared" si="8"/>
        <v>2080</v>
      </c>
      <c r="B67">
        <f t="shared" ref="B67:B74" si="19">1/(1.0751^($A67-$A$1))</f>
        <v>8.4018537446170893E-3</v>
      </c>
      <c r="C67" s="1">
        <v>493.67481060871035</v>
      </c>
      <c r="D67" s="4">
        <v>617.0935132608879</v>
      </c>
      <c r="E67" s="7">
        <v>740.51221591306546</v>
      </c>
      <c r="F67">
        <f t="shared" si="9"/>
        <v>0.66666666666666674</v>
      </c>
      <c r="K67" s="10">
        <f t="shared" si="14"/>
        <v>0.8</v>
      </c>
      <c r="L67" s="11">
        <f t="shared" si="15"/>
        <v>7250000</v>
      </c>
      <c r="M67">
        <f t="shared" si="16"/>
        <v>30071430.781985458</v>
      </c>
      <c r="N67">
        <f t="shared" si="17"/>
        <v>37589288.477481827</v>
      </c>
      <c r="O67">
        <f t="shared" si="18"/>
        <v>45107146.172978185</v>
      </c>
    </row>
    <row r="68" spans="1:16" x14ac:dyDescent="0.25">
      <c r="A68" s="5">
        <f t="shared" si="8"/>
        <v>2081</v>
      </c>
      <c r="B68">
        <f t="shared" si="19"/>
        <v>7.8149509297898694E-3</v>
      </c>
      <c r="C68" s="1">
        <v>506.01668087392801</v>
      </c>
      <c r="D68" s="4">
        <v>632.52085109241</v>
      </c>
      <c r="E68" s="7">
        <v>759.02502131089193</v>
      </c>
      <c r="F68">
        <f t="shared" si="9"/>
        <v>0.66666666666666674</v>
      </c>
      <c r="K68" s="10">
        <f t="shared" si="14"/>
        <v>0.8</v>
      </c>
      <c r="L68" s="11">
        <f t="shared" si="15"/>
        <v>7250000</v>
      </c>
      <c r="M68">
        <f t="shared" si="16"/>
        <v>28670092.597465433</v>
      </c>
      <c r="N68">
        <f t="shared" si="17"/>
        <v>35837615.74683179</v>
      </c>
      <c r="O68">
        <f t="shared" si="18"/>
        <v>43005138.896198146</v>
      </c>
    </row>
    <row r="69" spans="1:16" x14ac:dyDescent="0.25">
      <c r="A69" s="5">
        <f t="shared" si="8"/>
        <v>2082</v>
      </c>
      <c r="B69">
        <f t="shared" si="19"/>
        <v>7.269045604864543E-3</v>
      </c>
      <c r="C69" s="1">
        <v>518.66709789577624</v>
      </c>
      <c r="D69" s="4">
        <v>648.33387236972021</v>
      </c>
      <c r="E69" s="7">
        <v>778.00064684366419</v>
      </c>
      <c r="F69">
        <f t="shared" si="9"/>
        <v>0.66666666666666685</v>
      </c>
      <c r="K69" s="10">
        <f t="shared" si="14"/>
        <v>0.80000000000000016</v>
      </c>
      <c r="L69" s="11">
        <f t="shared" si="15"/>
        <v>7250000</v>
      </c>
      <c r="M69">
        <f t="shared" si="16"/>
        <v>27334057.215516765</v>
      </c>
      <c r="N69">
        <f t="shared" si="17"/>
        <v>34167571.519395947</v>
      </c>
      <c r="O69">
        <f t="shared" si="18"/>
        <v>41001085.823275141</v>
      </c>
    </row>
    <row r="70" spans="1:16" x14ac:dyDescent="0.25">
      <c r="A70" s="5">
        <f t="shared" si="8"/>
        <v>2083</v>
      </c>
      <c r="B70">
        <f t="shared" si="19"/>
        <v>6.7612739325314331E-3</v>
      </c>
      <c r="C70" s="1">
        <v>531.63377534317056</v>
      </c>
      <c r="D70" s="4">
        <v>664.54221917896314</v>
      </c>
      <c r="E70" s="7">
        <v>797.45066301475572</v>
      </c>
      <c r="F70">
        <f t="shared" si="9"/>
        <v>0.66666666666666674</v>
      </c>
      <c r="K70" s="10">
        <f t="shared" si="14"/>
        <v>0.8</v>
      </c>
      <c r="L70" s="11">
        <f t="shared" si="15"/>
        <v>7250000</v>
      </c>
      <c r="M70">
        <f t="shared" si="16"/>
        <v>26060281.504887622</v>
      </c>
      <c r="N70">
        <f t="shared" si="17"/>
        <v>32575351.881109521</v>
      </c>
      <c r="O70">
        <f t="shared" si="18"/>
        <v>39090422.257331431</v>
      </c>
    </row>
    <row r="71" spans="1:16" x14ac:dyDescent="0.25">
      <c r="A71" s="5">
        <f t="shared" si="8"/>
        <v>2084</v>
      </c>
      <c r="B71">
        <f t="shared" si="19"/>
        <v>6.2889721258779958E-3</v>
      </c>
      <c r="C71" s="1">
        <v>544.92461972674971</v>
      </c>
      <c r="D71" s="4">
        <v>681.15577465843717</v>
      </c>
      <c r="E71" s="7">
        <v>817.38692959012462</v>
      </c>
      <c r="F71">
        <f t="shared" si="9"/>
        <v>0.66666666666666663</v>
      </c>
      <c r="K71" s="10">
        <f t="shared" si="14"/>
        <v>0.79999999999999993</v>
      </c>
      <c r="L71" s="11">
        <f t="shared" si="15"/>
        <v>7250000</v>
      </c>
      <c r="M71">
        <f t="shared" si="16"/>
        <v>24845864.145204917</v>
      </c>
      <c r="N71">
        <f t="shared" si="17"/>
        <v>31057330.181506146</v>
      </c>
      <c r="O71">
        <f t="shared" si="18"/>
        <v>37268796.217807375</v>
      </c>
    </row>
    <row r="72" spans="1:16" x14ac:dyDescent="0.25">
      <c r="A72" s="5">
        <f t="shared" si="8"/>
        <v>2085</v>
      </c>
      <c r="B72">
        <f t="shared" si="19"/>
        <v>5.8496624740749653E-3</v>
      </c>
      <c r="C72" s="1">
        <v>558.54773521991854</v>
      </c>
      <c r="D72" s="4">
        <v>698.18466902489808</v>
      </c>
      <c r="E72" s="7">
        <v>837.82160282987763</v>
      </c>
      <c r="F72">
        <f t="shared" si="9"/>
        <v>0.66666666666666685</v>
      </c>
      <c r="K72" s="10">
        <f t="shared" si="14"/>
        <v>0.8</v>
      </c>
      <c r="L72" s="11">
        <f t="shared" si="15"/>
        <v>7250000</v>
      </c>
      <c r="M72">
        <f t="shared" si="16"/>
        <v>23688039.018542502</v>
      </c>
      <c r="N72">
        <f t="shared" si="17"/>
        <v>29610048.773178123</v>
      </c>
      <c r="O72">
        <f t="shared" si="18"/>
        <v>35532058.527813748</v>
      </c>
    </row>
    <row r="73" spans="1:16" x14ac:dyDescent="0.25">
      <c r="A73" s="5">
        <f t="shared" si="8"/>
        <v>2086</v>
      </c>
      <c r="B73">
        <f t="shared" si="19"/>
        <v>5.4410403442237618E-3</v>
      </c>
      <c r="C73" s="1">
        <v>572.51142860041637</v>
      </c>
      <c r="D73" s="4">
        <v>715.63928575052046</v>
      </c>
      <c r="E73" s="7">
        <v>858.76714290062455</v>
      </c>
      <c r="F73">
        <f t="shared" si="9"/>
        <v>0.66666666666666663</v>
      </c>
      <c r="K73" s="10">
        <f t="shared" si="14"/>
        <v>0.8</v>
      </c>
      <c r="L73" s="11">
        <f t="shared" si="15"/>
        <v>7250000</v>
      </c>
      <c r="M73">
        <f t="shared" si="16"/>
        <v>22584168.908944342</v>
      </c>
      <c r="N73">
        <f t="shared" si="17"/>
        <v>28230211.136180427</v>
      </c>
      <c r="O73">
        <f t="shared" si="18"/>
        <v>33876253.363416508</v>
      </c>
    </row>
    <row r="74" spans="1:16" x14ac:dyDescent="0.25">
      <c r="A74" s="5">
        <f t="shared" si="8"/>
        <v>2087</v>
      </c>
      <c r="B74">
        <f t="shared" si="19"/>
        <v>5.0609620911764124E-3</v>
      </c>
      <c r="C74" s="1">
        <v>586.82421431542673</v>
      </c>
      <c r="D74" s="4">
        <v>733.53026789428338</v>
      </c>
      <c r="E74" s="7">
        <v>880.23632147314004</v>
      </c>
      <c r="F74">
        <f t="shared" si="9"/>
        <v>0.66666666666666674</v>
      </c>
      <c r="K74" s="10">
        <f t="shared" si="14"/>
        <v>0.8</v>
      </c>
      <c r="L74" s="11">
        <f>$G$12/40/2</f>
        <v>3625000</v>
      </c>
      <c r="M74">
        <f t="shared" ref="M74" si="20">$L74*C74*$B74</f>
        <v>10765869.747775994</v>
      </c>
      <c r="N74">
        <f t="shared" ref="N74" si="21">$L74*D74*$B74</f>
        <v>13457337.184719995</v>
      </c>
      <c r="O74">
        <f t="shared" ref="O74" si="22">$L74*E74*$B74</f>
        <v>16148804.621663991</v>
      </c>
    </row>
    <row r="76" spans="1:16" x14ac:dyDescent="0.25">
      <c r="F76" t="s">
        <v>0</v>
      </c>
      <c r="H76" s="11">
        <f>SUM(H14:H54)</f>
        <v>2915930199.4070225</v>
      </c>
      <c r="I76">
        <f t="shared" ref="I76:J76" si="23">SUM(I14:I54)</f>
        <v>3644912749.2587786</v>
      </c>
      <c r="J76">
        <f t="shared" si="23"/>
        <v>4373895299.1105328</v>
      </c>
      <c r="M76">
        <f>SUM(M14:M74)</f>
        <v>3608747870.7313018</v>
      </c>
      <c r="N76">
        <f t="shared" ref="N76:O76" si="24">SUM(N14:N74)</f>
        <v>4510934838.4141283</v>
      </c>
      <c r="O76">
        <f t="shared" si="24"/>
        <v>5413121806.0969534</v>
      </c>
    </row>
    <row r="78" spans="1:16" x14ac:dyDescent="0.25">
      <c r="H78" s="3">
        <v>2915</v>
      </c>
      <c r="I78" s="3">
        <v>3645</v>
      </c>
      <c r="J78" s="3">
        <v>4374</v>
      </c>
      <c r="M78" s="3">
        <v>3609</v>
      </c>
      <c r="N78" s="3">
        <v>4511</v>
      </c>
      <c r="O78" s="3">
        <v>5413</v>
      </c>
      <c r="P78" s="3"/>
    </row>
    <row r="79" spans="1:16" x14ac:dyDescent="0.25">
      <c r="H79" s="3"/>
      <c r="I79" s="3"/>
      <c r="J79" s="3"/>
      <c r="N79" s="3"/>
      <c r="O79" s="3"/>
      <c r="P79" s="3"/>
    </row>
    <row r="80" spans="1:16" x14ac:dyDescent="0.25">
      <c r="H80" s="11">
        <f>H76/1000000</f>
        <v>2915.9301994070224</v>
      </c>
      <c r="I80" s="11">
        <f t="shared" ref="I80:J80" si="25">I76/1000000</f>
        <v>3644.9127492587786</v>
      </c>
      <c r="J80" s="11">
        <f t="shared" si="25"/>
        <v>4373.8952991105325</v>
      </c>
      <c r="M80" s="11">
        <f>M76/1000000</f>
        <v>3608.7478707313016</v>
      </c>
      <c r="N80" s="11">
        <f t="shared" ref="N80:O80" si="26">N76/1000000</f>
        <v>4510.9348384141285</v>
      </c>
      <c r="O80" s="11">
        <f t="shared" si="26"/>
        <v>5413.1218060969532</v>
      </c>
      <c r="P80" s="3"/>
    </row>
    <row r="81" spans="6:16" x14ac:dyDescent="0.25">
      <c r="H81" s="3"/>
      <c r="I81" s="3"/>
      <c r="J81" s="3"/>
      <c r="N81" s="3"/>
      <c r="O81" s="3"/>
      <c r="P81" s="3"/>
    </row>
    <row r="82" spans="6:16" x14ac:dyDescent="0.25">
      <c r="F82" t="s">
        <v>1</v>
      </c>
      <c r="H82">
        <f>H80*0.485</f>
        <v>1414.2261467124058</v>
      </c>
      <c r="I82">
        <f t="shared" ref="I82:J82" si="27">I80*0.485</f>
        <v>1767.7826833905076</v>
      </c>
      <c r="J82">
        <f t="shared" si="27"/>
        <v>2121.339220068608</v>
      </c>
      <c r="M82">
        <f>M80*0.485</f>
        <v>1750.2427173046813</v>
      </c>
      <c r="N82">
        <f t="shared" ref="N82:O82" si="28">N80*0.485</f>
        <v>2187.8033966308521</v>
      </c>
      <c r="O82">
        <f t="shared" si="28"/>
        <v>2625.3640759570221</v>
      </c>
    </row>
    <row r="83" spans="6:16" x14ac:dyDescent="0.25">
      <c r="H83" s="3"/>
      <c r="I83" s="3"/>
      <c r="J83" s="3"/>
    </row>
    <row r="84" spans="6:16" x14ac:dyDescent="0.25">
      <c r="H84" s="3"/>
      <c r="I84" s="3" t="s">
        <v>2</v>
      </c>
      <c r="J84" s="3"/>
    </row>
    <row r="85" spans="6:16" x14ac:dyDescent="0.25">
      <c r="I85" t="s">
        <v>3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NERA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NERA Employee</dc:creator>
  <cp:lastModifiedBy>Admin</cp:lastModifiedBy>
  <dcterms:created xsi:type="dcterms:W3CDTF">2015-06-15T17:42:43Z</dcterms:created>
  <dcterms:modified xsi:type="dcterms:W3CDTF">2015-07-06T18:52:58Z</dcterms:modified>
</cp:coreProperties>
</file>