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10" windowHeight="7485"/>
  </bookViews>
  <sheets>
    <sheet name="OCEC 1582 MW" sheetId="4" r:id="rId1"/>
    <sheet name="OCEC 1633 MW" sheetId="1" r:id="rId2"/>
  </sheets>
  <calcPr calcId="145621"/>
</workbook>
</file>

<file path=xl/calcChain.xml><?xml version="1.0" encoding="utf-8"?>
<calcChain xmlns="http://schemas.openxmlformats.org/spreadsheetml/2006/main">
  <c r="B18" i="4" l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17" i="4"/>
  <c r="J20" i="4" l="1"/>
  <c r="J24" i="4"/>
  <c r="J28" i="4"/>
  <c r="J32" i="4"/>
  <c r="J36" i="4"/>
  <c r="J40" i="4"/>
  <c r="H17" i="4"/>
  <c r="J17" i="4" s="1"/>
  <c r="H18" i="4"/>
  <c r="J18" i="4" s="1"/>
  <c r="H19" i="4"/>
  <c r="J19" i="4" s="1"/>
  <c r="H20" i="4"/>
  <c r="H21" i="4"/>
  <c r="J21" i="4" s="1"/>
  <c r="H22" i="4"/>
  <c r="J22" i="4" s="1"/>
  <c r="H23" i="4"/>
  <c r="J23" i="4" s="1"/>
  <c r="H24" i="4"/>
  <c r="H25" i="4"/>
  <c r="J25" i="4" s="1"/>
  <c r="H26" i="4"/>
  <c r="J26" i="4" s="1"/>
  <c r="H27" i="4"/>
  <c r="J27" i="4" s="1"/>
  <c r="H28" i="4"/>
  <c r="H29" i="4"/>
  <c r="J29" i="4" s="1"/>
  <c r="H30" i="4"/>
  <c r="J30" i="4" s="1"/>
  <c r="H31" i="4"/>
  <c r="J31" i="4" s="1"/>
  <c r="H32" i="4"/>
  <c r="H33" i="4"/>
  <c r="J33" i="4" s="1"/>
  <c r="H34" i="4"/>
  <c r="J34" i="4" s="1"/>
  <c r="H35" i="4"/>
  <c r="J35" i="4" s="1"/>
  <c r="H36" i="4"/>
  <c r="H37" i="4"/>
  <c r="J37" i="4" s="1"/>
  <c r="H38" i="4"/>
  <c r="J38" i="4" s="1"/>
  <c r="H39" i="4"/>
  <c r="J39" i="4" s="1"/>
  <c r="H40" i="4"/>
  <c r="H16" i="4"/>
  <c r="J16" i="4" s="1"/>
  <c r="J17" i="1" l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16" i="1"/>
  <c r="B17" i="1" l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</calcChain>
</file>

<file path=xl/sharedStrings.xml><?xml version="1.0" encoding="utf-8"?>
<sst xmlns="http://schemas.openxmlformats.org/spreadsheetml/2006/main" count="84" uniqueCount="43">
  <si>
    <t>Annual Revenue Requirements</t>
  </si>
  <si>
    <t>Total</t>
  </si>
  <si>
    <t>Years</t>
  </si>
  <si>
    <t>($millions)</t>
  </si>
  <si>
    <t>(Nominal $)</t>
  </si>
  <si>
    <t>(Refering to Exhibit SRS-5, Page 1 of 2)</t>
  </si>
  <si>
    <t xml:space="preserve">               bill impact information can only be provided through 2043.</t>
  </si>
  <si>
    <t xml:space="preserve">               period from 2044 through 2048. However the model only provides a CPVRR sum for this extension period, therefore, customer </t>
  </si>
  <si>
    <t>Table Staff - 80</t>
  </si>
  <si>
    <t>Okeechobee 3X1 GE 7HA.02 DF 1582 MW</t>
  </si>
  <si>
    <t>Okeechobee 3X1 GE 7HA.02 1,633 MW with Peak Firing and Wet Compression</t>
  </si>
  <si>
    <t>Generation Capital</t>
  </si>
  <si>
    <t>Transmission Capital</t>
  </si>
  <si>
    <t>Fuel</t>
  </si>
  <si>
    <t>Emissions</t>
  </si>
  <si>
    <t>O&amp;M &amp; Cap. Repl.</t>
  </si>
  <si>
    <t>FPL's</t>
  </si>
  <si>
    <t>(MWh)</t>
  </si>
  <si>
    <t>Page 2 of 2</t>
  </si>
  <si>
    <t>Page 1 of 2</t>
  </si>
  <si>
    <t>Customer</t>
  </si>
  <si>
    <t>Note:  The EGEAS model was used to develop this projection. The model provides nominal dollars for 30 years starting in 2014 through</t>
  </si>
  <si>
    <t xml:space="preserve">               2043. To capture 30 years of system cost for options with an in-service date in 2019, the model utilizes a five year extension </t>
  </si>
  <si>
    <t>Note: The UPLAN model was used to develop this projection. The model provides all projections for all years shown in the above table.</t>
  </si>
  <si>
    <t>Projected Sales *</t>
  </si>
  <si>
    <t>** This bill impact calculation is based on a comparison of two scenarios. In one scenario, a 1,633 MW updated version of the OCEC Unit 1 is assumed to</t>
  </si>
  <si>
    <t xml:space="preserve">      be added in 2019 and a scenario in which no new resources are added to replace this CC unit. Therefore, the two scenarios are not comparable in </t>
  </si>
  <si>
    <t>Bill Impact **</t>
  </si>
  <si>
    <t>($/1,000 kWh)</t>
  </si>
  <si>
    <t>*   Billed KWh sales are adjusted for incremental DSM.</t>
  </si>
  <si>
    <t>** This bill impact calculation is based on a comparison of two scenarios. In one scenario, a 1,582 MW version of the OCEC Unit 1 is assumed to be added</t>
  </si>
  <si>
    <t xml:space="preserve">      in 2019 and a scenario in which no new resources are added to replace this CC unit. Therefore, the two scenarios are not comparable in regard to</t>
  </si>
  <si>
    <t xml:space="preserve">      system reliability. The scenario with the 1,582 MW CC meets all three reliability criteria. The scenario with no addition violates two of FPL's three</t>
  </si>
  <si>
    <t xml:space="preserve">      reliability criteria and thus results in significantly system reliabiltiy for FPL's customers.</t>
  </si>
  <si>
    <t xml:space="preserve">      regard to system reliability. The scenario with the 1,633 MW CC meets all three reliability criteria. The scenario with no addition violates two of FPL's</t>
  </si>
  <si>
    <t xml:space="preserve">      three reliability criteria and thus results in significantly system reliabiltiy for FPL's customers.</t>
  </si>
  <si>
    <t>Florida Power &amp; Light Company</t>
  </si>
  <si>
    <t>Docket No. 150196-EI</t>
  </si>
  <si>
    <t>Staff's Fourth Set of Interrogatories</t>
  </si>
  <si>
    <t>Interrogatory No. 80</t>
  </si>
  <si>
    <t>Attachment No.1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</si>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</sst>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64" fontId="0" fillId="0" borderId="0" xfId="1" applyNumberFormat="1" applyFont="1"/>
    <xf numFmtId="38" fontId="0" fillId="0" borderId="5" xfId="0" applyNumberForma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38" fontId="0" fillId="0" borderId="8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5" fillId="0" borderId="0" xfId="0" applyFont="1"/>
    <xf numFmtId="40" fontId="1" fillId="0" borderId="0" xfId="0" applyNumberFormat="1" applyFont="1" applyBorder="1" applyAlignment="1">
      <alignment horizontal="center" vertical="center" wrapText="1"/>
    </xf>
    <xf numFmtId="37" fontId="0" fillId="0" borderId="8" xfId="0" applyNumberFormat="1" applyBorder="1" applyAlignment="1">
      <alignment horizontal="center"/>
    </xf>
    <xf numFmtId="37" fontId="0" fillId="0" borderId="5" xfId="0" applyNumberFormat="1" applyBorder="1" applyAlignment="1">
      <alignment horizontal="center"/>
    </xf>
    <xf numFmtId="39" fontId="0" fillId="0" borderId="8" xfId="0" applyNumberFormat="1" applyBorder="1" applyAlignment="1">
      <alignment horizontal="center"/>
    </xf>
    <xf numFmtId="39" fontId="0" fillId="0" borderId="5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8" Type="http://schemas.openxmlformats.org/officeDocument/2006/relationships/customXml" Target="../customXml/item2.xml" />
  <Relationship Id="rId7" Type="http://schemas.openxmlformats.org/officeDocument/2006/relationships/customXml" Target="../customXml/item1.xml" />
  <Relationship Id="rId6" Type="http://schemas.openxmlformats.org/officeDocument/2006/relationships/calcChain" Target="calcChain.xml" />
  <Relationship Id="rId9" Type="http://schemas.openxmlformats.org/officeDocument/2006/relationships/customXml" Target="../customXml/item3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showGridLines="0" tabSelected="1" workbookViewId="0">
      <selection activeCell="B5" sqref="B5:B6"/>
    </sheetView>
  </sheetViews>
  <sheetFormatPr defaultRowHeight="15" x14ac:dyDescent="0.25"/>
  <cols>
    <col min="2" max="2" width="9.140625" style="14"/>
    <col min="3" max="9" width="15.140625" customWidth="1"/>
    <col min="10" max="11" width="17.28515625" customWidth="1"/>
    <col min="12" max="12" width="10" bestFit="1" customWidth="1"/>
  </cols>
  <sheetData>
    <row r="1" spans="1:11" ht="14.45" x14ac:dyDescent="0.3">
      <c r="B1" s="36" t="s">
        <v>36</v>
      </c>
    </row>
    <row r="2" spans="1:11" ht="14.45" x14ac:dyDescent="0.3">
      <c r="B2" s="36" t="s">
        <v>37</v>
      </c>
    </row>
    <row r="3" spans="1:11" ht="14.45" x14ac:dyDescent="0.3">
      <c r="B3" s="36" t="s">
        <v>38</v>
      </c>
    </row>
    <row r="4" spans="1:11" ht="14.45" x14ac:dyDescent="0.3">
      <c r="B4" s="36" t="s">
        <v>39</v>
      </c>
    </row>
    <row r="5" spans="1:11" ht="14.45" x14ac:dyDescent="0.3">
      <c r="B5" s="36" t="s">
        <v>40</v>
      </c>
    </row>
    <row r="6" spans="1:11" ht="14.45" x14ac:dyDescent="0.3">
      <c r="B6" s="36" t="s">
        <v>41</v>
      </c>
    </row>
    <row r="7" spans="1:11" ht="14.45" x14ac:dyDescent="0.3">
      <c r="B7" s="35"/>
    </row>
    <row r="8" spans="1:11" ht="14.45" x14ac:dyDescent="0.3">
      <c r="J8" s="14" t="s">
        <v>19</v>
      </c>
    </row>
    <row r="9" spans="1:11" ht="14.45" x14ac:dyDescent="0.3">
      <c r="B9" s="38" t="s">
        <v>8</v>
      </c>
      <c r="C9" s="38"/>
      <c r="D9" s="38"/>
      <c r="E9" s="38"/>
      <c r="F9" s="38"/>
      <c r="G9" s="38"/>
      <c r="H9" s="38"/>
      <c r="I9" s="38"/>
      <c r="J9" s="38"/>
    </row>
    <row r="10" spans="1:11" ht="14.45" x14ac:dyDescent="0.3">
      <c r="B10" s="38" t="s">
        <v>5</v>
      </c>
      <c r="C10" s="38"/>
      <c r="D10" s="38"/>
      <c r="E10" s="38"/>
      <c r="F10" s="38"/>
      <c r="G10" s="38"/>
      <c r="H10" s="38"/>
      <c r="I10" s="38"/>
      <c r="J10" s="38"/>
    </row>
    <row r="11" spans="1:11" ht="18" x14ac:dyDescent="0.35">
      <c r="B11" s="39" t="s">
        <v>9</v>
      </c>
      <c r="C11" s="39"/>
      <c r="D11" s="39"/>
      <c r="E11" s="39"/>
      <c r="F11" s="39"/>
      <c r="G11" s="39"/>
      <c r="H11" s="39"/>
      <c r="I11" s="39"/>
      <c r="J11" s="39"/>
      <c r="K11" s="9"/>
    </row>
    <row r="12" spans="1:11" thickBot="1" x14ac:dyDescent="0.35">
      <c r="B12" s="40" t="s">
        <v>4</v>
      </c>
      <c r="C12" s="40"/>
      <c r="D12" s="40"/>
      <c r="E12" s="40"/>
      <c r="F12" s="40"/>
      <c r="G12" s="40"/>
      <c r="H12" s="40"/>
      <c r="I12" s="40"/>
      <c r="J12" s="40"/>
      <c r="K12" s="10"/>
    </row>
    <row r="13" spans="1:11" ht="21" customHeight="1" x14ac:dyDescent="0.3">
      <c r="B13" s="7"/>
      <c r="C13" s="3" t="s">
        <v>0</v>
      </c>
      <c r="D13" s="1" t="s">
        <v>0</v>
      </c>
      <c r="E13" s="1" t="s">
        <v>0</v>
      </c>
      <c r="F13" s="1" t="s">
        <v>0</v>
      </c>
      <c r="G13" s="1" t="s">
        <v>0</v>
      </c>
      <c r="H13" s="1"/>
      <c r="I13" s="1" t="s">
        <v>16</v>
      </c>
      <c r="J13" s="22" t="s">
        <v>20</v>
      </c>
      <c r="K13" s="11"/>
    </row>
    <row r="14" spans="1:11" ht="14.45" x14ac:dyDescent="0.3">
      <c r="A14" s="5"/>
      <c r="B14" s="2" t="s">
        <v>2</v>
      </c>
      <c r="C14" s="4" t="s">
        <v>11</v>
      </c>
      <c r="D14" s="2" t="s">
        <v>12</v>
      </c>
      <c r="E14" s="2" t="s">
        <v>15</v>
      </c>
      <c r="F14" s="2" t="s">
        <v>13</v>
      </c>
      <c r="G14" s="2" t="s">
        <v>14</v>
      </c>
      <c r="H14" s="2" t="s">
        <v>1</v>
      </c>
      <c r="I14" s="2" t="s">
        <v>24</v>
      </c>
      <c r="J14" s="2" t="s">
        <v>27</v>
      </c>
      <c r="K14" s="11"/>
    </row>
    <row r="15" spans="1:11" thickBot="1" x14ac:dyDescent="0.35">
      <c r="B15" s="23"/>
      <c r="C15" s="24" t="s">
        <v>3</v>
      </c>
      <c r="D15" s="19" t="s">
        <v>3</v>
      </c>
      <c r="E15" s="19" t="s">
        <v>3</v>
      </c>
      <c r="F15" s="19" t="s">
        <v>3</v>
      </c>
      <c r="G15" s="19" t="s">
        <v>3</v>
      </c>
      <c r="H15" s="19" t="s">
        <v>3</v>
      </c>
      <c r="I15" s="19" t="s">
        <v>17</v>
      </c>
      <c r="J15" s="19" t="s">
        <v>28</v>
      </c>
      <c r="K15" s="11"/>
    </row>
    <row r="16" spans="1:11" ht="14.45" x14ac:dyDescent="0.3">
      <c r="B16" s="20">
        <v>2019</v>
      </c>
      <c r="C16" s="21">
        <v>208</v>
      </c>
      <c r="D16" s="21">
        <v>15.362</v>
      </c>
      <c r="E16" s="21">
        <v>42.135999999999996</v>
      </c>
      <c r="F16" s="31">
        <v>-105.77700000000004</v>
      </c>
      <c r="G16" s="31">
        <v>-0.32699999999999818</v>
      </c>
      <c r="H16" s="21">
        <f>SUM(C16:G16)</f>
        <v>159.39399999999995</v>
      </c>
      <c r="I16" s="26">
        <v>119968294.6195201</v>
      </c>
      <c r="J16" s="25">
        <f>H16*1000000/I16</f>
        <v>1.3286343738195048</v>
      </c>
      <c r="K16" s="11"/>
    </row>
    <row r="17" spans="2:11" ht="14.45" x14ac:dyDescent="0.3">
      <c r="B17" s="8">
        <f>B16+1</f>
        <v>2020</v>
      </c>
      <c r="C17" s="18">
        <v>201</v>
      </c>
      <c r="D17" s="18">
        <v>14.802</v>
      </c>
      <c r="E17" s="18">
        <v>43.379000000000005</v>
      </c>
      <c r="F17" s="32">
        <v>-121.78399999999965</v>
      </c>
      <c r="G17" s="32">
        <v>-10.139999999999986</v>
      </c>
      <c r="H17" s="18">
        <f t="shared" ref="H17:H40" si="0">SUM(C17:G17)</f>
        <v>127.25700000000035</v>
      </c>
      <c r="I17" s="27">
        <v>121659699.56794912</v>
      </c>
      <c r="J17" s="25">
        <f t="shared" ref="J17:J40" si="1">H17*1000000/I17</f>
        <v>1.046007843615667</v>
      </c>
      <c r="K17" s="11"/>
    </row>
    <row r="18" spans="2:11" ht="14.45" x14ac:dyDescent="0.3">
      <c r="B18" s="8">
        <f t="shared" ref="B18:B40" si="2">B17+1</f>
        <v>2021</v>
      </c>
      <c r="C18" s="18">
        <v>193</v>
      </c>
      <c r="D18" s="18">
        <v>14.15</v>
      </c>
      <c r="E18" s="18">
        <v>44.608999999999995</v>
      </c>
      <c r="F18" s="32">
        <v>-124.94599999999991</v>
      </c>
      <c r="G18" s="32">
        <v>-16.026000000000067</v>
      </c>
      <c r="H18" s="18">
        <f t="shared" si="0"/>
        <v>110.78700000000003</v>
      </c>
      <c r="I18" s="27">
        <v>122065439.38465573</v>
      </c>
      <c r="J18" s="25">
        <f t="shared" si="1"/>
        <v>0.9076033360342497</v>
      </c>
      <c r="K18" s="11"/>
    </row>
    <row r="19" spans="2:11" ht="14.45" x14ac:dyDescent="0.3">
      <c r="B19" s="8">
        <f t="shared" si="2"/>
        <v>2022</v>
      </c>
      <c r="C19" s="18">
        <v>186</v>
      </c>
      <c r="D19" s="18">
        <v>13.544</v>
      </c>
      <c r="E19" s="18">
        <v>45.89</v>
      </c>
      <c r="F19" s="32">
        <v>-135.83599999999933</v>
      </c>
      <c r="G19" s="32">
        <v>-15.161999999999978</v>
      </c>
      <c r="H19" s="18">
        <f t="shared" si="0"/>
        <v>94.436000000000718</v>
      </c>
      <c r="I19" s="27">
        <v>122811300.97000664</v>
      </c>
      <c r="J19" s="25">
        <f t="shared" si="1"/>
        <v>0.76895203661317912</v>
      </c>
      <c r="K19" s="11"/>
    </row>
    <row r="20" spans="2:11" ht="14.45" x14ac:dyDescent="0.3">
      <c r="B20" s="8">
        <f t="shared" si="2"/>
        <v>2023</v>
      </c>
      <c r="C20" s="18">
        <v>178.95599999999999</v>
      </c>
      <c r="D20" s="18">
        <v>12.98</v>
      </c>
      <c r="E20" s="18">
        <v>47.064999999999998</v>
      </c>
      <c r="F20" s="32">
        <v>-94.479999999999563</v>
      </c>
      <c r="G20" s="32">
        <v>-12.982000000000085</v>
      </c>
      <c r="H20" s="18">
        <f t="shared" si="0"/>
        <v>131.53900000000033</v>
      </c>
      <c r="I20" s="27">
        <v>124142724.57719484</v>
      </c>
      <c r="J20" s="25">
        <f t="shared" si="1"/>
        <v>1.059578806957844</v>
      </c>
      <c r="K20" s="11"/>
    </row>
    <row r="21" spans="2:11" ht="14.45" x14ac:dyDescent="0.3">
      <c r="B21" s="8">
        <f t="shared" si="2"/>
        <v>2024</v>
      </c>
      <c r="C21" s="18">
        <v>171.55500000000001</v>
      </c>
      <c r="D21" s="18">
        <v>12.455000000000002</v>
      </c>
      <c r="E21" s="18">
        <v>48.423000000000002</v>
      </c>
      <c r="F21" s="32">
        <v>-115.61499999999978</v>
      </c>
      <c r="G21" s="32">
        <v>-16.117000000000075</v>
      </c>
      <c r="H21" s="18">
        <f t="shared" si="0"/>
        <v>100.70100000000016</v>
      </c>
      <c r="I21" s="27">
        <v>125817085.10849215</v>
      </c>
      <c r="J21" s="25">
        <f t="shared" si="1"/>
        <v>0.80037619623094614</v>
      </c>
      <c r="K21" s="30"/>
    </row>
    <row r="22" spans="2:11" ht="14.45" x14ac:dyDescent="0.3">
      <c r="B22" s="8">
        <f t="shared" si="2"/>
        <v>2025</v>
      </c>
      <c r="C22" s="18">
        <v>164.982</v>
      </c>
      <c r="D22" s="18">
        <v>11.956000000000001</v>
      </c>
      <c r="E22" s="18">
        <v>49.832999999999998</v>
      </c>
      <c r="F22" s="32">
        <v>-132.46200000000044</v>
      </c>
      <c r="G22" s="32">
        <v>-18.867999999999938</v>
      </c>
      <c r="H22" s="18">
        <f t="shared" si="0"/>
        <v>75.440999999999605</v>
      </c>
      <c r="I22" s="27">
        <v>126960392.20345227</v>
      </c>
      <c r="J22" s="25">
        <f t="shared" si="1"/>
        <v>0.59420893942345765</v>
      </c>
      <c r="K22" s="30"/>
    </row>
    <row r="23" spans="2:11" ht="14.45" x14ac:dyDescent="0.3">
      <c r="B23" s="8">
        <f t="shared" si="2"/>
        <v>2026</v>
      </c>
      <c r="C23" s="18">
        <v>159.11600000000001</v>
      </c>
      <c r="D23" s="18">
        <v>11.466000000000001</v>
      </c>
      <c r="E23" s="18">
        <v>51.24799999999999</v>
      </c>
      <c r="F23" s="32">
        <v>-134.37700000000041</v>
      </c>
      <c r="G23" s="32">
        <v>-20.151000000000067</v>
      </c>
      <c r="H23" s="18">
        <f t="shared" si="0"/>
        <v>67.301999999999538</v>
      </c>
      <c r="I23" s="27">
        <v>128621335.16058862</v>
      </c>
      <c r="J23" s="25">
        <f t="shared" si="1"/>
        <v>0.52325689137008591</v>
      </c>
      <c r="K23" s="30"/>
    </row>
    <row r="24" spans="2:11" ht="14.45" x14ac:dyDescent="0.3">
      <c r="B24" s="8">
        <f t="shared" si="2"/>
        <v>2027</v>
      </c>
      <c r="C24" s="18">
        <v>151.97499999999999</v>
      </c>
      <c r="D24" s="18">
        <v>10.975999999999999</v>
      </c>
      <c r="E24" s="18">
        <v>52.614999999999981</v>
      </c>
      <c r="F24" s="32">
        <v>-113.30400000000009</v>
      </c>
      <c r="G24" s="32">
        <v>-19.418000000000006</v>
      </c>
      <c r="H24" s="18">
        <f t="shared" si="0"/>
        <v>82.84399999999988</v>
      </c>
      <c r="I24" s="27">
        <v>130638965.43087649</v>
      </c>
      <c r="J24" s="25">
        <f t="shared" si="1"/>
        <v>0.63414464227240208</v>
      </c>
      <c r="K24" s="30"/>
    </row>
    <row r="25" spans="2:11" ht="14.45" x14ac:dyDescent="0.3">
      <c r="B25" s="8">
        <f t="shared" si="2"/>
        <v>2028</v>
      </c>
      <c r="C25" s="18">
        <v>145.83499999999998</v>
      </c>
      <c r="D25" s="18">
        <v>10.485000000000007</v>
      </c>
      <c r="E25" s="18">
        <v>53.968000000000018</v>
      </c>
      <c r="F25" s="32">
        <v>-82.603000000000065</v>
      </c>
      <c r="G25" s="32">
        <v>-15.40300000000002</v>
      </c>
      <c r="H25" s="18">
        <f t="shared" si="0"/>
        <v>112.28199999999993</v>
      </c>
      <c r="I25" s="27">
        <v>133058760.79099484</v>
      </c>
      <c r="J25" s="25">
        <f t="shared" si="1"/>
        <v>0.84385274094330032</v>
      </c>
      <c r="K25" s="30"/>
    </row>
    <row r="26" spans="2:11" ht="14.45" x14ac:dyDescent="0.3">
      <c r="B26" s="8">
        <f t="shared" si="2"/>
        <v>2029</v>
      </c>
      <c r="C26" s="18">
        <v>139.86000000000001</v>
      </c>
      <c r="D26" s="18">
        <v>9.9959999999999951</v>
      </c>
      <c r="E26" s="18">
        <v>55.595000000000027</v>
      </c>
      <c r="F26" s="32">
        <v>-103.63200000000052</v>
      </c>
      <c r="G26" s="32">
        <v>-19.565000000000282</v>
      </c>
      <c r="H26" s="18">
        <f t="shared" si="0"/>
        <v>82.253999999999223</v>
      </c>
      <c r="I26" s="27">
        <v>134917392.82277921</v>
      </c>
      <c r="J26" s="25">
        <f t="shared" si="1"/>
        <v>0.6096619440908112</v>
      </c>
      <c r="K26" s="30"/>
    </row>
    <row r="27" spans="2:11" ht="14.45" x14ac:dyDescent="0.3">
      <c r="B27" s="8">
        <f t="shared" si="2"/>
        <v>2030</v>
      </c>
      <c r="C27" s="18">
        <v>133.38499999999999</v>
      </c>
      <c r="D27" s="18">
        <v>9.5050000000000026</v>
      </c>
      <c r="E27" s="18">
        <v>57.144999999999982</v>
      </c>
      <c r="F27" s="32">
        <v>-99.277000000000044</v>
      </c>
      <c r="G27" s="32">
        <v>-20.292000000000144</v>
      </c>
      <c r="H27" s="18">
        <f t="shared" si="0"/>
        <v>80.465999999999781</v>
      </c>
      <c r="I27" s="27">
        <v>137230930.37285897</v>
      </c>
      <c r="J27" s="25">
        <f t="shared" si="1"/>
        <v>0.58635469264379514</v>
      </c>
      <c r="K27" s="30"/>
    </row>
    <row r="28" spans="2:11" ht="14.45" x14ac:dyDescent="0.3">
      <c r="B28" s="8">
        <f t="shared" si="2"/>
        <v>2031</v>
      </c>
      <c r="C28" s="18">
        <v>127.44000000000005</v>
      </c>
      <c r="D28" s="18">
        <v>9.0140000000000029</v>
      </c>
      <c r="E28" s="18">
        <v>58.755000000000024</v>
      </c>
      <c r="F28" s="32">
        <v>-95.431000000000495</v>
      </c>
      <c r="G28" s="32">
        <v>-21.2650000000001</v>
      </c>
      <c r="H28" s="18">
        <f t="shared" si="0"/>
        <v>78.512999999999494</v>
      </c>
      <c r="I28" s="27">
        <v>139265694.82820413</v>
      </c>
      <c r="J28" s="25">
        <f t="shared" si="1"/>
        <v>0.56376410642155517</v>
      </c>
      <c r="K28" s="30"/>
    </row>
    <row r="29" spans="2:11" ht="14.45" x14ac:dyDescent="0.3">
      <c r="B29" s="8">
        <f t="shared" si="2"/>
        <v>2032</v>
      </c>
      <c r="C29" s="18">
        <v>121.32899999999995</v>
      </c>
      <c r="D29" s="18">
        <v>8.5249999999999915</v>
      </c>
      <c r="E29" s="18">
        <v>60.245999999999981</v>
      </c>
      <c r="F29" s="32">
        <v>-76.850999999999658</v>
      </c>
      <c r="G29" s="32">
        <v>-18.947999999999865</v>
      </c>
      <c r="H29" s="18">
        <f t="shared" si="0"/>
        <v>94.301000000000386</v>
      </c>
      <c r="I29" s="27">
        <v>141731504.60545132</v>
      </c>
      <c r="J29" s="25">
        <f t="shared" si="1"/>
        <v>0.66534960072930294</v>
      </c>
      <c r="K29" s="30"/>
    </row>
    <row r="30" spans="2:11" ht="14.45" x14ac:dyDescent="0.3">
      <c r="B30" s="8">
        <f t="shared" si="2"/>
        <v>2033</v>
      </c>
      <c r="C30" s="18">
        <v>114.25900000000001</v>
      </c>
      <c r="D30" s="18">
        <v>8.034000000000006</v>
      </c>
      <c r="E30" s="18">
        <v>61.919999999999959</v>
      </c>
      <c r="F30" s="32">
        <v>-72.667999999999665</v>
      </c>
      <c r="G30" s="32">
        <v>-19.56899999999996</v>
      </c>
      <c r="H30" s="18">
        <f t="shared" si="0"/>
        <v>91.97600000000034</v>
      </c>
      <c r="I30" s="27">
        <v>143216404.98934922</v>
      </c>
      <c r="J30" s="25">
        <f t="shared" si="1"/>
        <v>0.64221693043363615</v>
      </c>
      <c r="K30" s="30"/>
    </row>
    <row r="31" spans="2:11" ht="14.45" x14ac:dyDescent="0.3">
      <c r="B31" s="8">
        <f t="shared" si="2"/>
        <v>2034</v>
      </c>
      <c r="C31" s="18">
        <v>108.80099999999993</v>
      </c>
      <c r="D31" s="18">
        <v>7.6200000000000045</v>
      </c>
      <c r="E31" s="18">
        <v>63.52600000000001</v>
      </c>
      <c r="F31" s="32">
        <v>-63.91399999999976</v>
      </c>
      <c r="G31" s="32">
        <v>-19.128999999999905</v>
      </c>
      <c r="H31" s="18">
        <f t="shared" si="0"/>
        <v>96.904000000000281</v>
      </c>
      <c r="I31" s="27">
        <v>144925543.25408578</v>
      </c>
      <c r="J31" s="25">
        <f t="shared" si="1"/>
        <v>0.66864679492770052</v>
      </c>
      <c r="K31" s="30"/>
    </row>
    <row r="32" spans="2:11" ht="14.45" x14ac:dyDescent="0.3">
      <c r="B32" s="8">
        <f t="shared" si="2"/>
        <v>2035</v>
      </c>
      <c r="C32" s="18">
        <v>101.74399999999991</v>
      </c>
      <c r="D32" s="18">
        <v>7.3589999999999947</v>
      </c>
      <c r="E32" s="18">
        <v>65.245000000000061</v>
      </c>
      <c r="F32" s="32">
        <v>-58.963999999999942</v>
      </c>
      <c r="G32" s="32">
        <v>-19.527000000000044</v>
      </c>
      <c r="H32" s="18">
        <f t="shared" si="0"/>
        <v>95.856999999999971</v>
      </c>
      <c r="I32" s="27">
        <v>146643148.11285952</v>
      </c>
      <c r="J32" s="25">
        <f t="shared" si="1"/>
        <v>0.65367527384386548</v>
      </c>
      <c r="K32" s="30"/>
    </row>
    <row r="33" spans="2:11" ht="14.45" x14ac:dyDescent="0.3">
      <c r="B33" s="8">
        <f t="shared" si="2"/>
        <v>2036</v>
      </c>
      <c r="C33" s="18">
        <v>96.189000000000078</v>
      </c>
      <c r="D33" s="18">
        <v>7.1760000000000161</v>
      </c>
      <c r="E33" s="18">
        <v>67.077999999999975</v>
      </c>
      <c r="F33" s="32">
        <v>-61.095000000000255</v>
      </c>
      <c r="G33" s="32">
        <v>-20.719000000000506</v>
      </c>
      <c r="H33" s="18">
        <f t="shared" si="0"/>
        <v>88.628999999999309</v>
      </c>
      <c r="I33" s="27">
        <v>148809910.58313876</v>
      </c>
      <c r="J33" s="25">
        <f t="shared" si="1"/>
        <v>0.59558533200302599</v>
      </c>
      <c r="K33" s="30"/>
    </row>
    <row r="34" spans="2:11" ht="14.45" x14ac:dyDescent="0.3">
      <c r="B34" s="8">
        <f t="shared" si="2"/>
        <v>2037</v>
      </c>
      <c r="C34" s="18">
        <v>89.325000000000045</v>
      </c>
      <c r="D34" s="18">
        <v>6.9920000000000186</v>
      </c>
      <c r="E34" s="18">
        <v>68.883999999999901</v>
      </c>
      <c r="F34" s="32">
        <v>-55.86699999999837</v>
      </c>
      <c r="G34" s="32">
        <v>-21.336999999999989</v>
      </c>
      <c r="H34" s="18">
        <f t="shared" si="0"/>
        <v>87.997000000001606</v>
      </c>
      <c r="I34" s="27">
        <v>150197815.42005873</v>
      </c>
      <c r="J34" s="25">
        <f t="shared" si="1"/>
        <v>0.58587403387925518</v>
      </c>
      <c r="K34" s="30"/>
    </row>
    <row r="35" spans="2:11" ht="14.45" x14ac:dyDescent="0.3">
      <c r="B35" s="8">
        <f t="shared" si="2"/>
        <v>2038</v>
      </c>
      <c r="C35" s="18">
        <v>83.751999999999953</v>
      </c>
      <c r="D35" s="18">
        <v>6.8089999999999975</v>
      </c>
      <c r="E35" s="18">
        <v>70.726999999999975</v>
      </c>
      <c r="F35" s="32">
        <v>-51.039999999999054</v>
      </c>
      <c r="G35" s="32">
        <v>-20.480000000000018</v>
      </c>
      <c r="H35" s="18">
        <f t="shared" si="0"/>
        <v>89.768000000000853</v>
      </c>
      <c r="I35" s="27">
        <v>151994418.45065349</v>
      </c>
      <c r="J35" s="25">
        <f t="shared" si="1"/>
        <v>0.59060063464860013</v>
      </c>
      <c r="K35" s="30"/>
    </row>
    <row r="36" spans="2:11" ht="14.45" x14ac:dyDescent="0.3">
      <c r="B36" s="8">
        <f t="shared" si="2"/>
        <v>2039</v>
      </c>
      <c r="C36" s="18">
        <v>77.667999999999893</v>
      </c>
      <c r="D36" s="18">
        <v>6.625</v>
      </c>
      <c r="E36" s="18">
        <v>72.714000000000055</v>
      </c>
      <c r="F36" s="32">
        <v>-51.891999999999825</v>
      </c>
      <c r="G36" s="32">
        <v>-23.443000000000211</v>
      </c>
      <c r="H36" s="18">
        <f t="shared" si="0"/>
        <v>81.671999999999912</v>
      </c>
      <c r="I36" s="27">
        <v>153792273.14181063</v>
      </c>
      <c r="J36" s="25">
        <f t="shared" si="1"/>
        <v>0.53105398815902027</v>
      </c>
      <c r="K36" s="30"/>
    </row>
    <row r="37" spans="2:11" ht="14.45" x14ac:dyDescent="0.3">
      <c r="B37" s="8">
        <f t="shared" si="2"/>
        <v>2040</v>
      </c>
      <c r="C37" s="18">
        <v>73.226000000000113</v>
      </c>
      <c r="D37" s="18">
        <v>6.4409999999999741</v>
      </c>
      <c r="E37" s="18">
        <v>74.640999999999963</v>
      </c>
      <c r="F37" s="32">
        <v>-41.467000000000553</v>
      </c>
      <c r="G37" s="32">
        <v>-20.240999999999985</v>
      </c>
      <c r="H37" s="18">
        <f t="shared" si="0"/>
        <v>92.599999999999511</v>
      </c>
      <c r="I37" s="27">
        <v>156009360.77333668</v>
      </c>
      <c r="J37" s="25">
        <f t="shared" si="1"/>
        <v>0.59355412739967861</v>
      </c>
      <c r="K37" s="11"/>
    </row>
    <row r="38" spans="2:11" ht="14.45" x14ac:dyDescent="0.3">
      <c r="B38" s="8">
        <f t="shared" si="2"/>
        <v>2041</v>
      </c>
      <c r="C38" s="18">
        <v>69.648999999999887</v>
      </c>
      <c r="D38" s="18">
        <v>6.2580000000000098</v>
      </c>
      <c r="E38" s="18">
        <v>76.66700000000003</v>
      </c>
      <c r="F38" s="32">
        <v>-40.579999999999927</v>
      </c>
      <c r="G38" s="32">
        <v>-21.972999999999956</v>
      </c>
      <c r="H38" s="18">
        <f t="shared" si="0"/>
        <v>90.021000000000043</v>
      </c>
      <c r="I38" s="27">
        <v>157558374.19819862</v>
      </c>
      <c r="J38" s="25">
        <f t="shared" si="1"/>
        <v>0.57135014535475748</v>
      </c>
      <c r="K38" s="11"/>
    </row>
    <row r="39" spans="2:11" ht="14.45" x14ac:dyDescent="0.3">
      <c r="B39" s="8">
        <f t="shared" si="2"/>
        <v>2042</v>
      </c>
      <c r="C39" s="18">
        <v>65.559999999999945</v>
      </c>
      <c r="D39" s="18">
        <v>6.0739999999999839</v>
      </c>
      <c r="E39" s="18">
        <v>78.934999999999945</v>
      </c>
      <c r="F39" s="32">
        <v>-46</v>
      </c>
      <c r="G39" s="32">
        <v>-24.951999999999316</v>
      </c>
      <c r="H39" s="18">
        <f t="shared" si="0"/>
        <v>79.617000000000559</v>
      </c>
      <c r="I39" s="27">
        <v>159104640.24403441</v>
      </c>
      <c r="J39" s="25">
        <f t="shared" si="1"/>
        <v>0.50040652414589637</v>
      </c>
      <c r="K39" s="11"/>
    </row>
    <row r="40" spans="2:11" ht="14.45" x14ac:dyDescent="0.3">
      <c r="B40" s="8">
        <f t="shared" si="2"/>
        <v>2043</v>
      </c>
      <c r="C40" s="18">
        <v>62.797000000000025</v>
      </c>
      <c r="D40" s="18">
        <v>5.8899999999999864</v>
      </c>
      <c r="E40" s="18">
        <v>81.149999999999977</v>
      </c>
      <c r="F40" s="32">
        <v>-44.497999999999593</v>
      </c>
      <c r="G40" s="32">
        <v>-26.408999999999651</v>
      </c>
      <c r="H40" s="18">
        <f t="shared" si="0"/>
        <v>78.930000000000746</v>
      </c>
      <c r="I40" s="27">
        <v>160666229.46518075</v>
      </c>
      <c r="J40" s="25">
        <f t="shared" si="1"/>
        <v>0.49126689698724951</v>
      </c>
      <c r="K40" s="11"/>
    </row>
    <row r="41" spans="2:11" ht="14.45" x14ac:dyDescent="0.3">
      <c r="K41" s="11"/>
    </row>
    <row r="42" spans="2:11" ht="14.45" x14ac:dyDescent="0.3">
      <c r="B42" s="28" t="s">
        <v>29</v>
      </c>
      <c r="K42" s="11"/>
    </row>
    <row r="43" spans="2:11" ht="14.45" x14ac:dyDescent="0.3">
      <c r="B43" s="15"/>
      <c r="K43" s="11"/>
    </row>
    <row r="44" spans="2:11" ht="14.45" x14ac:dyDescent="0.3">
      <c r="B44" s="13" t="s">
        <v>30</v>
      </c>
      <c r="K44" s="11"/>
    </row>
    <row r="45" spans="2:11" ht="14.45" x14ac:dyDescent="0.3">
      <c r="B45" s="13" t="s">
        <v>31</v>
      </c>
      <c r="K45" s="11"/>
    </row>
    <row r="46" spans="2:11" x14ac:dyDescent="0.25">
      <c r="B46" s="13" t="s">
        <v>32</v>
      </c>
      <c r="K46" s="11"/>
    </row>
    <row r="47" spans="2:11" x14ac:dyDescent="0.25">
      <c r="B47" s="13" t="s">
        <v>33</v>
      </c>
      <c r="K47" s="11"/>
    </row>
    <row r="48" spans="2:11" x14ac:dyDescent="0.25">
      <c r="B48" s="13"/>
      <c r="K48" s="11"/>
    </row>
    <row r="49" spans="2:11" x14ac:dyDescent="0.25">
      <c r="B49" s="13" t="s">
        <v>21</v>
      </c>
      <c r="K49" s="11"/>
    </row>
    <row r="50" spans="2:11" x14ac:dyDescent="0.25">
      <c r="B50" s="13" t="s">
        <v>22</v>
      </c>
      <c r="K50" s="11"/>
    </row>
    <row r="51" spans="2:11" x14ac:dyDescent="0.25">
      <c r="B51" s="13" t="s">
        <v>7</v>
      </c>
      <c r="K51" s="11"/>
    </row>
    <row r="52" spans="2:11" x14ac:dyDescent="0.25">
      <c r="B52" s="13" t="s">
        <v>6</v>
      </c>
      <c r="K52" s="11"/>
    </row>
  </sheetData>
  <mergeCells count="4">
    <mergeCell ref="B9:J9"/>
    <mergeCell ref="B10:J10"/>
    <mergeCell ref="B11:J11"/>
    <mergeCell ref="B12:J12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showGridLines="0" workbookViewId="0">
      <selection activeCell="B7" sqref="B7"/>
    </sheetView>
  </sheetViews>
  <sheetFormatPr defaultRowHeight="15" x14ac:dyDescent="0.25"/>
  <cols>
    <col min="2" max="2" width="9.140625" style="6"/>
    <col min="3" max="9" width="15.140625" customWidth="1"/>
    <col min="10" max="11" width="17.28515625" customWidth="1"/>
    <col min="12" max="12" width="10" bestFit="1" customWidth="1"/>
  </cols>
  <sheetData>
    <row r="1" spans="1:12" ht="14.45" x14ac:dyDescent="0.3">
      <c r="B1" s="37" t="s">
        <v>36</v>
      </c>
    </row>
    <row r="2" spans="1:12" ht="14.45" x14ac:dyDescent="0.3">
      <c r="B2" s="37" t="s">
        <v>37</v>
      </c>
    </row>
    <row r="3" spans="1:12" ht="14.45" x14ac:dyDescent="0.3">
      <c r="B3" s="37" t="s">
        <v>38</v>
      </c>
    </row>
    <row r="4" spans="1:12" ht="14.45" x14ac:dyDescent="0.3">
      <c r="B4" s="37" t="s">
        <v>39</v>
      </c>
    </row>
    <row r="5" spans="1:12" ht="14.45" x14ac:dyDescent="0.3">
      <c r="B5" s="37" t="s">
        <v>40</v>
      </c>
    </row>
    <row r="6" spans="1:12" ht="14.45" x14ac:dyDescent="0.3">
      <c r="B6" s="37" t="s">
        <v>42</v>
      </c>
    </row>
    <row r="7" spans="1:12" ht="14.45" x14ac:dyDescent="0.3">
      <c r="B7" s="35"/>
    </row>
    <row r="8" spans="1:12" ht="14.45" x14ac:dyDescent="0.3">
      <c r="J8" s="6" t="s">
        <v>18</v>
      </c>
    </row>
    <row r="9" spans="1:12" ht="14.45" x14ac:dyDescent="0.3">
      <c r="B9" s="38" t="s">
        <v>8</v>
      </c>
      <c r="C9" s="38"/>
      <c r="D9" s="38"/>
      <c r="E9" s="38"/>
      <c r="F9" s="38"/>
      <c r="G9" s="38"/>
      <c r="H9" s="38"/>
      <c r="I9" s="38"/>
      <c r="J9" s="38"/>
    </row>
    <row r="10" spans="1:12" ht="14.45" x14ac:dyDescent="0.3">
      <c r="B10" s="38"/>
      <c r="C10" s="38"/>
      <c r="D10" s="38"/>
      <c r="E10" s="38"/>
      <c r="F10" s="38"/>
      <c r="G10" s="38"/>
      <c r="H10" s="38"/>
      <c r="I10" s="38"/>
      <c r="J10" s="38"/>
    </row>
    <row r="11" spans="1:12" ht="18" x14ac:dyDescent="0.35">
      <c r="B11" s="39" t="s">
        <v>10</v>
      </c>
      <c r="C11" s="39"/>
      <c r="D11" s="39"/>
      <c r="E11" s="39"/>
      <c r="F11" s="39"/>
      <c r="G11" s="39"/>
      <c r="H11" s="39"/>
      <c r="I11" s="39"/>
      <c r="J11" s="39"/>
      <c r="K11" s="9"/>
    </row>
    <row r="12" spans="1:12" thickBot="1" x14ac:dyDescent="0.35">
      <c r="B12" s="40" t="s">
        <v>4</v>
      </c>
      <c r="C12" s="40"/>
      <c r="D12" s="40"/>
      <c r="E12" s="40"/>
      <c r="F12" s="40"/>
      <c r="G12" s="40"/>
      <c r="H12" s="40"/>
      <c r="I12" s="40"/>
      <c r="J12" s="40"/>
      <c r="K12" s="10"/>
    </row>
    <row r="13" spans="1:12" ht="21" customHeight="1" x14ac:dyDescent="0.3">
      <c r="B13" s="7"/>
      <c r="C13" s="3" t="s">
        <v>0</v>
      </c>
      <c r="D13" s="1" t="s">
        <v>0</v>
      </c>
      <c r="E13" s="1" t="s">
        <v>0</v>
      </c>
      <c r="F13" s="1" t="s">
        <v>0</v>
      </c>
      <c r="G13" s="1" t="s">
        <v>0</v>
      </c>
      <c r="H13" s="1"/>
      <c r="I13" s="1" t="s">
        <v>16</v>
      </c>
      <c r="J13" s="22" t="s">
        <v>20</v>
      </c>
      <c r="K13" s="11"/>
    </row>
    <row r="14" spans="1:12" ht="14.45" x14ac:dyDescent="0.3">
      <c r="A14" s="5"/>
      <c r="B14" s="2" t="s">
        <v>2</v>
      </c>
      <c r="C14" s="4" t="s">
        <v>11</v>
      </c>
      <c r="D14" s="2" t="s">
        <v>12</v>
      </c>
      <c r="E14" s="2" t="s">
        <v>15</v>
      </c>
      <c r="F14" s="2" t="s">
        <v>13</v>
      </c>
      <c r="G14" s="2" t="s">
        <v>14</v>
      </c>
      <c r="H14" s="2" t="s">
        <v>1</v>
      </c>
      <c r="I14" s="2" t="s">
        <v>24</v>
      </c>
      <c r="J14" s="2" t="s">
        <v>27</v>
      </c>
      <c r="K14" s="11"/>
    </row>
    <row r="15" spans="1:12" thickBot="1" x14ac:dyDescent="0.35">
      <c r="B15" s="23"/>
      <c r="C15" s="24" t="s">
        <v>3</v>
      </c>
      <c r="D15" s="19" t="s">
        <v>3</v>
      </c>
      <c r="E15" s="19" t="s">
        <v>3</v>
      </c>
      <c r="F15" s="19" t="s">
        <v>3</v>
      </c>
      <c r="G15" s="19" t="s">
        <v>3</v>
      </c>
      <c r="H15" s="19" t="s">
        <v>3</v>
      </c>
      <c r="I15" s="19" t="s">
        <v>17</v>
      </c>
      <c r="J15" s="19" t="s">
        <v>28</v>
      </c>
      <c r="K15" s="11"/>
    </row>
    <row r="16" spans="1:12" ht="14.45" x14ac:dyDescent="0.3">
      <c r="B16" s="20">
        <v>2019</v>
      </c>
      <c r="C16" s="31">
        <v>117.99210960474447</v>
      </c>
      <c r="D16" s="31">
        <v>8.972839856884633</v>
      </c>
      <c r="E16" s="31">
        <v>4.0999703380782737</v>
      </c>
      <c r="F16" s="31">
        <v>-18.010000000000232</v>
      </c>
      <c r="G16" s="31">
        <v>-0.1100000000000001</v>
      </c>
      <c r="H16" s="31">
        <f>SUM(C16:G16)</f>
        <v>112.94491979970715</v>
      </c>
      <c r="I16" s="31">
        <v>115028551.1788687</v>
      </c>
      <c r="J16" s="33">
        <f>H16*1000000/I16</f>
        <v>0.98188596346031065</v>
      </c>
      <c r="K16" s="16"/>
      <c r="L16" s="17"/>
    </row>
    <row r="17" spans="2:12" ht="14.45" x14ac:dyDescent="0.3">
      <c r="B17" s="8">
        <f>B16+1</f>
        <v>2020</v>
      </c>
      <c r="C17" s="32">
        <v>189.86660577927594</v>
      </c>
      <c r="D17" s="32">
        <v>12.109150088878254</v>
      </c>
      <c r="E17" s="32">
        <v>10.15638883788894</v>
      </c>
      <c r="F17" s="32">
        <v>-64.140000000000356</v>
      </c>
      <c r="G17" s="32">
        <v>-7.2400000000000091</v>
      </c>
      <c r="H17" s="32">
        <f t="shared" ref="H17:H46" si="0">SUM(C17:G17)</f>
        <v>140.7521447060428</v>
      </c>
      <c r="I17" s="32">
        <v>115640730.73171964</v>
      </c>
      <c r="J17" s="34">
        <f t="shared" ref="J17:J46" si="1">H17*1000000/I17</f>
        <v>1.2171502533357412</v>
      </c>
      <c r="K17" s="16"/>
      <c r="L17" s="17"/>
    </row>
    <row r="18" spans="2:12" ht="14.45" x14ac:dyDescent="0.3">
      <c r="B18" s="8">
        <f t="shared" ref="B18:B44" si="2">B17+1</f>
        <v>2021</v>
      </c>
      <c r="C18" s="32">
        <v>183.33475062164834</v>
      </c>
      <c r="D18" s="32">
        <v>11.608782859419406</v>
      </c>
      <c r="E18" s="32">
        <v>8.9621644446373345</v>
      </c>
      <c r="F18" s="32">
        <v>-76.900000000000091</v>
      </c>
      <c r="G18" s="32">
        <v>-9.1499999999999773</v>
      </c>
      <c r="H18" s="32">
        <f t="shared" si="0"/>
        <v>117.85569792570499</v>
      </c>
      <c r="I18" s="32">
        <v>115762635.64719439</v>
      </c>
      <c r="J18" s="34">
        <f t="shared" si="1"/>
        <v>1.0180806377360787</v>
      </c>
      <c r="K18" s="16"/>
      <c r="L18" s="17"/>
    </row>
    <row r="19" spans="2:12" ht="14.45" x14ac:dyDescent="0.3">
      <c r="B19" s="8">
        <f t="shared" si="2"/>
        <v>2022</v>
      </c>
      <c r="C19" s="32">
        <v>177.03846818888857</v>
      </c>
      <c r="D19" s="32">
        <v>11.135489503543049</v>
      </c>
      <c r="E19" s="32">
        <v>19.219287841019529</v>
      </c>
      <c r="F19" s="32">
        <v>-67.819999999999993</v>
      </c>
      <c r="G19" s="32">
        <v>-9.2599999999999909</v>
      </c>
      <c r="H19" s="32">
        <f t="shared" si="0"/>
        <v>130.31324553345118</v>
      </c>
      <c r="I19" s="32">
        <v>115947585.30032244</v>
      </c>
      <c r="J19" s="34">
        <f t="shared" si="1"/>
        <v>1.1238978819258669</v>
      </c>
      <c r="K19" s="16"/>
      <c r="L19" s="17"/>
    </row>
    <row r="20" spans="2:12" ht="14.45" x14ac:dyDescent="0.3">
      <c r="B20" s="8">
        <f t="shared" si="2"/>
        <v>2023</v>
      </c>
      <c r="C20" s="32">
        <v>170.95703170385707</v>
      </c>
      <c r="D20" s="32">
        <v>10.691067215459992</v>
      </c>
      <c r="E20" s="32">
        <v>19.948843217520366</v>
      </c>
      <c r="F20" s="32">
        <v>-76.80000000000021</v>
      </c>
      <c r="G20" s="32">
        <v>-11.129999999999939</v>
      </c>
      <c r="H20" s="32">
        <f t="shared" si="0"/>
        <v>113.66694213683726</v>
      </c>
      <c r="I20" s="32">
        <v>116793938.04134226</v>
      </c>
      <c r="J20" s="34">
        <f t="shared" si="1"/>
        <v>0.97322638523072902</v>
      </c>
      <c r="K20" s="16"/>
      <c r="L20" s="17"/>
    </row>
    <row r="21" spans="2:12" ht="14.45" x14ac:dyDescent="0.3">
      <c r="B21" s="8">
        <f t="shared" si="2"/>
        <v>2024</v>
      </c>
      <c r="C21" s="32">
        <v>165.07128621276101</v>
      </c>
      <c r="D21" s="32">
        <v>10.272516567479302</v>
      </c>
      <c r="E21" s="32">
        <v>20.336793478133998</v>
      </c>
      <c r="F21" s="32">
        <v>-57.45000000000033</v>
      </c>
      <c r="G21" s="32">
        <v>-9.6299999999999955</v>
      </c>
      <c r="H21" s="32">
        <f t="shared" si="0"/>
        <v>128.60059625837397</v>
      </c>
      <c r="I21" s="32">
        <v>117910824.81911477</v>
      </c>
      <c r="J21" s="34">
        <f t="shared" si="1"/>
        <v>1.0906597969750293</v>
      </c>
      <c r="K21" s="16"/>
      <c r="L21" s="17"/>
    </row>
    <row r="22" spans="2:12" ht="14.45" x14ac:dyDescent="0.3">
      <c r="B22" s="8">
        <f t="shared" si="2"/>
        <v>2025</v>
      </c>
      <c r="C22" s="32">
        <v>159.36338641768972</v>
      </c>
      <c r="D22" s="32">
        <v>9.8713672935138366</v>
      </c>
      <c r="E22" s="32">
        <v>24.362958611341526</v>
      </c>
      <c r="F22" s="32">
        <v>-45.340000000000103</v>
      </c>
      <c r="G22" s="32">
        <v>-9.5300000000000864</v>
      </c>
      <c r="H22" s="32">
        <f t="shared" si="0"/>
        <v>138.7277123225449</v>
      </c>
      <c r="I22" s="32">
        <v>118626972.50116591</v>
      </c>
      <c r="J22" s="34">
        <f t="shared" si="1"/>
        <v>1.1694449364893085</v>
      </c>
      <c r="K22" s="16"/>
      <c r="L22" s="17"/>
    </row>
    <row r="23" spans="2:12" ht="14.45" x14ac:dyDescent="0.3">
      <c r="B23" s="8">
        <f t="shared" si="2"/>
        <v>2026</v>
      </c>
      <c r="C23" s="32">
        <v>153.81679667716537</v>
      </c>
      <c r="D23" s="32">
        <v>9.4758782597175895</v>
      </c>
      <c r="E23" s="32">
        <v>24.869081670798401</v>
      </c>
      <c r="F23" s="32">
        <v>-41.110000000000142</v>
      </c>
      <c r="G23" s="32">
        <v>-8.5099999999999909</v>
      </c>
      <c r="H23" s="32">
        <f t="shared" si="0"/>
        <v>138.54175660768124</v>
      </c>
      <c r="I23" s="32">
        <v>119768718.53146659</v>
      </c>
      <c r="J23" s="34">
        <f t="shared" si="1"/>
        <v>1.1567440839845211</v>
      </c>
      <c r="K23" s="16"/>
      <c r="L23" s="17"/>
    </row>
    <row r="24" spans="2:12" ht="14.45" x14ac:dyDescent="0.3">
      <c r="B24" s="8">
        <f t="shared" si="2"/>
        <v>2027</v>
      </c>
      <c r="C24" s="32">
        <v>148.34288400059205</v>
      </c>
      <c r="D24" s="32">
        <v>9.080478389225032</v>
      </c>
      <c r="E24" s="32">
        <v>23.852205387174667</v>
      </c>
      <c r="F24" s="32">
        <v>-43.03999999999948</v>
      </c>
      <c r="G24" s="32">
        <v>-9.1100000000000136</v>
      </c>
      <c r="H24" s="32">
        <f t="shared" si="0"/>
        <v>129.12556777699226</v>
      </c>
      <c r="I24" s="32">
        <v>121079588.09979202</v>
      </c>
      <c r="J24" s="34">
        <f t="shared" si="1"/>
        <v>1.0664519908225065</v>
      </c>
      <c r="K24" s="16"/>
      <c r="L24" s="17"/>
    </row>
    <row r="25" spans="2:12" ht="14.45" x14ac:dyDescent="0.3">
      <c r="B25" s="8">
        <f t="shared" si="2"/>
        <v>2028</v>
      </c>
      <c r="C25" s="32">
        <v>142.84567351531257</v>
      </c>
      <c r="D25" s="32">
        <v>8.6851194350306464</v>
      </c>
      <c r="E25" s="32">
        <v>41.543770491267708</v>
      </c>
      <c r="F25" s="32">
        <v>-50.390000000000512</v>
      </c>
      <c r="G25" s="32">
        <v>-10.909999999999968</v>
      </c>
      <c r="H25" s="32">
        <f t="shared" si="0"/>
        <v>131.77456344161044</v>
      </c>
      <c r="I25" s="32">
        <v>122874115.1486672</v>
      </c>
      <c r="J25" s="34">
        <f t="shared" si="1"/>
        <v>1.0724355026457317</v>
      </c>
      <c r="K25" s="16"/>
      <c r="L25" s="17"/>
    </row>
    <row r="26" spans="2:12" ht="14.45" x14ac:dyDescent="0.3">
      <c r="B26" s="8">
        <f t="shared" si="2"/>
        <v>2029</v>
      </c>
      <c r="C26" s="32">
        <v>137.30888820356432</v>
      </c>
      <c r="D26" s="32">
        <v>8.2898093494232441</v>
      </c>
      <c r="E26" s="32">
        <v>42.498913104932818</v>
      </c>
      <c r="F26" s="32">
        <v>-50.140000000000256</v>
      </c>
      <c r="G26" s="32">
        <v>-10.769999999999982</v>
      </c>
      <c r="H26" s="32">
        <f t="shared" si="0"/>
        <v>127.18761065792017</v>
      </c>
      <c r="I26" s="32">
        <v>124720594.77552998</v>
      </c>
      <c r="J26" s="34">
        <f t="shared" si="1"/>
        <v>1.0197803409038442</v>
      </c>
      <c r="K26" s="16"/>
      <c r="L26" s="17"/>
    </row>
    <row r="27" spans="2:12" ht="14.45" x14ac:dyDescent="0.3">
      <c r="B27" s="8">
        <f t="shared" si="2"/>
        <v>2030</v>
      </c>
      <c r="C27" s="32">
        <v>131.37324461759778</v>
      </c>
      <c r="D27" s="32">
        <v>7.8945508046084729</v>
      </c>
      <c r="E27" s="32">
        <v>41.07786007334203</v>
      </c>
      <c r="F27" s="32">
        <v>-57.109999999999786</v>
      </c>
      <c r="G27" s="32">
        <v>-12.519999999999982</v>
      </c>
      <c r="H27" s="32">
        <f t="shared" si="0"/>
        <v>110.71565549554853</v>
      </c>
      <c r="I27" s="32">
        <v>126934224.19404316</v>
      </c>
      <c r="J27" s="34">
        <f t="shared" si="1"/>
        <v>0.87222855930720899</v>
      </c>
      <c r="K27" s="16"/>
      <c r="L27" s="17"/>
    </row>
    <row r="28" spans="2:12" ht="14.45" x14ac:dyDescent="0.3">
      <c r="B28" s="8">
        <f t="shared" si="2"/>
        <v>2031</v>
      </c>
      <c r="C28" s="32">
        <v>125.4355221210987</v>
      </c>
      <c r="D28" s="32">
        <v>7.499346527848255</v>
      </c>
      <c r="E28" s="32">
        <v>38.132342767231748</v>
      </c>
      <c r="F28" s="32">
        <v>-63.069999999999311</v>
      </c>
      <c r="G28" s="32">
        <v>-14.610000000000127</v>
      </c>
      <c r="H28" s="32">
        <f t="shared" si="0"/>
        <v>93.387211416179241</v>
      </c>
      <c r="I28" s="32">
        <v>128738761.41200444</v>
      </c>
      <c r="J28" s="34">
        <f t="shared" si="1"/>
        <v>0.72540088464352126</v>
      </c>
      <c r="K28" s="16"/>
      <c r="L28" s="17"/>
    </row>
    <row r="29" spans="2:12" ht="14.45" x14ac:dyDescent="0.3">
      <c r="B29" s="8">
        <f t="shared" si="2"/>
        <v>2032</v>
      </c>
      <c r="C29" s="32">
        <v>119.49549796208646</v>
      </c>
      <c r="D29" s="32">
        <v>7.1041993201320297</v>
      </c>
      <c r="E29" s="32">
        <v>56.115013244215447</v>
      </c>
      <c r="F29" s="32">
        <v>-67.160000000000281</v>
      </c>
      <c r="G29" s="32">
        <v>-16.379999999999882</v>
      </c>
      <c r="H29" s="32">
        <f t="shared" si="0"/>
        <v>99.174710526433756</v>
      </c>
      <c r="I29" s="32">
        <v>130624399.95479271</v>
      </c>
      <c r="J29" s="34">
        <f t="shared" si="1"/>
        <v>0.7592357213564751</v>
      </c>
      <c r="K29" s="16"/>
      <c r="L29" s="17"/>
    </row>
    <row r="30" spans="2:12" ht="14.45" x14ac:dyDescent="0.3">
      <c r="B30" s="8">
        <f t="shared" si="2"/>
        <v>2033</v>
      </c>
      <c r="C30" s="32">
        <v>113.55324962350187</v>
      </c>
      <c r="D30" s="32">
        <v>6.7161853987825548</v>
      </c>
      <c r="E30" s="32">
        <v>46.772397717851639</v>
      </c>
      <c r="F30" s="32">
        <v>-71.629999999999924</v>
      </c>
      <c r="G30" s="32">
        <v>-17.429999999999836</v>
      </c>
      <c r="H30" s="32">
        <f t="shared" si="0"/>
        <v>77.981832740136312</v>
      </c>
      <c r="I30" s="32">
        <v>131606155.03206542</v>
      </c>
      <c r="J30" s="34">
        <f t="shared" si="1"/>
        <v>0.59253940456763809</v>
      </c>
      <c r="K30" s="16"/>
      <c r="L30" s="17"/>
    </row>
    <row r="31" spans="2:12" ht="14.45" x14ac:dyDescent="0.3">
      <c r="B31" s="8">
        <f t="shared" si="2"/>
        <v>2034</v>
      </c>
      <c r="C31" s="32">
        <v>107.60877988469258</v>
      </c>
      <c r="D31" s="32">
        <v>6.3873574190743732</v>
      </c>
      <c r="E31" s="32">
        <v>50.731017748320696</v>
      </c>
      <c r="F31" s="32">
        <v>-72.849999999999753</v>
      </c>
      <c r="G31" s="32">
        <v>-17.960000000000036</v>
      </c>
      <c r="H31" s="32">
        <f t="shared" si="0"/>
        <v>73.917155052087864</v>
      </c>
      <c r="I31" s="32">
        <v>133088676.4446529</v>
      </c>
      <c r="J31" s="34">
        <f t="shared" si="1"/>
        <v>0.55539777708156501</v>
      </c>
      <c r="K31" s="16"/>
      <c r="L31" s="17"/>
    </row>
    <row r="32" spans="2:12" ht="14.45" x14ac:dyDescent="0.3">
      <c r="B32" s="8">
        <f t="shared" si="2"/>
        <v>2035</v>
      </c>
      <c r="C32" s="32">
        <v>101.66209181853719</v>
      </c>
      <c r="D32" s="32">
        <v>6.1574782030534259</v>
      </c>
      <c r="E32" s="32">
        <v>50.433882315728155</v>
      </c>
      <c r="F32" s="32">
        <v>-73.389999999999674</v>
      </c>
      <c r="G32" s="32">
        <v>-18.359999999999673</v>
      </c>
      <c r="H32" s="32">
        <f t="shared" si="0"/>
        <v>66.50345233731943</v>
      </c>
      <c r="I32" s="32">
        <v>134779532.60985801</v>
      </c>
      <c r="J32" s="34">
        <f t="shared" si="1"/>
        <v>0.49342397209392946</v>
      </c>
      <c r="K32" s="16"/>
      <c r="L32" s="17"/>
    </row>
    <row r="33" spans="2:12" ht="14.45" x14ac:dyDescent="0.3">
      <c r="B33" s="8">
        <f t="shared" si="2"/>
        <v>2036</v>
      </c>
      <c r="C33" s="32">
        <v>95.713188799528098</v>
      </c>
      <c r="D33" s="32">
        <v>5.9761360160235508</v>
      </c>
      <c r="E33" s="32">
        <v>44.318542642928257</v>
      </c>
      <c r="F33" s="32">
        <v>-75.180000000000362</v>
      </c>
      <c r="G33" s="32">
        <v>-20.269999999999982</v>
      </c>
      <c r="H33" s="32">
        <f t="shared" si="0"/>
        <v>50.557867458479549</v>
      </c>
      <c r="I33" s="32">
        <v>136278792.33477503</v>
      </c>
      <c r="J33" s="34">
        <f t="shared" si="1"/>
        <v>0.37098851987389098</v>
      </c>
      <c r="K33" s="16"/>
      <c r="L33" s="17"/>
    </row>
    <row r="34" spans="2:12" ht="14.45" x14ac:dyDescent="0.3">
      <c r="B34" s="8">
        <f t="shared" si="2"/>
        <v>2037</v>
      </c>
      <c r="C34" s="32">
        <v>89.762074512057779</v>
      </c>
      <c r="D34" s="32">
        <v>5.7966283796746962</v>
      </c>
      <c r="E34" s="32">
        <v>44.86185862473814</v>
      </c>
      <c r="F34" s="32">
        <v>-74.890000000000143</v>
      </c>
      <c r="G34" s="32">
        <v>-20.949999999999818</v>
      </c>
      <c r="H34" s="32">
        <f t="shared" si="0"/>
        <v>44.580561516470667</v>
      </c>
      <c r="I34" s="32">
        <v>137404970.23368123</v>
      </c>
      <c r="J34" s="34">
        <f t="shared" si="1"/>
        <v>0.32444649884682925</v>
      </c>
      <c r="K34" s="16"/>
      <c r="L34" s="17"/>
    </row>
    <row r="35" spans="2:12" ht="14.45" x14ac:dyDescent="0.3">
      <c r="B35" s="8">
        <f t="shared" si="2"/>
        <v>2038</v>
      </c>
      <c r="C35" s="32">
        <v>83.808752975935704</v>
      </c>
      <c r="D35" s="32">
        <v>5.6172012463752914</v>
      </c>
      <c r="E35" s="32">
        <v>40.629235634270238</v>
      </c>
      <c r="F35" s="32">
        <v>-78.079999999999856</v>
      </c>
      <c r="G35" s="32">
        <v>-24.2800000000002</v>
      </c>
      <c r="H35" s="32">
        <f t="shared" si="0"/>
        <v>27.695189856581166</v>
      </c>
      <c r="I35" s="32">
        <v>138983691.85819453</v>
      </c>
      <c r="J35" s="34">
        <f t="shared" si="1"/>
        <v>0.19926934942006469</v>
      </c>
      <c r="K35" s="16"/>
      <c r="L35" s="17"/>
    </row>
    <row r="36" spans="2:12" ht="14.45" x14ac:dyDescent="0.3">
      <c r="B36" s="8">
        <f t="shared" si="2"/>
        <v>2039</v>
      </c>
      <c r="C36" s="32">
        <v>78.438125043143827</v>
      </c>
      <c r="D36" s="32">
        <v>5.4378530158276011</v>
      </c>
      <c r="E36" s="32">
        <v>52.472444445920843</v>
      </c>
      <c r="F36" s="32">
        <v>-81.600000000000179</v>
      </c>
      <c r="G36" s="32">
        <v>-24.880000000000109</v>
      </c>
      <c r="H36" s="32">
        <f t="shared" si="0"/>
        <v>29.868422504891967</v>
      </c>
      <c r="I36" s="32">
        <v>140651763.67585739</v>
      </c>
      <c r="J36" s="34">
        <f t="shared" si="1"/>
        <v>0.21235725542500838</v>
      </c>
      <c r="K36" s="16"/>
      <c r="L36" s="17"/>
    </row>
    <row r="37" spans="2:12" ht="14.45" x14ac:dyDescent="0.3">
      <c r="B37" s="8">
        <f t="shared" si="2"/>
        <v>2040</v>
      </c>
      <c r="C37" s="32">
        <v>74.234829750759218</v>
      </c>
      <c r="D37" s="32">
        <v>5.2585871499304817</v>
      </c>
      <c r="E37" s="32">
        <v>43.15516104416708</v>
      </c>
      <c r="F37" s="32">
        <v>-79.989999999999853</v>
      </c>
      <c r="G37" s="32">
        <v>-23.580000000000837</v>
      </c>
      <c r="H37" s="32">
        <f t="shared" si="0"/>
        <v>19.078577944856093</v>
      </c>
      <c r="I37" s="32">
        <v>142565521.53850287</v>
      </c>
      <c r="J37" s="34">
        <f t="shared" si="1"/>
        <v>0.13382322555249457</v>
      </c>
      <c r="K37" s="16"/>
      <c r="L37" s="17"/>
    </row>
    <row r="38" spans="2:12" ht="14.45" x14ac:dyDescent="0.3">
      <c r="B38" s="8">
        <f t="shared" si="2"/>
        <v>2041</v>
      </c>
      <c r="C38" s="32">
        <v>70.036877692123653</v>
      </c>
      <c r="D38" s="32">
        <v>5.0794072028455819</v>
      </c>
      <c r="E38" s="32">
        <v>39.885639010569356</v>
      </c>
      <c r="F38" s="32">
        <v>-79.910000000000153</v>
      </c>
      <c r="G38" s="32">
        <v>-23.799999999999272</v>
      </c>
      <c r="H38" s="32">
        <f t="shared" si="0"/>
        <v>11.291923905539178</v>
      </c>
      <c r="I38" s="32">
        <v>144168017.47006798</v>
      </c>
      <c r="J38" s="34">
        <f t="shared" si="1"/>
        <v>7.8324749855727169E-2</v>
      </c>
      <c r="K38" s="16"/>
      <c r="L38" s="17"/>
    </row>
    <row r="39" spans="2:12" ht="14.45" x14ac:dyDescent="0.3">
      <c r="B39" s="8">
        <f t="shared" si="2"/>
        <v>2042</v>
      </c>
      <c r="C39" s="32">
        <v>66.990071893236745</v>
      </c>
      <c r="D39" s="32">
        <v>4.9067511359685367</v>
      </c>
      <c r="E39" s="32">
        <v>44.204675151903139</v>
      </c>
      <c r="F39" s="32">
        <v>-80.400000000000077</v>
      </c>
      <c r="G39" s="32">
        <v>-25.890000000000327</v>
      </c>
      <c r="H39" s="32">
        <f t="shared" si="0"/>
        <v>9.8114981811080071</v>
      </c>
      <c r="I39" s="32">
        <v>145770812.32266295</v>
      </c>
      <c r="J39" s="34">
        <f t="shared" si="1"/>
        <v>6.7307700525056455E-2</v>
      </c>
      <c r="K39" s="16"/>
      <c r="L39" s="17"/>
    </row>
    <row r="40" spans="2:12" ht="14.45" x14ac:dyDescent="0.3">
      <c r="B40" s="8">
        <f t="shared" si="2"/>
        <v>2043</v>
      </c>
      <c r="C40" s="32">
        <v>63.943967410368714</v>
      </c>
      <c r="D40" s="32">
        <v>3.8162716734231381</v>
      </c>
      <c r="E40" s="32">
        <v>50.417901147666285</v>
      </c>
      <c r="F40" s="32">
        <v>-78.259999999999707</v>
      </c>
      <c r="G40" s="32">
        <v>-24.710000000000036</v>
      </c>
      <c r="H40" s="32">
        <f t="shared" si="0"/>
        <v>15.208140231458387</v>
      </c>
      <c r="I40" s="32">
        <v>147376143.88426501</v>
      </c>
      <c r="J40" s="34">
        <f t="shared" si="1"/>
        <v>0.10319268662234365</v>
      </c>
      <c r="K40" s="16"/>
      <c r="L40" s="17"/>
    </row>
    <row r="41" spans="2:12" ht="14.45" x14ac:dyDescent="0.3">
      <c r="B41" s="8">
        <f t="shared" si="2"/>
        <v>2044</v>
      </c>
      <c r="C41" s="32">
        <v>60.898581147781215</v>
      </c>
      <c r="D41" s="32">
        <v>3.2347987995139675</v>
      </c>
      <c r="E41" s="32">
        <v>44.426041298003035</v>
      </c>
      <c r="F41" s="32">
        <v>-83.989999999999213</v>
      </c>
      <c r="G41" s="32">
        <v>-27.510000000000218</v>
      </c>
      <c r="H41" s="32">
        <f t="shared" si="0"/>
        <v>-2.940578754701221</v>
      </c>
      <c r="I41" s="32">
        <v>148984031.52767959</v>
      </c>
      <c r="J41" s="34">
        <f t="shared" si="1"/>
        <v>-1.9737543175255622E-2</v>
      </c>
      <c r="K41" s="16"/>
      <c r="L41" s="17"/>
    </row>
    <row r="42" spans="2:12" ht="14.45" x14ac:dyDescent="0.3">
      <c r="B42" s="8">
        <f t="shared" si="2"/>
        <v>2045</v>
      </c>
      <c r="C42" s="32">
        <v>57.853930464462792</v>
      </c>
      <c r="D42" s="32">
        <v>3.1236076085154423</v>
      </c>
      <c r="E42" s="32">
        <v>44.151487608867939</v>
      </c>
      <c r="F42" s="32">
        <v>-86.437899999999857</v>
      </c>
      <c r="G42" s="32">
        <v>-29.710800000000745</v>
      </c>
      <c r="H42" s="32">
        <f t="shared" si="0"/>
        <v>-11.019674318154429</v>
      </c>
      <c r="I42" s="32">
        <v>150594494.90389708</v>
      </c>
      <c r="J42" s="34">
        <f t="shared" si="1"/>
        <v>-7.3174483072483573E-2</v>
      </c>
      <c r="K42" s="16"/>
      <c r="L42" s="17"/>
    </row>
    <row r="43" spans="2:12" ht="14.45" x14ac:dyDescent="0.3">
      <c r="B43" s="8">
        <f t="shared" si="2"/>
        <v>2046</v>
      </c>
      <c r="C43" s="32">
        <v>54.810033132945819</v>
      </c>
      <c r="D43" s="32">
        <v>3.0124516483332684</v>
      </c>
      <c r="E43" s="32">
        <v>39.486882000604311</v>
      </c>
      <c r="F43" s="32">
        <v>-88.957441999998821</v>
      </c>
      <c r="G43" s="32">
        <v>-32.087664000001496</v>
      </c>
      <c r="H43" s="32">
        <f t="shared" si="0"/>
        <v>-23.735739218116919</v>
      </c>
      <c r="I43" s="32">
        <v>152207553.94625774</v>
      </c>
      <c r="J43" s="34">
        <f t="shared" si="1"/>
        <v>-0.15594324067843349</v>
      </c>
      <c r="K43" s="16"/>
      <c r="L43" s="17"/>
    </row>
    <row r="44" spans="2:12" ht="14.45" x14ac:dyDescent="0.3">
      <c r="B44" s="8">
        <f t="shared" si="2"/>
        <v>2047</v>
      </c>
      <c r="C44" s="32">
        <v>51.766907367245494</v>
      </c>
      <c r="D44" s="32">
        <v>2.9013317997379318</v>
      </c>
      <c r="E44" s="32">
        <v>38.206148943477068</v>
      </c>
      <c r="F44" s="32">
        <v>-91.550730384998559</v>
      </c>
      <c r="G44" s="32">
        <v>-34.654677120000997</v>
      </c>
      <c r="H44" s="32">
        <f t="shared" si="0"/>
        <v>-33.331019394539055</v>
      </c>
      <c r="I44" s="32">
        <v>153823228.87468007</v>
      </c>
      <c r="J44" s="34">
        <f t="shared" si="1"/>
        <v>-0.21668391463615594</v>
      </c>
      <c r="K44" s="16"/>
      <c r="L44" s="17"/>
    </row>
    <row r="45" spans="2:12" ht="14.45" x14ac:dyDescent="0.3">
      <c r="B45" s="8">
        <f t="shared" ref="B45:B46" si="3">B44+1</f>
        <v>2048</v>
      </c>
      <c r="C45" s="32">
        <v>48.724571833873597</v>
      </c>
      <c r="D45" s="32">
        <v>2.7902489655190124</v>
      </c>
      <c r="E45" s="32">
        <v>32.569363125288525</v>
      </c>
      <c r="F45" s="32">
        <v>-94.219931549673134</v>
      </c>
      <c r="G45" s="32">
        <v>-37.427051289601877</v>
      </c>
      <c r="H45" s="32">
        <f t="shared" si="0"/>
        <v>-47.562798914593884</v>
      </c>
      <c r="I45" s="32">
        <v>155441540.19995201</v>
      </c>
      <c r="J45" s="34">
        <f t="shared" si="1"/>
        <v>-0.30598512375399489</v>
      </c>
      <c r="K45" s="16"/>
      <c r="L45" s="17"/>
    </row>
    <row r="46" spans="2:12" x14ac:dyDescent="0.25">
      <c r="B46" s="8">
        <f t="shared" si="3"/>
        <v>2049</v>
      </c>
      <c r="C46" s="32">
        <v>21.507344898881684</v>
      </c>
      <c r="D46" s="32">
        <v>2.6792040710359686</v>
      </c>
      <c r="E46" s="32">
        <v>29.250168834295906</v>
      </c>
      <c r="F46" s="32">
        <v>-96.96727573061753</v>
      </c>
      <c r="G46" s="32">
        <v>-40.421215392769227</v>
      </c>
      <c r="H46" s="32">
        <f t="shared" si="0"/>
        <v>-83.951773319173199</v>
      </c>
      <c r="I46" s="32">
        <v>157062508.72808644</v>
      </c>
      <c r="J46" s="34">
        <f t="shared" si="1"/>
        <v>-0.53451185772483889</v>
      </c>
      <c r="K46" s="16"/>
      <c r="L46" s="17"/>
    </row>
    <row r="47" spans="2:12" x14ac:dyDescent="0.25">
      <c r="B47" s="15"/>
      <c r="C47" s="16"/>
      <c r="D47" s="16"/>
      <c r="E47" s="16"/>
      <c r="F47" s="16"/>
      <c r="G47" s="16"/>
      <c r="H47" s="16"/>
      <c r="I47" s="16"/>
      <c r="J47" s="12"/>
      <c r="K47" s="12"/>
    </row>
    <row r="48" spans="2:12" x14ac:dyDescent="0.25">
      <c r="B48" s="28" t="s">
        <v>29</v>
      </c>
      <c r="C48" s="16"/>
      <c r="D48" s="16"/>
      <c r="E48" s="16"/>
      <c r="F48" s="16"/>
      <c r="G48" s="16"/>
      <c r="H48" s="16"/>
      <c r="I48" s="16"/>
      <c r="J48" s="12"/>
      <c r="K48" s="12"/>
    </row>
    <row r="49" spans="2:11" x14ac:dyDescent="0.25">
      <c r="B49" s="15"/>
      <c r="C49" s="16"/>
      <c r="D49" s="16"/>
      <c r="E49" s="16"/>
      <c r="F49" s="16"/>
      <c r="G49" s="16"/>
      <c r="H49" s="16"/>
      <c r="I49" s="16"/>
      <c r="J49" s="12"/>
      <c r="K49" s="12"/>
    </row>
    <row r="50" spans="2:11" x14ac:dyDescent="0.25">
      <c r="B50" s="13" t="s">
        <v>25</v>
      </c>
    </row>
    <row r="51" spans="2:11" x14ac:dyDescent="0.25">
      <c r="B51" s="13" t="s">
        <v>26</v>
      </c>
    </row>
    <row r="52" spans="2:11" x14ac:dyDescent="0.25">
      <c r="B52" s="13" t="s">
        <v>34</v>
      </c>
    </row>
    <row r="53" spans="2:11" x14ac:dyDescent="0.25">
      <c r="B53" s="13" t="s">
        <v>35</v>
      </c>
    </row>
    <row r="54" spans="2:11" x14ac:dyDescent="0.25">
      <c r="B54" s="13"/>
    </row>
    <row r="55" spans="2:11" x14ac:dyDescent="0.25">
      <c r="B55" s="13" t="s">
        <v>23</v>
      </c>
    </row>
    <row r="56" spans="2:11" x14ac:dyDescent="0.25">
      <c r="B56" s="13"/>
    </row>
    <row r="57" spans="2:11" x14ac:dyDescent="0.25">
      <c r="B57" s="13"/>
      <c r="E57" s="29"/>
    </row>
    <row r="58" spans="2:11" x14ac:dyDescent="0.25">
      <c r="B58" s="13"/>
    </row>
    <row r="59" spans="2:11" x14ac:dyDescent="0.25">
      <c r="B59" s="13"/>
    </row>
  </sheetData>
  <mergeCells count="4">
    <mergeCell ref="B11:J11"/>
    <mergeCell ref="B12:J12"/>
    <mergeCell ref="B10:J10"/>
    <mergeCell ref="B9:J9"/>
  </mergeCells>
  <pageMargins left="0.7" right="0.7" top="0.75" bottom="0.75" header="0.3" footer="0.3"/>
  <pageSetup scale="70" orientation="landscape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F1CF06F8777A44B04805FEC2B8078E" ma:contentTypeVersion="" ma:contentTypeDescription="Create a new document." ma:contentTypeScope="" ma:versionID="fb33b9e3e6fe1a5a1d30ef49e9a72b45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FC39A8C4-B72D-43EA-810F-F2AA5875A6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5C3C70-497D-4804-B801-50F9B4D7C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7F6173-1C78-421D-848E-D3EDB1DC1060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c85253b9-0a55-49a1-98ad-b5b6252d707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OCEC 1582 MW</vt:lpstr>
      <vt:lpstr>OCEC 1633 MW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